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stevenpmaher/Desktop/Project_GatesAug2009/Papers/BoxesPaper/WritingPhase8-1stSubmission/NSRRevision1/RevisionSubmitJune2021/NSR_Revision2/"/>
    </mc:Choice>
  </mc:AlternateContent>
  <xr:revisionPtr revIDLastSave="0" documentId="13_ncr:1_{3A2AD991-BBFC-7A4A-AD09-06811DCC6DEF}" xr6:coauthVersionLast="47" xr6:coauthVersionMax="47" xr10:uidLastSave="{00000000-0000-0000-0000-000000000000}"/>
  <bookViews>
    <workbookView xWindow="540" yWindow="500" windowWidth="16320" windowHeight="14200" firstSheet="7" activeTab="12" xr2:uid="{90E4D25B-E850-0B4E-9B5E-898571303B48}"/>
  </bookViews>
  <sheets>
    <sheet name="Figure1A" sheetId="1" r:id="rId1"/>
    <sheet name="Figure1C-Prophylactic" sheetId="2" r:id="rId2"/>
    <sheet name="Figure1C-Radical Cure" sheetId="3" r:id="rId3"/>
    <sheet name="Figure 2A,B,C" sheetId="17" r:id="rId4"/>
    <sheet name="Figure 2E" sheetId="4" r:id="rId5"/>
    <sheet name="Figure 3" sheetId="6" r:id="rId6"/>
    <sheet name="Figure 4A" sheetId="7" r:id="rId7"/>
    <sheet name="Figure 4B" sheetId="8" r:id="rId8"/>
    <sheet name="Figure 4C" sheetId="10" r:id="rId9"/>
    <sheet name="Figure 5A" sheetId="13" r:id="rId10"/>
    <sheet name="Figure 5B" sheetId="34" r:id="rId11"/>
    <sheet name="Figure 5C" sheetId="30" r:id="rId12"/>
    <sheet name="Figure 5D" sheetId="35" r:id="rId13"/>
    <sheet name="Figure 6" sheetId="14" r:id="rId14"/>
    <sheet name="Figure S1A" sheetId="15" r:id="rId15"/>
    <sheet name="Figure S2A" sheetId="32" r:id="rId16"/>
    <sheet name="Figure S2B" sheetId="33" r:id="rId17"/>
    <sheet name="Figure S2C" sheetId="31" r:id="rId18"/>
    <sheet name="Figure S3" sheetId="18" r:id="rId19"/>
    <sheet name="Figure S4-Prophylactic" sheetId="20" r:id="rId20"/>
    <sheet name="Figure S4-Radical Cure" sheetId="21" r:id="rId21"/>
    <sheet name="Figure S5-Prophylactic" sheetId="22" r:id="rId22"/>
    <sheet name="Figure S5-Radical Cure" sheetId="23" r:id="rId23"/>
    <sheet name="Figure S6-MBProphylactic" sheetId="24" r:id="rId24"/>
    <sheet name="Figure S6-MBRadical Cure" sheetId="25" r:id="rId25"/>
    <sheet name="Figure S6-PDRadical Cure" sheetId="26" r:id="rId26"/>
    <sheet name="Figure S7" sheetId="27" r:id="rId27"/>
    <sheet name="Figure S8" sheetId="28" r:id="rId28"/>
  </sheets>
  <definedNames>
    <definedName name="_xlnm._FilterDatabase" localSheetId="9" hidden="1">'Figure 5A'!$A$2:$E$2</definedName>
    <definedName name="_xlnm._FilterDatabase" localSheetId="10" hidden="1">'Figure 5B'!$A$3:$Y$3</definedName>
    <definedName name="_xlnm._FilterDatabase" localSheetId="13" hidden="1">'Figure 6'!$A$3:$AW$3</definedName>
    <definedName name="_xlnm._FilterDatabase" localSheetId="0" hidden="1">Figure1A!$A$2:$J$2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1" i="15" l="1"/>
  <c r="F60" i="15"/>
  <c r="F59" i="15"/>
  <c r="F58" i="15"/>
  <c r="F57" i="15"/>
  <c r="F56" i="15"/>
  <c r="F55" i="15"/>
  <c r="F54" i="15"/>
  <c r="F53" i="15"/>
  <c r="F52" i="15"/>
  <c r="F51" i="15"/>
  <c r="F50" i="15"/>
  <c r="F49" i="15"/>
  <c r="F48" i="15"/>
  <c r="F47" i="15"/>
  <c r="F46" i="15"/>
  <c r="F45" i="15"/>
  <c r="F44" i="15"/>
  <c r="F43" i="15"/>
  <c r="F42" i="15"/>
  <c r="F41" i="15"/>
  <c r="F40" i="15"/>
  <c r="F39" i="15"/>
  <c r="F38" i="15"/>
  <c r="F37" i="15"/>
  <c r="F36" i="15"/>
  <c r="F35" i="15"/>
  <c r="F34" i="15"/>
  <c r="F33" i="15"/>
  <c r="F32" i="15"/>
  <c r="F31" i="15"/>
  <c r="F30" i="15"/>
  <c r="F29" i="15"/>
  <c r="F28" i="15"/>
  <c r="F27" i="15"/>
  <c r="F26" i="15"/>
  <c r="F25" i="15"/>
  <c r="F24" i="15"/>
  <c r="F23" i="15"/>
  <c r="F22" i="15"/>
  <c r="F21" i="15"/>
  <c r="F20" i="15"/>
  <c r="F19" i="15"/>
  <c r="F18" i="15"/>
  <c r="F17" i="15"/>
  <c r="F16" i="15"/>
  <c r="F15" i="15"/>
  <c r="F14" i="15"/>
  <c r="F13" i="15"/>
  <c r="F12" i="15"/>
  <c r="F11" i="15"/>
  <c r="F10" i="15"/>
  <c r="F9" i="15"/>
  <c r="F8" i="15"/>
  <c r="F7" i="15"/>
  <c r="F6" i="15"/>
  <c r="F5" i="15"/>
  <c r="F4" i="15"/>
  <c r="F3" i="15"/>
  <c r="F2" i="15"/>
  <c r="AV748" i="14" l="1"/>
  <c r="AS748" i="14"/>
  <c r="AI748" i="14"/>
  <c r="V748" i="14"/>
  <c r="O748" i="14"/>
  <c r="H748" i="14"/>
  <c r="AV310" i="14"/>
  <c r="AN310" i="14"/>
  <c r="H310" i="14"/>
  <c r="AV315" i="14"/>
  <c r="AN315" i="14"/>
  <c r="H315" i="14"/>
  <c r="AV746" i="14"/>
  <c r="AS746" i="14"/>
  <c r="AI746" i="14"/>
  <c r="V746" i="14"/>
  <c r="O746" i="14"/>
  <c r="H746" i="14"/>
  <c r="AV262" i="14"/>
  <c r="AN262" i="14"/>
  <c r="H262" i="14"/>
  <c r="AV385" i="14"/>
  <c r="AN385" i="14"/>
  <c r="H385" i="14"/>
  <c r="AV606" i="14"/>
  <c r="AS606" i="14"/>
  <c r="AI606" i="14"/>
  <c r="V606" i="14"/>
  <c r="O606" i="14"/>
  <c r="H606" i="14"/>
  <c r="AV359" i="14"/>
  <c r="AN359" i="14"/>
  <c r="H359" i="14"/>
  <c r="AV276" i="14"/>
  <c r="AN276" i="14"/>
  <c r="H276" i="14"/>
  <c r="AV266" i="14"/>
  <c r="AN266" i="14"/>
  <c r="AI266" i="14"/>
  <c r="O266" i="14"/>
  <c r="H266" i="14"/>
  <c r="AV119" i="14"/>
  <c r="AS119" i="14"/>
  <c r="AN119" i="14"/>
  <c r="AI119" i="14"/>
  <c r="O119" i="14"/>
  <c r="H119" i="14"/>
  <c r="AV503" i="14"/>
  <c r="AS503" i="14"/>
  <c r="AI503" i="14"/>
  <c r="V503" i="14"/>
  <c r="O503" i="14"/>
  <c r="H503" i="14"/>
  <c r="AV426" i="14"/>
  <c r="AS426" i="14"/>
  <c r="AI426" i="14"/>
  <c r="V426" i="14"/>
  <c r="O426" i="14"/>
  <c r="H426" i="14"/>
  <c r="AV312" i="14"/>
  <c r="AN312" i="14"/>
  <c r="H312" i="14"/>
  <c r="AV159" i="14"/>
  <c r="AN159" i="14"/>
  <c r="H159" i="14"/>
  <c r="AV213" i="14"/>
  <c r="AN213" i="14"/>
  <c r="H213" i="14"/>
  <c r="AV59" i="14"/>
  <c r="AN59" i="14"/>
  <c r="AI59" i="14"/>
  <c r="O59" i="14"/>
  <c r="H59" i="14"/>
  <c r="AV317" i="14"/>
  <c r="AN317" i="14"/>
  <c r="H317" i="14"/>
  <c r="AV314" i="14"/>
  <c r="AN314" i="14"/>
  <c r="H314" i="14"/>
  <c r="AV280" i="14"/>
  <c r="AN280" i="14"/>
  <c r="H280" i="14"/>
  <c r="AV283" i="14"/>
  <c r="AN283" i="14"/>
  <c r="H283" i="14"/>
  <c r="AV659" i="14"/>
  <c r="AS659" i="14"/>
  <c r="AI659" i="14"/>
  <c r="V659" i="14"/>
  <c r="O659" i="14"/>
  <c r="H659" i="14"/>
  <c r="AV427" i="14"/>
  <c r="AS427" i="14"/>
  <c r="AI427" i="14"/>
  <c r="V427" i="14"/>
  <c r="O427" i="14"/>
  <c r="H427" i="14"/>
  <c r="AV674" i="14"/>
  <c r="AS674" i="14"/>
  <c r="AI674" i="14"/>
  <c r="V674" i="14"/>
  <c r="O674" i="14"/>
  <c r="H674" i="14"/>
  <c r="AV655" i="14"/>
  <c r="AS655" i="14"/>
  <c r="AI655" i="14"/>
  <c r="V655" i="14"/>
  <c r="O655" i="14"/>
  <c r="H655" i="14"/>
  <c r="AV755" i="14"/>
  <c r="AS755" i="14"/>
  <c r="AI755" i="14"/>
  <c r="V755" i="14"/>
  <c r="O755" i="14"/>
  <c r="H755" i="14"/>
  <c r="AV387" i="14"/>
  <c r="AN387" i="14"/>
  <c r="H387" i="14"/>
  <c r="AV257" i="14"/>
  <c r="AN257" i="14"/>
  <c r="H257" i="14"/>
  <c r="AV237" i="14"/>
  <c r="AN237" i="14"/>
  <c r="H237" i="14"/>
  <c r="AV233" i="14"/>
  <c r="AN233" i="14"/>
  <c r="H233" i="14"/>
  <c r="AV369" i="14"/>
  <c r="AN369" i="14"/>
  <c r="H369" i="14"/>
  <c r="AV305" i="14"/>
  <c r="AN305" i="14"/>
  <c r="H305" i="14"/>
  <c r="AV390" i="14"/>
  <c r="AN390" i="14"/>
  <c r="H390" i="14"/>
  <c r="AV125" i="14"/>
  <c r="AN125" i="14"/>
  <c r="AI125" i="14"/>
  <c r="O125" i="14"/>
  <c r="H125" i="14"/>
  <c r="AV163" i="14"/>
  <c r="AN163" i="14"/>
  <c r="AI163" i="14"/>
  <c r="O163" i="14"/>
  <c r="H163" i="14"/>
  <c r="AV53" i="14"/>
  <c r="AN53" i="14"/>
  <c r="AI53" i="14"/>
  <c r="O53" i="14"/>
  <c r="H53" i="14"/>
  <c r="AV429" i="14"/>
  <c r="AS429" i="14"/>
  <c r="AI429" i="14"/>
  <c r="V429" i="14"/>
  <c r="O429" i="14"/>
  <c r="H429" i="14"/>
  <c r="AV660" i="14"/>
  <c r="AS660" i="14"/>
  <c r="AI660" i="14"/>
  <c r="V660" i="14"/>
  <c r="O660" i="14"/>
  <c r="H660" i="14"/>
  <c r="AV657" i="14"/>
  <c r="AS657" i="14"/>
  <c r="AI657" i="14"/>
  <c r="V657" i="14"/>
  <c r="O657" i="14"/>
  <c r="H657" i="14"/>
  <c r="AV642" i="14"/>
  <c r="AS642" i="14"/>
  <c r="AI642" i="14"/>
  <c r="V642" i="14"/>
  <c r="O642" i="14"/>
  <c r="H642" i="14"/>
  <c r="AV658" i="14"/>
  <c r="AS658" i="14"/>
  <c r="AI658" i="14"/>
  <c r="V658" i="14"/>
  <c r="O658" i="14"/>
  <c r="H658" i="14"/>
  <c r="AV197" i="14"/>
  <c r="AN197" i="14"/>
  <c r="H197" i="14"/>
  <c r="AV372" i="14"/>
  <c r="AN372" i="14"/>
  <c r="H372" i="14"/>
  <c r="AV240" i="14"/>
  <c r="AN240" i="14"/>
  <c r="H240" i="14"/>
  <c r="AV374" i="14"/>
  <c r="AN374" i="14"/>
  <c r="H374" i="14"/>
  <c r="AV274" i="14"/>
  <c r="AN274" i="14"/>
  <c r="H274" i="14"/>
  <c r="AV296" i="14"/>
  <c r="AN296" i="14"/>
  <c r="H296" i="14"/>
  <c r="AV145" i="14"/>
  <c r="AN145" i="14"/>
  <c r="H145" i="14"/>
  <c r="AV144" i="14"/>
  <c r="AN144" i="14"/>
  <c r="H144" i="14"/>
  <c r="AV255" i="14"/>
  <c r="AN255" i="14"/>
  <c r="H255" i="14"/>
  <c r="AV294" i="14"/>
  <c r="AN294" i="14"/>
  <c r="H294" i="14"/>
  <c r="AV118" i="14"/>
  <c r="AN118" i="14"/>
  <c r="AI118" i="14"/>
  <c r="O118" i="14"/>
  <c r="H118" i="14"/>
  <c r="AV74" i="14"/>
  <c r="AN74" i="14"/>
  <c r="AI74" i="14"/>
  <c r="O74" i="14"/>
  <c r="H74" i="14"/>
  <c r="AV750" i="14"/>
  <c r="AS750" i="14"/>
  <c r="AI750" i="14"/>
  <c r="V750" i="14"/>
  <c r="O750" i="14"/>
  <c r="H750" i="14"/>
  <c r="AV75" i="14"/>
  <c r="AS75" i="14"/>
  <c r="AN75" i="14"/>
  <c r="AI75" i="14"/>
  <c r="O75" i="14"/>
  <c r="H75" i="14"/>
  <c r="AV644" i="14"/>
  <c r="AS644" i="14"/>
  <c r="AI644" i="14"/>
  <c r="V644" i="14"/>
  <c r="O644" i="14"/>
  <c r="H644" i="14"/>
  <c r="AV762" i="14"/>
  <c r="AS762" i="14"/>
  <c r="AI762" i="14"/>
  <c r="V762" i="14"/>
  <c r="O762" i="14"/>
  <c r="H762" i="14"/>
  <c r="AV663" i="14"/>
  <c r="AS663" i="14"/>
  <c r="AI663" i="14"/>
  <c r="V663" i="14"/>
  <c r="O663" i="14"/>
  <c r="H663" i="14"/>
  <c r="AV756" i="14"/>
  <c r="AS756" i="14"/>
  <c r="AI756" i="14"/>
  <c r="V756" i="14"/>
  <c r="O756" i="14"/>
  <c r="H756" i="14"/>
  <c r="AV505" i="14"/>
  <c r="AS505" i="14"/>
  <c r="AI505" i="14"/>
  <c r="V505" i="14"/>
  <c r="O505" i="14"/>
  <c r="H505" i="14"/>
  <c r="AV432" i="14"/>
  <c r="AS432" i="14"/>
  <c r="AI432" i="14"/>
  <c r="V432" i="14"/>
  <c r="O432" i="14"/>
  <c r="H432" i="14"/>
  <c r="AV671" i="14"/>
  <c r="AS671" i="14"/>
  <c r="AI671" i="14"/>
  <c r="V671" i="14"/>
  <c r="O671" i="14"/>
  <c r="H671" i="14"/>
  <c r="AV662" i="14"/>
  <c r="AS662" i="14"/>
  <c r="AI662" i="14"/>
  <c r="V662" i="14"/>
  <c r="O662" i="14"/>
  <c r="H662" i="14"/>
  <c r="AV278" i="14"/>
  <c r="AN278" i="14"/>
  <c r="H278" i="14"/>
  <c r="AV229" i="14"/>
  <c r="AN229" i="14"/>
  <c r="H229" i="14"/>
  <c r="AV187" i="14"/>
  <c r="AN187" i="14"/>
  <c r="H187" i="14"/>
  <c r="AV401" i="14"/>
  <c r="AN401" i="14"/>
  <c r="H401" i="14"/>
  <c r="AV337" i="14"/>
  <c r="AN337" i="14"/>
  <c r="H337" i="14"/>
  <c r="AV290" i="14"/>
  <c r="AN290" i="14"/>
  <c r="H290" i="14"/>
  <c r="AV156" i="14"/>
  <c r="AN156" i="14"/>
  <c r="H156" i="14"/>
  <c r="AV321" i="14"/>
  <c r="AN321" i="14"/>
  <c r="H321" i="14"/>
  <c r="AV380" i="14"/>
  <c r="AN380" i="14"/>
  <c r="H380" i="14"/>
  <c r="AV318" i="14"/>
  <c r="AN318" i="14"/>
  <c r="H318" i="14"/>
  <c r="AV76" i="14"/>
  <c r="AN76" i="14"/>
  <c r="AI76" i="14"/>
  <c r="O76" i="14"/>
  <c r="H76" i="14"/>
  <c r="AV178" i="14"/>
  <c r="AN178" i="14"/>
  <c r="H178" i="14"/>
  <c r="AV220" i="14"/>
  <c r="AN220" i="14"/>
  <c r="H220" i="14"/>
  <c r="AV174" i="14"/>
  <c r="AN174" i="14"/>
  <c r="H174" i="14"/>
  <c r="AV292" i="14"/>
  <c r="AN292" i="14"/>
  <c r="H292" i="14"/>
  <c r="AV139" i="14"/>
  <c r="AN139" i="14"/>
  <c r="AI139" i="14"/>
  <c r="O139" i="14"/>
  <c r="H139" i="14"/>
  <c r="AV680" i="14"/>
  <c r="AS680" i="14"/>
  <c r="AI680" i="14"/>
  <c r="V680" i="14"/>
  <c r="O680" i="14"/>
  <c r="H680" i="14"/>
  <c r="AV751" i="14"/>
  <c r="AS751" i="14"/>
  <c r="AI751" i="14"/>
  <c r="V751" i="14"/>
  <c r="O751" i="14"/>
  <c r="H751" i="14"/>
  <c r="AV149" i="14"/>
  <c r="AS149" i="14"/>
  <c r="AN149" i="14"/>
  <c r="H149" i="14"/>
  <c r="AV669" i="14"/>
  <c r="AS669" i="14"/>
  <c r="AI669" i="14"/>
  <c r="V669" i="14"/>
  <c r="O669" i="14"/>
  <c r="H669" i="14"/>
  <c r="AV730" i="14"/>
  <c r="AS730" i="14"/>
  <c r="AI730" i="14"/>
  <c r="V730" i="14"/>
  <c r="O730" i="14"/>
  <c r="H730" i="14"/>
  <c r="AV502" i="14"/>
  <c r="AS502" i="14"/>
  <c r="AI502" i="14"/>
  <c r="V502" i="14"/>
  <c r="O502" i="14"/>
  <c r="H502" i="14"/>
  <c r="AV425" i="14"/>
  <c r="AS425" i="14"/>
  <c r="AI425" i="14"/>
  <c r="V425" i="14"/>
  <c r="O425" i="14"/>
  <c r="H425" i="14"/>
  <c r="AV523" i="14"/>
  <c r="AS523" i="14"/>
  <c r="AI523" i="14"/>
  <c r="V523" i="14"/>
  <c r="O523" i="14"/>
  <c r="H523" i="14"/>
  <c r="AV731" i="14"/>
  <c r="AS731" i="14"/>
  <c r="AI731" i="14"/>
  <c r="V731" i="14"/>
  <c r="O731" i="14"/>
  <c r="H731" i="14"/>
  <c r="AV332" i="14"/>
  <c r="AN332" i="14"/>
  <c r="H332" i="14"/>
  <c r="AV8" i="14"/>
  <c r="AN8" i="14"/>
  <c r="H8" i="14"/>
  <c r="AV210" i="14"/>
  <c r="AN210" i="14"/>
  <c r="AI210" i="14"/>
  <c r="O210" i="14"/>
  <c r="H210" i="14"/>
  <c r="AV207" i="14"/>
  <c r="AN207" i="14"/>
  <c r="H207" i="14"/>
  <c r="AV277" i="14"/>
  <c r="AN277" i="14"/>
  <c r="H277" i="14"/>
  <c r="AV299" i="14"/>
  <c r="AN299" i="14"/>
  <c r="H299" i="14"/>
  <c r="AV275" i="14"/>
  <c r="AN275" i="14"/>
  <c r="H275" i="14"/>
  <c r="AV203" i="14"/>
  <c r="AN203" i="14"/>
  <c r="H203" i="14"/>
  <c r="AV192" i="14"/>
  <c r="AN192" i="14"/>
  <c r="H192" i="14"/>
  <c r="AV322" i="14"/>
  <c r="AN322" i="14"/>
  <c r="H322" i="14"/>
  <c r="AV131" i="14"/>
  <c r="AN131" i="14"/>
  <c r="H131" i="14"/>
  <c r="AV308" i="14"/>
  <c r="AN308" i="14"/>
  <c r="H308" i="14"/>
  <c r="AV370" i="14"/>
  <c r="AN370" i="14"/>
  <c r="H370" i="14"/>
  <c r="AV235" i="14"/>
  <c r="AN235" i="14"/>
  <c r="H235" i="14"/>
  <c r="AV170" i="14"/>
  <c r="AN170" i="14"/>
  <c r="H170" i="14"/>
  <c r="AV242" i="14"/>
  <c r="AN242" i="14"/>
  <c r="H242" i="14"/>
  <c r="AV195" i="14"/>
  <c r="AN195" i="14"/>
  <c r="H195" i="14"/>
  <c r="AV152" i="14"/>
  <c r="AN152" i="14"/>
  <c r="H152" i="14"/>
  <c r="AV287" i="14"/>
  <c r="AN287" i="14"/>
  <c r="H287" i="14"/>
  <c r="AV311" i="14"/>
  <c r="AN311" i="14"/>
  <c r="H311" i="14"/>
  <c r="AV127" i="14"/>
  <c r="AN127" i="14"/>
  <c r="AI127" i="14"/>
  <c r="O127" i="14"/>
  <c r="H127" i="14"/>
  <c r="AV128" i="14"/>
  <c r="AN128" i="14"/>
  <c r="AI128" i="14"/>
  <c r="O128" i="14"/>
  <c r="H128" i="14"/>
  <c r="AV363" i="14"/>
  <c r="AN363" i="14"/>
  <c r="H363" i="14"/>
  <c r="AV54" i="14"/>
  <c r="AN54" i="14"/>
  <c r="AI54" i="14"/>
  <c r="O54" i="14"/>
  <c r="H54" i="14"/>
  <c r="AV142" i="14"/>
  <c r="AN142" i="14"/>
  <c r="AI142" i="14"/>
  <c r="O142" i="14"/>
  <c r="H142" i="14"/>
  <c r="AV672" i="14"/>
  <c r="AS672" i="14"/>
  <c r="AI672" i="14"/>
  <c r="V672" i="14"/>
  <c r="O672" i="14"/>
  <c r="H672" i="14"/>
  <c r="AV141" i="14"/>
  <c r="AS141" i="14"/>
  <c r="AN141" i="14"/>
  <c r="AI141" i="14"/>
  <c r="O141" i="14"/>
  <c r="H141" i="14"/>
  <c r="AV736" i="14"/>
  <c r="AS736" i="14"/>
  <c r="AI736" i="14"/>
  <c r="V736" i="14"/>
  <c r="O736" i="14"/>
  <c r="H736" i="14"/>
  <c r="AV428" i="14"/>
  <c r="AS428" i="14"/>
  <c r="AI428" i="14"/>
  <c r="V428" i="14"/>
  <c r="O428" i="14"/>
  <c r="H428" i="14"/>
  <c r="AV66" i="14"/>
  <c r="AS66" i="14"/>
  <c r="AN66" i="14"/>
  <c r="AI66" i="14"/>
  <c r="O66" i="14"/>
  <c r="H66" i="14"/>
  <c r="AV268" i="14"/>
  <c r="AS268" i="14"/>
  <c r="AN268" i="14"/>
  <c r="AI268" i="14"/>
  <c r="O268" i="14"/>
  <c r="H268" i="14"/>
  <c r="AV668" i="14"/>
  <c r="AS668" i="14"/>
  <c r="AI668" i="14"/>
  <c r="V668" i="14"/>
  <c r="O668" i="14"/>
  <c r="H668" i="14"/>
  <c r="AV517" i="14"/>
  <c r="AS517" i="14"/>
  <c r="AI517" i="14"/>
  <c r="V517" i="14"/>
  <c r="O517" i="14"/>
  <c r="H517" i="14"/>
  <c r="AV72" i="14"/>
  <c r="AS72" i="14"/>
  <c r="AN72" i="14"/>
  <c r="AI72" i="14"/>
  <c r="O72" i="14"/>
  <c r="H72" i="14"/>
  <c r="AV656" i="14"/>
  <c r="AS656" i="14"/>
  <c r="AI656" i="14"/>
  <c r="V656" i="14"/>
  <c r="O656" i="14"/>
  <c r="H656" i="14"/>
  <c r="AV212" i="14"/>
  <c r="AS212" i="14"/>
  <c r="AN212" i="14"/>
  <c r="AI212" i="14"/>
  <c r="O212" i="14"/>
  <c r="H212" i="14"/>
  <c r="AV14" i="14"/>
  <c r="AS14" i="14"/>
  <c r="AI14" i="14"/>
  <c r="V14" i="14"/>
  <c r="O14" i="14"/>
  <c r="H14" i="14"/>
  <c r="AV551" i="14"/>
  <c r="AS551" i="14"/>
  <c r="AI551" i="14"/>
  <c r="V551" i="14"/>
  <c r="O551" i="14"/>
  <c r="H551" i="14"/>
  <c r="AV550" i="14"/>
  <c r="AS550" i="14"/>
  <c r="AI550" i="14"/>
  <c r="V550" i="14"/>
  <c r="O550" i="14"/>
  <c r="H550" i="14"/>
  <c r="AV778" i="14"/>
  <c r="AS778" i="14"/>
  <c r="AI778" i="14"/>
  <c r="V778" i="14"/>
  <c r="O778" i="14"/>
  <c r="H778" i="14"/>
  <c r="AV449" i="14"/>
  <c r="AS449" i="14"/>
  <c r="AI449" i="14"/>
  <c r="V449" i="14"/>
  <c r="O449" i="14"/>
  <c r="H449" i="14"/>
  <c r="AV580" i="14"/>
  <c r="AS580" i="14"/>
  <c r="AI580" i="14"/>
  <c r="V580" i="14"/>
  <c r="O580" i="14"/>
  <c r="H580" i="14"/>
  <c r="AV737" i="14"/>
  <c r="AS737" i="14"/>
  <c r="AI737" i="14"/>
  <c r="V737" i="14"/>
  <c r="O737" i="14"/>
  <c r="H737" i="14"/>
  <c r="AV433" i="14"/>
  <c r="AS433" i="14"/>
  <c r="AI433" i="14"/>
  <c r="V433" i="14"/>
  <c r="O433" i="14"/>
  <c r="H433" i="14"/>
  <c r="AV779" i="14"/>
  <c r="AS779" i="14"/>
  <c r="AI779" i="14"/>
  <c r="V779" i="14"/>
  <c r="O779" i="14"/>
  <c r="H779" i="14"/>
  <c r="AV650" i="14"/>
  <c r="AS650" i="14"/>
  <c r="AI650" i="14"/>
  <c r="V650" i="14"/>
  <c r="O650" i="14"/>
  <c r="H650" i="14"/>
  <c r="AV435" i="14"/>
  <c r="AS435" i="14"/>
  <c r="AI435" i="14"/>
  <c r="V435" i="14"/>
  <c r="O435" i="14"/>
  <c r="H435" i="14"/>
  <c r="AV733" i="14"/>
  <c r="AS733" i="14"/>
  <c r="AI733" i="14"/>
  <c r="V733" i="14"/>
  <c r="O733" i="14"/>
  <c r="H733" i="14"/>
  <c r="AV673" i="14"/>
  <c r="AS673" i="14"/>
  <c r="AI673" i="14"/>
  <c r="V673" i="14"/>
  <c r="O673" i="14"/>
  <c r="H673" i="14"/>
  <c r="AV475" i="14"/>
  <c r="AS475" i="14"/>
  <c r="AI475" i="14"/>
  <c r="V475" i="14"/>
  <c r="O475" i="14"/>
  <c r="H475" i="14"/>
  <c r="AV765" i="14"/>
  <c r="AS765" i="14"/>
  <c r="AI765" i="14"/>
  <c r="V765" i="14"/>
  <c r="O765" i="14"/>
  <c r="H765" i="14"/>
  <c r="AU24" i="14"/>
  <c r="AT24" i="14"/>
  <c r="AV24" i="14" s="1"/>
  <c r="AN24" i="14"/>
  <c r="G24" i="14"/>
  <c r="F24" i="14"/>
  <c r="E24" i="14"/>
  <c r="D24" i="14"/>
  <c r="AV243" i="14"/>
  <c r="AN243" i="14"/>
  <c r="H243" i="14"/>
  <c r="AV190" i="14"/>
  <c r="AN190" i="14"/>
  <c r="H190" i="14"/>
  <c r="AV373" i="14"/>
  <c r="AN373" i="14"/>
  <c r="H373" i="14"/>
  <c r="AV236" i="14"/>
  <c r="AN236" i="14"/>
  <c r="H236" i="14"/>
  <c r="AV200" i="14"/>
  <c r="AN200" i="14"/>
  <c r="H200" i="14"/>
  <c r="AV189" i="14"/>
  <c r="AN189" i="14"/>
  <c r="H189" i="14"/>
  <c r="AV31" i="14"/>
  <c r="AN31" i="14"/>
  <c r="H31" i="14"/>
  <c r="AV32" i="14"/>
  <c r="AN32" i="14"/>
  <c r="H32" i="14"/>
  <c r="AV153" i="14"/>
  <c r="AN153" i="14"/>
  <c r="H153" i="14"/>
  <c r="AV282" i="14"/>
  <c r="AN282" i="14"/>
  <c r="H282" i="14"/>
  <c r="AV198" i="14"/>
  <c r="AN198" i="14"/>
  <c r="H198" i="14"/>
  <c r="AV161" i="14"/>
  <c r="AN161" i="14"/>
  <c r="H161" i="14"/>
  <c r="AV386" i="14"/>
  <c r="AN386" i="14"/>
  <c r="H386" i="14"/>
  <c r="AV329" i="14"/>
  <c r="AN329" i="14"/>
  <c r="H329" i="14"/>
  <c r="AV169" i="14"/>
  <c r="AN169" i="14"/>
  <c r="H169" i="14"/>
  <c r="AV60" i="14"/>
  <c r="AN60" i="14"/>
  <c r="H60" i="14"/>
  <c r="AV218" i="14"/>
  <c r="AN218" i="14"/>
  <c r="H218" i="14"/>
  <c r="AV167" i="14"/>
  <c r="AN167" i="14"/>
  <c r="AI167" i="14"/>
  <c r="O167" i="14"/>
  <c r="H167" i="14"/>
  <c r="AV404" i="14"/>
  <c r="AN404" i="14"/>
  <c r="H404" i="14"/>
  <c r="AV376" i="14"/>
  <c r="AN376" i="14"/>
  <c r="H376" i="14"/>
  <c r="AV400" i="14"/>
  <c r="AN400" i="14"/>
  <c r="H400" i="14"/>
  <c r="AV402" i="14"/>
  <c r="AN402" i="14"/>
  <c r="H402" i="14"/>
  <c r="AV343" i="14"/>
  <c r="AN343" i="14"/>
  <c r="H343" i="14"/>
  <c r="AV345" i="14"/>
  <c r="AN345" i="14"/>
  <c r="H345" i="14"/>
  <c r="AV347" i="14"/>
  <c r="AN347" i="14"/>
  <c r="H347" i="14"/>
  <c r="AV113" i="14"/>
  <c r="AN113" i="14"/>
  <c r="H113" i="14"/>
  <c r="AV761" i="14"/>
  <c r="AS761" i="14"/>
  <c r="AI761" i="14"/>
  <c r="V761" i="14"/>
  <c r="O761" i="14"/>
  <c r="H761" i="14"/>
  <c r="AV434" i="14"/>
  <c r="AS434" i="14"/>
  <c r="AI434" i="14"/>
  <c r="V434" i="14"/>
  <c r="O434" i="14"/>
  <c r="H434" i="14"/>
  <c r="AV643" i="14"/>
  <c r="AS643" i="14"/>
  <c r="AI643" i="14"/>
  <c r="V643" i="14"/>
  <c r="O643" i="14"/>
  <c r="H643" i="14"/>
  <c r="AV267" i="14"/>
  <c r="AS267" i="14"/>
  <c r="AN267" i="14"/>
  <c r="AI267" i="14"/>
  <c r="O267" i="14"/>
  <c r="H267" i="14"/>
  <c r="AV739" i="14"/>
  <c r="AS739" i="14"/>
  <c r="AI739" i="14"/>
  <c r="V739" i="14"/>
  <c r="O739" i="14"/>
  <c r="H739" i="14"/>
  <c r="AV772" i="14"/>
  <c r="AS772" i="14"/>
  <c r="AI772" i="14"/>
  <c r="V772" i="14"/>
  <c r="O772" i="14"/>
  <c r="H772" i="14"/>
  <c r="AV514" i="14"/>
  <c r="AS514" i="14"/>
  <c r="AI514" i="14"/>
  <c r="V514" i="14"/>
  <c r="O514" i="14"/>
  <c r="H514" i="14"/>
  <c r="AV770" i="14"/>
  <c r="AS770" i="14"/>
  <c r="AI770" i="14"/>
  <c r="V770" i="14"/>
  <c r="O770" i="14"/>
  <c r="H770" i="14"/>
  <c r="AV741" i="14"/>
  <c r="AS741" i="14"/>
  <c r="AI741" i="14"/>
  <c r="V741" i="14"/>
  <c r="O741" i="14"/>
  <c r="H741" i="14"/>
  <c r="AV767" i="14"/>
  <c r="AS767" i="14"/>
  <c r="AI767" i="14"/>
  <c r="V767" i="14"/>
  <c r="O767" i="14"/>
  <c r="H767" i="14"/>
  <c r="AV424" i="14"/>
  <c r="AS424" i="14"/>
  <c r="AI424" i="14"/>
  <c r="V424" i="14"/>
  <c r="O424" i="14"/>
  <c r="H424" i="14"/>
  <c r="AV540" i="14"/>
  <c r="AS540" i="14"/>
  <c r="AI540" i="14"/>
  <c r="V540" i="14"/>
  <c r="O540" i="14"/>
  <c r="H540" i="14"/>
  <c r="AV763" i="14"/>
  <c r="AS763" i="14"/>
  <c r="AI763" i="14"/>
  <c r="V763" i="14"/>
  <c r="O763" i="14"/>
  <c r="H763" i="14"/>
  <c r="AV758" i="14"/>
  <c r="AS758" i="14"/>
  <c r="AI758" i="14"/>
  <c r="V758" i="14"/>
  <c r="O758" i="14"/>
  <c r="H758" i="14"/>
  <c r="AV788" i="14"/>
  <c r="AS788" i="14"/>
  <c r="AI788" i="14"/>
  <c r="V788" i="14"/>
  <c r="O788" i="14"/>
  <c r="H788" i="14"/>
  <c r="AV543" i="14"/>
  <c r="AS543" i="14"/>
  <c r="AI543" i="14"/>
  <c r="V543" i="14"/>
  <c r="O543" i="14"/>
  <c r="H543" i="14"/>
  <c r="AV740" i="14"/>
  <c r="AS740" i="14"/>
  <c r="AI740" i="14"/>
  <c r="V740" i="14"/>
  <c r="O740" i="14"/>
  <c r="H740" i="14"/>
  <c r="AV743" i="14"/>
  <c r="AS743" i="14"/>
  <c r="AI743" i="14"/>
  <c r="V743" i="14"/>
  <c r="O743" i="14"/>
  <c r="H743" i="14"/>
  <c r="AV536" i="14"/>
  <c r="AS536" i="14"/>
  <c r="AI536" i="14"/>
  <c r="V536" i="14"/>
  <c r="O536" i="14"/>
  <c r="H536" i="14"/>
  <c r="AV749" i="14"/>
  <c r="AS749" i="14"/>
  <c r="AI749" i="14"/>
  <c r="V749" i="14"/>
  <c r="O749" i="14"/>
  <c r="H749" i="14"/>
  <c r="AV786" i="14"/>
  <c r="AS786" i="14"/>
  <c r="AI786" i="14"/>
  <c r="V786" i="14"/>
  <c r="O786" i="14"/>
  <c r="H786" i="14"/>
  <c r="AV630" i="14"/>
  <c r="AS630" i="14"/>
  <c r="AI630" i="14"/>
  <c r="V630" i="14"/>
  <c r="O630" i="14"/>
  <c r="H630" i="14"/>
  <c r="AV469" i="14"/>
  <c r="AS469" i="14"/>
  <c r="AI469" i="14"/>
  <c r="V469" i="14"/>
  <c r="O469" i="14"/>
  <c r="H469" i="14"/>
  <c r="AV508" i="14"/>
  <c r="AS508" i="14"/>
  <c r="AI508" i="14"/>
  <c r="V508" i="14"/>
  <c r="O508" i="14"/>
  <c r="H508" i="14"/>
  <c r="AV460" i="14"/>
  <c r="AS460" i="14"/>
  <c r="AI460" i="14"/>
  <c r="V460" i="14"/>
  <c r="O460" i="14"/>
  <c r="H460" i="14"/>
  <c r="AV470" i="14"/>
  <c r="AS470" i="14"/>
  <c r="AI470" i="14"/>
  <c r="V470" i="14"/>
  <c r="O470" i="14"/>
  <c r="H470" i="14"/>
  <c r="AV766" i="14"/>
  <c r="AS766" i="14"/>
  <c r="AI766" i="14"/>
  <c r="V766" i="14"/>
  <c r="O766" i="14"/>
  <c r="H766" i="14"/>
  <c r="AV230" i="14"/>
  <c r="AN230" i="14"/>
  <c r="H230" i="14"/>
  <c r="AV133" i="14"/>
  <c r="AN133" i="14"/>
  <c r="H133" i="14"/>
  <c r="AV272" i="14"/>
  <c r="AN272" i="14"/>
  <c r="H272" i="14"/>
  <c r="AV30" i="14"/>
  <c r="AN30" i="14"/>
  <c r="H30" i="14"/>
  <c r="AV302" i="14"/>
  <c r="AN302" i="14"/>
  <c r="H302" i="14"/>
  <c r="AV21" i="14"/>
  <c r="AN21" i="14"/>
  <c r="H21" i="14"/>
  <c r="AV151" i="14"/>
  <c r="AN151" i="14"/>
  <c r="H151" i="14"/>
  <c r="AV226" i="14"/>
  <c r="AN226" i="14"/>
  <c r="H226" i="14"/>
  <c r="AV334" i="14"/>
  <c r="AN334" i="14"/>
  <c r="H334" i="14"/>
  <c r="AV22" i="14"/>
  <c r="AN22" i="14"/>
  <c r="H22" i="14"/>
  <c r="AV246" i="14"/>
  <c r="AN246" i="14"/>
  <c r="H246" i="14"/>
  <c r="AV405" i="14"/>
  <c r="AN405" i="14"/>
  <c r="H405" i="14"/>
  <c r="AV408" i="14"/>
  <c r="AN408" i="14"/>
  <c r="H408" i="14"/>
  <c r="AV199" i="14"/>
  <c r="AN199" i="14"/>
  <c r="H199" i="14"/>
  <c r="AV339" i="14"/>
  <c r="AN339" i="14"/>
  <c r="H339" i="14"/>
  <c r="AV244" i="14"/>
  <c r="AN244" i="14"/>
  <c r="H244" i="14"/>
  <c r="AV389" i="14"/>
  <c r="AN389" i="14"/>
  <c r="H389" i="14"/>
  <c r="AV37" i="14"/>
  <c r="AN37" i="14"/>
  <c r="H37" i="14"/>
  <c r="AV108" i="14"/>
  <c r="AN108" i="14"/>
  <c r="AI108" i="14"/>
  <c r="O108" i="14"/>
  <c r="H108" i="14"/>
  <c r="AV289" i="14"/>
  <c r="AN289" i="14"/>
  <c r="H289" i="14"/>
  <c r="AV365" i="14"/>
  <c r="AN365" i="14"/>
  <c r="H365" i="14"/>
  <c r="AV217" i="14"/>
  <c r="AN217" i="14"/>
  <c r="H217" i="14"/>
  <c r="AV238" i="14"/>
  <c r="AN238" i="14"/>
  <c r="H238" i="14"/>
  <c r="AV48" i="14"/>
  <c r="AN48" i="14"/>
  <c r="AI48" i="14"/>
  <c r="O48" i="14"/>
  <c r="H48" i="14"/>
  <c r="AV57" i="14"/>
  <c r="AN57" i="14"/>
  <c r="AI57" i="14"/>
  <c r="O57" i="14"/>
  <c r="H57" i="14"/>
  <c r="AV208" i="14"/>
  <c r="AN208" i="14"/>
  <c r="AI208" i="14"/>
  <c r="O208" i="14"/>
  <c r="H208" i="14"/>
  <c r="AV104" i="14"/>
  <c r="AN104" i="14"/>
  <c r="AI104" i="14"/>
  <c r="O104" i="14"/>
  <c r="H104" i="14"/>
  <c r="AV112" i="14"/>
  <c r="AN112" i="14"/>
  <c r="AI112" i="14"/>
  <c r="O112" i="14"/>
  <c r="H112" i="14"/>
  <c r="AV11" i="14"/>
  <c r="AS11" i="14"/>
  <c r="AI11" i="14"/>
  <c r="V11" i="14"/>
  <c r="O11" i="14"/>
  <c r="H11" i="14"/>
  <c r="AV634" i="14"/>
  <c r="AS634" i="14"/>
  <c r="AI634" i="14"/>
  <c r="V634" i="14"/>
  <c r="O634" i="14"/>
  <c r="H634" i="14"/>
  <c r="AV639" i="14"/>
  <c r="AS639" i="14"/>
  <c r="AI639" i="14"/>
  <c r="V639" i="14"/>
  <c r="O639" i="14"/>
  <c r="H639" i="14"/>
  <c r="AV787" i="14"/>
  <c r="AS787" i="14"/>
  <c r="AI787" i="14"/>
  <c r="V787" i="14"/>
  <c r="O787" i="14"/>
  <c r="H787" i="14"/>
  <c r="AV684" i="14"/>
  <c r="AS684" i="14"/>
  <c r="AI684" i="14"/>
  <c r="V684" i="14"/>
  <c r="O684" i="14"/>
  <c r="H684" i="14"/>
  <c r="AV88" i="14"/>
  <c r="AS88" i="14"/>
  <c r="AN88" i="14"/>
  <c r="AI88" i="14"/>
  <c r="O88" i="14"/>
  <c r="H88" i="14"/>
  <c r="AV106" i="14"/>
  <c r="AS106" i="14"/>
  <c r="AN106" i="14"/>
  <c r="AI106" i="14"/>
  <c r="O106" i="14"/>
  <c r="H106" i="14"/>
  <c r="AV704" i="14"/>
  <c r="AS704" i="14"/>
  <c r="AI704" i="14"/>
  <c r="V704" i="14"/>
  <c r="O704" i="14"/>
  <c r="H704" i="14"/>
  <c r="AV297" i="14"/>
  <c r="AS297" i="14"/>
  <c r="AN297" i="14"/>
  <c r="AI297" i="14"/>
  <c r="O297" i="14"/>
  <c r="H297" i="14"/>
  <c r="AV69" i="14"/>
  <c r="AS69" i="14"/>
  <c r="AN69" i="14"/>
  <c r="AI69" i="14"/>
  <c r="O69" i="14"/>
  <c r="H69" i="14"/>
  <c r="AV521" i="14"/>
  <c r="AS521" i="14"/>
  <c r="AI521" i="14"/>
  <c r="V521" i="14"/>
  <c r="O521" i="14"/>
  <c r="H521" i="14"/>
  <c r="AV80" i="14"/>
  <c r="AS80" i="14"/>
  <c r="AN80" i="14"/>
  <c r="AI80" i="14"/>
  <c r="O80" i="14"/>
  <c r="H80" i="14"/>
  <c r="AV81" i="14"/>
  <c r="AS81" i="14"/>
  <c r="AN81" i="14"/>
  <c r="AI81" i="14"/>
  <c r="O81" i="14"/>
  <c r="H81" i="14"/>
  <c r="AV458" i="14"/>
  <c r="AS458" i="14"/>
  <c r="AI458" i="14"/>
  <c r="V458" i="14"/>
  <c r="O458" i="14"/>
  <c r="H458" i="14"/>
  <c r="AV665" i="14"/>
  <c r="AS665" i="14"/>
  <c r="AI665" i="14"/>
  <c r="V665" i="14"/>
  <c r="O665" i="14"/>
  <c r="H665" i="14"/>
  <c r="AV507" i="14"/>
  <c r="AS507" i="14"/>
  <c r="AI507" i="14"/>
  <c r="V507" i="14"/>
  <c r="O507" i="14"/>
  <c r="H507" i="14"/>
  <c r="AV783" i="14"/>
  <c r="AS783" i="14"/>
  <c r="AI783" i="14"/>
  <c r="V783" i="14"/>
  <c r="O783" i="14"/>
  <c r="H783" i="14"/>
  <c r="AV633" i="14"/>
  <c r="AS633" i="14"/>
  <c r="AI633" i="14"/>
  <c r="V633" i="14"/>
  <c r="O633" i="14"/>
  <c r="H633" i="14"/>
  <c r="AV646" i="14"/>
  <c r="AS646" i="14"/>
  <c r="AI646" i="14"/>
  <c r="V646" i="14"/>
  <c r="O646" i="14"/>
  <c r="H646" i="14"/>
  <c r="AV476" i="14"/>
  <c r="AS476" i="14"/>
  <c r="AI476" i="14"/>
  <c r="V476" i="14"/>
  <c r="O476" i="14"/>
  <c r="H476" i="14"/>
  <c r="AV535" i="14"/>
  <c r="AS535" i="14"/>
  <c r="AI535" i="14"/>
  <c r="V535" i="14"/>
  <c r="O535" i="14"/>
  <c r="H535" i="14"/>
  <c r="AV522" i="14"/>
  <c r="AS522" i="14"/>
  <c r="AI522" i="14"/>
  <c r="V522" i="14"/>
  <c r="O522" i="14"/>
  <c r="H522" i="14"/>
  <c r="AV418" i="14"/>
  <c r="AS418" i="14"/>
  <c r="AI418" i="14"/>
  <c r="V418" i="14"/>
  <c r="O418" i="14"/>
  <c r="H418" i="14"/>
  <c r="AV716" i="14"/>
  <c r="AS716" i="14"/>
  <c r="AI716" i="14"/>
  <c r="V716" i="14"/>
  <c r="O716" i="14"/>
  <c r="H716" i="14"/>
  <c r="AV776" i="14"/>
  <c r="AS776" i="14"/>
  <c r="AI776" i="14"/>
  <c r="V776" i="14"/>
  <c r="O776" i="14"/>
  <c r="H776" i="14"/>
  <c r="AV430" i="14"/>
  <c r="AS430" i="14"/>
  <c r="AI430" i="14"/>
  <c r="V430" i="14"/>
  <c r="O430" i="14"/>
  <c r="H430" i="14"/>
  <c r="AV553" i="14"/>
  <c r="AS553" i="14"/>
  <c r="AI553" i="14"/>
  <c r="V553" i="14"/>
  <c r="O553" i="14"/>
  <c r="H553" i="14"/>
  <c r="AV546" i="14"/>
  <c r="AS546" i="14"/>
  <c r="AI546" i="14"/>
  <c r="V546" i="14"/>
  <c r="O546" i="14"/>
  <c r="H546" i="14"/>
  <c r="AV784" i="14"/>
  <c r="AS784" i="14"/>
  <c r="AI784" i="14"/>
  <c r="V784" i="14"/>
  <c r="O784" i="14"/>
  <c r="H784" i="14"/>
  <c r="AV638" i="14"/>
  <c r="AS638" i="14"/>
  <c r="AI638" i="14"/>
  <c r="V638" i="14"/>
  <c r="O638" i="14"/>
  <c r="H638" i="14"/>
  <c r="AV705" i="14"/>
  <c r="AS705" i="14"/>
  <c r="AI705" i="14"/>
  <c r="V705" i="14"/>
  <c r="O705" i="14"/>
  <c r="H705" i="14"/>
  <c r="AV703" i="14"/>
  <c r="AS703" i="14"/>
  <c r="AI703" i="14"/>
  <c r="V703" i="14"/>
  <c r="O703" i="14"/>
  <c r="H703" i="14"/>
  <c r="AV457" i="14"/>
  <c r="AS457" i="14"/>
  <c r="AI457" i="14"/>
  <c r="V457" i="14"/>
  <c r="O457" i="14"/>
  <c r="H457" i="14"/>
  <c r="AV473" i="14"/>
  <c r="AS473" i="14"/>
  <c r="AI473" i="14"/>
  <c r="V473" i="14"/>
  <c r="O473" i="14"/>
  <c r="H473" i="14"/>
  <c r="AV486" i="14"/>
  <c r="AS486" i="14"/>
  <c r="AI486" i="14"/>
  <c r="V486" i="14"/>
  <c r="O486" i="14"/>
  <c r="H486" i="14"/>
  <c r="AV485" i="14"/>
  <c r="AS485" i="14"/>
  <c r="AI485" i="14"/>
  <c r="V485" i="14"/>
  <c r="O485" i="14"/>
  <c r="H485" i="14"/>
  <c r="AV358" i="14"/>
  <c r="AN358" i="14"/>
  <c r="H358" i="14"/>
  <c r="AV158" i="14"/>
  <c r="AN158" i="14"/>
  <c r="H158" i="14"/>
  <c r="AV173" i="14"/>
  <c r="AN173" i="14"/>
  <c r="H173" i="14"/>
  <c r="AV205" i="14"/>
  <c r="AN205" i="14"/>
  <c r="H205" i="14"/>
  <c r="AV155" i="14"/>
  <c r="AN155" i="14"/>
  <c r="H155" i="14"/>
  <c r="AV191" i="14"/>
  <c r="AN191" i="14"/>
  <c r="H191" i="14"/>
  <c r="AV221" i="14"/>
  <c r="AN221" i="14"/>
  <c r="H221" i="14"/>
  <c r="AV206" i="14"/>
  <c r="AN206" i="14"/>
  <c r="H206" i="14"/>
  <c r="AV269" i="14"/>
  <c r="AN269" i="14"/>
  <c r="H269" i="14"/>
  <c r="AV248" i="14"/>
  <c r="AN248" i="14"/>
  <c r="H248" i="14"/>
  <c r="AV225" i="14"/>
  <c r="AN225" i="14"/>
  <c r="H225" i="14"/>
  <c r="AV165" i="14"/>
  <c r="AN165" i="14"/>
  <c r="H165" i="14"/>
  <c r="AV407" i="14"/>
  <c r="AN407" i="14"/>
  <c r="H407" i="14"/>
  <c r="AV62" i="14"/>
  <c r="AN62" i="14"/>
  <c r="H62" i="14"/>
  <c r="AV270" i="14"/>
  <c r="AN270" i="14"/>
  <c r="H270" i="14"/>
  <c r="AV126" i="14"/>
  <c r="AN126" i="14"/>
  <c r="AI126" i="14"/>
  <c r="O126" i="14"/>
  <c r="H126" i="14"/>
  <c r="AV263" i="14"/>
  <c r="AN263" i="14"/>
  <c r="H263" i="14"/>
  <c r="AV35" i="14"/>
  <c r="AN35" i="14"/>
  <c r="H35" i="14"/>
  <c r="AV333" i="14"/>
  <c r="AN333" i="14"/>
  <c r="H333" i="14"/>
  <c r="AV185" i="14"/>
  <c r="AN185" i="14"/>
  <c r="H185" i="14"/>
  <c r="AV52" i="14"/>
  <c r="AN52" i="14"/>
  <c r="AI52" i="14"/>
  <c r="O52" i="14"/>
  <c r="H52" i="14"/>
  <c r="AV103" i="14"/>
  <c r="AN103" i="14"/>
  <c r="AI103" i="14"/>
  <c r="O103" i="14"/>
  <c r="H103" i="14"/>
  <c r="AV284" i="14"/>
  <c r="AN284" i="14"/>
  <c r="H284" i="14"/>
  <c r="AV211" i="14"/>
  <c r="AN211" i="14"/>
  <c r="AI211" i="14"/>
  <c r="O211" i="14"/>
  <c r="H211" i="14"/>
  <c r="AV107" i="14"/>
  <c r="AN107" i="14"/>
  <c r="H107" i="14"/>
  <c r="AV86" i="14"/>
  <c r="AN86" i="14"/>
  <c r="AI86" i="14"/>
  <c r="O86" i="14"/>
  <c r="H86" i="14"/>
  <c r="AV504" i="14"/>
  <c r="AS504" i="14"/>
  <c r="AI504" i="14"/>
  <c r="V504" i="14"/>
  <c r="O504" i="14"/>
  <c r="H504" i="14"/>
  <c r="AV468" i="14"/>
  <c r="AS468" i="14"/>
  <c r="AI468" i="14"/>
  <c r="V468" i="14"/>
  <c r="O468" i="14"/>
  <c r="H468" i="14"/>
  <c r="AV549" i="14"/>
  <c r="AS549" i="14"/>
  <c r="AI549" i="14"/>
  <c r="V549" i="14"/>
  <c r="O549" i="14"/>
  <c r="H549" i="14"/>
  <c r="AV752" i="14"/>
  <c r="AS752" i="14"/>
  <c r="AI752" i="14"/>
  <c r="V752" i="14"/>
  <c r="O752" i="14"/>
  <c r="H752" i="14"/>
  <c r="AV533" i="14"/>
  <c r="AS533" i="14"/>
  <c r="AI533" i="14"/>
  <c r="V533" i="14"/>
  <c r="O533" i="14"/>
  <c r="H533" i="14"/>
  <c r="AV541" i="14"/>
  <c r="AS541" i="14"/>
  <c r="AI541" i="14"/>
  <c r="V541" i="14"/>
  <c r="O541" i="14"/>
  <c r="H541" i="14"/>
  <c r="AV557" i="14"/>
  <c r="AS557" i="14"/>
  <c r="AI557" i="14"/>
  <c r="V557" i="14"/>
  <c r="O557" i="14"/>
  <c r="H557" i="14"/>
  <c r="AV231" i="14"/>
  <c r="AS231" i="14"/>
  <c r="AN231" i="14"/>
  <c r="AI231" i="14"/>
  <c r="O231" i="14"/>
  <c r="H231" i="14"/>
  <c r="AV771" i="14"/>
  <c r="AS771" i="14"/>
  <c r="AI771" i="14"/>
  <c r="V771" i="14"/>
  <c r="O771" i="14"/>
  <c r="H771" i="14"/>
  <c r="AV123" i="14"/>
  <c r="AS123" i="14"/>
  <c r="AN123" i="14"/>
  <c r="AI123" i="14"/>
  <c r="O123" i="14"/>
  <c r="H123" i="14"/>
  <c r="AV122" i="14"/>
  <c r="AS122" i="14"/>
  <c r="AN122" i="14"/>
  <c r="AI122" i="14"/>
  <c r="O122" i="14"/>
  <c r="H122" i="14"/>
  <c r="AV452" i="14"/>
  <c r="AS452" i="14"/>
  <c r="AI452" i="14"/>
  <c r="V452" i="14"/>
  <c r="O452" i="14"/>
  <c r="H452" i="14"/>
  <c r="AV554" i="14"/>
  <c r="AS554" i="14"/>
  <c r="AI554" i="14"/>
  <c r="V554" i="14"/>
  <c r="O554" i="14"/>
  <c r="H554" i="14"/>
  <c r="AV442" i="14"/>
  <c r="AS442" i="14"/>
  <c r="AI442" i="14"/>
  <c r="V442" i="14"/>
  <c r="O442" i="14"/>
  <c r="H442" i="14"/>
  <c r="AV27" i="14"/>
  <c r="AS27" i="14"/>
  <c r="AN27" i="14"/>
  <c r="AI27" i="14"/>
  <c r="O27" i="14"/>
  <c r="H27" i="14"/>
  <c r="AV456" i="14"/>
  <c r="AS456" i="14"/>
  <c r="AI456" i="14"/>
  <c r="V456" i="14"/>
  <c r="O456" i="14"/>
  <c r="H456" i="14"/>
  <c r="AV568" i="14"/>
  <c r="AS568" i="14"/>
  <c r="AI568" i="14"/>
  <c r="V568" i="14"/>
  <c r="O568" i="14"/>
  <c r="H568" i="14"/>
  <c r="AV439" i="14"/>
  <c r="AS439" i="14"/>
  <c r="AI439" i="14"/>
  <c r="V439" i="14"/>
  <c r="O439" i="14"/>
  <c r="H439" i="14"/>
  <c r="AV768" i="14"/>
  <c r="AS768" i="14"/>
  <c r="AI768" i="14"/>
  <c r="V768" i="14"/>
  <c r="O768" i="14"/>
  <c r="H768" i="14"/>
  <c r="AV717" i="14"/>
  <c r="AS717" i="14"/>
  <c r="AI717" i="14"/>
  <c r="V717" i="14"/>
  <c r="O717" i="14"/>
  <c r="H717" i="14"/>
  <c r="AV648" i="14"/>
  <c r="AS648" i="14"/>
  <c r="AI648" i="14"/>
  <c r="V648" i="14"/>
  <c r="O648" i="14"/>
  <c r="H648" i="14"/>
  <c r="AV565" i="14"/>
  <c r="AS565" i="14"/>
  <c r="AI565" i="14"/>
  <c r="V565" i="14"/>
  <c r="O565" i="14"/>
  <c r="H565" i="14"/>
  <c r="AV477" i="14"/>
  <c r="AS477" i="14"/>
  <c r="AI477" i="14"/>
  <c r="V477" i="14"/>
  <c r="O477" i="14"/>
  <c r="H477" i="14"/>
  <c r="AV651" i="14"/>
  <c r="AS651" i="14"/>
  <c r="AI651" i="14"/>
  <c r="V651" i="14"/>
  <c r="O651" i="14"/>
  <c r="H651" i="14"/>
  <c r="AV575" i="14"/>
  <c r="AS575" i="14"/>
  <c r="AI575" i="14"/>
  <c r="V575" i="14"/>
  <c r="O575" i="14"/>
  <c r="H575" i="14"/>
  <c r="AV89" i="14"/>
  <c r="AS89" i="14"/>
  <c r="AN89" i="14"/>
  <c r="AI89" i="14"/>
  <c r="O89" i="14"/>
  <c r="H89" i="14"/>
  <c r="AV718" i="14"/>
  <c r="AS718" i="14"/>
  <c r="AI718" i="14"/>
  <c r="V718" i="14"/>
  <c r="O718" i="14"/>
  <c r="H718" i="14"/>
  <c r="AV627" i="14"/>
  <c r="AS627" i="14"/>
  <c r="AI627" i="14"/>
  <c r="V627" i="14"/>
  <c r="O627" i="14"/>
  <c r="H627" i="14"/>
  <c r="AV520" i="14"/>
  <c r="AS520" i="14"/>
  <c r="AI520" i="14"/>
  <c r="V520" i="14"/>
  <c r="O520" i="14"/>
  <c r="H520" i="14"/>
  <c r="AV524" i="14"/>
  <c r="AS524" i="14"/>
  <c r="AI524" i="14"/>
  <c r="V524" i="14"/>
  <c r="O524" i="14"/>
  <c r="H524" i="14"/>
  <c r="AV509" i="14"/>
  <c r="AS509" i="14"/>
  <c r="AI509" i="14"/>
  <c r="V509" i="14"/>
  <c r="O509" i="14"/>
  <c r="H509" i="14"/>
  <c r="AV545" i="14"/>
  <c r="AS545" i="14"/>
  <c r="AI545" i="14"/>
  <c r="V545" i="14"/>
  <c r="O545" i="14"/>
  <c r="H545" i="14"/>
  <c r="AV625" i="14"/>
  <c r="AS625" i="14"/>
  <c r="AI625" i="14"/>
  <c r="V625" i="14"/>
  <c r="O625" i="14"/>
  <c r="H625" i="14"/>
  <c r="AV567" i="14"/>
  <c r="AS567" i="14"/>
  <c r="AI567" i="14"/>
  <c r="V567" i="14"/>
  <c r="O567" i="14"/>
  <c r="H567" i="14"/>
  <c r="AV463" i="14"/>
  <c r="AS463" i="14"/>
  <c r="AI463" i="14"/>
  <c r="V463" i="14"/>
  <c r="O463" i="14"/>
  <c r="H463" i="14"/>
  <c r="AV419" i="14"/>
  <c r="AS419" i="14"/>
  <c r="AI419" i="14"/>
  <c r="V419" i="14"/>
  <c r="O419" i="14"/>
  <c r="H419" i="14"/>
  <c r="AV513" i="14"/>
  <c r="AS513" i="14"/>
  <c r="AI513" i="14"/>
  <c r="V513" i="14"/>
  <c r="O513" i="14"/>
  <c r="H513" i="14"/>
  <c r="AV626" i="14"/>
  <c r="AS626" i="14"/>
  <c r="AI626" i="14"/>
  <c r="V626" i="14"/>
  <c r="O626" i="14"/>
  <c r="H626" i="14"/>
  <c r="AV471" i="14"/>
  <c r="AS471" i="14"/>
  <c r="AI471" i="14"/>
  <c r="V471" i="14"/>
  <c r="O471" i="14"/>
  <c r="H471" i="14"/>
  <c r="AV487" i="14"/>
  <c r="AS487" i="14"/>
  <c r="AI487" i="14"/>
  <c r="V487" i="14"/>
  <c r="O487" i="14"/>
  <c r="H487" i="14"/>
  <c r="AV542" i="14"/>
  <c r="AS542" i="14"/>
  <c r="AI542" i="14"/>
  <c r="V542" i="14"/>
  <c r="O542" i="14"/>
  <c r="H542" i="14"/>
  <c r="AV677" i="14"/>
  <c r="AS677" i="14"/>
  <c r="AI677" i="14"/>
  <c r="V677" i="14"/>
  <c r="O677" i="14"/>
  <c r="H677" i="14"/>
  <c r="AV526" i="14"/>
  <c r="AS526" i="14"/>
  <c r="AI526" i="14"/>
  <c r="V526" i="14"/>
  <c r="O526" i="14"/>
  <c r="H526" i="14"/>
  <c r="AV488" i="14"/>
  <c r="AS488" i="14"/>
  <c r="AI488" i="14"/>
  <c r="V488" i="14"/>
  <c r="O488" i="14"/>
  <c r="H488" i="14"/>
  <c r="AU7" i="14"/>
  <c r="AT7" i="14"/>
  <c r="AV7" i="14" s="1"/>
  <c r="AN7" i="14"/>
  <c r="G7" i="14"/>
  <c r="F7" i="14"/>
  <c r="E7" i="14"/>
  <c r="D7" i="14"/>
  <c r="H7" i="14" s="1"/>
  <c r="AV320" i="14"/>
  <c r="AN320" i="14"/>
  <c r="H320" i="14"/>
  <c r="AV309" i="14"/>
  <c r="AN309" i="14"/>
  <c r="H309" i="14"/>
  <c r="AV130" i="14"/>
  <c r="AN130" i="14"/>
  <c r="H130" i="14"/>
  <c r="AV33" i="14"/>
  <c r="AN33" i="14"/>
  <c r="H33" i="14"/>
  <c r="AV19" i="14"/>
  <c r="AN19" i="14"/>
  <c r="H19" i="14"/>
  <c r="AV252" i="14"/>
  <c r="AN252" i="14"/>
  <c r="H252" i="14"/>
  <c r="AV100" i="14"/>
  <c r="AN100" i="14"/>
  <c r="AI100" i="14"/>
  <c r="O100" i="14"/>
  <c r="H100" i="14"/>
  <c r="AV87" i="14"/>
  <c r="AN87" i="14"/>
  <c r="AI87" i="14"/>
  <c r="O87" i="14"/>
  <c r="H87" i="14"/>
  <c r="AV166" i="14"/>
  <c r="AN166" i="14"/>
  <c r="H166" i="14"/>
  <c r="AV361" i="14"/>
  <c r="AN361" i="14"/>
  <c r="H361" i="14"/>
  <c r="AV368" i="14"/>
  <c r="AN368" i="14"/>
  <c r="H368" i="14"/>
  <c r="AV157" i="14"/>
  <c r="AN157" i="14"/>
  <c r="H157" i="14"/>
  <c r="AV381" i="14"/>
  <c r="AN381" i="14"/>
  <c r="H381" i="14"/>
  <c r="AV324" i="14"/>
  <c r="AN324" i="14"/>
  <c r="H324" i="14"/>
  <c r="AV162" i="14"/>
  <c r="AN162" i="14"/>
  <c r="H162" i="14"/>
  <c r="AV352" i="14"/>
  <c r="AN352" i="14"/>
  <c r="H352" i="14"/>
  <c r="AV258" i="14"/>
  <c r="AN258" i="14"/>
  <c r="H258" i="14"/>
  <c r="AV251" i="14"/>
  <c r="AN251" i="14"/>
  <c r="AI251" i="14"/>
  <c r="O251" i="14"/>
  <c r="H251" i="14"/>
  <c r="AV117" i="14"/>
  <c r="AN117" i="14"/>
  <c r="AI117" i="14"/>
  <c r="O117" i="14"/>
  <c r="H117" i="14"/>
  <c r="AV227" i="14"/>
  <c r="AN227" i="14"/>
  <c r="H227" i="14"/>
  <c r="AV50" i="14"/>
  <c r="AN50" i="14"/>
  <c r="AI50" i="14"/>
  <c r="O50" i="14"/>
  <c r="H50" i="14"/>
  <c r="AV172" i="14"/>
  <c r="AN172" i="14"/>
  <c r="H172" i="14"/>
  <c r="AU25" i="14"/>
  <c r="AT25" i="14"/>
  <c r="AV25" i="14" s="1"/>
  <c r="AN25" i="14"/>
  <c r="G25" i="14"/>
  <c r="F25" i="14"/>
  <c r="E25" i="14"/>
  <c r="D25" i="14"/>
  <c r="H25" i="14" s="1"/>
  <c r="AV304" i="14"/>
  <c r="AN304" i="14"/>
  <c r="H304" i="14"/>
  <c r="AV777" i="14"/>
  <c r="AS777" i="14"/>
  <c r="AI777" i="14"/>
  <c r="V777" i="14"/>
  <c r="O777" i="14"/>
  <c r="H777" i="14"/>
  <c r="AV438" i="14"/>
  <c r="AS438" i="14"/>
  <c r="AI438" i="14"/>
  <c r="V438" i="14"/>
  <c r="O438" i="14"/>
  <c r="H438" i="14"/>
  <c r="AV590" i="14"/>
  <c r="AS590" i="14"/>
  <c r="AI590" i="14"/>
  <c r="V590" i="14"/>
  <c r="O590" i="14"/>
  <c r="H590" i="14"/>
  <c r="AV587" i="14"/>
  <c r="AS587" i="14"/>
  <c r="AI587" i="14"/>
  <c r="V587" i="14"/>
  <c r="O587" i="14"/>
  <c r="H587" i="14"/>
  <c r="AV592" i="14"/>
  <c r="AS592" i="14"/>
  <c r="AI592" i="14"/>
  <c r="V592" i="14"/>
  <c r="O592" i="14"/>
  <c r="H592" i="14"/>
  <c r="AV97" i="14"/>
  <c r="AS97" i="14"/>
  <c r="AN97" i="14"/>
  <c r="AI97" i="14"/>
  <c r="O97" i="14"/>
  <c r="H97" i="14"/>
  <c r="AV28" i="14"/>
  <c r="AS28" i="14"/>
  <c r="AN28" i="14"/>
  <c r="AI28" i="14"/>
  <c r="O28" i="14"/>
  <c r="H28" i="14"/>
  <c r="AV186" i="14"/>
  <c r="AS186" i="14"/>
  <c r="AN186" i="14"/>
  <c r="H186" i="14"/>
  <c r="AV39" i="14"/>
  <c r="AS39" i="14"/>
  <c r="AN39" i="14"/>
  <c r="AI39" i="14"/>
  <c r="O39" i="14"/>
  <c r="H39" i="14"/>
  <c r="AV84" i="14"/>
  <c r="AS84" i="14"/>
  <c r="AN84" i="14"/>
  <c r="AI84" i="14"/>
  <c r="O84" i="14"/>
  <c r="H84" i="14"/>
  <c r="AV90" i="14"/>
  <c r="AS90" i="14"/>
  <c r="AN90" i="14"/>
  <c r="AI90" i="14"/>
  <c r="O90" i="14"/>
  <c r="H90" i="14"/>
  <c r="AV13" i="14"/>
  <c r="AS13" i="14"/>
  <c r="AI13" i="14"/>
  <c r="V13" i="14"/>
  <c r="O13" i="14"/>
  <c r="H13" i="14"/>
  <c r="AV44" i="14"/>
  <c r="AS44" i="14"/>
  <c r="AN44" i="14"/>
  <c r="AI44" i="14"/>
  <c r="O44" i="14"/>
  <c r="H44" i="14"/>
  <c r="AV129" i="14"/>
  <c r="AS129" i="14"/>
  <c r="AN129" i="14"/>
  <c r="AI129" i="14"/>
  <c r="O129" i="14"/>
  <c r="H129" i="14"/>
  <c r="AV612" i="14"/>
  <c r="AS612" i="14"/>
  <c r="AI612" i="14"/>
  <c r="V612" i="14"/>
  <c r="O612" i="14"/>
  <c r="H612" i="14"/>
  <c r="AV71" i="14"/>
  <c r="AS71" i="14"/>
  <c r="AN71" i="14"/>
  <c r="AI71" i="14"/>
  <c r="O71" i="14"/>
  <c r="H71" i="14"/>
  <c r="AV91" i="14"/>
  <c r="AS91" i="14"/>
  <c r="AN91" i="14"/>
  <c r="AI91" i="14"/>
  <c r="O91" i="14"/>
  <c r="H91" i="14"/>
  <c r="AV147" i="14"/>
  <c r="AS147" i="14"/>
  <c r="AN147" i="14"/>
  <c r="H147" i="14"/>
  <c r="AV528" i="14"/>
  <c r="AS528" i="14"/>
  <c r="AI528" i="14"/>
  <c r="V528" i="14"/>
  <c r="O528" i="14"/>
  <c r="H528" i="14"/>
  <c r="AV58" i="14"/>
  <c r="AS58" i="14"/>
  <c r="AN58" i="14"/>
  <c r="AI58" i="14"/>
  <c r="O58" i="14"/>
  <c r="H58" i="14"/>
  <c r="AV99" i="14"/>
  <c r="AS99" i="14"/>
  <c r="AN99" i="14"/>
  <c r="AI99" i="14"/>
  <c r="O99" i="14"/>
  <c r="H99" i="14"/>
  <c r="AV713" i="14"/>
  <c r="AS713" i="14"/>
  <c r="AI713" i="14"/>
  <c r="V713" i="14"/>
  <c r="O713" i="14"/>
  <c r="H713" i="14"/>
  <c r="AV563" i="14"/>
  <c r="AS563" i="14"/>
  <c r="AI563" i="14"/>
  <c r="V563" i="14"/>
  <c r="O563" i="14"/>
  <c r="H563" i="14"/>
  <c r="AV445" i="14"/>
  <c r="AS445" i="14"/>
  <c r="AI445" i="14"/>
  <c r="V445" i="14"/>
  <c r="O445" i="14"/>
  <c r="H445" i="14"/>
  <c r="AV448" i="14"/>
  <c r="AS448" i="14"/>
  <c r="AI448" i="14"/>
  <c r="V448" i="14"/>
  <c r="O448" i="14"/>
  <c r="H448" i="14"/>
  <c r="AV510" i="14"/>
  <c r="AS510" i="14"/>
  <c r="AI510" i="14"/>
  <c r="V510" i="14"/>
  <c r="O510" i="14"/>
  <c r="H510" i="14"/>
  <c r="AV685" i="14"/>
  <c r="AS685" i="14"/>
  <c r="AI685" i="14"/>
  <c r="V685" i="14"/>
  <c r="O685" i="14"/>
  <c r="H685" i="14"/>
  <c r="AV446" i="14"/>
  <c r="AS446" i="14"/>
  <c r="AI446" i="14"/>
  <c r="V446" i="14"/>
  <c r="O446" i="14"/>
  <c r="H446" i="14"/>
  <c r="AV461" i="14"/>
  <c r="AS461" i="14"/>
  <c r="AI461" i="14"/>
  <c r="V461" i="14"/>
  <c r="O461" i="14"/>
  <c r="H461" i="14"/>
  <c r="AV420" i="14"/>
  <c r="AS420" i="14"/>
  <c r="AI420" i="14"/>
  <c r="V420" i="14"/>
  <c r="O420" i="14"/>
  <c r="H420" i="14"/>
  <c r="AV728" i="14"/>
  <c r="AS728" i="14"/>
  <c r="AI728" i="14"/>
  <c r="V728" i="14"/>
  <c r="O728" i="14"/>
  <c r="H728" i="14"/>
  <c r="AV532" i="14"/>
  <c r="AS532" i="14"/>
  <c r="AI532" i="14"/>
  <c r="V532" i="14"/>
  <c r="O532" i="14"/>
  <c r="H532" i="14"/>
  <c r="AV544" i="14"/>
  <c r="AS544" i="14"/>
  <c r="AI544" i="14"/>
  <c r="V544" i="14"/>
  <c r="O544" i="14"/>
  <c r="H544" i="14"/>
  <c r="AV451" i="14"/>
  <c r="AS451" i="14"/>
  <c r="AI451" i="14"/>
  <c r="V451" i="14"/>
  <c r="O451" i="14"/>
  <c r="H451" i="14"/>
  <c r="AV759" i="14"/>
  <c r="AS759" i="14"/>
  <c r="AI759" i="14"/>
  <c r="V759" i="14"/>
  <c r="O759" i="14"/>
  <c r="H759" i="14"/>
  <c r="AV775" i="14"/>
  <c r="AS775" i="14"/>
  <c r="AI775" i="14"/>
  <c r="V775" i="14"/>
  <c r="O775" i="14"/>
  <c r="H775" i="14"/>
  <c r="AV622" i="14"/>
  <c r="AS622" i="14"/>
  <c r="AI622" i="14"/>
  <c r="V622" i="14"/>
  <c r="O622" i="14"/>
  <c r="H622" i="14"/>
  <c r="AV506" i="14"/>
  <c r="AS506" i="14"/>
  <c r="AI506" i="14"/>
  <c r="V506" i="14"/>
  <c r="O506" i="14"/>
  <c r="H506" i="14"/>
  <c r="AV635" i="14"/>
  <c r="AS635" i="14"/>
  <c r="AI635" i="14"/>
  <c r="V635" i="14"/>
  <c r="O635" i="14"/>
  <c r="H635" i="14"/>
  <c r="AV692" i="14"/>
  <c r="AS692" i="14"/>
  <c r="AI692" i="14"/>
  <c r="V692" i="14"/>
  <c r="O692" i="14"/>
  <c r="H692" i="14"/>
  <c r="AV465" i="14"/>
  <c r="AS465" i="14"/>
  <c r="AI465" i="14"/>
  <c r="V465" i="14"/>
  <c r="O465" i="14"/>
  <c r="H465" i="14"/>
  <c r="AV578" i="14"/>
  <c r="AS578" i="14"/>
  <c r="AI578" i="14"/>
  <c r="V578" i="14"/>
  <c r="O578" i="14"/>
  <c r="H578" i="14"/>
  <c r="AV670" i="14"/>
  <c r="AS670" i="14"/>
  <c r="AI670" i="14"/>
  <c r="V670" i="14"/>
  <c r="O670" i="14"/>
  <c r="H670" i="14"/>
  <c r="AV577" i="14"/>
  <c r="AS577" i="14"/>
  <c r="AI577" i="14"/>
  <c r="V577" i="14"/>
  <c r="O577" i="14"/>
  <c r="H577" i="14"/>
  <c r="AV579" i="14"/>
  <c r="AS579" i="14"/>
  <c r="AI579" i="14"/>
  <c r="V579" i="14"/>
  <c r="O579" i="14"/>
  <c r="H579" i="14"/>
  <c r="AV443" i="14"/>
  <c r="AS443" i="14"/>
  <c r="AI443" i="14"/>
  <c r="V443" i="14"/>
  <c r="O443" i="14"/>
  <c r="H443" i="14"/>
  <c r="AV790" i="14"/>
  <c r="AS790" i="14"/>
  <c r="AI790" i="14"/>
  <c r="V790" i="14"/>
  <c r="O790" i="14"/>
  <c r="H790" i="14"/>
  <c r="AV135" i="14"/>
  <c r="AN135" i="14"/>
  <c r="H135" i="14"/>
  <c r="AV323" i="14"/>
  <c r="AN323" i="14"/>
  <c r="H323" i="14"/>
  <c r="AV301" i="14"/>
  <c r="AN301" i="14"/>
  <c r="H301" i="14"/>
  <c r="AV336" i="14"/>
  <c r="AN336" i="14"/>
  <c r="H336" i="14"/>
  <c r="AV175" i="14"/>
  <c r="AN175" i="14"/>
  <c r="H175" i="14"/>
  <c r="AV273" i="14"/>
  <c r="AN273" i="14"/>
  <c r="H273" i="14"/>
  <c r="AV29" i="14"/>
  <c r="AN29" i="14"/>
  <c r="H29" i="14"/>
  <c r="AV399" i="14"/>
  <c r="AN399" i="14"/>
  <c r="H399" i="14"/>
  <c r="AV239" i="14"/>
  <c r="AN239" i="14"/>
  <c r="H239" i="14"/>
  <c r="AV342" i="14"/>
  <c r="AN342" i="14"/>
  <c r="H342" i="14"/>
  <c r="AV346" i="14"/>
  <c r="AN346" i="14"/>
  <c r="H346" i="14"/>
  <c r="AV232" i="14"/>
  <c r="AN232" i="14"/>
  <c r="H232" i="14"/>
  <c r="AV340" i="14"/>
  <c r="AN340" i="14"/>
  <c r="H340" i="14"/>
  <c r="AV325" i="14"/>
  <c r="AN325" i="14"/>
  <c r="H325" i="14"/>
  <c r="AV184" i="14"/>
  <c r="AN184" i="14"/>
  <c r="H184" i="14"/>
  <c r="AV260" i="14"/>
  <c r="AN260" i="14"/>
  <c r="H260" i="14"/>
  <c r="AV348" i="14"/>
  <c r="AN348" i="14"/>
  <c r="H348" i="14"/>
  <c r="AV357" i="14"/>
  <c r="AN357" i="14"/>
  <c r="H357" i="14"/>
  <c r="AV331" i="14"/>
  <c r="AN331" i="14"/>
  <c r="H331" i="14"/>
  <c r="AV306" i="14"/>
  <c r="AN306" i="14"/>
  <c r="H306" i="14"/>
  <c r="AV116" i="14"/>
  <c r="AN116" i="14"/>
  <c r="AI116" i="14"/>
  <c r="O116" i="14"/>
  <c r="H116" i="14"/>
  <c r="AV92" i="14"/>
  <c r="AN92" i="14"/>
  <c r="H92" i="14"/>
  <c r="AV110" i="14"/>
  <c r="AN110" i="14"/>
  <c r="AI110" i="14"/>
  <c r="O110" i="14"/>
  <c r="H110" i="14"/>
  <c r="AV574" i="14"/>
  <c r="AS574" i="14"/>
  <c r="AI574" i="14"/>
  <c r="V574" i="14"/>
  <c r="O574" i="14"/>
  <c r="H574" i="14"/>
  <c r="AV552" i="14"/>
  <c r="AS552" i="14"/>
  <c r="AI552" i="14"/>
  <c r="V552" i="14"/>
  <c r="O552" i="14"/>
  <c r="H552" i="14"/>
  <c r="AV501" i="14"/>
  <c r="AS501" i="14"/>
  <c r="AI501" i="14"/>
  <c r="V501" i="14"/>
  <c r="O501" i="14"/>
  <c r="H501" i="14"/>
  <c r="AV279" i="14"/>
  <c r="AS279" i="14"/>
  <c r="AN279" i="14"/>
  <c r="AI279" i="14"/>
  <c r="O279" i="14"/>
  <c r="H279" i="14"/>
  <c r="AV79" i="14"/>
  <c r="AS79" i="14"/>
  <c r="AN79" i="14"/>
  <c r="AI79" i="14"/>
  <c r="O79" i="14"/>
  <c r="H79" i="14"/>
  <c r="AV722" i="14"/>
  <c r="AS722" i="14"/>
  <c r="AI722" i="14"/>
  <c r="V722" i="14"/>
  <c r="O722" i="14"/>
  <c r="H722" i="14"/>
  <c r="AV61" i="14"/>
  <c r="AS61" i="14"/>
  <c r="AN61" i="14"/>
  <c r="AI61" i="14"/>
  <c r="O61" i="14"/>
  <c r="H61" i="14"/>
  <c r="AV453" i="14"/>
  <c r="AS453" i="14"/>
  <c r="AI453" i="14"/>
  <c r="V453" i="14"/>
  <c r="O453" i="14"/>
  <c r="H453" i="14"/>
  <c r="AV56" i="14"/>
  <c r="AS56" i="14"/>
  <c r="AN56" i="14"/>
  <c r="AI56" i="14"/>
  <c r="O56" i="14"/>
  <c r="H56" i="14"/>
  <c r="AV94" i="14"/>
  <c r="AS94" i="14"/>
  <c r="AN94" i="14"/>
  <c r="H94" i="14"/>
  <c r="AV607" i="14"/>
  <c r="AS607" i="14"/>
  <c r="AI607" i="14"/>
  <c r="V607" i="14"/>
  <c r="O607" i="14"/>
  <c r="H607" i="14"/>
  <c r="AV609" i="14"/>
  <c r="AS609" i="14"/>
  <c r="AI609" i="14"/>
  <c r="V609" i="14"/>
  <c r="O609" i="14"/>
  <c r="H609" i="14"/>
  <c r="AV437" i="14"/>
  <c r="AS437" i="14"/>
  <c r="AI437" i="14"/>
  <c r="V437" i="14"/>
  <c r="O437" i="14"/>
  <c r="H437" i="14"/>
  <c r="AV495" i="14"/>
  <c r="AS495" i="14"/>
  <c r="AI495" i="14"/>
  <c r="V495" i="14"/>
  <c r="O495" i="14"/>
  <c r="H495" i="14"/>
  <c r="AV148" i="14"/>
  <c r="AS148" i="14"/>
  <c r="AN148" i="14"/>
  <c r="H148" i="14"/>
  <c r="AV614" i="14"/>
  <c r="AS614" i="14"/>
  <c r="AI614" i="14"/>
  <c r="V614" i="14"/>
  <c r="O614" i="14"/>
  <c r="H614" i="14"/>
  <c r="AV482" i="14"/>
  <c r="AS482" i="14"/>
  <c r="AI482" i="14"/>
  <c r="V482" i="14"/>
  <c r="O482" i="14"/>
  <c r="H482" i="14"/>
  <c r="AV667" i="14"/>
  <c r="AS667" i="14"/>
  <c r="AI667" i="14"/>
  <c r="V667" i="14"/>
  <c r="O667" i="14"/>
  <c r="H667" i="14"/>
  <c r="AV444" i="14"/>
  <c r="AS444" i="14"/>
  <c r="AI444" i="14"/>
  <c r="V444" i="14"/>
  <c r="O444" i="14"/>
  <c r="H444" i="14"/>
  <c r="AV661" i="14"/>
  <c r="AS661" i="14"/>
  <c r="AI661" i="14"/>
  <c r="V661" i="14"/>
  <c r="O661" i="14"/>
  <c r="H661" i="14"/>
  <c r="AV649" i="14"/>
  <c r="AS649" i="14"/>
  <c r="AI649" i="14"/>
  <c r="V649" i="14"/>
  <c r="O649" i="14"/>
  <c r="H649" i="14"/>
  <c r="AV774" i="14"/>
  <c r="AS774" i="14"/>
  <c r="AI774" i="14"/>
  <c r="V774" i="14"/>
  <c r="O774" i="14"/>
  <c r="H774" i="14"/>
  <c r="AV417" i="14"/>
  <c r="AS417" i="14"/>
  <c r="AI417" i="14"/>
  <c r="V417" i="14"/>
  <c r="O417" i="14"/>
  <c r="H417" i="14"/>
  <c r="AV608" i="14"/>
  <c r="AS608" i="14"/>
  <c r="AI608" i="14"/>
  <c r="V608" i="14"/>
  <c r="O608" i="14"/>
  <c r="H608" i="14"/>
  <c r="AV431" i="14"/>
  <c r="AS431" i="14"/>
  <c r="AI431" i="14"/>
  <c r="V431" i="14"/>
  <c r="O431" i="14"/>
  <c r="H431" i="14"/>
  <c r="AV459" i="14"/>
  <c r="AS459" i="14"/>
  <c r="AI459" i="14"/>
  <c r="V459" i="14"/>
  <c r="O459" i="14"/>
  <c r="H459" i="14"/>
  <c r="AV410" i="14"/>
  <c r="AS410" i="14"/>
  <c r="AI410" i="14"/>
  <c r="V410" i="14"/>
  <c r="O410" i="14"/>
  <c r="H410" i="14"/>
  <c r="AV455" i="14"/>
  <c r="AS455" i="14"/>
  <c r="AI455" i="14"/>
  <c r="V455" i="14"/>
  <c r="O455" i="14"/>
  <c r="H455" i="14"/>
  <c r="AV566" i="14"/>
  <c r="AS566" i="14"/>
  <c r="AI566" i="14"/>
  <c r="V566" i="14"/>
  <c r="O566" i="14"/>
  <c r="H566" i="14"/>
  <c r="AV624" i="14"/>
  <c r="AS624" i="14"/>
  <c r="AI624" i="14"/>
  <c r="V624" i="14"/>
  <c r="O624" i="14"/>
  <c r="H624" i="14"/>
  <c r="AV481" i="14"/>
  <c r="AS481" i="14"/>
  <c r="AI481" i="14"/>
  <c r="V481" i="14"/>
  <c r="O481" i="14"/>
  <c r="H481" i="14"/>
  <c r="AV647" i="14"/>
  <c r="AS647" i="14"/>
  <c r="AI647" i="14"/>
  <c r="V647" i="14"/>
  <c r="O647" i="14"/>
  <c r="H647" i="14"/>
  <c r="AV686" i="14"/>
  <c r="AS686" i="14"/>
  <c r="AI686" i="14"/>
  <c r="V686" i="14"/>
  <c r="O686" i="14"/>
  <c r="H686" i="14"/>
  <c r="AV666" i="14"/>
  <c r="AS666" i="14"/>
  <c r="AI666" i="14"/>
  <c r="V666" i="14"/>
  <c r="O666" i="14"/>
  <c r="H666" i="14"/>
  <c r="AV675" i="14"/>
  <c r="AS675" i="14"/>
  <c r="AI675" i="14"/>
  <c r="V675" i="14"/>
  <c r="O675" i="14"/>
  <c r="H675" i="14"/>
  <c r="AV556" i="14"/>
  <c r="AS556" i="14"/>
  <c r="AI556" i="14"/>
  <c r="V556" i="14"/>
  <c r="O556" i="14"/>
  <c r="H556" i="14"/>
  <c r="AV222" i="14"/>
  <c r="AN222" i="14"/>
  <c r="H222" i="14"/>
  <c r="AV366" i="14"/>
  <c r="AN366" i="14"/>
  <c r="H366" i="14"/>
  <c r="AV313" i="14"/>
  <c r="AN313" i="14"/>
  <c r="H313" i="14"/>
  <c r="AV285" i="14"/>
  <c r="AN285" i="14"/>
  <c r="H285" i="14"/>
  <c r="AV307" i="14"/>
  <c r="AN307" i="14"/>
  <c r="H307" i="14"/>
  <c r="AV253" i="14"/>
  <c r="AN253" i="14"/>
  <c r="H253" i="14"/>
  <c r="AV356" i="14"/>
  <c r="AN356" i="14"/>
  <c r="H356" i="14"/>
  <c r="AV384" i="14"/>
  <c r="AN384" i="14"/>
  <c r="H384" i="14"/>
  <c r="AV379" i="14"/>
  <c r="AN379" i="14"/>
  <c r="H379" i="14"/>
  <c r="AV351" i="14"/>
  <c r="AN351" i="14"/>
  <c r="H351" i="14"/>
  <c r="AV350" i="14"/>
  <c r="AN350" i="14"/>
  <c r="H350" i="14"/>
  <c r="AV68" i="14"/>
  <c r="AN68" i="14"/>
  <c r="AI68" i="14"/>
  <c r="O68" i="14"/>
  <c r="H68" i="14"/>
  <c r="AV398" i="14"/>
  <c r="AN398" i="14"/>
  <c r="H398" i="14"/>
  <c r="AV391" i="14"/>
  <c r="AN391" i="14"/>
  <c r="H391" i="14"/>
  <c r="AV177" i="14"/>
  <c r="AN177" i="14"/>
  <c r="H177" i="14"/>
  <c r="AV326" i="14"/>
  <c r="AN326" i="14"/>
  <c r="H326" i="14"/>
  <c r="AV137" i="14"/>
  <c r="AN137" i="14"/>
  <c r="AI137" i="14"/>
  <c r="O137" i="14"/>
  <c r="H137" i="14"/>
  <c r="AV78" i="14"/>
  <c r="AN78" i="14"/>
  <c r="AI78" i="14"/>
  <c r="O78" i="14"/>
  <c r="H78" i="14"/>
  <c r="AV120" i="14"/>
  <c r="AN120" i="14"/>
  <c r="AI120" i="14"/>
  <c r="O120" i="14"/>
  <c r="H120" i="14"/>
  <c r="AV349" i="14"/>
  <c r="AN349" i="14"/>
  <c r="H349" i="14"/>
  <c r="AT20" i="14"/>
  <c r="AV20" i="14" s="1"/>
  <c r="AN20" i="14"/>
  <c r="G20" i="14"/>
  <c r="F20" i="14"/>
  <c r="H20" i="14" s="1"/>
  <c r="AV406" i="14"/>
  <c r="AN406" i="14"/>
  <c r="H406" i="14"/>
  <c r="AV182" i="14"/>
  <c r="AN182" i="14"/>
  <c r="AI182" i="14"/>
  <c r="O182" i="14"/>
  <c r="H182" i="14"/>
  <c r="AV534" i="14"/>
  <c r="AS534" i="14"/>
  <c r="AI534" i="14"/>
  <c r="V534" i="14"/>
  <c r="O534" i="14"/>
  <c r="H534" i="14"/>
  <c r="AV18" i="14"/>
  <c r="AS18" i="14"/>
  <c r="AI18" i="14"/>
  <c r="V18" i="14"/>
  <c r="O18" i="14"/>
  <c r="H18" i="14"/>
  <c r="AV436" i="14"/>
  <c r="AS436" i="14"/>
  <c r="AI436" i="14"/>
  <c r="V436" i="14"/>
  <c r="O436" i="14"/>
  <c r="H436" i="14"/>
  <c r="AV138" i="14"/>
  <c r="AS138" i="14"/>
  <c r="AN138" i="14"/>
  <c r="AI138" i="14"/>
  <c r="O138" i="14"/>
  <c r="H138" i="14"/>
  <c r="AV12" i="14"/>
  <c r="AS12" i="14"/>
  <c r="AI12" i="14"/>
  <c r="V12" i="14"/>
  <c r="O12" i="14"/>
  <c r="H12" i="14"/>
  <c r="AV45" i="14"/>
  <c r="AS45" i="14"/>
  <c r="AN45" i="14"/>
  <c r="AI45" i="14"/>
  <c r="O45" i="14"/>
  <c r="H45" i="14"/>
  <c r="AV760" i="14"/>
  <c r="AS760" i="14"/>
  <c r="AI760" i="14"/>
  <c r="V760" i="14"/>
  <c r="O760" i="14"/>
  <c r="H760" i="14"/>
  <c r="AV41" i="14"/>
  <c r="AS41" i="14"/>
  <c r="AN41" i="14"/>
  <c r="AI41" i="14"/>
  <c r="O41" i="14"/>
  <c r="H41" i="14"/>
  <c r="AV678" i="14"/>
  <c r="AS678" i="14"/>
  <c r="AI678" i="14"/>
  <c r="V678" i="14"/>
  <c r="O678" i="14"/>
  <c r="H678" i="14"/>
  <c r="AV652" i="14"/>
  <c r="AS652" i="14"/>
  <c r="AI652" i="14"/>
  <c r="V652" i="14"/>
  <c r="O652" i="14"/>
  <c r="H652" i="14"/>
  <c r="AV720" i="14"/>
  <c r="AS720" i="14"/>
  <c r="AI720" i="14"/>
  <c r="V720" i="14"/>
  <c r="O720" i="14"/>
  <c r="H720" i="14"/>
  <c r="AV734" i="14"/>
  <c r="AS734" i="14"/>
  <c r="AI734" i="14"/>
  <c r="V734" i="14"/>
  <c r="O734" i="14"/>
  <c r="H734" i="14"/>
  <c r="AV530" i="14"/>
  <c r="AS530" i="14"/>
  <c r="AI530" i="14"/>
  <c r="V530" i="14"/>
  <c r="O530" i="14"/>
  <c r="H530" i="14"/>
  <c r="AV539" i="14"/>
  <c r="AS539" i="14"/>
  <c r="AI539" i="14"/>
  <c r="V539" i="14"/>
  <c r="O539" i="14"/>
  <c r="H539" i="14"/>
  <c r="AV707" i="14"/>
  <c r="AS707" i="14"/>
  <c r="AI707" i="14"/>
  <c r="V707" i="14"/>
  <c r="O707" i="14"/>
  <c r="H707" i="14"/>
  <c r="AV789" i="14"/>
  <c r="AS789" i="14"/>
  <c r="AI789" i="14"/>
  <c r="V789" i="14"/>
  <c r="O789" i="14"/>
  <c r="H789" i="14"/>
  <c r="AV773" i="14"/>
  <c r="AS773" i="14"/>
  <c r="AI773" i="14"/>
  <c r="V773" i="14"/>
  <c r="O773" i="14"/>
  <c r="H773" i="14"/>
  <c r="AV711" i="14"/>
  <c r="AS711" i="14"/>
  <c r="AI711" i="14"/>
  <c r="V711" i="14"/>
  <c r="O711" i="14"/>
  <c r="H711" i="14"/>
  <c r="AV561" i="14"/>
  <c r="AS561" i="14"/>
  <c r="AI561" i="14"/>
  <c r="V561" i="14"/>
  <c r="O561" i="14"/>
  <c r="H561" i="14"/>
  <c r="AV484" i="14"/>
  <c r="AS484" i="14"/>
  <c r="AI484" i="14"/>
  <c r="V484" i="14"/>
  <c r="O484" i="14"/>
  <c r="H484" i="14"/>
  <c r="AV628" i="14"/>
  <c r="AS628" i="14"/>
  <c r="AI628" i="14"/>
  <c r="V628" i="14"/>
  <c r="O628" i="14"/>
  <c r="H628" i="14"/>
  <c r="AV573" i="14"/>
  <c r="AS573" i="14"/>
  <c r="AI573" i="14"/>
  <c r="V573" i="14"/>
  <c r="O573" i="14"/>
  <c r="H573" i="14"/>
  <c r="AV721" i="14"/>
  <c r="AS721" i="14"/>
  <c r="AI721" i="14"/>
  <c r="V721" i="14"/>
  <c r="O721" i="14"/>
  <c r="H721" i="14"/>
  <c r="AV17" i="14"/>
  <c r="AS17" i="14"/>
  <c r="AI17" i="14"/>
  <c r="V17" i="14"/>
  <c r="O17" i="14"/>
  <c r="H17" i="14"/>
  <c r="AV572" i="14"/>
  <c r="AS572" i="14"/>
  <c r="AI572" i="14"/>
  <c r="V572" i="14"/>
  <c r="O572" i="14"/>
  <c r="H572" i="14"/>
  <c r="AV529" i="14"/>
  <c r="AS529" i="14"/>
  <c r="AI529" i="14"/>
  <c r="V529" i="14"/>
  <c r="O529" i="14"/>
  <c r="H529" i="14"/>
  <c r="AV441" i="14"/>
  <c r="AS441" i="14"/>
  <c r="AI441" i="14"/>
  <c r="V441" i="14"/>
  <c r="O441" i="14"/>
  <c r="H441" i="14"/>
  <c r="AV620" i="14"/>
  <c r="AS620" i="14"/>
  <c r="AI620" i="14"/>
  <c r="V620" i="14"/>
  <c r="O620" i="14"/>
  <c r="H620" i="14"/>
  <c r="AV286" i="14"/>
  <c r="AN286" i="14"/>
  <c r="H286" i="14"/>
  <c r="AV371" i="14"/>
  <c r="AN371" i="14"/>
  <c r="H371" i="14"/>
  <c r="AV298" i="14"/>
  <c r="AN298" i="14"/>
  <c r="H298" i="14"/>
  <c r="AV291" i="14"/>
  <c r="AN291" i="14"/>
  <c r="H291" i="14"/>
  <c r="AV202" i="14"/>
  <c r="AN202" i="14"/>
  <c r="H202" i="14"/>
  <c r="AV341" i="14"/>
  <c r="AN341" i="14"/>
  <c r="H341" i="14"/>
  <c r="AV375" i="14"/>
  <c r="AN375" i="14"/>
  <c r="H375" i="14"/>
  <c r="AV5" i="14"/>
  <c r="AN5" i="14"/>
  <c r="H5" i="14"/>
  <c r="AV338" i="14"/>
  <c r="AN338" i="14"/>
  <c r="H338" i="14"/>
  <c r="AV288" i="14"/>
  <c r="AN288" i="14"/>
  <c r="H288" i="14"/>
  <c r="AV319" i="14"/>
  <c r="AN319" i="14"/>
  <c r="H319" i="14"/>
  <c r="AV295" i="14"/>
  <c r="AN295" i="14"/>
  <c r="H295" i="14"/>
  <c r="AV396" i="14"/>
  <c r="AN396" i="14"/>
  <c r="H396" i="14"/>
  <c r="AV256" i="14"/>
  <c r="AN256" i="14"/>
  <c r="H256" i="14"/>
  <c r="AV271" i="14"/>
  <c r="AN271" i="14"/>
  <c r="H271" i="14"/>
  <c r="AV259" i="14"/>
  <c r="AN259" i="14"/>
  <c r="H259" i="14"/>
  <c r="AV146" i="14"/>
  <c r="AN146" i="14"/>
  <c r="H146" i="14"/>
  <c r="AV46" i="14"/>
  <c r="AN46" i="14"/>
  <c r="AI46" i="14"/>
  <c r="O46" i="14"/>
  <c r="H46" i="14"/>
  <c r="AV179" i="14"/>
  <c r="AN179" i="14"/>
  <c r="H179" i="14"/>
  <c r="AV183" i="14"/>
  <c r="AN183" i="14"/>
  <c r="H183" i="14"/>
  <c r="AV181" i="14"/>
  <c r="AN181" i="14"/>
  <c r="H181" i="14"/>
  <c r="AV83" i="14"/>
  <c r="AN83" i="14"/>
  <c r="AI83" i="14"/>
  <c r="O83" i="14"/>
  <c r="H83" i="14"/>
  <c r="AV714" i="14"/>
  <c r="AS714" i="14"/>
  <c r="AI714" i="14"/>
  <c r="V714" i="14"/>
  <c r="O714" i="14"/>
  <c r="H714" i="14"/>
  <c r="AV586" i="14"/>
  <c r="AS586" i="14"/>
  <c r="AI586" i="14"/>
  <c r="V586" i="14"/>
  <c r="O586" i="14"/>
  <c r="H586" i="14"/>
  <c r="AV480" i="14"/>
  <c r="AS480" i="14"/>
  <c r="AI480" i="14"/>
  <c r="V480" i="14"/>
  <c r="O480" i="14"/>
  <c r="H480" i="14"/>
  <c r="AV559" i="14"/>
  <c r="AS559" i="14"/>
  <c r="AI559" i="14"/>
  <c r="V559" i="14"/>
  <c r="O559" i="14"/>
  <c r="H559" i="14"/>
  <c r="AV77" i="14"/>
  <c r="AS77" i="14"/>
  <c r="AN77" i="14"/>
  <c r="AI77" i="14"/>
  <c r="O77" i="14"/>
  <c r="H77" i="14"/>
  <c r="AV440" i="14"/>
  <c r="AS440" i="14"/>
  <c r="AI440" i="14"/>
  <c r="V440" i="14"/>
  <c r="O440" i="14"/>
  <c r="H440" i="14"/>
  <c r="AV164" i="14"/>
  <c r="AS164" i="14"/>
  <c r="AN164" i="14"/>
  <c r="AI164" i="14"/>
  <c r="O164" i="14"/>
  <c r="H164" i="14"/>
  <c r="AV589" i="14"/>
  <c r="AS589" i="14"/>
  <c r="AI589" i="14"/>
  <c r="V589" i="14"/>
  <c r="O589" i="14"/>
  <c r="H589" i="14"/>
  <c r="AV85" i="14"/>
  <c r="AS85" i="14"/>
  <c r="AN85" i="14"/>
  <c r="AI85" i="14"/>
  <c r="O85" i="14"/>
  <c r="H85" i="14"/>
  <c r="AV738" i="14"/>
  <c r="AS738" i="14"/>
  <c r="AI738" i="14"/>
  <c r="V738" i="14"/>
  <c r="O738" i="14"/>
  <c r="H738" i="14"/>
  <c r="AV531" i="14"/>
  <c r="AS531" i="14"/>
  <c r="AI531" i="14"/>
  <c r="V531" i="14"/>
  <c r="O531" i="14"/>
  <c r="H531" i="14"/>
  <c r="AV570" i="14"/>
  <c r="AS570" i="14"/>
  <c r="AI570" i="14"/>
  <c r="V570" i="14"/>
  <c r="O570" i="14"/>
  <c r="H570" i="14"/>
  <c r="AV537" i="14"/>
  <c r="AS537" i="14"/>
  <c r="AI537" i="14"/>
  <c r="V537" i="14"/>
  <c r="O537" i="14"/>
  <c r="H537" i="14"/>
  <c r="AV447" i="14"/>
  <c r="AS447" i="14"/>
  <c r="AI447" i="14"/>
  <c r="V447" i="14"/>
  <c r="O447" i="14"/>
  <c r="H447" i="14"/>
  <c r="AV416" i="14"/>
  <c r="AS416" i="14"/>
  <c r="AI416" i="14"/>
  <c r="V416" i="14"/>
  <c r="O416" i="14"/>
  <c r="H416" i="14"/>
  <c r="AV701" i="14"/>
  <c r="AS701" i="14"/>
  <c r="AI701" i="14"/>
  <c r="V701" i="14"/>
  <c r="O701" i="14"/>
  <c r="H701" i="14"/>
  <c r="AV664" i="14"/>
  <c r="AS664" i="14"/>
  <c r="AI664" i="14"/>
  <c r="V664" i="14"/>
  <c r="O664" i="14"/>
  <c r="H664" i="14"/>
  <c r="AV493" i="14"/>
  <c r="AS493" i="14"/>
  <c r="AI493" i="14"/>
  <c r="V493" i="14"/>
  <c r="O493" i="14"/>
  <c r="H493" i="14"/>
  <c r="AV616" i="14"/>
  <c r="AS616" i="14"/>
  <c r="AI616" i="14"/>
  <c r="V616" i="14"/>
  <c r="O616" i="14"/>
  <c r="H616" i="14"/>
  <c r="AV640" i="14"/>
  <c r="AS640" i="14"/>
  <c r="AI640" i="14"/>
  <c r="V640" i="14"/>
  <c r="O640" i="14"/>
  <c r="H640" i="14"/>
  <c r="AV499" i="14"/>
  <c r="AS499" i="14"/>
  <c r="AI499" i="14"/>
  <c r="V499" i="14"/>
  <c r="O499" i="14"/>
  <c r="H499" i="14"/>
  <c r="AV519" i="14"/>
  <c r="AS519" i="14"/>
  <c r="AI519" i="14"/>
  <c r="V519" i="14"/>
  <c r="O519" i="14"/>
  <c r="H519" i="14"/>
  <c r="AV10" i="14"/>
  <c r="AS10" i="14"/>
  <c r="AI10" i="14"/>
  <c r="V10" i="14"/>
  <c r="O10" i="14"/>
  <c r="H10" i="14"/>
  <c r="AV727" i="14"/>
  <c r="AS727" i="14"/>
  <c r="AI727" i="14"/>
  <c r="V727" i="14"/>
  <c r="O727" i="14"/>
  <c r="H727" i="14"/>
  <c r="AV764" i="14"/>
  <c r="AS764" i="14"/>
  <c r="AI764" i="14"/>
  <c r="V764" i="14"/>
  <c r="O764" i="14"/>
  <c r="H764" i="14"/>
  <c r="AV694" i="14"/>
  <c r="AS694" i="14"/>
  <c r="AI694" i="14"/>
  <c r="V694" i="14"/>
  <c r="O694" i="14"/>
  <c r="H694" i="14"/>
  <c r="AV254" i="14"/>
  <c r="AN254" i="14"/>
  <c r="H254" i="14"/>
  <c r="AV367" i="14"/>
  <c r="AN367" i="14"/>
  <c r="H367" i="14"/>
  <c r="AV388" i="14"/>
  <c r="AN388" i="14"/>
  <c r="H388" i="14"/>
  <c r="AV353" i="14"/>
  <c r="AN353" i="14"/>
  <c r="H353" i="14"/>
  <c r="AV204" i="14"/>
  <c r="AN204" i="14"/>
  <c r="H204" i="14"/>
  <c r="AV55" i="14"/>
  <c r="AN55" i="14"/>
  <c r="H55" i="14"/>
  <c r="AV327" i="14"/>
  <c r="AN327" i="14"/>
  <c r="H327" i="14"/>
  <c r="AV316" i="14"/>
  <c r="AN316" i="14"/>
  <c r="H316" i="14"/>
  <c r="AV393" i="14"/>
  <c r="AN393" i="14"/>
  <c r="H393" i="14"/>
  <c r="AV49" i="14"/>
  <c r="AN49" i="14"/>
  <c r="AI49" i="14"/>
  <c r="O49" i="14"/>
  <c r="H49" i="14"/>
  <c r="AV42" i="14"/>
  <c r="AN42" i="14"/>
  <c r="AI42" i="14"/>
  <c r="O42" i="14"/>
  <c r="H42" i="14"/>
  <c r="AV95" i="14"/>
  <c r="AN95" i="14"/>
  <c r="H95" i="14"/>
  <c r="AV96" i="14"/>
  <c r="AN96" i="14"/>
  <c r="AI96" i="14"/>
  <c r="O96" i="14"/>
  <c r="H96" i="14"/>
  <c r="AV38" i="14"/>
  <c r="AN38" i="14"/>
  <c r="AI38" i="14"/>
  <c r="O38" i="14"/>
  <c r="H38" i="14"/>
  <c r="AV690" i="14"/>
  <c r="AS690" i="14"/>
  <c r="AI690" i="14"/>
  <c r="V690" i="14"/>
  <c r="O690" i="14"/>
  <c r="H690" i="14"/>
  <c r="AV708" i="14"/>
  <c r="AS708" i="14"/>
  <c r="AI708" i="14"/>
  <c r="V708" i="14"/>
  <c r="O708" i="14"/>
  <c r="H708" i="14"/>
  <c r="AV615" i="14"/>
  <c r="AS615" i="14"/>
  <c r="AI615" i="14"/>
  <c r="V615" i="14"/>
  <c r="O615" i="14"/>
  <c r="H615" i="14"/>
  <c r="AV215" i="14"/>
  <c r="AS215" i="14"/>
  <c r="AN215" i="14"/>
  <c r="AI215" i="14"/>
  <c r="O215" i="14"/>
  <c r="H215" i="14"/>
  <c r="AV496" i="14"/>
  <c r="AS496" i="14"/>
  <c r="AI496" i="14"/>
  <c r="V496" i="14"/>
  <c r="O496" i="14"/>
  <c r="H496" i="14"/>
  <c r="AV409" i="14"/>
  <c r="AS409" i="14"/>
  <c r="AI409" i="14"/>
  <c r="V409" i="14"/>
  <c r="O409" i="14"/>
  <c r="H409" i="14"/>
  <c r="AV82" i="14"/>
  <c r="AS82" i="14"/>
  <c r="AN82" i="14"/>
  <c r="AI82" i="14"/>
  <c r="O82" i="14"/>
  <c r="H82" i="14"/>
  <c r="AV700" i="14"/>
  <c r="AS700" i="14"/>
  <c r="AI700" i="14"/>
  <c r="V700" i="14"/>
  <c r="O700" i="14"/>
  <c r="H700" i="14"/>
  <c r="AV723" i="14"/>
  <c r="AS723" i="14"/>
  <c r="AI723" i="14"/>
  <c r="V723" i="14"/>
  <c r="O723" i="14"/>
  <c r="H723" i="14"/>
  <c r="AV725" i="14"/>
  <c r="AS725" i="14"/>
  <c r="AI725" i="14"/>
  <c r="V725" i="14"/>
  <c r="O725" i="14"/>
  <c r="H725" i="14"/>
  <c r="AV653" i="14"/>
  <c r="AS653" i="14"/>
  <c r="AI653" i="14"/>
  <c r="V653" i="14"/>
  <c r="O653" i="14"/>
  <c r="H653" i="14"/>
  <c r="AV757" i="14"/>
  <c r="AS757" i="14"/>
  <c r="AI757" i="14"/>
  <c r="V757" i="14"/>
  <c r="O757" i="14"/>
  <c r="H757" i="14"/>
  <c r="AV742" i="14"/>
  <c r="AS742" i="14"/>
  <c r="AI742" i="14"/>
  <c r="V742" i="14"/>
  <c r="O742" i="14"/>
  <c r="H742" i="14"/>
  <c r="AV691" i="14"/>
  <c r="AS691" i="14"/>
  <c r="AI691" i="14"/>
  <c r="V691" i="14"/>
  <c r="O691" i="14"/>
  <c r="H691" i="14"/>
  <c r="AV478" i="14"/>
  <c r="AS478" i="14"/>
  <c r="AI478" i="14"/>
  <c r="V478" i="14"/>
  <c r="O478" i="14"/>
  <c r="H478" i="14"/>
  <c r="AV584" i="14"/>
  <c r="AS584" i="14"/>
  <c r="AI584" i="14"/>
  <c r="V584" i="14"/>
  <c r="O584" i="14"/>
  <c r="H584" i="14"/>
  <c r="AV645" i="14"/>
  <c r="AS645" i="14"/>
  <c r="AI645" i="14"/>
  <c r="V645" i="14"/>
  <c r="O645" i="14"/>
  <c r="H645" i="14"/>
  <c r="AV621" i="14"/>
  <c r="AS621" i="14"/>
  <c r="AI621" i="14"/>
  <c r="V621" i="14"/>
  <c r="O621" i="14"/>
  <c r="H621" i="14"/>
  <c r="AV629" i="14"/>
  <c r="AS629" i="14"/>
  <c r="AI629" i="14"/>
  <c r="V629" i="14"/>
  <c r="O629" i="14"/>
  <c r="H629" i="14"/>
  <c r="AV693" i="14"/>
  <c r="AS693" i="14"/>
  <c r="AI693" i="14"/>
  <c r="V693" i="14"/>
  <c r="O693" i="14"/>
  <c r="H693" i="14"/>
  <c r="AV593" i="14"/>
  <c r="AS593" i="14"/>
  <c r="AI593" i="14"/>
  <c r="V593" i="14"/>
  <c r="O593" i="14"/>
  <c r="H593" i="14"/>
  <c r="AV515" i="14"/>
  <c r="AS515" i="14"/>
  <c r="AI515" i="14"/>
  <c r="V515" i="14"/>
  <c r="O515" i="14"/>
  <c r="H515" i="14"/>
  <c r="AV744" i="14"/>
  <c r="AS744" i="14"/>
  <c r="AI744" i="14"/>
  <c r="V744" i="14"/>
  <c r="O744" i="14"/>
  <c r="H744" i="14"/>
  <c r="AV576" i="14"/>
  <c r="AS576" i="14"/>
  <c r="AI576" i="14"/>
  <c r="V576" i="14"/>
  <c r="O576" i="14"/>
  <c r="H576" i="14"/>
  <c r="AV548" i="14"/>
  <c r="AS548" i="14"/>
  <c r="AI548" i="14"/>
  <c r="V548" i="14"/>
  <c r="O548" i="14"/>
  <c r="H548" i="14"/>
  <c r="AV636" i="14"/>
  <c r="AS636" i="14"/>
  <c r="AI636" i="14"/>
  <c r="V636" i="14"/>
  <c r="O636" i="14"/>
  <c r="H636" i="14"/>
  <c r="AV591" i="14"/>
  <c r="AS591" i="14"/>
  <c r="AI591" i="14"/>
  <c r="V591" i="14"/>
  <c r="O591" i="14"/>
  <c r="H591" i="14"/>
  <c r="AV383" i="14"/>
  <c r="AN383" i="14"/>
  <c r="H383" i="14"/>
  <c r="AV397" i="14"/>
  <c r="AN397" i="14"/>
  <c r="H397" i="14"/>
  <c r="AV171" i="14"/>
  <c r="AN171" i="14"/>
  <c r="AI171" i="14"/>
  <c r="O171" i="14"/>
  <c r="H171" i="14"/>
  <c r="AV293" i="14"/>
  <c r="AN293" i="14"/>
  <c r="H293" i="14"/>
  <c r="AV377" i="14"/>
  <c r="AN377" i="14"/>
  <c r="H377" i="14"/>
  <c r="AV36" i="14"/>
  <c r="AN36" i="14"/>
  <c r="H36" i="14"/>
  <c r="AV219" i="14"/>
  <c r="AN219" i="14"/>
  <c r="H219" i="14"/>
  <c r="AV747" i="14"/>
  <c r="AS747" i="14"/>
  <c r="AI747" i="14"/>
  <c r="V747" i="14"/>
  <c r="O747" i="14"/>
  <c r="H747" i="14"/>
  <c r="AV688" i="14"/>
  <c r="AS688" i="14"/>
  <c r="AI688" i="14"/>
  <c r="V688" i="14"/>
  <c r="O688" i="14"/>
  <c r="H688" i="14"/>
  <c r="AV611" i="14"/>
  <c r="AS611" i="14"/>
  <c r="AI611" i="14"/>
  <c r="V611" i="14"/>
  <c r="O611" i="14"/>
  <c r="H611" i="14"/>
  <c r="AV26" i="14"/>
  <c r="AS26" i="14"/>
  <c r="AN26" i="14"/>
  <c r="AI26" i="14"/>
  <c r="O26" i="14"/>
  <c r="H26" i="14"/>
  <c r="AV582" i="14"/>
  <c r="AS582" i="14"/>
  <c r="AI582" i="14"/>
  <c r="V582" i="14"/>
  <c r="O582" i="14"/>
  <c r="H582" i="14"/>
  <c r="AV16" i="14"/>
  <c r="AS16" i="14"/>
  <c r="AN16" i="14"/>
  <c r="H16" i="14"/>
  <c r="AV527" i="14"/>
  <c r="AS527" i="14"/>
  <c r="AI527" i="14"/>
  <c r="V527" i="14"/>
  <c r="O527" i="14"/>
  <c r="H527" i="14"/>
  <c r="AV47" i="14"/>
  <c r="AS47" i="14"/>
  <c r="AN47" i="14"/>
  <c r="AI47" i="14"/>
  <c r="O47" i="14"/>
  <c r="H47" i="14"/>
  <c r="AV93" i="14"/>
  <c r="AS93" i="14"/>
  <c r="AN93" i="14"/>
  <c r="AI93" i="14"/>
  <c r="O93" i="14"/>
  <c r="H93" i="14"/>
  <c r="AV785" i="14"/>
  <c r="AS785" i="14"/>
  <c r="AI785" i="14"/>
  <c r="V785" i="14"/>
  <c r="O785" i="14"/>
  <c r="H785" i="14"/>
  <c r="AV610" i="14"/>
  <c r="AS610" i="14"/>
  <c r="AI610" i="14"/>
  <c r="V610" i="14"/>
  <c r="O610" i="14"/>
  <c r="H610" i="14"/>
  <c r="AV479" i="14"/>
  <c r="AS479" i="14"/>
  <c r="AI479" i="14"/>
  <c r="V479" i="14"/>
  <c r="O479" i="14"/>
  <c r="H479" i="14"/>
  <c r="AV494" i="14"/>
  <c r="AS494" i="14"/>
  <c r="AI494" i="14"/>
  <c r="V494" i="14"/>
  <c r="O494" i="14"/>
  <c r="H494" i="14"/>
  <c r="AV547" i="14"/>
  <c r="AS547" i="14"/>
  <c r="AI547" i="14"/>
  <c r="V547" i="14"/>
  <c r="O547" i="14"/>
  <c r="H547" i="14"/>
  <c r="AV715" i="14"/>
  <c r="AS715" i="14"/>
  <c r="AI715" i="14"/>
  <c r="V715" i="14"/>
  <c r="O715" i="14"/>
  <c r="H715" i="14"/>
  <c r="AV498" i="14"/>
  <c r="AS498" i="14"/>
  <c r="AI498" i="14"/>
  <c r="V498" i="14"/>
  <c r="O498" i="14"/>
  <c r="H498" i="14"/>
  <c r="AV581" i="14"/>
  <c r="AS581" i="14"/>
  <c r="AI581" i="14"/>
  <c r="V581" i="14"/>
  <c r="O581" i="14"/>
  <c r="H581" i="14"/>
  <c r="AV623" i="14"/>
  <c r="AS623" i="14"/>
  <c r="AI623" i="14"/>
  <c r="V623" i="14"/>
  <c r="O623" i="14"/>
  <c r="H623" i="14"/>
  <c r="AV421" i="14"/>
  <c r="AS421" i="14"/>
  <c r="AI421" i="14"/>
  <c r="V421" i="14"/>
  <c r="O421" i="14"/>
  <c r="H421" i="14"/>
  <c r="AV143" i="14"/>
  <c r="AN143" i="14"/>
  <c r="H143" i="14"/>
  <c r="AV228" i="14"/>
  <c r="AN228" i="14"/>
  <c r="H228" i="14"/>
  <c r="AV209" i="14"/>
  <c r="AN209" i="14"/>
  <c r="AI209" i="14"/>
  <c r="O209" i="14"/>
  <c r="H209" i="14"/>
  <c r="AV201" i="14"/>
  <c r="AN201" i="14"/>
  <c r="H201" i="14"/>
  <c r="AV335" i="14"/>
  <c r="AN335" i="14"/>
  <c r="H335" i="14"/>
  <c r="AV154" i="14"/>
  <c r="AN154" i="14"/>
  <c r="H154" i="14"/>
  <c r="AV180" i="14"/>
  <c r="AN180" i="14"/>
  <c r="H180" i="14"/>
  <c r="AV354" i="14"/>
  <c r="AN354" i="14"/>
  <c r="H354" i="14"/>
  <c r="AV51" i="14"/>
  <c r="AN51" i="14"/>
  <c r="H51" i="14"/>
  <c r="AV67" i="14"/>
  <c r="AN67" i="14"/>
  <c r="AI67" i="14"/>
  <c r="O67" i="14"/>
  <c r="H67" i="14"/>
  <c r="AV6" i="14"/>
  <c r="AN6" i="14"/>
  <c r="H6" i="14"/>
  <c r="AV109" i="14"/>
  <c r="AN109" i="14"/>
  <c r="AI109" i="14"/>
  <c r="O109" i="14"/>
  <c r="H109" i="14"/>
  <c r="AV571" i="14"/>
  <c r="AS571" i="14"/>
  <c r="AI571" i="14"/>
  <c r="V571" i="14"/>
  <c r="O571" i="14"/>
  <c r="H571" i="14"/>
  <c r="AV709" i="14"/>
  <c r="AS709" i="14"/>
  <c r="AI709" i="14"/>
  <c r="V709" i="14"/>
  <c r="O709" i="14"/>
  <c r="H709" i="14"/>
  <c r="AV583" i="14"/>
  <c r="AS583" i="14"/>
  <c r="AI583" i="14"/>
  <c r="V583" i="14"/>
  <c r="O583" i="14"/>
  <c r="H583" i="14"/>
  <c r="AV73" i="14"/>
  <c r="AS73" i="14"/>
  <c r="AN73" i="14"/>
  <c r="AI73" i="14"/>
  <c r="O73" i="14"/>
  <c r="H73" i="14"/>
  <c r="AV562" i="14"/>
  <c r="AS562" i="14"/>
  <c r="AI562" i="14"/>
  <c r="V562" i="14"/>
  <c r="O562" i="14"/>
  <c r="H562" i="14"/>
  <c r="AV518" i="14"/>
  <c r="AS518" i="14"/>
  <c r="AI518" i="14"/>
  <c r="V518" i="14"/>
  <c r="O518" i="14"/>
  <c r="H518" i="14"/>
  <c r="AV631" i="14"/>
  <c r="AS631" i="14"/>
  <c r="AI631" i="14"/>
  <c r="V631" i="14"/>
  <c r="O631" i="14"/>
  <c r="H631" i="14"/>
  <c r="AV682" i="14"/>
  <c r="AS682" i="14"/>
  <c r="AI682" i="14"/>
  <c r="V682" i="14"/>
  <c r="O682" i="14"/>
  <c r="H682" i="14"/>
  <c r="AV512" i="14"/>
  <c r="AS512" i="14"/>
  <c r="AI512" i="14"/>
  <c r="V512" i="14"/>
  <c r="O512" i="14"/>
  <c r="H512" i="14"/>
  <c r="AV413" i="14"/>
  <c r="AS413" i="14"/>
  <c r="AI413" i="14"/>
  <c r="V413" i="14"/>
  <c r="O413" i="14"/>
  <c r="H413" i="14"/>
  <c r="AV588" i="14"/>
  <c r="AS588" i="14"/>
  <c r="AI588" i="14"/>
  <c r="V588" i="14"/>
  <c r="O588" i="14"/>
  <c r="H588" i="14"/>
  <c r="AV500" i="14"/>
  <c r="AS500" i="14"/>
  <c r="AI500" i="14"/>
  <c r="V500" i="14"/>
  <c r="O500" i="14"/>
  <c r="H500" i="14"/>
  <c r="AV681" i="14"/>
  <c r="AS681" i="14"/>
  <c r="AI681" i="14"/>
  <c r="V681" i="14"/>
  <c r="O681" i="14"/>
  <c r="H681" i="14"/>
  <c r="AV719" i="14"/>
  <c r="AS719" i="14"/>
  <c r="AI719" i="14"/>
  <c r="V719" i="14"/>
  <c r="O719" i="14"/>
  <c r="H719" i="14"/>
  <c r="AV492" i="14"/>
  <c r="AS492" i="14"/>
  <c r="AI492" i="14"/>
  <c r="V492" i="14"/>
  <c r="O492" i="14"/>
  <c r="H492" i="14"/>
  <c r="AV555" i="14"/>
  <c r="AS555" i="14"/>
  <c r="AI555" i="14"/>
  <c r="V555" i="14"/>
  <c r="O555" i="14"/>
  <c r="H555" i="14"/>
  <c r="AV745" i="14"/>
  <c r="AS745" i="14"/>
  <c r="AI745" i="14"/>
  <c r="V745" i="14"/>
  <c r="O745" i="14"/>
  <c r="H745" i="14"/>
  <c r="AV516" i="14"/>
  <c r="AS516" i="14"/>
  <c r="AI516" i="14"/>
  <c r="V516" i="14"/>
  <c r="O516" i="14"/>
  <c r="H516" i="14"/>
  <c r="AV564" i="14"/>
  <c r="AS564" i="14"/>
  <c r="AI564" i="14"/>
  <c r="V564" i="14"/>
  <c r="O564" i="14"/>
  <c r="H564" i="14"/>
  <c r="AV466" i="14"/>
  <c r="AS466" i="14"/>
  <c r="AI466" i="14"/>
  <c r="V466" i="14"/>
  <c r="O466" i="14"/>
  <c r="H466" i="14"/>
  <c r="AV415" i="14"/>
  <c r="AS415" i="14"/>
  <c r="AI415" i="14"/>
  <c r="V415" i="14"/>
  <c r="O415" i="14"/>
  <c r="H415" i="14"/>
  <c r="AV423" i="14"/>
  <c r="AS423" i="14"/>
  <c r="AI423" i="14"/>
  <c r="V423" i="14"/>
  <c r="O423" i="14"/>
  <c r="H423" i="14"/>
  <c r="AV726" i="14"/>
  <c r="AS726" i="14"/>
  <c r="AI726" i="14"/>
  <c r="V726" i="14"/>
  <c r="O726" i="14"/>
  <c r="H726" i="14"/>
  <c r="AV136" i="14"/>
  <c r="AN136" i="14"/>
  <c r="H136" i="14"/>
  <c r="AV378" i="14"/>
  <c r="AN378" i="14"/>
  <c r="H378" i="14"/>
  <c r="AV382" i="14"/>
  <c r="AN382" i="14"/>
  <c r="H382" i="14"/>
  <c r="AV223" i="14"/>
  <c r="AN223" i="14"/>
  <c r="H223" i="14"/>
  <c r="AU9" i="14"/>
  <c r="AT9" i="14"/>
  <c r="AV9" i="14" s="1"/>
  <c r="AN9" i="14"/>
  <c r="G9" i="14"/>
  <c r="F9" i="14"/>
  <c r="E9" i="14"/>
  <c r="D9" i="14"/>
  <c r="H9" i="14" s="1"/>
  <c r="AV491" i="14"/>
  <c r="AS491" i="14"/>
  <c r="AI491" i="14"/>
  <c r="V491" i="14"/>
  <c r="O491" i="14"/>
  <c r="H491" i="14"/>
  <c r="AV596" i="14"/>
  <c r="AS596" i="14"/>
  <c r="AI596" i="14"/>
  <c r="V596" i="14"/>
  <c r="O596" i="14"/>
  <c r="H596" i="14"/>
  <c r="AV105" i="14"/>
  <c r="AS105" i="14"/>
  <c r="AN105" i="14"/>
  <c r="AI105" i="14"/>
  <c r="O105" i="14"/>
  <c r="H105" i="14"/>
  <c r="AV134" i="14"/>
  <c r="AS134" i="14"/>
  <c r="AN134" i="14"/>
  <c r="H134" i="14"/>
  <c r="AV394" i="14"/>
  <c r="AS394" i="14"/>
  <c r="AN394" i="14"/>
  <c r="AI394" i="14"/>
  <c r="O394" i="14"/>
  <c r="H394" i="14"/>
  <c r="AV695" i="14"/>
  <c r="AS695" i="14"/>
  <c r="AI695" i="14"/>
  <c r="V695" i="14"/>
  <c r="O695" i="14"/>
  <c r="H695" i="14"/>
  <c r="AV676" i="14"/>
  <c r="AS676" i="14"/>
  <c r="AI676" i="14"/>
  <c r="V676" i="14"/>
  <c r="O676" i="14"/>
  <c r="H676" i="14"/>
  <c r="AV732" i="14"/>
  <c r="AS732" i="14"/>
  <c r="AI732" i="14"/>
  <c r="V732" i="14"/>
  <c r="O732" i="14"/>
  <c r="H732" i="14"/>
  <c r="AV422" i="14"/>
  <c r="AS422" i="14"/>
  <c r="AI422" i="14"/>
  <c r="V422" i="14"/>
  <c r="O422" i="14"/>
  <c r="H422" i="14"/>
  <c r="AV414" i="14"/>
  <c r="AS414" i="14"/>
  <c r="AI414" i="14"/>
  <c r="V414" i="14"/>
  <c r="O414" i="14"/>
  <c r="H414" i="14"/>
  <c r="AV474" i="14"/>
  <c r="AS474" i="14"/>
  <c r="AI474" i="14"/>
  <c r="V474" i="14"/>
  <c r="O474" i="14"/>
  <c r="H474" i="14"/>
  <c r="AV699" i="14"/>
  <c r="AS699" i="14"/>
  <c r="AI699" i="14"/>
  <c r="V699" i="14"/>
  <c r="O699" i="14"/>
  <c r="H699" i="14"/>
  <c r="AV525" i="14"/>
  <c r="AS525" i="14"/>
  <c r="AI525" i="14"/>
  <c r="V525" i="14"/>
  <c r="O525" i="14"/>
  <c r="H525" i="14"/>
  <c r="AV483" i="14"/>
  <c r="AS483" i="14"/>
  <c r="AI483" i="14"/>
  <c r="V483" i="14"/>
  <c r="O483" i="14"/>
  <c r="H483" i="14"/>
  <c r="AV132" i="14"/>
  <c r="AN132" i="14"/>
  <c r="H132" i="14"/>
  <c r="AV168" i="14"/>
  <c r="AN168" i="14"/>
  <c r="H168" i="14"/>
  <c r="AV250" i="14"/>
  <c r="AN250" i="14"/>
  <c r="H250" i="14"/>
  <c r="AV216" i="14"/>
  <c r="AN216" i="14"/>
  <c r="H216" i="14"/>
  <c r="AV115" i="14"/>
  <c r="AN115" i="14"/>
  <c r="AI115" i="14"/>
  <c r="O115" i="14"/>
  <c r="H115" i="14"/>
  <c r="AV15" i="14"/>
  <c r="AN15" i="14"/>
  <c r="AI15" i="14"/>
  <c r="O15" i="14"/>
  <c r="H15" i="14"/>
  <c r="AV63" i="14"/>
  <c r="AN63" i="14"/>
  <c r="AI63" i="14"/>
  <c r="O63" i="14"/>
  <c r="H63" i="14"/>
  <c r="AV696" i="14"/>
  <c r="AS696" i="14"/>
  <c r="AI696" i="14"/>
  <c r="V696" i="14"/>
  <c r="O696" i="14"/>
  <c r="H696" i="14"/>
  <c r="AV70" i="14"/>
  <c r="AS70" i="14"/>
  <c r="AN70" i="14"/>
  <c r="AI70" i="14"/>
  <c r="O70" i="14"/>
  <c r="H70" i="14"/>
  <c r="AV594" i="14"/>
  <c r="AS594" i="14"/>
  <c r="AI594" i="14"/>
  <c r="V594" i="14"/>
  <c r="O594" i="14"/>
  <c r="H594" i="14"/>
  <c r="AV102" i="14"/>
  <c r="AS102" i="14"/>
  <c r="AN102" i="14"/>
  <c r="AI102" i="14"/>
  <c r="O102" i="14"/>
  <c r="H102" i="14"/>
  <c r="AV490" i="14"/>
  <c r="AS490" i="14"/>
  <c r="AI490" i="14"/>
  <c r="V490" i="14"/>
  <c r="O490" i="14"/>
  <c r="H490" i="14"/>
  <c r="AV617" i="14"/>
  <c r="AS617" i="14"/>
  <c r="AI617" i="14"/>
  <c r="V617" i="14"/>
  <c r="O617" i="14"/>
  <c r="H617" i="14"/>
  <c r="AV462" i="14"/>
  <c r="AS462" i="14"/>
  <c r="AI462" i="14"/>
  <c r="V462" i="14"/>
  <c r="O462" i="14"/>
  <c r="H462" i="14"/>
  <c r="AV702" i="14"/>
  <c r="AS702" i="14"/>
  <c r="AI702" i="14"/>
  <c r="V702" i="14"/>
  <c r="O702" i="14"/>
  <c r="H702" i="14"/>
  <c r="AV160" i="14"/>
  <c r="AN160" i="14"/>
  <c r="H160" i="14"/>
  <c r="AV188" i="14"/>
  <c r="AN188" i="14"/>
  <c r="H188" i="14"/>
  <c r="AV65" i="14"/>
  <c r="AS65" i="14"/>
  <c r="AN65" i="14"/>
  <c r="AI65" i="14"/>
  <c r="O65" i="14"/>
  <c r="H65" i="14"/>
  <c r="AV40" i="14"/>
  <c r="AS40" i="14"/>
  <c r="AN40" i="14"/>
  <c r="AI40" i="14"/>
  <c r="O40" i="14"/>
  <c r="H40" i="14"/>
  <c r="AV150" i="14"/>
  <c r="AS150" i="14"/>
  <c r="AN150" i="14"/>
  <c r="H150" i="14"/>
  <c r="AV101" i="14"/>
  <c r="AS101" i="14"/>
  <c r="AN101" i="14"/>
  <c r="AI101" i="14"/>
  <c r="O101" i="14"/>
  <c r="H101" i="14"/>
  <c r="AV698" i="14"/>
  <c r="AS698" i="14"/>
  <c r="AI698" i="14"/>
  <c r="V698" i="14"/>
  <c r="O698" i="14"/>
  <c r="H698" i="14"/>
  <c r="AV619" i="14"/>
  <c r="AS619" i="14"/>
  <c r="AI619" i="14"/>
  <c r="V619" i="14"/>
  <c r="O619" i="14"/>
  <c r="H619" i="14"/>
  <c r="AV560" i="14"/>
  <c r="AS560" i="14"/>
  <c r="AI560" i="14"/>
  <c r="V560" i="14"/>
  <c r="O560" i="14"/>
  <c r="H560" i="14"/>
  <c r="AV782" i="14"/>
  <c r="AS782" i="14"/>
  <c r="AI782" i="14"/>
  <c r="V782" i="14"/>
  <c r="O782" i="14"/>
  <c r="H782" i="14"/>
  <c r="AV597" i="14"/>
  <c r="AS597" i="14"/>
  <c r="AI597" i="14"/>
  <c r="V597" i="14"/>
  <c r="O597" i="14"/>
  <c r="H597" i="14"/>
  <c r="AV194" i="14"/>
  <c r="AN194" i="14"/>
  <c r="H194" i="14"/>
  <c r="AV245" i="14"/>
  <c r="AN245" i="14"/>
  <c r="H245" i="14"/>
  <c r="AV261" i="14"/>
  <c r="AN261" i="14"/>
  <c r="H261" i="14"/>
  <c r="AV247" i="14"/>
  <c r="AN247" i="14"/>
  <c r="H247" i="14"/>
  <c r="AV224" i="14"/>
  <c r="AN224" i="14"/>
  <c r="H224" i="14"/>
  <c r="AV364" i="14"/>
  <c r="AN364" i="14"/>
  <c r="H364" i="14"/>
  <c r="AV241" i="14"/>
  <c r="AN241" i="14"/>
  <c r="H241" i="14"/>
  <c r="AV34" i="14"/>
  <c r="AN34" i="14"/>
  <c r="H34" i="14"/>
  <c r="AV328" i="14"/>
  <c r="AN328" i="14"/>
  <c r="H328" i="14"/>
  <c r="AV601" i="14"/>
  <c r="AS601" i="14"/>
  <c r="AI601" i="14"/>
  <c r="V601" i="14"/>
  <c r="O601" i="14"/>
  <c r="H601" i="14"/>
  <c r="AV511" i="14"/>
  <c r="AS511" i="14"/>
  <c r="AI511" i="14"/>
  <c r="V511" i="14"/>
  <c r="O511" i="14"/>
  <c r="H511" i="14"/>
  <c r="AV637" i="14"/>
  <c r="AS637" i="14"/>
  <c r="AI637" i="14"/>
  <c r="V637" i="14"/>
  <c r="O637" i="14"/>
  <c r="H637" i="14"/>
  <c r="AV585" i="14"/>
  <c r="AS585" i="14"/>
  <c r="AI585" i="14"/>
  <c r="V585" i="14"/>
  <c r="O585" i="14"/>
  <c r="H585" i="14"/>
  <c r="AV710" i="14"/>
  <c r="AS710" i="14"/>
  <c r="AI710" i="14"/>
  <c r="V710" i="14"/>
  <c r="O710" i="14"/>
  <c r="H710" i="14"/>
  <c r="AV412" i="14"/>
  <c r="AS412" i="14"/>
  <c r="AI412" i="14"/>
  <c r="V412" i="14"/>
  <c r="O412" i="14"/>
  <c r="H412" i="14"/>
  <c r="AV558" i="14"/>
  <c r="AS558" i="14"/>
  <c r="AI558" i="14"/>
  <c r="V558" i="14"/>
  <c r="O558" i="14"/>
  <c r="H558" i="14"/>
  <c r="AV679" i="14"/>
  <c r="AS679" i="14"/>
  <c r="AI679" i="14"/>
  <c r="V679" i="14"/>
  <c r="O679" i="14"/>
  <c r="H679" i="14"/>
  <c r="AV598" i="14"/>
  <c r="AS598" i="14"/>
  <c r="AI598" i="14"/>
  <c r="V598" i="14"/>
  <c r="O598" i="14"/>
  <c r="H598" i="14"/>
  <c r="AV569" i="14"/>
  <c r="AS569" i="14"/>
  <c r="AI569" i="14"/>
  <c r="V569" i="14"/>
  <c r="O569" i="14"/>
  <c r="H569" i="14"/>
  <c r="AV687" i="14"/>
  <c r="AS687" i="14"/>
  <c r="AI687" i="14"/>
  <c r="V687" i="14"/>
  <c r="O687" i="14"/>
  <c r="H687" i="14"/>
  <c r="AV392" i="14"/>
  <c r="AN392" i="14"/>
  <c r="H392" i="14"/>
  <c r="AV395" i="14"/>
  <c r="AN395" i="14"/>
  <c r="H395" i="14"/>
  <c r="AV234" i="14"/>
  <c r="AN234" i="14"/>
  <c r="H234" i="14"/>
  <c r="AV281" i="14"/>
  <c r="AN281" i="14"/>
  <c r="H281" i="14"/>
  <c r="AV114" i="14"/>
  <c r="AN114" i="14"/>
  <c r="AI114" i="14"/>
  <c r="O114" i="14"/>
  <c r="H114" i="14"/>
  <c r="AV303" i="14"/>
  <c r="AN303" i="14"/>
  <c r="H303" i="14"/>
  <c r="AV214" i="14"/>
  <c r="AN214" i="14"/>
  <c r="H214" i="14"/>
  <c r="AV23" i="14"/>
  <c r="AN23" i="14"/>
  <c r="H23" i="14"/>
  <c r="AV330" i="14"/>
  <c r="AN330" i="14"/>
  <c r="H330" i="14"/>
  <c r="AV654" i="14"/>
  <c r="AS654" i="14"/>
  <c r="AI654" i="14"/>
  <c r="V654" i="14"/>
  <c r="O654" i="14"/>
  <c r="H654" i="14"/>
  <c r="AV124" i="14"/>
  <c r="AS124" i="14"/>
  <c r="AN124" i="14"/>
  <c r="AI124" i="14"/>
  <c r="O124" i="14"/>
  <c r="H124" i="14"/>
  <c r="AV599" i="14"/>
  <c r="AS599" i="14"/>
  <c r="AI599" i="14"/>
  <c r="V599" i="14"/>
  <c r="O599" i="14"/>
  <c r="H599" i="14"/>
  <c r="AV618" i="14"/>
  <c r="AS618" i="14"/>
  <c r="AI618" i="14"/>
  <c r="V618" i="14"/>
  <c r="O618" i="14"/>
  <c r="H618" i="14"/>
  <c r="AV497" i="14"/>
  <c r="AS497" i="14"/>
  <c r="AI497" i="14"/>
  <c r="V497" i="14"/>
  <c r="O497" i="14"/>
  <c r="H497" i="14"/>
  <c r="AV689" i="14"/>
  <c r="AS689" i="14"/>
  <c r="AI689" i="14"/>
  <c r="V689" i="14"/>
  <c r="O689" i="14"/>
  <c r="H689" i="14"/>
  <c r="AV4" i="14"/>
  <c r="AN4" i="14"/>
  <c r="H4" i="14"/>
  <c r="AV249" i="14"/>
  <c r="AN249" i="14"/>
  <c r="H249" i="14"/>
  <c r="AV98" i="14"/>
  <c r="AN98" i="14"/>
  <c r="AI98" i="14"/>
  <c r="O98" i="14"/>
  <c r="H98" i="14"/>
  <c r="AV604" i="14"/>
  <c r="AS604" i="14"/>
  <c r="AI604" i="14"/>
  <c r="V604" i="14"/>
  <c r="O604" i="14"/>
  <c r="H604" i="14"/>
  <c r="AV489" i="14"/>
  <c r="AS489" i="14"/>
  <c r="AI489" i="14"/>
  <c r="V489" i="14"/>
  <c r="O489" i="14"/>
  <c r="H489" i="14"/>
  <c r="AV454" i="14"/>
  <c r="AS454" i="14"/>
  <c r="AI454" i="14"/>
  <c r="V454" i="14"/>
  <c r="O454" i="14"/>
  <c r="H454" i="14"/>
  <c r="AV600" i="14"/>
  <c r="AS600" i="14"/>
  <c r="AI600" i="14"/>
  <c r="V600" i="14"/>
  <c r="O600" i="14"/>
  <c r="H600" i="14"/>
  <c r="AV595" i="14"/>
  <c r="AS595" i="14"/>
  <c r="AI595" i="14"/>
  <c r="V595" i="14"/>
  <c r="O595" i="14"/>
  <c r="H595" i="14"/>
  <c r="AV360" i="14"/>
  <c r="AN360" i="14"/>
  <c r="H360" i="14"/>
  <c r="AV121" i="14"/>
  <c r="AN121" i="14"/>
  <c r="AI121" i="14"/>
  <c r="O121" i="14"/>
  <c r="H121" i="14"/>
  <c r="AV140" i="14"/>
  <c r="AS140" i="14"/>
  <c r="AN140" i="14"/>
  <c r="AI140" i="14"/>
  <c r="O140" i="14"/>
  <c r="H140" i="14"/>
  <c r="AV43" i="14"/>
  <c r="AS43" i="14"/>
  <c r="AN43" i="14"/>
  <c r="AI43" i="14"/>
  <c r="O43" i="14"/>
  <c r="H43" i="14"/>
  <c r="AV613" i="14"/>
  <c r="AS613" i="14"/>
  <c r="AI613" i="14"/>
  <c r="V613" i="14"/>
  <c r="O613" i="14"/>
  <c r="H613" i="14"/>
  <c r="AV450" i="14"/>
  <c r="AS450" i="14"/>
  <c r="AI450" i="14"/>
  <c r="V450" i="14"/>
  <c r="O450" i="14"/>
  <c r="H450" i="14"/>
  <c r="AV706" i="14"/>
  <c r="AS706" i="14"/>
  <c r="AI706" i="14"/>
  <c r="V706" i="14"/>
  <c r="O706" i="14"/>
  <c r="H706" i="14"/>
  <c r="AV605" i="14"/>
  <c r="AS605" i="14"/>
  <c r="AI605" i="14"/>
  <c r="V605" i="14"/>
  <c r="O605" i="14"/>
  <c r="H605" i="14"/>
  <c r="AV300" i="14"/>
  <c r="AN300" i="14"/>
  <c r="H300" i="14"/>
  <c r="AV362" i="14"/>
  <c r="AN362" i="14"/>
  <c r="H362" i="14"/>
  <c r="AV111" i="14"/>
  <c r="AN111" i="14"/>
  <c r="AI111" i="14"/>
  <c r="O111" i="14"/>
  <c r="H111" i="14"/>
  <c r="AV735" i="14"/>
  <c r="AS735" i="14"/>
  <c r="AI735" i="14"/>
  <c r="V735" i="14"/>
  <c r="O735" i="14"/>
  <c r="H735" i="14"/>
  <c r="AV697" i="14"/>
  <c r="AS697" i="14"/>
  <c r="AI697" i="14"/>
  <c r="V697" i="14"/>
  <c r="O697" i="14"/>
  <c r="H697" i="14"/>
  <c r="AV602" i="14"/>
  <c r="AS602" i="14"/>
  <c r="AI602" i="14"/>
  <c r="V602" i="14"/>
  <c r="O602" i="14"/>
  <c r="H602" i="14"/>
  <c r="AV472" i="14"/>
  <c r="AS472" i="14"/>
  <c r="AI472" i="14"/>
  <c r="V472" i="14"/>
  <c r="O472" i="14"/>
  <c r="H472" i="14"/>
  <c r="AV603" i="14"/>
  <c r="AS603" i="14"/>
  <c r="AI603" i="14"/>
  <c r="V603" i="14"/>
  <c r="O603" i="14"/>
  <c r="H603" i="14"/>
  <c r="AV411" i="14"/>
  <c r="AS411" i="14"/>
  <c r="AI411" i="14"/>
  <c r="V411" i="14"/>
  <c r="O411" i="14"/>
  <c r="H411" i="14"/>
  <c r="AV193" i="14"/>
  <c r="AN193" i="14"/>
  <c r="H193" i="14"/>
  <c r="AV641" i="14"/>
  <c r="AS641" i="14"/>
  <c r="AI641" i="14"/>
  <c r="V641" i="14"/>
  <c r="O641" i="14"/>
  <c r="H641" i="14"/>
  <c r="AV538" i="14"/>
  <c r="AS538" i="14"/>
  <c r="AI538" i="14"/>
  <c r="V538" i="14"/>
  <c r="O538" i="14"/>
  <c r="H538" i="14"/>
  <c r="AV467" i="14"/>
  <c r="AS467" i="14"/>
  <c r="AI467" i="14"/>
  <c r="V467" i="14"/>
  <c r="O467" i="14"/>
  <c r="H467" i="14"/>
  <c r="AV403" i="14"/>
  <c r="AN403" i="14"/>
  <c r="H403" i="14"/>
  <c r="AV355" i="14"/>
  <c r="AN355" i="14"/>
  <c r="H355" i="14"/>
  <c r="AV724" i="14"/>
  <c r="AS724" i="14"/>
  <c r="AI724" i="14"/>
  <c r="V724" i="14"/>
  <c r="O724" i="14"/>
  <c r="H724" i="14"/>
  <c r="AV712" i="14"/>
  <c r="AS712" i="14"/>
  <c r="AI712" i="14"/>
  <c r="V712" i="14"/>
  <c r="O712" i="14"/>
  <c r="H712" i="14"/>
  <c r="AV64" i="14"/>
  <c r="AN64" i="14"/>
  <c r="AI64" i="14"/>
  <c r="O64" i="14"/>
  <c r="H64" i="14"/>
  <c r="AV632" i="14"/>
  <c r="AS632" i="14"/>
  <c r="AI632" i="14"/>
  <c r="V632" i="14"/>
  <c r="O632" i="14"/>
  <c r="H632" i="14"/>
  <c r="AV753" i="14"/>
  <c r="AS753" i="14"/>
  <c r="AI753" i="14"/>
  <c r="V753" i="14"/>
  <c r="O753" i="14"/>
  <c r="H753" i="14"/>
  <c r="AV265" i="14"/>
  <c r="AN265" i="14"/>
  <c r="H265" i="14"/>
  <c r="AV176" i="14"/>
  <c r="AN176" i="14"/>
  <c r="H176" i="14"/>
  <c r="AV196" i="14"/>
  <c r="AN196" i="14"/>
  <c r="H196" i="14"/>
  <c r="AV344" i="14"/>
  <c r="AN344" i="14"/>
  <c r="H344" i="14"/>
  <c r="AV264" i="14"/>
  <c r="AN264" i="14"/>
  <c r="H264" i="14"/>
  <c r="AV780" i="14"/>
  <c r="AS780" i="14"/>
  <c r="AI780" i="14"/>
  <c r="V780" i="14"/>
  <c r="O780" i="14"/>
  <c r="H780" i="14"/>
  <c r="AV769" i="14"/>
  <c r="AS769" i="14"/>
  <c r="AI769" i="14"/>
  <c r="V769" i="14"/>
  <c r="O769" i="14"/>
  <c r="H769" i="14"/>
  <c r="AV729" i="14"/>
  <c r="AS729" i="14"/>
  <c r="AI729" i="14"/>
  <c r="V729" i="14"/>
  <c r="O729" i="14"/>
  <c r="H729" i="14"/>
  <c r="AV754" i="14"/>
  <c r="AS754" i="14"/>
  <c r="AI754" i="14"/>
  <c r="V754" i="14"/>
  <c r="O754" i="14"/>
  <c r="H754" i="14"/>
  <c r="AV683" i="14"/>
  <c r="AS683" i="14"/>
  <c r="AI683" i="14"/>
  <c r="V683" i="14"/>
  <c r="O683" i="14"/>
  <c r="H683" i="14"/>
  <c r="AV781" i="14"/>
  <c r="AS781" i="14"/>
  <c r="AI781" i="14"/>
  <c r="V781" i="14"/>
  <c r="O781" i="14"/>
  <c r="H781" i="14"/>
  <c r="AV464" i="14"/>
  <c r="AS464" i="14"/>
  <c r="AI464" i="14"/>
  <c r="V464" i="14"/>
  <c r="O464" i="14"/>
  <c r="H464" i="14"/>
  <c r="H24" i="14" l="1"/>
</calcChain>
</file>

<file path=xl/sharedStrings.xml><?xml version="1.0" encoding="utf-8"?>
<sst xmlns="http://schemas.openxmlformats.org/spreadsheetml/2006/main" count="35473" uniqueCount="6411">
  <si>
    <t xml:space="preserve">RCL Member </t>
  </si>
  <si>
    <t>Malaria Box Member</t>
  </si>
  <si>
    <t>Pathogen Box Member</t>
  </si>
  <si>
    <t>Stasis Box Member</t>
  </si>
  <si>
    <t>Photodiversity Member</t>
  </si>
  <si>
    <t>Stage V Member</t>
  </si>
  <si>
    <t>Antibiotics Member</t>
  </si>
  <si>
    <t>Molecule Name</t>
  </si>
  <si>
    <t>SMILES</t>
  </si>
  <si>
    <t>Synonyms</t>
  </si>
  <si>
    <t>UGA-0000248</t>
  </si>
  <si>
    <t>COc1cc(NC(C)CCCN)c2ncccc2c1</t>
  </si>
  <si>
    <t>160393, MMV000023, Primaquine</t>
  </si>
  <si>
    <t>UGA-0000190</t>
  </si>
  <si>
    <t>C[C@@H]1C2[C@H](O)C3[C@H](N(C)C)C(O)=C(C(N)=O)C(=O)[C@@]3(O)C(O)=C2C(=O)C2=C1C=CC=C2O</t>
  </si>
  <si>
    <t>Doxycycline, Doxycycline hydrochloride, MMV000011</t>
  </si>
  <si>
    <t>UGA-0002730</t>
  </si>
  <si>
    <t>O[C@@H]([C@@H]1CCCCN1)C1=CC(=NC2=C1C=CC=C2C(F)(F)F)C(F)(F)F</t>
  </si>
  <si>
    <t>(+)-Mefloquine, MMV000016</t>
  </si>
  <si>
    <t>UGA-0000343</t>
  </si>
  <si>
    <t>ON(CCCP(O)(O)=O)C=O</t>
  </si>
  <si>
    <t>Fosmidomycin, MMV000037</t>
  </si>
  <si>
    <t>UGA-0000586</t>
  </si>
  <si>
    <t>CSc1nc(O)nc(n1)-c1ccc(Cl)cc1</t>
  </si>
  <si>
    <t>Cycloguanil, MMV000052</t>
  </si>
  <si>
    <t>UGA-0000228</t>
  </si>
  <si>
    <t>CCC1=C(C(N)=NC(N)=N1)C1=CC=C(Cl)C=C1</t>
  </si>
  <si>
    <t>MMV000024, Pyrimethamine</t>
  </si>
  <si>
    <t>UGA-0000250</t>
  </si>
  <si>
    <t>OC1=C([C@H]2CC[C@@H](CC2)C2=CC=C(Cl)C=C2)C(=O)C2=CC=CC=C2C1=O</t>
  </si>
  <si>
    <t>Atovaquone, MMV000046</t>
  </si>
  <si>
    <t>UGA-0000257</t>
  </si>
  <si>
    <t>CC1=C(OC2=NC=C(N=C2)C(=O)N2CC(C)(O)C2)C=CC2=C1B(O)OC2</t>
  </si>
  <si>
    <t>AN13762, AN762, Anacor 13762.13, MMV675867</t>
  </si>
  <si>
    <t>UGA-0000261</t>
  </si>
  <si>
    <t>CC1=NC2=NC(=NN2C(NC2=CN=C(C=C2)C(F)(F)F)=C1)C(C)(F)F</t>
  </si>
  <si>
    <t>DSM421, DSM421001, MMV669059</t>
  </si>
  <si>
    <t>UGA-0000325</t>
  </si>
  <si>
    <t>COC1=C(Cl)C=C2C(=O)C(=C(C)NC2=C1)C1=CC=C(OC2=CC=C(OC(F)(F)F)C=C2)C=C1</t>
  </si>
  <si>
    <t>ELQ-300, MMV034055</t>
  </si>
  <si>
    <t>UGA-0000344</t>
  </si>
  <si>
    <t>CCC1OC(=O)C(C)C(OC2CC(C)(OC)C(O)C(C)O2)C(C)C(OC2OC(C)CC(C2O)N(C)C)C(C)(O)CC(C)CN(C)C(C)C(O)C1(C)O</t>
  </si>
  <si>
    <t>Azithromycin, MMV000007</t>
  </si>
  <si>
    <t>UGA-0001338</t>
  </si>
  <si>
    <t>CCC(C)C1NC2C=CC3=C(N=C(C=C3C(C)O)C(=O)OC(C)C3NC(=O)C4=CSC(=N4)C(NC(=O)C4CSC(=N4)C(NC(=O)C(NC(=O)C4=CSC(=N4)C4(CCC(=NC4C4=CSC3=N4)C3=NC(=CS3)C(=O)NC(=C)C(=O)NC(=C)C(N)=O)NC(=O)C(C)NC(=O)C(=C)NC(=O)C(C)NC1=O)C(C)O)=CC)C(C)(O)C(C)O)C2O</t>
  </si>
  <si>
    <t>MMV000030, THIOSTREPTON, UGA-0002723</t>
  </si>
  <si>
    <t>UGA-0002598</t>
  </si>
  <si>
    <t>CCCCN(CCCC)CCC(O)C1=C2C=CC(=CC2=C2C=C(Cl)C=C(Cl)C2=C1)C(F)(F)F</t>
  </si>
  <si>
    <t>Halofantrine, MMV000012</t>
  </si>
  <si>
    <t>UGA-0002700</t>
  </si>
  <si>
    <t>CCN(CC)CCCC(C)NC1=C2N=CC=CC2=CC(OC)=C1</t>
  </si>
  <si>
    <t>MMV000021, Pamaquine</t>
  </si>
  <si>
    <t>UGA-0002707</t>
  </si>
  <si>
    <t>ClC1=CC2=NC=CC(N3CCN(CCCN4CCN(CC4)C4=C5C=CC(Cl)=CC5=NC=C4)CC3)=C2C=C1</t>
  </si>
  <si>
    <t>MMV000022, Piperaquine</t>
  </si>
  <si>
    <t>UGA-0002716</t>
  </si>
  <si>
    <t>NC1=NC=C(N=C1C1=CC=C(C=C1)C(F)(F)F)C1=CC=C(C=C1)C(=O)N1CCNCC1</t>
  </si>
  <si>
    <t>MMV642943, UCT943</t>
  </si>
  <si>
    <t>UGA-0002718</t>
  </si>
  <si>
    <t>COC1=NC2=C(NC3=CC(CN4CCCC4)=C(O)C(CN4CCCC4)=C3)C3=C(C=C(Cl)C=C3)N=C2C=C1</t>
  </si>
  <si>
    <t>MMV000025, Pyronaridine</t>
  </si>
  <si>
    <t>UGA-0002721</t>
  </si>
  <si>
    <t>FC1=C(C=C(NC(=O)C2C(N(CC(F)(F)F)C(=O)C3=CC=CC=C23)C2=CN=CC=C2)C=C1)C#N</t>
  </si>
  <si>
    <t>MMV390482, SJ733</t>
  </si>
  <si>
    <t>UGA-0002722</t>
  </si>
  <si>
    <t>COC1=C(OC2=CC(Cl)=C(Cl)C=C2)C2=C(C)C=CN=C2C(NC(C)CCCN)=C1</t>
  </si>
  <si>
    <t>MMV000018, NPC-1161B</t>
  </si>
  <si>
    <t>UGA-0015562</t>
  </si>
  <si>
    <t>CC1CCC2C(C)C(OC(=O)CCC(O)=O)OC3OC4(C)CCC1C23OO4</t>
  </si>
  <si>
    <t>Artesunate, MMV000005, UGA-0002731</t>
  </si>
  <si>
    <t>UGA-0000065</t>
  </si>
  <si>
    <t>[H][C@@](NC(=O)[C@@H]1C[C@@H](CCC)CN1C)([C@H](C)Cl)[C@@]1([H])O[C@H](SC)[C@H](O)[C@@H](O)[C@H]1O</t>
  </si>
  <si>
    <t>Clindamycin, Clindamycin hydrochloride, MMV000051, UGA-0000345</t>
  </si>
  <si>
    <t>UGA-0000068</t>
  </si>
  <si>
    <t>COC1=CC(CC2=C(N)N=C(N)N=C2)=CC(OC)=C1OC</t>
  </si>
  <si>
    <t>MMV000028, Trimethoprim, UGA-0002711</t>
  </si>
  <si>
    <t>UGA-0000069</t>
  </si>
  <si>
    <t>CC1=CC(NS(=O)(=O)C2=CC=C(N)C=C2)=NO1</t>
  </si>
  <si>
    <t>MMV000027, Sulfamethoxazole, UGA-0002699</t>
  </si>
  <si>
    <t>UGA-0000118</t>
  </si>
  <si>
    <t>[H][C@@]12C[C@@]3([H])C(=C(O)[C@]1(O)C(=O)C(C(N)=O)=C(O)[C@H]2N(C)C)C(=O)C1=C(C=CC=C1O)[C@@]3(C)O</t>
  </si>
  <si>
    <t>MMV000068, Tetracycline</t>
  </si>
  <si>
    <t>UGA-0000153</t>
  </si>
  <si>
    <t>CCN(CC)CCCC(C)NC1=C2C=CC(Cl)=CC2=NC=C1</t>
  </si>
  <si>
    <t>Chloroquine Diphosphate, MMV000008, UGA-0002717</t>
  </si>
  <si>
    <t>UGA-0000243</t>
  </si>
  <si>
    <t>CS(=O)(=O)C1=CC=C(C=C1)C1=CN=C(N)C(=C1)C1=CN=C(C=C1)C(F)(F)F</t>
  </si>
  <si>
    <t>MMV390048</t>
  </si>
  <si>
    <t>UGA-0000246</t>
  </si>
  <si>
    <t>FC1=CC2=C(C=C1)N=C(C=C2C(=O)NCCN1CCCC1)C1=CC=C(CN2CCOCC2)C=C1</t>
  </si>
  <si>
    <t>DDD107498, M5717, MMV643121</t>
  </si>
  <si>
    <t>UGA-0000249</t>
  </si>
  <si>
    <t>COc1cc(C)c2c(Oc3cccc(c3)C(F)(F)F)c(OC)cc(NC(C)CCCN)c2n1</t>
  </si>
  <si>
    <t>MMV000043, Tafenoquine</t>
  </si>
  <si>
    <t>UGA-0000251</t>
  </si>
  <si>
    <t>CC1(C)N(CCN2C(NC3=CC=C(F)C=C3)=C(N=C12)C1=CC=C(F)C=C1)C(=O)CN</t>
  </si>
  <si>
    <t>KAF156, MMV674751</t>
  </si>
  <si>
    <t>UGA-0000252</t>
  </si>
  <si>
    <t>CC1=NC2=NC(=NN2C(NC2=CC=C(C=C2)S(F)(F)(F)(F)F)=C1)C(C)(F)F</t>
  </si>
  <si>
    <t>DSM265, MMV018912</t>
  </si>
  <si>
    <t>UGA-0000262</t>
  </si>
  <si>
    <t>CCC1=C(OCCCOC2=CC=CC=C2CCC(O)=O)C(N)=NC(N)=N1</t>
  </si>
  <si>
    <t>MMV000147, P218</t>
  </si>
  <si>
    <t>UGA-0000326</t>
  </si>
  <si>
    <t>CC(C)(N)CNC(=O)CC1CCC2(CC1)OOC1(O2)C2CC3CC(C2)CC1C3</t>
  </si>
  <si>
    <t>Arterolane, MMV000020, OZ277</t>
  </si>
  <si>
    <t>UGA-0000328</t>
  </si>
  <si>
    <t>CC1CN(CCN1C)C1=C(NC2=NN(C)C(C)=C2)N=C(NC2=CC(C3CC3)=C(F)C(C)=N2)N=C1</t>
  </si>
  <si>
    <t>AZ412, MMV674253</t>
  </si>
  <si>
    <t>UGA-0000340</t>
  </si>
  <si>
    <t>CCCCCCC[C@@H]1CN[C@@H](C1)C(=O)NC(C(C)Cl)C1O[C@H](SC)[C@H](O)[C@@H](O)[C@H]1O</t>
  </si>
  <si>
    <t>7-Chloro-N-demethyl-4'-pentyllincomycin, Cis-Mirincamycin, MMV000035</t>
  </si>
  <si>
    <t>UGA-0000341</t>
  </si>
  <si>
    <t>CCCCCCC[C@H]1CN[C@@H](C1)C(=O)NC(C(C)Cl)C1O[C@H](SC)[C@H](O)[C@@H](O)[C@H]1O</t>
  </si>
  <si>
    <t>MMV000036, Trans-Mirincamycin</t>
  </si>
  <si>
    <t>UGA-0001634</t>
  </si>
  <si>
    <t>CCCCN(CCCC)CC(O)C1=C2C(=CC(Cl)=C1)C(=CC1=CC=C(Cl)C=C1)C1=C2C=CC(Cl)=C1</t>
  </si>
  <si>
    <t>Lumefantrine, MMV000014</t>
  </si>
  <si>
    <t>UGA-0001966</t>
  </si>
  <si>
    <t>CCN(CCO)CCCC(C)NC1=C2C=CC(Cl)=CC2=NC=C1</t>
  </si>
  <si>
    <t>HYDROXYCHLOROQUINE, MMV000013, UGA-0002597</t>
  </si>
  <si>
    <t>UGA-0002107</t>
  </si>
  <si>
    <t>NC(=N)c1ccc(OCCCCCOc2ccc(cc2)C(N)=N)cc1</t>
  </si>
  <si>
    <t>MMV000062, Pentamidine, Pentamidine isethionate</t>
  </si>
  <si>
    <t>UGA-0002682</t>
  </si>
  <si>
    <t>CC12CCC3C(CC=C4CC(CCC34C)OS(O)(=O)=O)C1CCC2=O</t>
  </si>
  <si>
    <t>Dehydroepiandrosterone sulphate, MMV000010</t>
  </si>
  <si>
    <t>UGA-0002683</t>
  </si>
  <si>
    <t>CC(=O)N(O)CCCCCNC(=O)CCC(=O)N(O)CCCCCNC(=O)CCC(=O)N(O)CCCCCN</t>
  </si>
  <si>
    <t>Deferoxamine, MMV000034</t>
  </si>
  <si>
    <t>UGA-0002685</t>
  </si>
  <si>
    <t>COC1OC2OC3(C)CCC4C(C)CCC(C1C)C24OO3</t>
  </si>
  <si>
    <t>Artemether, MMV000003</t>
  </si>
  <si>
    <t>UGA-0002689</t>
  </si>
  <si>
    <t>CC(=O)NC(C(O)=O)C(C)(C)S</t>
  </si>
  <si>
    <t>MMV000033, N-acetyl-D-penicillamine</t>
  </si>
  <si>
    <t>UGA-0002690</t>
  </si>
  <si>
    <t>COC1=NC=NC(NS(=O)(=O)C2=CC=C(N)C=C2)=C1OC</t>
  </si>
  <si>
    <t>MMV000055, Sulfadoxine</t>
  </si>
  <si>
    <t>UGA-0002692</t>
  </si>
  <si>
    <t>CCN(CC)CCCNC1=C2C=CC(Cl)=CC2=NC=C1</t>
  </si>
  <si>
    <t>AQ-13, MMV000002</t>
  </si>
  <si>
    <t>UGA-0002697</t>
  </si>
  <si>
    <t>CC1CCC2C(C)C(OC3OC4(C)CCC1C23OO4)N1CCS(=O)(=O)CC1</t>
  </si>
  <si>
    <t>Artemisone, GC003, MMV000039, UGA-0015776</t>
  </si>
  <si>
    <t>UGA-0002698</t>
  </si>
  <si>
    <t>CC1CC(C)C(=O)C(C1)C(O)CC1CC(=O)NC(=O)C1</t>
  </si>
  <si>
    <t>Cycloheximide, MMV000031</t>
  </si>
  <si>
    <t>UGA-0002701</t>
  </si>
  <si>
    <t>[H][C@]1(C[C@@H]2CC[N@]1C[C@@H]2C=C)[C@H](O)C1=CC=NC2=CC=C(OC)C=C12</t>
  </si>
  <si>
    <t>MMV000054, Quinine</t>
  </si>
  <si>
    <t>UGA-0002704</t>
  </si>
  <si>
    <t>CC1=CC2=C(C=C1C)N(CC(O)C(O)C(O)CO)C1=NC(=O)NC(=O)C1=N2</t>
  </si>
  <si>
    <t>MMV000032, Riboflavin</t>
  </si>
  <si>
    <t>UGA-0002705</t>
  </si>
  <si>
    <t>NC1=CC=C(C=C1)S(=O)(=O)C1=CC=C(N)C=C1</t>
  </si>
  <si>
    <t>Dapsone, MMV000009</t>
  </si>
  <si>
    <t>UGA-0002706</t>
  </si>
  <si>
    <t>CC(C)(C)NCC1=CC(NC2=C3C=CC(Cl)=CC3=NC=C2)=C2CCCCC2=C1O</t>
  </si>
  <si>
    <t>MMV000017, Naphthoquine</t>
  </si>
  <si>
    <t>UGA-0002710</t>
  </si>
  <si>
    <t>COC1=CC2=C(C=CN=C2C=C1)C(O)C1CC2CCN1CC2C=C</t>
  </si>
  <si>
    <t>MMV002644, Quinidine</t>
  </si>
  <si>
    <t>UGA-0002712</t>
  </si>
  <si>
    <t>CC(C)N=C(N)N=C(N)NC1=CC(Cl)=C(Cl)C=C1</t>
  </si>
  <si>
    <t>Chlorproguanil, MMV000050</t>
  </si>
  <si>
    <t>UGA-0002713</t>
  </si>
  <si>
    <t>CCN(CC)CC1=C(O)C=CC(NC2=C3C=CC(Cl)=CC3=NC=C2)=C1</t>
  </si>
  <si>
    <t>Amodiaquine, MMV000001</t>
  </si>
  <si>
    <t>UGA-0002719</t>
  </si>
  <si>
    <t>C(CN1CCOCC1)OC1=CC=C(C=C1)C1CCC2(CC1)OOC1(O2)C2CC3CC(C2)CC1C3</t>
  </si>
  <si>
    <t>Artefenomel, MMV000019, OZ439</t>
  </si>
  <si>
    <t>UGA-0002725</t>
  </si>
  <si>
    <t>CC(C)C1=NC2=CC=CC=C2N1CC(=O)NC1=C(C(C)=NN1C)C1=C(F)C=C(Cl)C=C1</t>
  </si>
  <si>
    <t>21A092, MMV397264, PA92</t>
  </si>
  <si>
    <t>UGA-0002728</t>
  </si>
  <si>
    <t>CC(C)N=C(N)N=C(N)NC1=CC=C(Cl)C=C1</t>
  </si>
  <si>
    <t>MMV000053, Proguanil</t>
  </si>
  <si>
    <t>UGA-0002729</t>
  </si>
  <si>
    <t>NC1=CC=C(C=C1)S(=O)(=O)NC1=NC=CC=N1</t>
  </si>
  <si>
    <t>MMV000026, Sulfadiazine</t>
  </si>
  <si>
    <t>UGA-0002732</t>
  </si>
  <si>
    <t>CC1CC2=C(NC3=CC(Cl)=C(F)C=C23)C2(N1)C(=O)NC1=C2C=C(Cl)C=C1</t>
  </si>
  <si>
    <t>Cipargamin, KAE609, MMV000073</t>
  </si>
  <si>
    <t>UGA-0015559</t>
  </si>
  <si>
    <t>CC1CCC2C(C)C(=O)OC3OC4(C)CCC1C23OO4</t>
  </si>
  <si>
    <t>Artemisinin, MMV000006, UGA-0002688</t>
  </si>
  <si>
    <t>UGA-0015560</t>
  </si>
  <si>
    <t>CC1CCC2C(C)C(O)OC3OC4(C)CCC1C23OO4</t>
  </si>
  <si>
    <t>Artenimol, DHA, Dihydroartemisinin, MMV000004, UGA-0002693</t>
  </si>
  <si>
    <t>UGA-0000140</t>
  </si>
  <si>
    <t>CN(CC1=NC2=C(N)N=C(N)N=C2N=C1)C1=CC=C(C=C1)C(=O)N[C@@H](CCC(O)=O)C(O)=O</t>
  </si>
  <si>
    <t>METHOTREXATE(+/-), MMV000065, Methotrexate, UGA-0001448, UGA-0002694</t>
  </si>
  <si>
    <t>UGA-0002108</t>
  </si>
  <si>
    <t>CCN(CC)CCCCCCNc1cc(OC)cc2c(C)ccnc12</t>
  </si>
  <si>
    <t>1515, MMV000063, Sitamaquine</t>
  </si>
  <si>
    <t>UGA-0002695</t>
  </si>
  <si>
    <t>CC(C)(C)NCC1=C(F)C=CC(NC2=C3C=CC(Cl)=CC3=NC=C2)=C1</t>
  </si>
  <si>
    <t>MMV025709, TCMDC-135909</t>
  </si>
  <si>
    <t>UGA-0002696</t>
  </si>
  <si>
    <t>MMV675052</t>
  </si>
  <si>
    <t>UGA-0002703</t>
  </si>
  <si>
    <t>NC(=N)C1=CC=C(C=C1)C1=CC=C(O1)C1=CC=C(C=C1)C(N)=N</t>
  </si>
  <si>
    <t>Furamidine, MMV000060</t>
  </si>
  <si>
    <t>UGA-0002708</t>
  </si>
  <si>
    <t>CC1CCC2C(C)C(O)OC3OC4(C)CCC1C23O4</t>
  </si>
  <si>
    <t>Deoxydihydroartemisinin, MMV690942</t>
  </si>
  <si>
    <t>UGA-0002715</t>
  </si>
  <si>
    <t>CCNCC1=C(O)C=CC(NC2=C3C=CC(Cl)=CC3=NC=C2)=C1</t>
  </si>
  <si>
    <t>MMV659065, N-Desethylamodiaquine</t>
  </si>
  <si>
    <t>UGA-0002720</t>
  </si>
  <si>
    <t>ClC1=CC2=NC=CC(N[C@H]3CCCC[C@@H]3NC3=C4C=CC(Cl)=CC4=NC=C3)=C2C=C1</t>
  </si>
  <si>
    <t>MMV668565, Ro 47-7737</t>
  </si>
  <si>
    <t>UGA-0002684</t>
  </si>
  <si>
    <t>OC(C1CCCCN1)C1=CC(=NC2=C1C=CC=C2C(F)(F)F)C(F)(F)F</t>
  </si>
  <si>
    <t>(±)-Mefloquine, MMV000015</t>
  </si>
  <si>
    <t>UGA-0002686</t>
  </si>
  <si>
    <t>CN(C)CC1=CC=CC=C1CNC1=C2C=CC(Cl)=CC2=NC=C1</t>
  </si>
  <si>
    <t>MMV668571, Phenylequine</t>
  </si>
  <si>
    <t>UGA-0002687</t>
  </si>
  <si>
    <t>CC1=C(CCO)SC=[N+]1CCCCCCCCCCCC[N+]1=CSC(CCO)=C1C</t>
  </si>
  <si>
    <t>Albitiazolium, MMV000057</t>
  </si>
  <si>
    <t>UGA-0002691</t>
  </si>
  <si>
    <t>CN(C)C1=CC2=C(C=C1)N=C1C=CC(C=C1S2)=[N+](C)C</t>
  </si>
  <si>
    <t>MMV000061, Methylene Blue</t>
  </si>
  <si>
    <t>UGA-0002702</t>
  </si>
  <si>
    <t>CS(=O)(=O)C1=CC=C(C=C1)C1=CN=C(N)C(=N1)C1=CN=C(C=C1)C(F)(F)F</t>
  </si>
  <si>
    <t>CC_642944, MMV642944</t>
  </si>
  <si>
    <t>UGA-0002709</t>
  </si>
  <si>
    <t>CONC(=N)C1=CC=C(C=C1)C1=CC=C(O1)C1=CC=C(C=C1)C(=N)NOC</t>
  </si>
  <si>
    <t>MMV000059, Pafuramidine</t>
  </si>
  <si>
    <t>UGA-0002714</t>
  </si>
  <si>
    <t>CC(C)(C)NCC1=C(O)C(=CC(=C1)C(C)(C)C)C1=CC=C(Cl)C=C1</t>
  </si>
  <si>
    <t>MMV000058, WR 194965</t>
  </si>
  <si>
    <t>UGA-0002724</t>
  </si>
  <si>
    <t>[Fe++].C1C=CC=[C-]1.CN(C)CC1=C(CNC2=C3C=CC(Cl)=CC3=NC=C2)C=[C-]C1</t>
  </si>
  <si>
    <t>Ferroquine, MMV000056</t>
  </si>
  <si>
    <t>UGA-0002726</t>
  </si>
  <si>
    <t>Cl.CC(C)(C)C1=CC(=C(CN)C(O)=C1)C(C)(C)C</t>
  </si>
  <si>
    <t>MK-4815, MMV000045</t>
  </si>
  <si>
    <t>UGA-0002727</t>
  </si>
  <si>
    <t>CXP18.6, MMV688558</t>
  </si>
  <si>
    <t>UGA-0002733</t>
  </si>
  <si>
    <t>CC1CCCC(CC2CC3=CC(O)=CC(O)=C3C(=O)O2)O1</t>
  </si>
  <si>
    <t>Cladosporin, MMV674143</t>
  </si>
  <si>
    <t>UGA-0002734</t>
  </si>
  <si>
    <t>MMV884705, NMT-145</t>
  </si>
  <si>
    <t>UGA-0000650</t>
  </si>
  <si>
    <t>CNC(=O)CNc1nc(nc2scc(-c3ccccc3)c12)-c1ccccn1</t>
  </si>
  <si>
    <t>MMV1029203, PCTCGAK-0700</t>
  </si>
  <si>
    <t>UGA-0002217</t>
  </si>
  <si>
    <t>Cc1cc(Nc2ccccc2)n(n1)-c1nc(C)cc(C)n1</t>
  </si>
  <si>
    <t>MMV062221, PCTCGAK-0701</t>
  </si>
  <si>
    <t>UGA-0002228</t>
  </si>
  <si>
    <t>CCc1ccc(cc1)C(NCc1nc(N)nc(n1)N(C)C)C(C)C</t>
  </si>
  <si>
    <t>MMV1019989, PCTCGAK-0702</t>
  </si>
  <si>
    <t>UGA-0002230</t>
  </si>
  <si>
    <t>Fc1ccccc1C1CC1C(=O)Nc1nc(cs1)-c1ccccn1</t>
  </si>
  <si>
    <t>MMV1028806, PCTCGAK-0806</t>
  </si>
  <si>
    <t>UGA-0002231</t>
  </si>
  <si>
    <t>CCCn1c(NC(=O)c2ccc3ccccc3n2)nc2ccccc12</t>
  </si>
  <si>
    <t>MMV1030799, PCTCGAK-0657</t>
  </si>
  <si>
    <t>UGA-0002232</t>
  </si>
  <si>
    <t>CCNC(=O)C(C)Nc1nc(nc2sc(C)c(C)c12)-c1cccnc1</t>
  </si>
  <si>
    <t>MMV1037162, PCTCGAK-0747</t>
  </si>
  <si>
    <t>UGA-0002233</t>
  </si>
  <si>
    <t>CC(C)N(Cc1csc(n1)-c1ccc(C)o1)Cc1ccccn1</t>
  </si>
  <si>
    <t>MMV1088520, PCTCGAK-0744</t>
  </si>
  <si>
    <t>UGA-0002254</t>
  </si>
  <si>
    <t>C1CCN(CC1)c1cc(nc2ccccc12)-c1ccccn1</t>
  </si>
  <si>
    <t>MMV560185, R407453</t>
  </si>
  <si>
    <t>UGA-0000591</t>
  </si>
  <si>
    <t>Cc1nnc(NC(=O)c2cn(nc2-c2ccccc2C)-c2ccccc2)o1</t>
  </si>
  <si>
    <t>CHEMBL586383, MMV020320</t>
  </si>
  <si>
    <t>UGA-0000006</t>
  </si>
  <si>
    <t>CNC1C(O)C(O)C(CO)OC1OC1C(OC2C(O)C(O)C(N=C(N)N)C(O)C2N=C(N)N)OC(C)C1(O)C=O</t>
  </si>
  <si>
    <t>MMV688994, Streptomycin, Streptomycin Sulfate</t>
  </si>
  <si>
    <t>UGA-0000077</t>
  </si>
  <si>
    <t>CCN(CC)C(=O)N1CCN(C)CC1</t>
  </si>
  <si>
    <t>Diethylcarbamazine, Diethylcarbamazine citrate, MMV002816</t>
  </si>
  <si>
    <t>UGA-0000157</t>
  </si>
  <si>
    <t>CO[C@H]1\C=C\O[C@@]2(C)OC3=C(C)C(O)=C4C(O)=C(NC(=O)\C(C)=C/C=C/[C@@H](C)[C@@H](O)[C@@H](C)[C@H](O)[C@H](C)[C@@H](OC(C)=O)[C@H]1C)C(\C=N\N1CCN(C)CC1)=C(O)C4=C3C2=O</t>
  </si>
  <si>
    <t>MMV688775, Rifampicin</t>
  </si>
  <si>
    <t>UGA-0000234</t>
  </si>
  <si>
    <t>[H][C@]12C[C@@H](O[C@@H]3O[C@@H](C)[C@H](O)[C@@H](N)[C@H]3O)\C=C\C=C\C=C\C=C\C=C\C=C\C=C\[C@H](C)[C@@H](O)[C@H](C)[C@H](C)OC(=O)C[C@@H](O)C[C@@H](O)CC[C@H](O)[C@@H](O)C[C@@H](O)C[C@](O)(C[C@H](O)[C@H]1C(O)=O)O2</t>
  </si>
  <si>
    <t>Amphotericin B, MMV689000</t>
  </si>
  <si>
    <t>UGA-0001629</t>
  </si>
  <si>
    <t>CC1COC2(CCN(CC2)C2=NC(=O)c3cc(cc(c3S2)[N+]([O-])=O)C(F)(F)F)O1</t>
  </si>
  <si>
    <t>BTZ043, MMV676603</t>
  </si>
  <si>
    <t>UGA-0001807</t>
  </si>
  <si>
    <t>CC(=O)NCC1CN(C(=O)O1)c1ccc(c(F)c1)-c1ccc(CNCc2cn[nH]n2)cc1</t>
  </si>
  <si>
    <t>CHEMBL2105651, MMV688327, PCTCGAK-0461, Radezolid</t>
  </si>
  <si>
    <t>UGA-0002002</t>
  </si>
  <si>
    <t>CC(=O)Oc1ccccc1C(=O)Nc1ncc(s1)[N+]([O-])=O</t>
  </si>
  <si>
    <t>MMV688991, Nitazoxanide</t>
  </si>
  <si>
    <t>UGA-0002071</t>
  </si>
  <si>
    <t>CN1CCCC1CCO[C@](C)(C1=CC=CC=C1)C1=CC=C(Cl)C=C1</t>
  </si>
  <si>
    <t>Clemastine, Clemastine fumarate, MMV637229</t>
  </si>
  <si>
    <t>UGA-0002109</t>
  </si>
  <si>
    <t>Clc1ccc(cc1)S(=O)(=O)N1CCN(CC1)C(=S)NCc1ccco1</t>
  </si>
  <si>
    <t>CHEMBL611077, MMV000858</t>
  </si>
  <si>
    <t>UGA-0002110</t>
  </si>
  <si>
    <t>COc1cccc2c(C)nc(N=C(N)N)nc12</t>
  </si>
  <si>
    <t>CHEMBL600894, MMV000907, PCTCGAK-0119</t>
  </si>
  <si>
    <t>UGA-0002111</t>
  </si>
  <si>
    <t>CCCS(=O)(=O)N1CCC(CO)(Cc2ccccc2C(F)(F)F)CC1</t>
  </si>
  <si>
    <t>CHEMBL580794, MMV001059, PCTCGAK-0029</t>
  </si>
  <si>
    <t>UGA-0002112</t>
  </si>
  <si>
    <t>COC(=O)C1=C(C)NC(C)=C(C1c1cccc2nonc12)C(=O)OC(C)C</t>
  </si>
  <si>
    <t>Isradipine, MMV001493</t>
  </si>
  <si>
    <t>UGA-0002113</t>
  </si>
  <si>
    <t>CC1CS(=O)(=O)CCN1\N=C\c1ccc(o1)[N+]([O-])=O</t>
  </si>
  <si>
    <t>MMV001499, Nifurtimox</t>
  </si>
  <si>
    <t>UGA-0002114</t>
  </si>
  <si>
    <t>CNCCC(Oc1ccc(cc1)C(F)(F)F)c1ccccc1</t>
  </si>
  <si>
    <t>CHEMBL41, Fluoxetine, MMV001561</t>
  </si>
  <si>
    <t>UGA-0002115</t>
  </si>
  <si>
    <t>NCCCC(N)(C(F)F)C(O)=O</t>
  </si>
  <si>
    <t>EN300-150187, MMV001625, alpha-Difluoromethylornithine</t>
  </si>
  <si>
    <t>UGA-0002116</t>
  </si>
  <si>
    <t>O=C(C1CCCCC1)N1CC2N(CCc3ccccc23)C(=O)C1</t>
  </si>
  <si>
    <t>MMV002529, Praziquantel</t>
  </si>
  <si>
    <t>UGA-0002117</t>
  </si>
  <si>
    <t>Oc1c(I)cc(I)c2cccnc12</t>
  </si>
  <si>
    <t>Iodoquinol, MMV002817</t>
  </si>
  <si>
    <t>UGA-0002118</t>
  </si>
  <si>
    <t>COC(=O)Nc1nc2cc(ccc2[nH]1)C(=O)c1ccccc1</t>
  </si>
  <si>
    <t>M2523, MMV003152, Mebendazole</t>
  </si>
  <si>
    <t>UGA-0002119</t>
  </si>
  <si>
    <t>NC1=NC2=C(O1)C=CC(Cl)=C2</t>
  </si>
  <si>
    <t>MMV003270, Zoxazolamine</t>
  </si>
  <si>
    <t>UGA-0002120</t>
  </si>
  <si>
    <t>CN1CCCN(CC1)C(c1ccccc1)c1ccc(Cl)cc1</t>
  </si>
  <si>
    <t>CHEMBL1515447, MMV004168</t>
  </si>
  <si>
    <t>UGA-0002121</t>
  </si>
  <si>
    <t>Brc1ccc2NC(=O)C3(NCCc4c3[nH]c3ccccc43)c2c1</t>
  </si>
  <si>
    <t>CHEMBL585611, MMV006239</t>
  </si>
  <si>
    <t>UGA-0002122</t>
  </si>
  <si>
    <t>CN(C)CCNc1ncnc2c3cc(C)ccc3[nH]c12</t>
  </si>
  <si>
    <t>FS-SY15000107-53, MMV006372</t>
  </si>
  <si>
    <t>UGA-0002123</t>
  </si>
  <si>
    <t>COc1cc2ncnc(NC3CCN(Cc4ccccc4)CC3)c2cc1OC</t>
  </si>
  <si>
    <t>CHEMBL596639, MMV006741</t>
  </si>
  <si>
    <t>UGA-0002124</t>
  </si>
  <si>
    <t>Cc1cc(Cl)c(cc1OCC(=O)NC1CCCCC1)S(=O)(=O)N1CCCC1</t>
  </si>
  <si>
    <t>CHEMBL601970, MMV006833, PCTCGAK-0543</t>
  </si>
  <si>
    <t>UGA-0002125</t>
  </si>
  <si>
    <t>CN(C)c1cc(NC(=O)Nc2ccccc2)c2ccccc2n1</t>
  </si>
  <si>
    <t>CHEMBL139814, MMV006901</t>
  </si>
  <si>
    <t>UGA-0002126</t>
  </si>
  <si>
    <t>CC(C)N(Cc1ccccc1)S(=O)(=O)c1ccc(cc1)C(=O)Nc1cc(C)on1</t>
  </si>
  <si>
    <t>CHEMBL526418, MMV007133, PCTCGAK-0500</t>
  </si>
  <si>
    <t>UGA-0002127</t>
  </si>
  <si>
    <t>COc1cc(OC)cc(c1)C(=O)NCC1Cc2cc(Cl)cc(c2O1)-c1ccncc1</t>
  </si>
  <si>
    <t>CHEMBL597266, MMV007471, PCTCGAK-0519</t>
  </si>
  <si>
    <t>UGA-0002128</t>
  </si>
  <si>
    <t>Cc1cc(C)n(n1)-c1ccc(NC(=O)C2CCN(Cc3cnc(C)s3)CC2)cc1</t>
  </si>
  <si>
    <t>CHEMBL599305, MMV007625, PCTCGAK-0517</t>
  </si>
  <si>
    <t>UGA-0002129</t>
  </si>
  <si>
    <t>CCOc1ccc(cc1)-c1nc(NC(=O)CS(=O)(=O)c2ccccc2)sc1C</t>
  </si>
  <si>
    <t>CHEMBL546398, MMV007638</t>
  </si>
  <si>
    <t>UGA-0002130</t>
  </si>
  <si>
    <t>Clc1ccccc1CSCc1ccc(o1)C(=O)NC1CC1</t>
  </si>
  <si>
    <t>CHEMBL585651, MMV007803, PCTCGAK-0513</t>
  </si>
  <si>
    <t>UGA-0002131</t>
  </si>
  <si>
    <t>Nc1ccc(cc1)C(=O)Nc1ccc(cc1)-c1nc2ccccc2o1</t>
  </si>
  <si>
    <t>CHEMBL598495, MMV007920</t>
  </si>
  <si>
    <t>UGA-0002132</t>
  </si>
  <si>
    <t>COc1ccc(CN2CCOc3ccc(cc3C2)C(C)(O)CN(C)C)cc1C</t>
  </si>
  <si>
    <t>MMV008439, MMV687757, PCTCGAK-0699</t>
  </si>
  <si>
    <t>UGA-0002133</t>
  </si>
  <si>
    <t>Cc1cc(no1)C(=O)Nc1cnn(Cc2ccc(Cl)cc2Cl)c1</t>
  </si>
  <si>
    <t>CHEMBL602219, MMV009054</t>
  </si>
  <si>
    <t>UGA-0002134</t>
  </si>
  <si>
    <t>O=C(C1CCN(CC1)c1nnnn1-c1ccccc1)N1CCc2ccccc2C1</t>
  </si>
  <si>
    <t>MMV009135, MMV676429, PCTCGAK-0637</t>
  </si>
  <si>
    <t>UGA-0002135</t>
  </si>
  <si>
    <t>COc1ccc(cn1)-c1cnc2ccc(NCc3ccc(cc3)S(N)(=O)=O)nn12</t>
  </si>
  <si>
    <t>CHEMBL536144, MMV010545, PCTCGAK-0231</t>
  </si>
  <si>
    <t>UGA-0002136</t>
  </si>
  <si>
    <t>COc1cc(ccc1O)-c1cc(cnc1N)-c1ccc(cc1)S(C)(=O)=O</t>
  </si>
  <si>
    <t>CHEMBL528966, MMV010576, PCTCGAK-0058</t>
  </si>
  <si>
    <t>UGA-0002137</t>
  </si>
  <si>
    <t>C(Nc1nn2c(cnc2s1)-c1cccs1)C1CCOCC1</t>
  </si>
  <si>
    <t>699_0243_4147, MMV010764, PCTCGAK-0049</t>
  </si>
  <si>
    <t>UGA-0002138</t>
  </si>
  <si>
    <t>CC1=NC2=NC=CN2C(NC2=CC=C(C=C2)C(F)(F)F)=C1</t>
  </si>
  <si>
    <t>FS-SY15000107-39, MMV011229</t>
  </si>
  <si>
    <t>UGA-0002139</t>
  </si>
  <si>
    <t>COc1ccc(CCN2CCC(CC2)NCc2cccc(c2)N(C)C)cc1</t>
  </si>
  <si>
    <t>CHEMBL527297, MMV011511, PCTCGAK-0494</t>
  </si>
  <si>
    <t>UGA-0002140</t>
  </si>
  <si>
    <t>NCC(=O)N1CCn2c(C1)nc(c2Nc1ccc2OCOc2c1)-c1ccccc1</t>
  </si>
  <si>
    <t>CHEMBL601821, MMV011691, PCTCGAK-0024</t>
  </si>
  <si>
    <t>UGA-0002141</t>
  </si>
  <si>
    <t>FC(F)(F)c1cnc(Sc2nnc(o2)-c2ccncc2)c(Cl)c1</t>
  </si>
  <si>
    <t>CHEMBL580702, MMV011765, PCTCGAK-0553</t>
  </si>
  <si>
    <t>UGA-0002142</t>
  </si>
  <si>
    <t>Cc1ccc(NC(=O)c2nc[nH]c2C(=O)Nc2nc3ccccc3[nH]2)c(C)c1</t>
  </si>
  <si>
    <t>CHEMBL604099, MMV011903</t>
  </si>
  <si>
    <t>UGA-0002143</t>
  </si>
  <si>
    <t>Cc1nc2ccccn2c1C(=O)NCc1ccc(Cl)cc1</t>
  </si>
  <si>
    <t>FS-SY15000107-45, MMV012074</t>
  </si>
  <si>
    <t>UGA-0002144</t>
  </si>
  <si>
    <t>Cc1nn2c(Nc3ccncc3)cc(C)nc2c1-c1ccccc1Cl</t>
  </si>
  <si>
    <t>CHEMBL534395, MMV016136</t>
  </si>
  <si>
    <t>UGA-0002145</t>
  </si>
  <si>
    <t>Cc1ccc(cc1)-c1cc(C(=O)Nc2cccnc2)c2cc(Br)ccc2n1</t>
  </si>
  <si>
    <t>DDD00099940, MMV016838</t>
  </si>
  <si>
    <t>UGA-0002146</t>
  </si>
  <si>
    <t>Cc1cc(C)n2nc(nc2n1)C(=O)Nc1cc(ccc1N1CCOCC1)C(F)(F)F</t>
  </si>
  <si>
    <t>CHEMBL587947, MMV019087</t>
  </si>
  <si>
    <t>UGA-0002147</t>
  </si>
  <si>
    <t>Cc1ccc2c(NC(=O)C22NN=C(S2)c2ccccc2)c1C</t>
  </si>
  <si>
    <t>FS-SY15000107-48, MMV019189</t>
  </si>
  <si>
    <t>UGA-0002148</t>
  </si>
  <si>
    <t>COc1ccc(cc1OC)C1CC(=NN1C(=O)c1ccco1)c1cccs1</t>
  </si>
  <si>
    <t>CHEMBL526214, MMV019234</t>
  </si>
  <si>
    <t>UGA-0002149</t>
  </si>
  <si>
    <t>CCC(NC(=O)c1ccccc1NC(=O)c1ccc(C)cc1)C(=O)OC</t>
  </si>
  <si>
    <t>MMV019551, OSSL_601349</t>
  </si>
  <si>
    <t>UGA-0002150</t>
  </si>
  <si>
    <t>CCN(CC)S(=O)(=O)c1ccc(Cl)c(c1)C(=O)Nc1ccc2nc(C)sc2c1</t>
  </si>
  <si>
    <t>CHEMBL587715, MMV019721</t>
  </si>
  <si>
    <t>UGA-0002151</t>
  </si>
  <si>
    <t>Cc1ccc(cc1)S(=O)(=O)N1CCN(CC1)C(=O)c1cc([nH]n1)-c1ccccc1</t>
  </si>
  <si>
    <t>CHEMBL524742, MMV019742</t>
  </si>
  <si>
    <t>UGA-0002152</t>
  </si>
  <si>
    <t>CCOc1ccccc1C(=O)Nc1cccc(c1)-c1nc2ncccn2c1C</t>
  </si>
  <si>
    <t>MMV019790, PCTCGAK-0828</t>
  </si>
  <si>
    <t>UGA-0002153</t>
  </si>
  <si>
    <t>Cc1ccc2cc(C3NC(=O)c4ccccc4N3)c(Cl)nc2c1</t>
  </si>
  <si>
    <t>CHEMBL535286, MMV019807</t>
  </si>
  <si>
    <t>UGA-0002154</t>
  </si>
  <si>
    <t>FC(F)(F)c1cc(cc(c1)C(F)(F)F)C(=O)Nc1ccnc(n1)-c1cccnc1</t>
  </si>
  <si>
    <t>CHEMBL588781, MMV019838</t>
  </si>
  <si>
    <t>UGA-0002155</t>
  </si>
  <si>
    <t>CC(Nc1nncc(n1)-c1ccc(cc1)C(F)(F)F)c1cn(C)nc1C</t>
  </si>
  <si>
    <t>CHEMBL528922, MMV019993, PCTCGAK-0552</t>
  </si>
  <si>
    <t>UGA-0002156</t>
  </si>
  <si>
    <t>COc1cccc(CC(=O)N2CCC(CC2)n2c(C)nc3ccc(F)cc23)c1</t>
  </si>
  <si>
    <t>CHEMBL525702, MMV020081, PCTCGAK-0169</t>
  </si>
  <si>
    <t>UGA-0002157</t>
  </si>
  <si>
    <t>CC1CC1C(=O)NC1CCN(CC2(CCCCC2)c2ccccc2)CC1</t>
  </si>
  <si>
    <t>CHEMBL546400, MMV020120</t>
  </si>
  <si>
    <t>UGA-0002158</t>
  </si>
  <si>
    <t>CNC(=O)c1cc(cs1)S(=O)(=O)N1CCN(CC1)c1ccccn1</t>
  </si>
  <si>
    <t>CHEMBL532350, MMV020136</t>
  </si>
  <si>
    <t>UGA-0002159</t>
  </si>
  <si>
    <t>Cc1cc(no1)C(=O)Nc1ccc(cc1)-c1ccccc1</t>
  </si>
  <si>
    <t>CHEMBL582027, MMV020152</t>
  </si>
  <si>
    <t>UGA-0002160</t>
  </si>
  <si>
    <t>CC(C)NCC(=O)Nc1cccc(c1)C(=O)Nc1cccc(c1)C(F)(F)F</t>
  </si>
  <si>
    <t>CHEMBL535002, MMV020165</t>
  </si>
  <si>
    <t>UGA-0002161</t>
  </si>
  <si>
    <t>Cc1ccc(NC(=O)c2cc(ccc2C)S(=O)(=O)NC(C)(C)C)nc1</t>
  </si>
  <si>
    <t>FS-SY15000107-17, MMV020289</t>
  </si>
  <si>
    <t>UGA-0002162</t>
  </si>
  <si>
    <t>CC(N1CCN(CC1)S(=O)(=O)c1ccc(cc1)C(C)(C)C)C(=O)N1CCCC1</t>
  </si>
  <si>
    <t>MMV020291, MMV676532, PCTCGAK-0633</t>
  </si>
  <si>
    <t>UGA-0002163</t>
  </si>
  <si>
    <t>COc1ccccc1C(C)NCC(=O)Nc1cc(ccc1Cl)C(F)(F)F</t>
  </si>
  <si>
    <t>CHEMBL586864, MMV020321</t>
  </si>
  <si>
    <t>UGA-0002164</t>
  </si>
  <si>
    <t>CC(Nc1cc(Cl)ccc1N1CCOCC1)C(=O)N1CCCC(C)C1</t>
  </si>
  <si>
    <t>MMV020388, PCTCGAK-0860</t>
  </si>
  <si>
    <t>UGA-0002165</t>
  </si>
  <si>
    <t>CC(C)C(C(=O)Nc1ccc(cc1)S(=O)(=O)N(C)C)c1ccc(Cl)cc1</t>
  </si>
  <si>
    <t>CHEMBL525292, MMV020391</t>
  </si>
  <si>
    <t>UGA-0002166</t>
  </si>
  <si>
    <t>Cc1ccc(Oc2ccc(NC(=O)CNc3ccccc3N3CCCC3=O)cc2)cc1</t>
  </si>
  <si>
    <t>CHEMBL267274, MMV020512</t>
  </si>
  <si>
    <t>UGA-0002167</t>
  </si>
  <si>
    <t>COc1ccccc1CNC(=O)c1cc(nc2n(ncc12)C(C)C)C1CC1</t>
  </si>
  <si>
    <t>CHEMBL581128, MMV020517</t>
  </si>
  <si>
    <t>UGA-0002168</t>
  </si>
  <si>
    <t>Cc1cc2ccccc2n1CC(=O)N1CC(Oc2ccccc12)C(=O)N1CCCCC1</t>
  </si>
  <si>
    <t>CHEMBL531497, MMV020520</t>
  </si>
  <si>
    <t>UGA-0002169</t>
  </si>
  <si>
    <t>Clc1ccc2OCCN(c3ccc(s3)C(=O)NC3CC3)c2c1</t>
  </si>
  <si>
    <t>FS-SY15000646-14, MMV020537</t>
  </si>
  <si>
    <t>UGA-0002170</t>
  </si>
  <si>
    <t>CC(C)C(NC(=O)Cc1cccc2ccccc12)C(=O)Nc1cccc(c1)C#N</t>
  </si>
  <si>
    <t>CHEMBL548417, MMV020591</t>
  </si>
  <si>
    <t>UGA-0002171</t>
  </si>
  <si>
    <t>Cc1noc(C)c1C(=O)N1CCCC(C1)c1[nH]c2c(C)cccc2c1-c1ccncc1</t>
  </si>
  <si>
    <t>CHEMBL588094, MMV020623</t>
  </si>
  <si>
    <t>UGA-0002172</t>
  </si>
  <si>
    <t>COc1ccc(cc1)-c1cncc2ccc(nc12)C(=O)NCCCn1ccnc1</t>
  </si>
  <si>
    <t>CHEMBL525112, MMV020670, PCTCGAK-0498</t>
  </si>
  <si>
    <t>UGA-0002173</t>
  </si>
  <si>
    <t>COc1ccc(Cl)cc1NC(=O)CN(C)C(=O)c1cnn(n1)-c1ccccc1</t>
  </si>
  <si>
    <t>CHEMBL532242, MMV020710</t>
  </si>
  <si>
    <t>UGA-0002174</t>
  </si>
  <si>
    <t>CC(C)(C)c1cc(cc(c1)C(=O)Nc1cccnc1)C(=O)Nc1cccnc1</t>
  </si>
  <si>
    <t>FS_SY14001348_93, MMV020982</t>
  </si>
  <si>
    <t>UGA-0002175</t>
  </si>
  <si>
    <t>C1CC1c1cc(NC2CCCCC2)nc(n1)-c1ccccn1</t>
  </si>
  <si>
    <t>GSK848336A, MMV021013</t>
  </si>
  <si>
    <t>UGA-0002176</t>
  </si>
  <si>
    <t>CO\C=C(\C(=O)OC)c1ccccc1Oc1cc(Oc2ccccc2C#N)ncn1</t>
  </si>
  <si>
    <t>Azoxystrobin, MMV021057</t>
  </si>
  <si>
    <t>UGA-0002177</t>
  </si>
  <si>
    <t>CC(C)CNc1cc(C)nc2c([nH]nc12)-c1ccccc1</t>
  </si>
  <si>
    <t>CHEMBL546607, MMV021375, PCTCGAK-0605</t>
  </si>
  <si>
    <t>UGA-0002178</t>
  </si>
  <si>
    <t>Cc1cc(NCCc2ccccc2)nc(NC(=N)Nc2ccc(Cl)cc2)n1</t>
  </si>
  <si>
    <t>CCI7967, MMV021660, PCTCGAK-0329</t>
  </si>
  <si>
    <t>UGA-0002179</t>
  </si>
  <si>
    <t>CN1CCC(CC1)NCc1cccc(c1)-c1ccc(cc1)S(=O)(=O)NCc1ccccc1</t>
  </si>
  <si>
    <t>CHEMBL588048, MMV022029, PCTCGAK-0019</t>
  </si>
  <si>
    <t>UGA-0002180</t>
  </si>
  <si>
    <t>CCN(CC)CCCN1CCN(CC1)C(=O)c1cccc(c1)-c1noc(n1)C(F)(F)F</t>
  </si>
  <si>
    <t>MMV022236, MMV676364, PCTCGAK-0634</t>
  </si>
  <si>
    <t>UGA-0002181</t>
  </si>
  <si>
    <t>Clc1cccc(c1)-c1cnn2ccc(nc12)C(=O)Nc1ccc(cc1)N1CCNCC1</t>
  </si>
  <si>
    <t>CHEMBL534797, MMV022478, PCTCGAK-0168</t>
  </si>
  <si>
    <t>UGA-0002182</t>
  </si>
  <si>
    <t>C(C1CC1)N1Cc2ccccc2OC2(CCN(Cc3c[nH]c4cnccc34)CC2)C1</t>
  </si>
  <si>
    <t>CHEMBL546724, MMV023183, PCTCGAK-0384</t>
  </si>
  <si>
    <t>UGA-0002183</t>
  </si>
  <si>
    <t>Cc1nc([nH]c1C)-c1cccc(NCc2ccccc2)c1</t>
  </si>
  <si>
    <t>CHEMBL528605, MMV023227, PCTCGAK-0269</t>
  </si>
  <si>
    <t>UGA-0002184</t>
  </si>
  <si>
    <t>Nc1nccc2ccc(cc12)-c1ccc2nccn2c1</t>
  </si>
  <si>
    <t>CHEMBL547158, MMV023233, PCTCGAK-0194</t>
  </si>
  <si>
    <t>UGA-0002185</t>
  </si>
  <si>
    <t>Nc1ncc(cc1-c1nc2cc(Cl)cnc2[nH]1)-c1cn[nH]c1</t>
  </si>
  <si>
    <t>MMV023370, MMV676359, PCTCGAK-0660</t>
  </si>
  <si>
    <t>UGA-0002186</t>
  </si>
  <si>
    <t>FC(F)(F)c1cccc(c1)C(=O)NC1CCN(C1)c1ccnc2ccccc12</t>
  </si>
  <si>
    <t>CHEMBL547169, MMV023388, PCTCGAK-0179</t>
  </si>
  <si>
    <t>UGA-0002187</t>
  </si>
  <si>
    <t>NS(=O)(=O)c1cccc(c1)-c1ccc2ncc(nc2c1)N1CCOCC1</t>
  </si>
  <si>
    <t>CHEMBL580443, MMV023860, PCTCGAK-0115</t>
  </si>
  <si>
    <t>UGA-0002188</t>
  </si>
  <si>
    <t>CC(C)(C)c1cc(C(=O)N2CCN(CC2)c2nccnc2C#N)n(Cc2ccccc2)n1</t>
  </si>
  <si>
    <t>CHEMBL529716, MMV023949, PCTCGAK-0100</t>
  </si>
  <si>
    <t>UGA-0002189</t>
  </si>
  <si>
    <t>O=C(Nc1cccc(c1)-c1ccc(NCCCN2CCCC2)nc1)c1ccccc1</t>
  </si>
  <si>
    <t>CHEMBL586583, MMV023953, PCTCGAK-0018</t>
  </si>
  <si>
    <t>UGA-0002190</t>
  </si>
  <si>
    <t>C(Nc1cccnc1)c1ccc(s1)-c1cc2ccncc2cc1OC1CCNCC1</t>
  </si>
  <si>
    <t>GSK1598164A, MMV023969, PCTCGAK-0370</t>
  </si>
  <si>
    <t>UGA-0002191</t>
  </si>
  <si>
    <t>COc1ccc(cc1OC)-c1cnc2ccc(nn12)N1CCCC1</t>
  </si>
  <si>
    <t>CHEMBL534090, MMV023985, PCTCGAK-0109</t>
  </si>
  <si>
    <t>UGA-0002192</t>
  </si>
  <si>
    <t>O=C(Nc1ccccc1)c1ccc(s1)-c1cc2ccncc2cc1OC1CCNCC1</t>
  </si>
  <si>
    <t>CHEMBL526813, MMV024035, PCTCGAK-0275</t>
  </si>
  <si>
    <t>UGA-0002193</t>
  </si>
  <si>
    <t>NS(=O)(=O)c1cncc(c1)-c1ccc2nccc(-c3cn[nH]c3)c2n1</t>
  </si>
  <si>
    <t>CHEMBL530228, MMV024101, PCTCGAK-0098</t>
  </si>
  <si>
    <t>UGA-0002194</t>
  </si>
  <si>
    <t>Cc1ccc(cc1)S(=O)(=O)n1cc(-c2ccnc(N)c2)c2cc(Br)cnc12</t>
  </si>
  <si>
    <t>CHEMBL533421, MMV024114, PCTCGAK-0107</t>
  </si>
  <si>
    <t>UGA-0002195</t>
  </si>
  <si>
    <t>CN(C)CCNC(=O)N1CCCN(CC1)c1ncnc2cc(sc12)-c1ccccc1</t>
  </si>
  <si>
    <t>CHEMBL532171, MMV024195, PCTCGAK-0105</t>
  </si>
  <si>
    <t>UGA-0002196</t>
  </si>
  <si>
    <t>Cc1ccc2[nH]c(C3CCCNC3)c(-c3ccncc3)c2c1</t>
  </si>
  <si>
    <t>GSK1905227A, MMV024311, PCTCGAK-0279</t>
  </si>
  <si>
    <t>UGA-0002197</t>
  </si>
  <si>
    <t>O=C(NC1CC1)c1ccc(nc1)N1CCC(Cc2ccccc2)CC1</t>
  </si>
  <si>
    <t>CHEMBL531523, MMV024397</t>
  </si>
  <si>
    <t>UGA-0002198</t>
  </si>
  <si>
    <t>Clc1cccc(NC(=O)c2cnc(N3CCN(CC3)c3ccncc3)c(Cl)c2)c1</t>
  </si>
  <si>
    <t>MMV024406, MMV676875, PCTCGAK-0626</t>
  </si>
  <si>
    <t>UGA-0002199</t>
  </si>
  <si>
    <t>CN(C(=O)c1cc2c(cccc2[nH]1)-c1cncnc1)c1ccccc1</t>
  </si>
  <si>
    <t>CHEMBL586872, MMV024443, PCTCGAK-0118</t>
  </si>
  <si>
    <t>UGA-0002200</t>
  </si>
  <si>
    <t>CC(C)CN1CCC(CC1)N(C)c1cc(NC(=O)c2cccc(C)c2)ccn1</t>
  </si>
  <si>
    <t>CHEMBL546998, MMV024829, PCTCGAK-0249</t>
  </si>
  <si>
    <t>UGA-0002201</t>
  </si>
  <si>
    <t>FC(F)(F)c1nc(oc1C(=O)Nc1ccc(nc1)N1CCNCC1)-c1ccccc1</t>
  </si>
  <si>
    <t>CHEMBL580352, MMV024937, PCTCGAK-0114</t>
  </si>
  <si>
    <t>UGA-0002202</t>
  </si>
  <si>
    <t>CS(=O)(=O)c1cccc(c1)-c1cnc2[nH]cc(-c3ccc(CCC(O)=O)cc3)c2c1</t>
  </si>
  <si>
    <t>CHEMBL546977, MMV026020, PCTCGAK-0149</t>
  </si>
  <si>
    <t>UGA-0002203</t>
  </si>
  <si>
    <t>Nc1nccc2ccc(Oc3ccncc3)cc12</t>
  </si>
  <si>
    <t>CHEMBL529152, MMV026313, PCTCGAK-0102</t>
  </si>
  <si>
    <t>UGA-0002204</t>
  </si>
  <si>
    <t>CCn1ncc2c(NC3CCOCC3)c(CNC(=O)c3ccnn3C)c(C)nc12</t>
  </si>
  <si>
    <t>CHEMBL524204, MMV026356, PCTCGAK-0151</t>
  </si>
  <si>
    <t>UGA-0002205</t>
  </si>
  <si>
    <t>OCc1ccc(cc1)-c1cncc(Nc2cccc(Cl)c2)c1</t>
  </si>
  <si>
    <t>CHEMBL587610, MMV026468, PCTCGAK-0062</t>
  </si>
  <si>
    <t>UGA-0002206</t>
  </si>
  <si>
    <t>O=C(NCCc1ccccc1)c1cc(cnc1NCC1CC1)-c1cccnc1</t>
  </si>
  <si>
    <t>CHEMBL528061, MMV026490, PCTCGAK-0112</t>
  </si>
  <si>
    <t>UGA-0002207</t>
  </si>
  <si>
    <t>CC(C)(C)CN1C(N)=NC(C1=O)(c1ccccc1)c1ccccc1</t>
  </si>
  <si>
    <t>CHEMBL524753, MMV026550, PCTCGAK-0101</t>
  </si>
  <si>
    <t>UGA-0002208</t>
  </si>
  <si>
    <t>OCCc1ccc(Nc2nccc(n2)-c2nnc3ccccn23)cc1</t>
  </si>
  <si>
    <t>CHEMBL532369, MMV028694, PCTCGAK-0106</t>
  </si>
  <si>
    <t>UGA-0002209</t>
  </si>
  <si>
    <t>CC(C)(CN)c1nc(c([nH]1)-c1ccnc(N)n1)-c1ccc(Cl)c(O)c1</t>
  </si>
  <si>
    <t>CHEMBL529068, MMV030734, PCTCGAK-0209</t>
  </si>
  <si>
    <t>UGA-0002210</t>
  </si>
  <si>
    <t>CNC(=O)C1Cc2c([nH]c3cc(Cl)ccc23)C2(CCN(CCc3ccccc3)CC2)N1</t>
  </si>
  <si>
    <t>CHEMBL587398, MMV031011, PCTCGAK-0025</t>
  </si>
  <si>
    <t>UGA-0002211</t>
  </si>
  <si>
    <t>FC(F)(F)c1cccc(c1)-c1nc2c(NCc3ccncc3)nccc2[nH]1</t>
  </si>
  <si>
    <t>729_2052_0237_0263, MMV032967, PCTCGAK-0050</t>
  </si>
  <si>
    <t>UGA-0002212</t>
  </si>
  <si>
    <t>FC(F)(F)c1ccc(CN2c3cc(Br)ccc3COCC2=O)cc1</t>
  </si>
  <si>
    <t>853_6297_0335, MMV032995, PCTCGAK-0110</t>
  </si>
  <si>
    <t>UGA-0002213</t>
  </si>
  <si>
    <t>C1CN(CCO1)c1cc(n[nH]1)-c1ccc(Oc2ccccc2)cc1</t>
  </si>
  <si>
    <t>CHEMBL241634, MMV045105, PCTCGAK-0039</t>
  </si>
  <si>
    <t>UGA-0002214</t>
  </si>
  <si>
    <t>COc1cc(nc2ccc(C)c(N)c12)C(F)(F)F</t>
  </si>
  <si>
    <t>GSK345724A, MMV047015</t>
  </si>
  <si>
    <t>UGA-0002215</t>
  </si>
  <si>
    <t>NC(=O)COc1ccc(cc1)-c1ccc(cc1)C#N</t>
  </si>
  <si>
    <t>7810502, MMV053220</t>
  </si>
  <si>
    <t>UGA-0002216</t>
  </si>
  <si>
    <t>CC(=O)N1CCc2cc3nc(C)cc(C)c3cc12</t>
  </si>
  <si>
    <t>GSK385518A, MMV054312, PCTCGAK-0501</t>
  </si>
  <si>
    <t>UGA-0002218</t>
  </si>
  <si>
    <t>Cc1nn(Cc2ccccc2)c(Cl)c1C(=O)NC1CCCCCC1</t>
  </si>
  <si>
    <t>GSK636544A, MMV063404</t>
  </si>
  <si>
    <t>UGA-0002219</t>
  </si>
  <si>
    <t>FC(F)(F)c1nnc2ccc(Cl)nn12</t>
  </si>
  <si>
    <t>FS-SY15000107-41, MMV069458</t>
  </si>
  <si>
    <t>UGA-0002220</t>
  </si>
  <si>
    <t>O=C1N(Cc2cc3ccccc3s2)CC2CN(Cc3ccccc3)CCN12</t>
  </si>
  <si>
    <t>CHEMBL578464, MMV084603, PCTCGAK-0147</t>
  </si>
  <si>
    <t>UGA-0002221</t>
  </si>
  <si>
    <t>O=C(Nc1cnc2ccccc2c1)c1cccc(c1)-n1cnnn1</t>
  </si>
  <si>
    <t>CHEMBL582507, MMV084864</t>
  </si>
  <si>
    <t>UGA-0002222</t>
  </si>
  <si>
    <t>COc1cncc(c1)-c1cncc(n1)N1CCN(CC1)c1ccncc1</t>
  </si>
  <si>
    <t>CHEMBL598494, MMV085071, PCTCGAK-0021</t>
  </si>
  <si>
    <t>UGA-0002223</t>
  </si>
  <si>
    <t>Clc1ccc(cc1)S(=O)(=O)NC(Cc1c[nH]c2ccccc12)C(=O)N1CCCCC1</t>
  </si>
  <si>
    <t>CHEMBL597856, FS-SY15000107-4, MMV085210</t>
  </si>
  <si>
    <t>UGA-0002224</t>
  </si>
  <si>
    <t>CCCNC(=O)N1CCC2(CC1)CC(=O)c1cc(C)ccc1O2</t>
  </si>
  <si>
    <t>CHEMBL602226, MMV085230, PCTCGAK-0099</t>
  </si>
  <si>
    <t>UGA-0002225</t>
  </si>
  <si>
    <t>NC(=O)c1ccc(cc1)-c1nc(cnc1N)-c1ccc(cc1)C#N</t>
  </si>
  <si>
    <t>CHEMBL531326, MMV085499, PCTCGAK-0060</t>
  </si>
  <si>
    <t>UGA-0002226</t>
  </si>
  <si>
    <t>CCOC(=O)NC(=O)c1ccsc1NC(=O)c1nc2ccccc2s1</t>
  </si>
  <si>
    <t>MMV090930, TCA1</t>
  </si>
  <si>
    <t>UGA-0002227</t>
  </si>
  <si>
    <t>Cc1nn2c(O)c3CCCCc3nc2c1-c1ccc(F)cc1</t>
  </si>
  <si>
    <t>MMV099637, TCMDC-143556</t>
  </si>
  <si>
    <t>UGA-0002229</t>
  </si>
  <si>
    <t>FC(F)(F)c1cccc(c1)C(=O)Nc1nnc(o1)-c1ccc(Cl)cc1</t>
  </si>
  <si>
    <t>GSK130506A, MMV102872</t>
  </si>
  <si>
    <t>UGA-0002234</t>
  </si>
  <si>
    <t>COC1=CC=CN2C1=NC(=C2C(=O)N1CCCCC1)C(F)(F)F</t>
  </si>
  <si>
    <t>MMV1110498, PCTCGAK-0554, Wolbachia2</t>
  </si>
  <si>
    <t>UGA-0002235</t>
  </si>
  <si>
    <t>CC(C)c1ccc(NC(=O)COC2=CC(C)=C(C#N)C(=O)N2C)cc1</t>
  </si>
  <si>
    <t>DT2009-0005756, MMV1198433, PCTCGAK-0495</t>
  </si>
  <si>
    <t>UGA-0002236</t>
  </si>
  <si>
    <t>CCOC(=O)c1noc(N)c1-c1ccccc1</t>
  </si>
  <si>
    <t>MMV1236379, TCMDC-143394</t>
  </si>
  <si>
    <t>UGA-0002237</t>
  </si>
  <si>
    <t>CCC(C)NC(=O)c1ccc(NC(=O)C2(CCCC2)c2ccccc2)cc1</t>
  </si>
  <si>
    <t>7470588, MMV146306</t>
  </si>
  <si>
    <t>UGA-0002238</t>
  </si>
  <si>
    <t>CCOC(=O)c1c(C)c(sc1NC(=O)c1c(F)c(F)c(F)c(F)c1F)C(N)=O</t>
  </si>
  <si>
    <t>MMV153413, TP4</t>
  </si>
  <si>
    <t>UGA-0002239</t>
  </si>
  <si>
    <t>CC(C)CNS(=O)(=O)c1ccc(CCC(=O)Nc2ccc(Cl)cc2C)cc1</t>
  </si>
  <si>
    <t>7644867, MMV161996</t>
  </si>
  <si>
    <t>UGA-0002240</t>
  </si>
  <si>
    <t>CNC(=O)C1Cc2ccccc2N1C(=O)Cc1ccc(F)cc1</t>
  </si>
  <si>
    <t>MMV188296, TCMDC-143230</t>
  </si>
  <si>
    <t>UGA-0002241</t>
  </si>
  <si>
    <t>COc1ccc(cc1)C1(CCCC1)C(=O)Nc1ccc(Br)cc1</t>
  </si>
  <si>
    <t>7725228, MMV200748</t>
  </si>
  <si>
    <t>UGA-0002242</t>
  </si>
  <si>
    <t>COc1ccc(OC(C)C(=O)Nc2ccc(Cl)cc2C)cc1</t>
  </si>
  <si>
    <t>7756985, MMV202458</t>
  </si>
  <si>
    <t>UGA-0002243</t>
  </si>
  <si>
    <t>CCC(=O)Nc1ccccc1C(=O)Nc1ccccn1</t>
  </si>
  <si>
    <t>MMV202553, TCMDC-143337</t>
  </si>
  <si>
    <t>UGA-0002244</t>
  </si>
  <si>
    <t>COc1cccc(NC(=O)c2c(NC(=O)c3cccnc3)sc3CCCc23)c1</t>
  </si>
  <si>
    <t>7944431, MMV228911, PCTCGAK-0604</t>
  </si>
  <si>
    <t>UGA-0002245</t>
  </si>
  <si>
    <t>COc1cccc(c1)-n1nnnc1S(C)(=O)=O</t>
  </si>
  <si>
    <t>7926849, MMV272144</t>
  </si>
  <si>
    <t>UGA-0002246</t>
  </si>
  <si>
    <t>COc1cccc(c1)-c1cc2c(Nc3cccnc3)nccc2[nH]1</t>
  </si>
  <si>
    <t>838_2730_0263_0043, MMV392832, PCTCGAK-0096</t>
  </si>
  <si>
    <t>UGA-0002247</t>
  </si>
  <si>
    <t>CN1CCN(CC1)c1nccc2[nH]c(cc12)-c1cccc(F)c1</t>
  </si>
  <si>
    <t>838_2670_0263_0220, MMV393144, PCTCGAK-0095</t>
  </si>
  <si>
    <t>UGA-0002248</t>
  </si>
  <si>
    <t>Cc1cc(C)n(n1)-c1nc(C)cc(O)n1</t>
  </si>
  <si>
    <t>MMV393995, SMR000037186</t>
  </si>
  <si>
    <t>UGA-0002249</t>
  </si>
  <si>
    <t>CCc1nc2ccc(cn2c1N(C)Cc1cccs1)C(=O)NCc1ccc2OCOc2c1</t>
  </si>
  <si>
    <t>CHEMBL2139925, MMV407539, PCTCGAK-0013</t>
  </si>
  <si>
    <t>UGA-0002250</t>
  </si>
  <si>
    <t>CCOc1ccccc1NC(C)C(=O)Nc1cc(ccc1N1CCOCC1)C(F)(F)F</t>
  </si>
  <si>
    <t>CHEMBL1404608, MMV407834</t>
  </si>
  <si>
    <t>UGA-0002251</t>
  </si>
  <si>
    <t>COC(=O)c1c(NC(=O)c2c(F)c(F)c(F)c(F)c2F)sc2CCCCCc12</t>
  </si>
  <si>
    <t>5696114, MMV461553</t>
  </si>
  <si>
    <t>UGA-0002252</t>
  </si>
  <si>
    <t>CC(C)(C)c1cnc(NC(=O)c2ccccc2O)s1</t>
  </si>
  <si>
    <t>5526187, MMV495543</t>
  </si>
  <si>
    <t>UGA-0002253</t>
  </si>
  <si>
    <t>CS(=O)(=O)CC1=Nc2ccccc2OC1=O</t>
  </si>
  <si>
    <t>MMV553002, PCTCGAK-0496, SMR000009142</t>
  </si>
  <si>
    <t>UGA-0002255</t>
  </si>
  <si>
    <t>CCN(CC)S(=O)(=O)C1=CC=C(C=C1)C(=O)NC1=CC(C)=NN1C1=NC(C)=C(C)C(=O)N1</t>
  </si>
  <si>
    <t>DNDI0002673267, MMV595321, PCTCGAK-0542</t>
  </si>
  <si>
    <t>UGA-0002256</t>
  </si>
  <si>
    <t>CCC(Sc1nc2ccccc2o1)C(=O)Nc1nnc(C)s1</t>
  </si>
  <si>
    <t>6232135, MMV611037</t>
  </si>
  <si>
    <t>UGA-0002257</t>
  </si>
  <si>
    <t>Clc1ccc2nc(NCCN3CCOCC3)cc(C(=O)NCCN3CCCC3)c2c1</t>
  </si>
  <si>
    <t>DDD00107349, MMV634140</t>
  </si>
  <si>
    <t>UGA-0002258</t>
  </si>
  <si>
    <t>Cc1ccc(cc1NC(=O)c1cccc(NC(=O)Nc2cccc(c2)C(=O)Nc2cc(ccc2C)C(=O)Nc2ccc(c3cc(cc(c23)S(O)(=O)=O)S(O)(=O)=O)S(O)(=O)=O)c1)C(=O)Nc1ccc(c2cc(cc(c12)S(O)(=O)=O)S(O)(=O)=O)S(O)(=O)=O</t>
  </si>
  <si>
    <t>MMV637953, Suramin, Suramin (sodium salt)</t>
  </si>
  <si>
    <t>UGA-0002259</t>
  </si>
  <si>
    <t>OB1OCc2ccc(NC(=O)c3ccccc3C(F)(F)F)cc12</t>
  </si>
  <si>
    <t>AN3520, MMV652003</t>
  </si>
  <si>
    <t>UGA-0002260</t>
  </si>
  <si>
    <t>CN(CCc1ccccc1)c1nc(nc(C)c1Cl)-c1ccccn1</t>
  </si>
  <si>
    <t>CHEMBL472881, MMV658988, PCTCGAK-0011</t>
  </si>
  <si>
    <t>UGA-0002261</t>
  </si>
  <si>
    <t>Cc1nc(nc(NCCc2ccc(cc2)S(C)(=O)=O)c1Cl)-c1ccccn1</t>
  </si>
  <si>
    <t>CHEMBL472854, MMV658993, PCTCGAK-0057</t>
  </si>
  <si>
    <t>UGA-0002262</t>
  </si>
  <si>
    <t>Cc1nc(nc(N2CCC(Cc3ccccc3)C2)c1Cl)-c1ccccn1</t>
  </si>
  <si>
    <t>CHEMBL474899, MMV659004, PCTCGAK-0012</t>
  </si>
  <si>
    <t>UGA-0002263</t>
  </si>
  <si>
    <t>FC(F)(F)c1cc(NCCc2ccccc2)nc(n1)-c1ccccn1</t>
  </si>
  <si>
    <t>CHEMBL511692, MMV659010, PCTCGAK-0042</t>
  </si>
  <si>
    <t>UGA-0002264</t>
  </si>
  <si>
    <t>Brc1cncc(c1)-c1cc(NCCCn2ccnc2)nc(n1)-c1ccccc1</t>
  </si>
  <si>
    <t>GSK275628A, MMV661713, PCTCGAK-0490</t>
  </si>
  <si>
    <t>UGA-0002265</t>
  </si>
  <si>
    <t>Clc1cccc(c1)C(c1ccc(CN2CCNCC2)cc1)n1ccnc1</t>
  </si>
  <si>
    <t>CHEMBL270317, MMV663250, PCTCGAK-0097</t>
  </si>
  <si>
    <t>UGA-0002266</t>
  </si>
  <si>
    <t>FC1(F)CCN(CCCCNc2cc(C(=O)NCCN3CCCC3)c3cc(Cl)ccc3n2)CC1</t>
  </si>
  <si>
    <t>DDD00108451, MMV667494</t>
  </si>
  <si>
    <t>UGA-0002267</t>
  </si>
  <si>
    <t>Nc1ncc(cc1-c1ccc(nc1)C(F)(F)F)-c1ccc(nc1)C(F)(F)F</t>
  </si>
  <si>
    <t>MMV668727, PCUCTYA-156</t>
  </si>
  <si>
    <t>UGA-0002268</t>
  </si>
  <si>
    <t>CC1=C(C(=O)c2c(F)cc(F)cc2N1)c1ccc(Oc2ccc(OC(F)(F)F)cc2)cc1</t>
  </si>
  <si>
    <t>ELQ-400, MMV671636</t>
  </si>
  <si>
    <t>UGA-0002269</t>
  </si>
  <si>
    <t>COc1ccc(OC)c(NCc2ccc3nc(N)nc(N)c3c2Cl)c1</t>
  </si>
  <si>
    <t>CHEMBL88430, MMV675968, PCTCGAK-0001</t>
  </si>
  <si>
    <t>UGA-0002270</t>
  </si>
  <si>
    <t>CC(C)(C)c1ccc(N[C@@H]2CCCC[C@H]2NC(=O)c2ccco2)cc1</t>
  </si>
  <si>
    <t>MMV675969, ONCHO6, PCTCGAK-0002</t>
  </si>
  <si>
    <t>UGA-0002271</t>
  </si>
  <si>
    <t>COc1ccc(cc1OC)-c1nn(C(C)C)c2ncnc(N)c12</t>
  </si>
  <si>
    <t>CHEMBL1242290, MMV675993, PCTCGAK-0004</t>
  </si>
  <si>
    <t>UGA-0002272</t>
  </si>
  <si>
    <t>Clc1ccc(cc1)-n1cc(COc2ccnc3ccccc23)nn1</t>
  </si>
  <si>
    <t>CHEMBL554061, MMV675994, PCTCGAK-0005</t>
  </si>
  <si>
    <t>UGA-0002273</t>
  </si>
  <si>
    <t>COc1ccc(cc1)N(CCc1cccc(C)n1)C(C)=O</t>
  </si>
  <si>
    <t>MMV675995, ONCHO8, PCTCGAK-0006</t>
  </si>
  <si>
    <t>UGA-0002274</t>
  </si>
  <si>
    <t>COc1ccc(cc1)N(CCc1cccc(C)n1)C(=O)C1CCCCC1</t>
  </si>
  <si>
    <t>MMV675996, ONCHO9, PCTCGAK-0007</t>
  </si>
  <si>
    <t>UGA-0002275</t>
  </si>
  <si>
    <t>Fc1ccc(cc1)N1CCN(CCCCN(CC#N)C(=O)OCc2ccccc2)CC1</t>
  </si>
  <si>
    <t>CHEMBL1094051, MMV675997, PCTCGAK-0008</t>
  </si>
  <si>
    <t>UGA-0002276</t>
  </si>
  <si>
    <t>COc1ccc(cc1-c1cn(nn1)-c1ccc(cc1)C(N)=N)C(N)=N</t>
  </si>
  <si>
    <t>CHEMBL1197563, MMV675998, PCTCGAK-0009</t>
  </si>
  <si>
    <t>UGA-0002277</t>
  </si>
  <si>
    <t>OC(=O)c1cccc2oc(nc12)-c1cccc(O)c1NC(=O)c1cc(on1)-c1ccccc1</t>
  </si>
  <si>
    <t>CHEMBL519040, MMV676008, PCTCGAK-0017</t>
  </si>
  <si>
    <t>UGA-0002278</t>
  </si>
  <si>
    <t>Clc1ccc(Cl)c(CO[C@H]2CCCC[C@@H]2n2ccnc2)c1</t>
  </si>
  <si>
    <t>CHEMBL1683021, MMV676048, PCTCGAK-0032</t>
  </si>
  <si>
    <t>UGA-0002279</t>
  </si>
  <si>
    <t>CS(=O)(=O)N1CCC(Cn2nc(Cc3cccc4ccccc34)c3c(N)ncnc23)CC1</t>
  </si>
  <si>
    <t>CHEMBL1784973, MMV676050, PCTCGAK-0034</t>
  </si>
  <si>
    <t>UGA-0002280</t>
  </si>
  <si>
    <t>COc1cc(NC(=O)CC2=NN(C)C(=O)c3ccccc23)ccc1Cl</t>
  </si>
  <si>
    <t>CHEMBL2315267, MMV676053, PCTCGAK-0037</t>
  </si>
  <si>
    <t>UGA-0002281</t>
  </si>
  <si>
    <t>CC(C)(C)OC(=O)N1CCN(CC1)c1cc(n[nH]1)-c1ccc(Oc2ccccc2)cc1</t>
  </si>
  <si>
    <t>CHEMBL394241, MMV676057, PCTCGAK-0041</t>
  </si>
  <si>
    <t>UGA-0002282</t>
  </si>
  <si>
    <t>CCCCc1ccc(NC(=O)Nc2ccc(O[C@H]3CCCC[C@@H]3N(C)c3ccccc3)c(F)c2)cc1</t>
  </si>
  <si>
    <t>MMV676063, ONCHO5, PCTCGAK-0047</t>
  </si>
  <si>
    <t>UGA-0002283</t>
  </si>
  <si>
    <t>CC(=O)N(CCN(C(=O)c1ccc(F)cc1)c1ccccc1)c1ccccc1</t>
  </si>
  <si>
    <t>MMV676064, ONCHO7, PCTCGAK-0048</t>
  </si>
  <si>
    <t>UGA-0002284</t>
  </si>
  <si>
    <t>Clc1cccc(CO[C@H]2CCc3ccccc3[C@@H]2n2ccnn2)c1</t>
  </si>
  <si>
    <t>CHEMBL1683016, MMV676159, PCTCGAK-0053</t>
  </si>
  <si>
    <t>UGA-0002285</t>
  </si>
  <si>
    <t>C(N1CCOCC1)c1cc(n[nH]1)-c1ccc(Oc2ccccc2)cc1</t>
  </si>
  <si>
    <t>CHEMBL394474, MMV676161, PCTCGAK-0055</t>
  </si>
  <si>
    <t>UGA-0002286</t>
  </si>
  <si>
    <t>OC(=O)c1cccc2oc(nc12)-c1ccccc1NC(=O)c1ccccc1</t>
  </si>
  <si>
    <t>CHEMBL458799, MMV676162, PCTCGAK-0056</t>
  </si>
  <si>
    <t>UGA-0002287</t>
  </si>
  <si>
    <t>Nc1ncnc2n(CC3CCNCC3)nc(Cc3cccc4ccccc34)c12</t>
  </si>
  <si>
    <t>CHEMBL1784973_int_7, MMV676182, PCTCGAK-0070</t>
  </si>
  <si>
    <t>UGA-0002288</t>
  </si>
  <si>
    <t>COC(=O)c1cccc2oc(nc12)-c1cccc(OC)c1NC(=O)c1cc(on1)-c1ccccc1</t>
  </si>
  <si>
    <t>CHEMBL519040_int_8, MMV676186, PCTCGAK-0074</t>
  </si>
  <si>
    <t>UGA-0002289</t>
  </si>
  <si>
    <t>CC(C)C(Oc1cccc2ccccc12)C(O)=O</t>
  </si>
  <si>
    <t>MMV676191, PCTCGAK-0622</t>
  </si>
  <si>
    <t>UGA-0002290</t>
  </si>
  <si>
    <t>Fc1ccc(cc1)C(=O)N(CCNc1ccccc1)c1ccccc1</t>
  </si>
  <si>
    <t>MMV676204, ONCHO7_int_2, PCTCGAK-0092</t>
  </si>
  <si>
    <t>UGA-0002291</t>
  </si>
  <si>
    <t>CN1CCN(CC1)c1nccc2nc([nH]c12)-c1ccc(F)c(F)c1</t>
  </si>
  <si>
    <t>729_5694_0220_0263, MMV676260, PCTCGAK-0094</t>
  </si>
  <si>
    <t>UGA-0002292</t>
  </si>
  <si>
    <t>C[C@@H](N1CCCC[C@H]1c1ccc(OCc2cccc(F)c2)cc1)C(N)=O</t>
  </si>
  <si>
    <t>MMV676269, PCTCGAK-0656</t>
  </si>
  <si>
    <t>UGA-0002293</t>
  </si>
  <si>
    <t>C[C@@H](N1CCCC[C@@H]1c1ccc(OCc2cccc(F)c2)cc1)C(N)=O</t>
  </si>
  <si>
    <t>CHEMBL530600_isomer_1, MMV676270, PCTCGAK-0104</t>
  </si>
  <si>
    <t>UGA-0002294</t>
  </si>
  <si>
    <t>Cc1cnc(CCNC(=O)c2cc(cs2)-c2ccc(Cl)cc2)[nH]1</t>
  </si>
  <si>
    <t>CHEMBL581767, MMV676350, PCTCGAK-0145</t>
  </si>
  <si>
    <t>UGA-0002295</t>
  </si>
  <si>
    <t>Nc1ncc(Br)cc1-c1nc2cc(Cl)cnc2[nH]1</t>
  </si>
  <si>
    <t>CHEMBL528507_int_3, MMV676358, PCTCGAK-0153</t>
  </si>
  <si>
    <t>UGA-0002296</t>
  </si>
  <si>
    <t>Brc1c(nc2ncccn12)-c1ccc2OCOc2c1</t>
  </si>
  <si>
    <t>GSK754716A, MMV676377</t>
  </si>
  <si>
    <t>UGA-0002297</t>
  </si>
  <si>
    <t>COc1cccc(OCC(=O)c2ccc(Br)cc2)c1</t>
  </si>
  <si>
    <t>7978026, MMV676379</t>
  </si>
  <si>
    <t>UGA-0002298</t>
  </si>
  <si>
    <t>CC(=O)Nc1ccc(NC(=O)c2cc([nH]n2)-c2cc(Cl)ccc2O)cc1</t>
  </si>
  <si>
    <t>CHEMBL587161, MMV676380</t>
  </si>
  <si>
    <t>UGA-0002299</t>
  </si>
  <si>
    <t>Cn1ncc2c(nc(NCCc3c[nH]c4ccccc34)nc12)N1CCOCC1</t>
  </si>
  <si>
    <t>CHEMBL1802608, MMV676382</t>
  </si>
  <si>
    <t>UGA-0002300</t>
  </si>
  <si>
    <t>CCC(Sc1nc2ccccc2o1)C(=O)Nc1nccs1</t>
  </si>
  <si>
    <t>GSK829969A, MMV676383</t>
  </si>
  <si>
    <t>UGA-0002301</t>
  </si>
  <si>
    <t>Fc1ccccc1-c1nc(C#N)c(NCCc2ccccc2)o1</t>
  </si>
  <si>
    <t>GSK124945A, MMV676384</t>
  </si>
  <si>
    <t>UGA-0002302</t>
  </si>
  <si>
    <t>Cc1cccc(Cn2ccc(NC(=O)c3ccc4OCOc4c3)n2)c1</t>
  </si>
  <si>
    <t>FS-SY15000107-43, MMV676386</t>
  </si>
  <si>
    <t>UGA-0002303</t>
  </si>
  <si>
    <t>COc1cccc(c1)-n1nnnc1S(=O)(=O)Cc1ccccc1</t>
  </si>
  <si>
    <t>7803374, MMV676388</t>
  </si>
  <si>
    <t>UGA-0002304</t>
  </si>
  <si>
    <t>O=C(N1CCN(Cc2ccc3OCOc3c2)CC1)c1[nH]nc2CCCCc12</t>
  </si>
  <si>
    <t>MMV676389, SB-712970</t>
  </si>
  <si>
    <t>UGA-0002305</t>
  </si>
  <si>
    <t>OC1=C(C(=O)Nc2cccnc2)C(=O)N2CCc3cccc1c23</t>
  </si>
  <si>
    <t>7698244, MMV676395</t>
  </si>
  <si>
    <t>UGA-0002306</t>
  </si>
  <si>
    <t>CCS(=O)(=O)N(Cc1ccco1)Cc1cc2ccc(C)cc2nc1O</t>
  </si>
  <si>
    <t>FS-SY15000107-36, MMV676398</t>
  </si>
  <si>
    <t>UGA-0002307</t>
  </si>
  <si>
    <t>C(Nc1nc(nc2ccccc12)N1CCCCC1)c1ccco1</t>
  </si>
  <si>
    <t>MMV676401, SMR000012263</t>
  </si>
  <si>
    <t>UGA-0002308</t>
  </si>
  <si>
    <t>CC(C)n1ncc2c(cc(nc12)-c1ccccc1)C(=O)NCC(N1CCOCC1)c1cccs1</t>
  </si>
  <si>
    <t>GSK1941290A, MMV676406</t>
  </si>
  <si>
    <t>UGA-0002309</t>
  </si>
  <si>
    <t>Fc1cccc(OCC(=O)Nc2nc(cs2)-c2ccccn2)c1</t>
  </si>
  <si>
    <t>GSK920684A, MMV676409</t>
  </si>
  <si>
    <t>UGA-0002310</t>
  </si>
  <si>
    <t>CC(Oc1ccccc1)C(=O)Nc1nc(cs1)-c1ccccn1</t>
  </si>
  <si>
    <t>MMV676411, PCTCGAK-0824</t>
  </si>
  <si>
    <t>UGA-0002311</t>
  </si>
  <si>
    <t>Clc1ccc(cc1)S(=O)(=O)c1oc(nc1C#N)-c1ccccc1</t>
  </si>
  <si>
    <t>GSK1668869A, MMV676412</t>
  </si>
  <si>
    <t>UGA-0002312</t>
  </si>
  <si>
    <t>Cc1ccc(NC(=O)CC2COc3ccccc3O2)cc1Cl</t>
  </si>
  <si>
    <t>7722424, MMV676431</t>
  </si>
  <si>
    <t>UGA-0002313</t>
  </si>
  <si>
    <t>Cc1ccc2nc(Cl)c(CNCc3cccs3)cc2c1</t>
  </si>
  <si>
    <t>GSK479031A, MMV676439</t>
  </si>
  <si>
    <t>UGA-0002314</t>
  </si>
  <si>
    <t>CC(C)c1ncc(-c2ccncc2)c(n1)[C@H]1CC[C@H](CNC(=O)c2cccnc2)CC1</t>
  </si>
  <si>
    <t>CHEMBL587086, MMV676442</t>
  </si>
  <si>
    <t>UGA-0002315</t>
  </si>
  <si>
    <t>O=C(NC1CCCCC1)N1CCN(Cc2ccc3OCOc3c2)CC1</t>
  </si>
  <si>
    <t>7983235, MMV676444</t>
  </si>
  <si>
    <t>UGA-0002316</t>
  </si>
  <si>
    <t>CCCn1c(CNc2ccccc2O)nc2ccccc12</t>
  </si>
  <si>
    <t>5530930, MMV676445</t>
  </si>
  <si>
    <t>UGA-0002317</t>
  </si>
  <si>
    <t>CCc1nc2ccccc2n1CC(O)COc1cc(C)ccc1Cl</t>
  </si>
  <si>
    <t>GSK889423A, MMV676449</t>
  </si>
  <si>
    <t>UGA-0002318</t>
  </si>
  <si>
    <t>CCOC(=O)c1cc(on1)-c1csc(Nc2c(C)cc(C)cc2C)n1</t>
  </si>
  <si>
    <t>GR153167X, MMV676461</t>
  </si>
  <si>
    <t>UGA-0002319</t>
  </si>
  <si>
    <t>NC(CC(=O)c1ccc(Cl)cc1Cl)C(Cl)(Cl)Cl</t>
  </si>
  <si>
    <t>5113511, MMV676468</t>
  </si>
  <si>
    <t>UGA-0002320</t>
  </si>
  <si>
    <t>CCOc1ccc(OCC(=O)Nc2cc(C)cc(C)c2)cc1</t>
  </si>
  <si>
    <t>7644410, MMV676470</t>
  </si>
  <si>
    <t>UGA-0002321</t>
  </si>
  <si>
    <t>COc1cccc(OC)c1C(=O)Nc1ccc(Cl)c(c1)-c1nc2ccccc2s1</t>
  </si>
  <si>
    <t>7763526, MMV676472</t>
  </si>
  <si>
    <t>UGA-0002322</t>
  </si>
  <si>
    <t>COc1ccccc1OCCCCn1c(nc2ccccc12)C1CC1</t>
  </si>
  <si>
    <t>GSK994258A, MMV676474</t>
  </si>
  <si>
    <t>UGA-0002323</t>
  </si>
  <si>
    <t>CC1=C(CCC(O)=O)C(=O)Oc2c(C)c(OCc3cc(C)cc(C)c3)ccc12</t>
  </si>
  <si>
    <t>7783938, MMV676476</t>
  </si>
  <si>
    <t>UGA-0002324</t>
  </si>
  <si>
    <t>CCC1=C(C)N=C(NC1=O)n1nc(C)cc1NC(=O)c1ccccc1SC</t>
  </si>
  <si>
    <t>GSK1783710A, MMV676477</t>
  </si>
  <si>
    <t>UGA-0002325</t>
  </si>
  <si>
    <t>O=C(C1CCN(CC1)c1nnc(s1)-n1cccc1)N1CCC(Cc2ccccc2)CC1</t>
  </si>
  <si>
    <t>MMV676478, PCTCGAK-0898</t>
  </si>
  <si>
    <t>UGA-0002326</t>
  </si>
  <si>
    <t>COC(=O)c1c(NC(=O)C2=Cc3ccccc3OC2=O)sc2CN(Cc3ccccc3)CCc12</t>
  </si>
  <si>
    <t>MMV676480, TDR76873/1</t>
  </si>
  <si>
    <t>UGA-0002327</t>
  </si>
  <si>
    <t>Sc1nnc(NC(=O)c2cc(Br)ccc2Cl)s1</t>
  </si>
  <si>
    <t>MMV676492, TDR76777/1</t>
  </si>
  <si>
    <t>UGA-0002328</t>
  </si>
  <si>
    <t>Clc1ccc(s1)C(=O)Nc1nnc(o1)-c1ccc(Cl)s1</t>
  </si>
  <si>
    <t>GSK316438A, MMV676501</t>
  </si>
  <si>
    <t>UGA-0002329</t>
  </si>
  <si>
    <t>Cc1ccc2oc(nc2c1)-c1cc(NC(=O)Cc2ccccc2)ccc1Cl</t>
  </si>
  <si>
    <t>6710279, MMV676509</t>
  </si>
  <si>
    <t>UGA-0002330</t>
  </si>
  <si>
    <t>O=C(Nc1nc(cs1)-c1ccccn1)c1cncn1-c1ccccc1</t>
  </si>
  <si>
    <t>GSK1691553A, MMV676512</t>
  </si>
  <si>
    <t>UGA-0002331</t>
  </si>
  <si>
    <t>O=C(N1CCN(Cc2ccc3OCOc3c2)CC1)c1cc2ccccc2o1</t>
  </si>
  <si>
    <t>GSK861337A, MMV676520</t>
  </si>
  <si>
    <t>UGA-0002332</t>
  </si>
  <si>
    <t>Nc1cccnc1Nc1ccc(Cl)cc1</t>
  </si>
  <si>
    <t>GR135486X, MMV676524</t>
  </si>
  <si>
    <t>UGA-0002333</t>
  </si>
  <si>
    <t>COc1ccc(cc1)-c1cc(NC(=O)c2ccc(F)cc2Cl)ccc1OC</t>
  </si>
  <si>
    <t>GSK1733953A, MMV676526</t>
  </si>
  <si>
    <t>UGA-0002334</t>
  </si>
  <si>
    <t>CN(c1ccc(F)cc1)S(=O)(=O)c1ccc(Cl)c(c1)C(=O)Nc1cccc(C)n1</t>
  </si>
  <si>
    <t>CHEMBL1552197, MMV676528</t>
  </si>
  <si>
    <t>UGA-0002335</t>
  </si>
  <si>
    <t>COCC(C)NC(=O)CSc1ncnc2sc(cc12)-c1ccccc1</t>
  </si>
  <si>
    <t>CHEMBL1342750, MMV676536</t>
  </si>
  <si>
    <t>UGA-0002336</t>
  </si>
  <si>
    <t>O=C(NCCc1c[nH]c2ccccc12)C1=Cc2ccccc2OC1=O</t>
  </si>
  <si>
    <t>MMV676539, SMR000349089</t>
  </si>
  <si>
    <t>UGA-0002337</t>
  </si>
  <si>
    <t>COc1ccc(Nc2ccccc2NC(=O)c2ccc(O)nc2)cc1</t>
  </si>
  <si>
    <t>GSK1051703A, MMV676554</t>
  </si>
  <si>
    <t>UGA-0002338</t>
  </si>
  <si>
    <t>Cc1nnc(NCc2cccc(Cl)c2)c2ccccc12</t>
  </si>
  <si>
    <t>GSK1302651A, MMV676555</t>
  </si>
  <si>
    <t>UGA-0002339</t>
  </si>
  <si>
    <t>CC1=NN(C(=O)C1Cc1cccc2ccccc12)c1nc2ccccc2s1</t>
  </si>
  <si>
    <t>7977385, MMV676558</t>
  </si>
  <si>
    <t>UGA-0002340</t>
  </si>
  <si>
    <t>COc1ccc(cc1OC)-c1nc(no1)-c1cccc(NC(=O)Cc2ccc(F)cc2)c1</t>
  </si>
  <si>
    <t>GSK2043267A, MMV676571</t>
  </si>
  <si>
    <t>UGA-0002341</t>
  </si>
  <si>
    <t>Fc1ccc2c(Cl)c(sc2c1)C(=O)NC1=NCCS1</t>
  </si>
  <si>
    <t>GSK1107112A, MMV676584</t>
  </si>
  <si>
    <t>UGA-0002342</t>
  </si>
  <si>
    <t>Nc1c2CCCCc2nc2sc3CCCCc3c12</t>
  </si>
  <si>
    <t>7197739, MMV676588</t>
  </si>
  <si>
    <t>UGA-0002343</t>
  </si>
  <si>
    <t>O=C(CCC1CCCCC1)Nc1cccc(c1)-c1nnc(o1)-c1ccco1</t>
  </si>
  <si>
    <t>GSK937213A, MMV676589</t>
  </si>
  <si>
    <t>UGA-0002344</t>
  </si>
  <si>
    <t>CCCn1nnc(NC(=O)COc2ccc(cc2)C2CCCCC2)n1</t>
  </si>
  <si>
    <t>7586596, MMV676597</t>
  </si>
  <si>
    <t>UGA-0002345</t>
  </si>
  <si>
    <t>CC(C)(C)n1nc(Cc2cccc3ccccc23)c2c(N)ncnc12</t>
  </si>
  <si>
    <t>CHEMBL573578, MMV676599</t>
  </si>
  <si>
    <t>UGA-0002346</t>
  </si>
  <si>
    <t>CO[C@@H](C(=O)N1Cc2[nH]nc(NC(=O)c3ccc(cc3)N3CCN(C)CC3)c2C1)c1ccccc1</t>
  </si>
  <si>
    <t>CHEMBL1981047, MMV676600</t>
  </si>
  <si>
    <t>UGA-0002347</t>
  </si>
  <si>
    <t>CNC(=O)c1nn(C)c-2c1C(C)(C)Cc1cnc(Nc3ccc(cc3)N3CCN(C)CC3)nc-21</t>
  </si>
  <si>
    <t>CHEMBL564829, MMV676602</t>
  </si>
  <si>
    <t>UGA-0002348</t>
  </si>
  <si>
    <t>CC(C)n1c(C)ncc1-c1ccnc(Nc2ccc(cc2)S(C)(=O)=O)n1</t>
  </si>
  <si>
    <t>MMV676604, NEU-0000985</t>
  </si>
  <si>
    <t>UGA-0002349</t>
  </si>
  <si>
    <t>C[C@@]1(O)C[C@@H](C1)c1nc(-c2ccc3ccc(nc3c2)-c2ccccc2)c2c(N)nccn12</t>
  </si>
  <si>
    <t>MMV676605, NEU-0000976</t>
  </si>
  <si>
    <t>UGA-0002350</t>
  </si>
  <si>
    <t>OCCNc1ccc(cc1)C(=O)C1C[C@H]1c1ccc(Cl)cc1</t>
  </si>
  <si>
    <t>CHEMBL1289212, MMV676877, PCTCGAK-0176</t>
  </si>
  <si>
    <t>UGA-0002351</t>
  </si>
  <si>
    <t>CCn1cnc2c(Nc3cc(F)cc(F)c3)nc(nc12)C#N</t>
  </si>
  <si>
    <t>MMV676881, PCTCGAK-0627</t>
  </si>
  <si>
    <t>UGA-0002352</t>
  </si>
  <si>
    <t>NC(=O)c1cc(ccc1OCCOc1ccccc1)-c1ccsc1</t>
  </si>
  <si>
    <t>GSK1365028A, MMV687138, PCTCGAK-0196</t>
  </si>
  <si>
    <t>UGA-0002353</t>
  </si>
  <si>
    <t>CCCCS(=O)(=O)Nc1ccc2cnn(C)c2c1</t>
  </si>
  <si>
    <t>GSK3011724A, MMV687145, PCTCGAK-0203</t>
  </si>
  <si>
    <t>UGA-0002354</t>
  </si>
  <si>
    <t>Cc1cc(C)c2cc([nH]c2c1)C(=O)NC1CCCCCCC1</t>
  </si>
  <si>
    <t>Indolecarboxamide_12, MMV687146, PCTCGAK-0204</t>
  </si>
  <si>
    <t>UGA-0002355</t>
  </si>
  <si>
    <t>COc1ccc(Cn2cnc3c(nc(Cl)nc23)-c2ccco2)cc1</t>
  </si>
  <si>
    <t>Benzylpurine_1b, MMV687170, PCTCGAK-0210</t>
  </si>
  <si>
    <t>UGA-0002356</t>
  </si>
  <si>
    <t>O=C(C1CCN(CC1)c1cc(ncn1)-n1cccc1)N1CCc2ccccc2C1</t>
  </si>
  <si>
    <t>MMV687172, PCTCGAK-0212, diaminopyrimidines</t>
  </si>
  <si>
    <t>UGA-0002357</t>
  </si>
  <si>
    <t>CCc1ccc(cc1)[C@@H]1C[C@@H](n2ncc(C(=O)NCc3ccc(OC)cc3)c2N1)C(F)(F)F</t>
  </si>
  <si>
    <t>GSK1589673A, MMV687180, PCTCGAK-0220</t>
  </si>
  <si>
    <t>UGA-0002358</t>
  </si>
  <si>
    <t>COc1ccc2nc(C)cc(OCC(=O)Nc3ccccc3OC)c2c1</t>
  </si>
  <si>
    <t>GSK358607A, MMV687188, PCTCGAK-0228</t>
  </si>
  <si>
    <t>UGA-0002359</t>
  </si>
  <si>
    <t>COc1ccc2nc(C)cc(OCC(=O)NCc3ccccc3)c2c1</t>
  </si>
  <si>
    <t>GSK463114A, MMV687189, PCTCGAK-0229</t>
  </si>
  <si>
    <t>UGA-0002360</t>
  </si>
  <si>
    <t>CC(C)(C(=O)Nc1ccc(F)cc1)n1cc(cn1)-c1ccccc1F</t>
  </si>
  <si>
    <t>MMV687239, PCTCGAK-0232, gem-dimethyl_pyrazoles</t>
  </si>
  <si>
    <t>UGA-0002361</t>
  </si>
  <si>
    <t>NC(=O)c1cc(Br)ccc1OCCOc1ccccc1</t>
  </si>
  <si>
    <t>GSK1365028A_int_3, MMV687243, PCTCGAK-0236</t>
  </si>
  <si>
    <t>UGA-0002362</t>
  </si>
  <si>
    <t>CN1CCN(CC1)S(=O)(=O)c1ccc(cc1)-c1ccc2c(Nc3ccc4nn[nH]c4c3)ccnc2c1</t>
  </si>
  <si>
    <t>MMV687246, NEU-0001018, PCTCGAK-0239</t>
  </si>
  <si>
    <t>UGA-0002363</t>
  </si>
  <si>
    <t>Nc1nc2ccc(cc2[nH]1)-c1cncc(Oc2ccc(F)cc2)c1</t>
  </si>
  <si>
    <t>GSK1329419A, MMV687248, PCTCGAK-0241</t>
  </si>
  <si>
    <t>UGA-0002364</t>
  </si>
  <si>
    <t>CN1c2nsc(c2C(=O)N(C)C1=O)S(C)(=O)=O</t>
  </si>
  <si>
    <t>GSK1174628A_sulfone, MMV687251, PCTCGAK-0244</t>
  </si>
  <si>
    <t>UGA-0002365</t>
  </si>
  <si>
    <t>CCCCc1ccc(nc1)C(=O)Nc1nccc2ccccc12</t>
  </si>
  <si>
    <t>MMV687254, PCTCGAK-0247, SB-746177</t>
  </si>
  <si>
    <t>UGA-0002366</t>
  </si>
  <si>
    <t>CC(C)=CCC\C(C)=C/CNCCNC1C2CC3CC(C2)CC1C3</t>
  </si>
  <si>
    <t>MMV687273, PCTCGAK-0257, SQ109</t>
  </si>
  <si>
    <t>UGA-0002367</t>
  </si>
  <si>
    <t>CCc1nc2ccc(Cl)cn2c1C(=O)NCc1ccc(cc1)N1CCC(CC1)c1ccc(OC(F)(F)F)cc1</t>
  </si>
  <si>
    <t>MMV687696, PCTCGAK-0263, Q203</t>
  </si>
  <si>
    <t>UGA-0002368</t>
  </si>
  <si>
    <t>FC(F)(F)c1nc2ccccn2c1C(=O)NCc1cc(Cl)cc(Cl)c1</t>
  </si>
  <si>
    <t>GSK1829674A, MMV687699, PCTCGAK-0266</t>
  </si>
  <si>
    <t>UGA-0002369</t>
  </si>
  <si>
    <t>Nc1ncnc2n(cnc12)[C@@H]1O[C@H](COS(=O)(=O)NC(=O)c2ccccc2O)[C@@H](O)[C@H]1O</t>
  </si>
  <si>
    <t>MMV687700, PCTCGAK-0267, Salicyladenosine_4</t>
  </si>
  <si>
    <t>UGA-0002370</t>
  </si>
  <si>
    <t>COc1cccc(n1)-c1nc2c(cccc2n1CC1CCCN1)N1CCCC1</t>
  </si>
  <si>
    <t>GSK133167A, MMV687703, PCTCGAK-0270</t>
  </si>
  <si>
    <t>UGA-0002371</t>
  </si>
  <si>
    <t>C1CN(CCN1)c1cc(n[nH]1)-c1ccc(Oc2ccccc2)cc1</t>
  </si>
  <si>
    <t>CHEMBL238442, MMV687706, PCTCGAK-0273</t>
  </si>
  <si>
    <t>UGA-0002372</t>
  </si>
  <si>
    <t>OC[C@H]1CN(C(=O)O1)c1cc(F)c(C2=CCN(Cc3ccccc3)CC2)c(F)c1</t>
  </si>
  <si>
    <t>AZD5874_int_7, MMV687729, PCTCGAK-0291</t>
  </si>
  <si>
    <t>UGA-0002373</t>
  </si>
  <si>
    <t>CCCCOC(=O)Nc1cc2nc([nH]c2cc1N1CCCC1)C1CCCCC1</t>
  </si>
  <si>
    <t>Benzimidazole_1b-G1, MMV687730, PCTCGAK-0292</t>
  </si>
  <si>
    <t>UGA-0002374</t>
  </si>
  <si>
    <t>Cc1cc(OCC(=O)NCc2ccccc2)c2cc(Br)ccc2n1</t>
  </si>
  <si>
    <t>GSK124576A, MMV687747, PCTCGAK-0294</t>
  </si>
  <si>
    <t>UGA-0002375</t>
  </si>
  <si>
    <t>C([C@@H]1CN(CCN1)c1nccc(Oc2ccc(cc2)-n2ccnc2)n1)c1ccccc1</t>
  </si>
  <si>
    <t>GSK1519001A, MMV687749, PCTCGAK-0296</t>
  </si>
  <si>
    <t>UGA-0002376</t>
  </si>
  <si>
    <t>C1CC(CCO1)c1cc(n[nH]1)-c1ccc(Oc2ccccc2)cc1</t>
  </si>
  <si>
    <t>CHEMBL241427, MMV687762, PCTCGAK-0309</t>
  </si>
  <si>
    <t>UGA-0002377</t>
  </si>
  <si>
    <t>Cc1cnc(nc1Oc1ccc(cc1)-n1ccnc1)N1CCN[C@@H](Cc2ccccc2)C1</t>
  </si>
  <si>
    <t>GSK1518999A, MMV687765, PCTCGAK-0312</t>
  </si>
  <si>
    <t>UGA-0002378</t>
  </si>
  <si>
    <t>CC1(C)OB(O)c2ccc(cc12)C1=NOC(C1)(c1cc(Cl)c(F)c(Cl)c1)C(F)(F)F</t>
  </si>
  <si>
    <t>AN7843, MMV687775</t>
  </si>
  <si>
    <t>UGA-0002379</t>
  </si>
  <si>
    <t>Cc1cc(ccc1C(=O)NCc1ccc2B(O)OC(C)(C)c2c1)C1=NOC(C1)(c1cc(Cl)c(F)c(Cl)c1)C(F)(F)F</t>
  </si>
  <si>
    <t>AN8221, MMV687776</t>
  </si>
  <si>
    <t>UGA-0002380</t>
  </si>
  <si>
    <t>CC1(C)Cc2c(CO1)c(nc1snc(Br)c21)N1CCOCC1</t>
  </si>
  <si>
    <t>FS-SY15000107-35, MMV687794</t>
  </si>
  <si>
    <t>UGA-0002381</t>
  </si>
  <si>
    <t>NCCC(O)C(=O)N[C@@H]1C[C@H](N)[C@@H](OC2O[C@H](CN)[C@@H](O)[C@H](O)[C@H]2O)[C@H](O)C1OC1O[C@H](CO)[C@@H](O)[C@H](N)[C@H]1O</t>
  </si>
  <si>
    <t>69929, Amikacin, MMV687796</t>
  </si>
  <si>
    <t>UGA-0002382</t>
  </si>
  <si>
    <t>C[C@H]1COc2c(N3CCN(C)CC3)c(F)cc3C(=O)C(=CN1c23)C(O)=O</t>
  </si>
  <si>
    <t>BIL1009, Levofloxacin, Levofloxacin (-)-ofloxacin, MMV687798</t>
  </si>
  <si>
    <t>UGA-0002383</t>
  </si>
  <si>
    <t>CC(C)N=C1C=C2N(c3ccc(Cl)cc3)c3ccccc3N=C2C=C1Nc1ccc(Cl)cc1</t>
  </si>
  <si>
    <t>Clofazimine, MMV687800</t>
  </si>
  <si>
    <t>UGA-0002384</t>
  </si>
  <si>
    <t>CC[C@H](CO)NCCN[C@H](CC)CO</t>
  </si>
  <si>
    <t>E4630, Ethambutol, MMV687801</t>
  </si>
  <si>
    <t>UGA-0002385</t>
  </si>
  <si>
    <t>CC(=O)NC[C@@H]1CN(C(=O)O1)c1ccc(N2CCOCC2)c(F)c1</t>
  </si>
  <si>
    <t>Linezolid, MMV687803, STK634964</t>
  </si>
  <si>
    <t>UGA-0002386</t>
  </si>
  <si>
    <t>Oc1ccc(Cl)cc1C(=O)Nc1ccc(c(c1)C(F)(F)F)C(F)(F)F</t>
  </si>
  <si>
    <t>MMV687807, PCTCGAK-0895</t>
  </si>
  <si>
    <t>UGA-0002387</t>
  </si>
  <si>
    <t>CN1CCN(CCCOc2ncc(Nc3ncc(nc3C(N)=O)-c3ccc(c(F)c3)C(F)(F)F)cn2)CC1</t>
  </si>
  <si>
    <t>MMV687812, PCTCGAK-0823</t>
  </si>
  <si>
    <t>UGA-0002388</t>
  </si>
  <si>
    <t>Fc1cc(cc(F)c1C1=CCN(Cc2ccccc2)CC1)N1C[C@H](COc2ccon2)OC1=O</t>
  </si>
  <si>
    <t>AZD5874_int_9, MMV687813, PCTCGAK-0320</t>
  </si>
  <si>
    <t>UGA-0002389</t>
  </si>
  <si>
    <t>Cc1cccc(n1)-c1nc(Nc2ccncn2)c2sccc2n1</t>
  </si>
  <si>
    <t>GSK153890A, MMV688122, PCTCGAK-0323</t>
  </si>
  <si>
    <t>UGA-0002390</t>
  </si>
  <si>
    <t>CCc1ccc(cc1)S(=O)(=O)Nc1cc(CN2CCN(CCC(C)C)CC2)ccc1C</t>
  </si>
  <si>
    <t>MMV688124, PCTCGAK-0325, SB-811137-V</t>
  </si>
  <si>
    <t>UGA-0002391</t>
  </si>
  <si>
    <t>CCCc1ccc(cc1)S(=O)(=O)Nc1ccc(CN2CCN(CC3CC3)CC2)cc1</t>
  </si>
  <si>
    <t>MMV688125, PCTCGAK-0326, SB-811796-V</t>
  </si>
  <si>
    <t>UGA-0002392</t>
  </si>
  <si>
    <t>O(c1ccccc1)c1ccc(cc1)-c1cncc(n1)-c1ccc2[nH]ccc2c1</t>
  </si>
  <si>
    <t>035_0204_1029, MMV688178, PCTCGAK-0341</t>
  </si>
  <si>
    <t>UGA-0002393</t>
  </si>
  <si>
    <t>NC(=N)Nc1ccc(-c2ccc(o2)-c2ccc(NC(N)=N)cc2Cl)c(Cl)c1</t>
  </si>
  <si>
    <t>CHEMBL45843, MMV688179, PCTCGAK-0342</t>
  </si>
  <si>
    <t>UGA-0002394</t>
  </si>
  <si>
    <t>Cc1nn(C)c(C)c1NS(=O)(=O)c1c(Cl)cc(cc1Cl)-c1ccnc(c1)N1CCNCC1</t>
  </si>
  <si>
    <t>CHEMBL1230468, MMV688180, PCTCGAK-0343</t>
  </si>
  <si>
    <t>UGA-0002395</t>
  </si>
  <si>
    <t>CC1(COc2ccc(cc2)N2CCC(CC2)Oc2ccc(OC(F)(F)F)cc2)Cn2cc(nc2O1)N(=O)=O</t>
  </si>
  <si>
    <t>CHEMBL218650, Delamanid, MMV688262, PCTCGAK-0344</t>
  </si>
  <si>
    <t>UGA-0002396</t>
  </si>
  <si>
    <t>COc1ccc(cc1)-c1cnc2cnc(cn12)-c1cccc(OC(C)C)c1</t>
  </si>
  <si>
    <t>388_0280_9178, MMV688270, PCTCGAK-0353</t>
  </si>
  <si>
    <t>UGA-0002397</t>
  </si>
  <si>
    <t>NC(=N)Nc1ccc(cc1Cl)-c1ccc(o1)-c1ccc(N=C(N)N)c(Cl)c1</t>
  </si>
  <si>
    <t>CHEMBL413331, MMV688271, PCTCGAK-0354</t>
  </si>
  <si>
    <t>UGA-0002398</t>
  </si>
  <si>
    <t>Nc1ccc2ncnc(Nc3ccc(OCc4cccc(F)c4)c(Cl)c3)c2c1</t>
  </si>
  <si>
    <t>MMV688273, NEU-0001009_int_8, PCTCGAK-0356</t>
  </si>
  <si>
    <t>UGA-0002399</t>
  </si>
  <si>
    <t>Fc1cccc(COc2ccc(Nc3ncnc4ccc(NC(=O)CN5CCOCC5)cc34)cc2Cl)c1</t>
  </si>
  <si>
    <t>MMV688274, NEU-0001009, PCTCGAK-0357</t>
  </si>
  <si>
    <t>UGA-0002400</t>
  </si>
  <si>
    <t>CC1=Nc2ccc(Cl)cc2C(O)(N1CCN1CCCCC1)c1ccc(C)cc1</t>
  </si>
  <si>
    <t>CHEMBL1836611, MMV688279, PCTCGAK-0362</t>
  </si>
  <si>
    <t>UGA-0002401</t>
  </si>
  <si>
    <t>CN1CCN(CC1)S(=O)(=O)c1ccc(cc1)-c1ccc2c(Nc3ncc(Cl)cn3)ccnc2c1</t>
  </si>
  <si>
    <t>MMV688283, NEU-0001025, PCTCGAK-0366</t>
  </si>
  <si>
    <t>UGA-0002402</t>
  </si>
  <si>
    <t>COc1ccc(cc1OC)-c1nnc2ccc(cn12)-c1cccc(c1)C(C)C</t>
  </si>
  <si>
    <t>924_0079_0288, MMV688313, PCTCGAK-0373</t>
  </si>
  <si>
    <t>UGA-0002403</t>
  </si>
  <si>
    <t>CC(=O)N1CCN(CC1)c1ccc(Oc2ccc(Cl)cc2O)cc1</t>
  </si>
  <si>
    <t>CHEMBL2347842, MMV688330</t>
  </si>
  <si>
    <t>UGA-0002404</t>
  </si>
  <si>
    <t>Nc1nc(N)c2c3CCN(Cc4ccccc4)Cc3sc2n1</t>
  </si>
  <si>
    <t>CHEMBL317017, MMV688345, PCTCGAK-0380</t>
  </si>
  <si>
    <t>UGA-0002405</t>
  </si>
  <si>
    <t>COC(=O)c1ccc(F)cc1NS(=O)(=O)c1cccc(c1)-c1cnn(Cc2ccccc2)c1</t>
  </si>
  <si>
    <t>MMV688350, PCTCGAK-0811</t>
  </si>
  <si>
    <t>UGA-0002406</t>
  </si>
  <si>
    <t>Clc1ccc(cc1)[C@@H]1[C@H](Oc2ccccc2)C(=O)N1CCn1cnc2c(NCc3ccccc3)ncnc12</t>
  </si>
  <si>
    <t>CHEMBL2064290_int_5, MMV688352, PCTCGAK-0388</t>
  </si>
  <si>
    <t>UGA-0002407</t>
  </si>
  <si>
    <t>COc1ccc(cc1OCc1ccccn1)C1=NN(C2CCCCCC2)C(=O)C1(C)C</t>
  </si>
  <si>
    <t>MMV688360, PCTCGAK-0761</t>
  </si>
  <si>
    <t>UGA-0002408</t>
  </si>
  <si>
    <t>C1CN=C(N1)c1ccc(cc1)-c1cc(on1)-c1cccc(c1)C1=NCCN1</t>
  </si>
  <si>
    <t>MMV688361, PCTCGAK-0749</t>
  </si>
  <si>
    <t>UGA-0002409</t>
  </si>
  <si>
    <t>COc1cc(cc2cc(oc12)-c1ccc(cc1)C1=NCCN1)C1=NCCN1</t>
  </si>
  <si>
    <t>CHEMBL520654, MMV688362, PCTCGAK-0393</t>
  </si>
  <si>
    <t>UGA-0002410</t>
  </si>
  <si>
    <t>CC(C)(C)OC(=O)N1CCC(Cn2nc(-c3cnc4ccccc4c3)c3c(N)ncnc23)CC1</t>
  </si>
  <si>
    <t>MMV688364, PCTCGAK-0809</t>
  </si>
  <si>
    <t>UGA-0002411</t>
  </si>
  <si>
    <t>NCCN(C(=O)c1ccc(Cl)cc1Cl)c1ccc(OCc2ccc(Cl)cc2)cc1</t>
  </si>
  <si>
    <t>MMV688371, PCTCGAK-0704</t>
  </si>
  <si>
    <t>UGA-0002412</t>
  </si>
  <si>
    <t>FC1=C(C=C(NC(=O)N2CCCC2)C=C1)C1=NC2=CC(=CN=C2N1)C1=CC=CC=C1</t>
  </si>
  <si>
    <t>MMV688372, PCTCGAK-0807</t>
  </si>
  <si>
    <t>UGA-0002413</t>
  </si>
  <si>
    <t>COc1cc(ccc1-c1cn(nn1)-c1cccc(c1)C1=NCCN1)C1=NCCN1</t>
  </si>
  <si>
    <t>CHEMBL1197424, MMV688407, PCTCGAK-0399</t>
  </si>
  <si>
    <t>UGA-0002414</t>
  </si>
  <si>
    <t>CN(C)CC(=O)NCCN1C(c2ccccc2)c2cc(Cl)ccc2N=C1C</t>
  </si>
  <si>
    <t>MMV688410, PCTCGAK-0864</t>
  </si>
  <si>
    <t>UGA-0002415</t>
  </si>
  <si>
    <t>Nc1ncnc2n(CC3CCNCC3)nc(-c3cnc4ccccc4c3)c12</t>
  </si>
  <si>
    <t>CHEMBL2030555, MMV688411, PCTCGAK-0404</t>
  </si>
  <si>
    <t>UGA-0002416</t>
  </si>
  <si>
    <t>CO[C@@H]1CN(C[C@H]1O)c1ccc(C#CC2(O)CN3CCC2CC3)c(Cc2ccccc2)n1</t>
  </si>
  <si>
    <t>CHEMBL258717, MMV688415, PCTCGAK-0409</t>
  </si>
  <si>
    <t>UGA-0002417</t>
  </si>
  <si>
    <t>CC(C)(C)OC(=O)N1CCN(CC1)c1nccc(n1)-c1ccc(s1)-c1ccc(Cl)cc1</t>
  </si>
  <si>
    <t>CHEMBL1631359_int_8, MMV688416, PCTCGAK-0410</t>
  </si>
  <si>
    <t>UGA-0002418</t>
  </si>
  <si>
    <t>CC(C)n1nc(-c2cc3c(Cl)cccc3[nH]2)c2c(N)ncnc12</t>
  </si>
  <si>
    <t>CHEMBL2030556, MMV688417, PCTCGAK-0386</t>
  </si>
  <si>
    <t>UGA-0002419</t>
  </si>
  <si>
    <t>Cn1ccnc1CNCCS(=O)(=O)c1cccc(Nc2ccc(cn2)-c2cccc(F)c2)c1</t>
  </si>
  <si>
    <t>GSK1826247A, MMV688466, PCTCGAK-0419</t>
  </si>
  <si>
    <t>UGA-0002420</t>
  </si>
  <si>
    <t>CCCCN(CCCC)c1c(cc(cc1C#N)S(=O)(=O)Nc1ccccc1)C#N</t>
  </si>
  <si>
    <t>CHEMBL393580, MMV688467, PCTCGAK-0420</t>
  </si>
  <si>
    <t>UGA-0002421</t>
  </si>
  <si>
    <t>Nc1ncnc2[nH]nc(Cc3cccc4ccccc34)c12</t>
  </si>
  <si>
    <t>CHEMBL1784974_int_4, MMV688469, PCTCGAK-0422</t>
  </si>
  <si>
    <t>UGA-0002422</t>
  </si>
  <si>
    <t>CS(=O)(=O)N1CCC(CCn2nc(Cc3cccc4ccccc34)c3c(N)ncnc23)CC1</t>
  </si>
  <si>
    <t>CHEMBL1784974, MMV688470, PCTCGAK-0423</t>
  </si>
  <si>
    <t>UGA-0002423</t>
  </si>
  <si>
    <t>CC(C(=O)Nc1ccc2oc(nc2c1)-c1ccncc1)c1ccccc1</t>
  </si>
  <si>
    <t>CHEMBL2348633, MMV688471, PCTCGAK-0424</t>
  </si>
  <si>
    <t>UGA-0002424</t>
  </si>
  <si>
    <t>CC(Oc1cccc(Cl)c1)C(=O)Nc1ccc2oc(nc2c1)-c1ccncc1</t>
  </si>
  <si>
    <t>CHEMBL2348815, MMV688472, PCTCGAK-0425</t>
  </si>
  <si>
    <t>UGA-0002425</t>
  </si>
  <si>
    <t>COc1cc(ccc1-n1cc(nn1)-c1cccc(c1)C1=NCCN1)C1=NCCN1</t>
  </si>
  <si>
    <t>CHEMBL1198787, MMV688474, PCTCGAK-0428</t>
  </si>
  <si>
    <t>UGA-0002426</t>
  </si>
  <si>
    <t>CC(=O)NCC1CN(C(=O)O1)c1ccc(c(F)c1)-c1ccc(CO)cc1</t>
  </si>
  <si>
    <t>MMV688508, PCTCGAK-0863</t>
  </si>
  <si>
    <t>UGA-0002427</t>
  </si>
  <si>
    <t>Fc1ccc(cc1)-c1[nH]c(cc1-c1ccncc1)C1CCN(CC1)C(=O)OCc1ccccc1</t>
  </si>
  <si>
    <t>MMV688509, PCTCGAK-0896</t>
  </si>
  <si>
    <t>UGA-0002428</t>
  </si>
  <si>
    <t>NC(=N)c1ccc(cc1)-c1cc(on1)-c1ccccc1</t>
  </si>
  <si>
    <t>MMV688514, PCTCGAK-0808</t>
  </si>
  <si>
    <t>UGA-0002429</t>
  </si>
  <si>
    <t>CC(C)(C)C(=O)N(CCCCCCN1C[C@H](O)[C@@H](O)[C@H](O)[C@H]1CO)C1CCCCCC1</t>
  </si>
  <si>
    <t>CHEMBL2348373, MMV688543, PCTCGAK-0443</t>
  </si>
  <si>
    <t>UGA-0002430</t>
  </si>
  <si>
    <t>COc1ccc(cc1-c1cn(nn1)-c1cccc(c1)C1=NCCN1)C1=NCCN1</t>
  </si>
  <si>
    <t>CHEMBL1197423, MMV688547, PCTCGAK-0447</t>
  </si>
  <si>
    <t>UGA-0002431</t>
  </si>
  <si>
    <t>CC(C)(C)n1nc(-c2ccccc2)c2c(N)ncnc12</t>
  </si>
  <si>
    <t>CHEMBL2069938, MMV688548, PCTCGAK-0448</t>
  </si>
  <si>
    <t>UGA-0002432</t>
  </si>
  <si>
    <t>CCc1ccccc1-n1c(C)cn2c3c(nc12)N(C)C(=O)N(C(C(C)C)C(=O)OC)C3=O</t>
  </si>
  <si>
    <t>GNF6732, MMV688550</t>
  </si>
  <si>
    <t>UGA-0002433</t>
  </si>
  <si>
    <t>CC1=NN(C(=O)NC2=CC=CC(=C2)C(F)(F)F)C(C)=C1SC1=NC=CC=N1</t>
  </si>
  <si>
    <t>DT2000-0147495, MMV688552</t>
  </si>
  <si>
    <t>UGA-0002434</t>
  </si>
  <si>
    <t>O=C(NCc1ccoc1)N1CCN(Cc2ccc3OCOc3c2)CC1</t>
  </si>
  <si>
    <t>MMV688553, TCMDC-143650</t>
  </si>
  <si>
    <t>UGA-0002435</t>
  </si>
  <si>
    <t>CNc1snc(C)c1C(=O)NCCOc1ccc(OC)cc1</t>
  </si>
  <si>
    <t>MMV688554, TCMDC-143659</t>
  </si>
  <si>
    <t>UGA-0002436</t>
  </si>
  <si>
    <t>Clc1ccc(CN2CCN(CC2)C(=O)NCc2ccco2)s1</t>
  </si>
  <si>
    <t>MMV688555, TCMDC-143653</t>
  </si>
  <si>
    <t>UGA-0002437</t>
  </si>
  <si>
    <t>NCC(c1cccs1)S(=O)(=O)c1ccccc1</t>
  </si>
  <si>
    <t>MMV688557, TCMDC-143655</t>
  </si>
  <si>
    <t>UGA-0002438</t>
  </si>
  <si>
    <t>CN1CCC(CC1)c1cc(c([nH]1)-c1ccc(F)cc1)-c1ccncc1</t>
  </si>
  <si>
    <t>MMV688703, PCTCGAK-0905</t>
  </si>
  <si>
    <t>UGA-0002439</t>
  </si>
  <si>
    <t>Cc1cc2nc(NC(=O)C(C)(C)C)nc(Cl)c2n1Cc1ccc(Cl)cc1</t>
  </si>
  <si>
    <t>MMV688704, PCTCGAK-0825</t>
  </si>
  <si>
    <t>UGA-0002440</t>
  </si>
  <si>
    <t>CO\N=C(/C(=O)OC)c1ccccc1CO\N=C(/C)c1cccc(c1)C(F)(F)F</t>
  </si>
  <si>
    <t>MMV688754, Trifloxystrobin</t>
  </si>
  <si>
    <t>UGA-0002441</t>
  </si>
  <si>
    <t>[O-][N+](=O)c1cn2C[C@@H](COc2n1)OCc1ccc(OC(F)(F)F)cc1</t>
  </si>
  <si>
    <t>MMV688755, PA824, Pretomanid</t>
  </si>
  <si>
    <t>UGA-0002442</t>
  </si>
  <si>
    <t>CC(=O)NC[C@H]1CN(C(=O)O1)c1ccc(N2CCSCC2)c(F)c1</t>
  </si>
  <si>
    <t>MMV688756, Sutezolid</t>
  </si>
  <si>
    <t>UGA-0002443</t>
  </si>
  <si>
    <t>CS(=O)(=O)c1ccc(cc1[N+]([O-])=O)C(=O)N(CC1CCCO1)c1nc2ccccc2s1</t>
  </si>
  <si>
    <t>DT2009-0355990, MMV688761</t>
  </si>
  <si>
    <t>UGA-0002444</t>
  </si>
  <si>
    <t>C1CCN(C1)C(c1c([nH]c2ccccc12)-c1ccccc1)c1ccccn1</t>
  </si>
  <si>
    <t>DT2009-0006516, MMV688762</t>
  </si>
  <si>
    <t>UGA-0002445</t>
  </si>
  <si>
    <t>CNc1nnc(SC2=C(Cl)C(=O)N(N=C2)c2ccccc2)s1</t>
  </si>
  <si>
    <t>DT2009-0360335, MMV688763</t>
  </si>
  <si>
    <t>UGA-0002446</t>
  </si>
  <si>
    <t>COc1ccc(-c2onc(c2-c2ccc(Cl)cc2)C(F)(F)F)c(O)c1</t>
  </si>
  <si>
    <t>DT2008-0012447, MMV688766</t>
  </si>
  <si>
    <t>UGA-0002447</t>
  </si>
  <si>
    <t>CN1CCN(CC1)C(c1cccs1)c1c(C)[nH]c2ccccc12</t>
  </si>
  <si>
    <t>DT2009-0002640, MMV688768</t>
  </si>
  <si>
    <t>UGA-0002448</t>
  </si>
  <si>
    <t>Cc1ccccc1C(=O)N1N=C(Nc2ccccc2)SC1(C)C</t>
  </si>
  <si>
    <t>DT2000-0143888, MMV688771</t>
  </si>
  <si>
    <t>UGA-0002449</t>
  </si>
  <si>
    <t>[O-][N+](=O)c1nccn1CC(=O)NCc1ccccc1</t>
  </si>
  <si>
    <t>Benznidazole, MMV688773</t>
  </si>
  <si>
    <t>UGA-0002450</t>
  </si>
  <si>
    <t>CC[C@@H]([C@H](C)O)N1N=CN(C1=O)c1ccc(cc1)N1CCN(CC1)c1ccc(OC[C@@H]2CO[C@](Cn3cncn3)(C2)c2ccc(F)cc2F)cc1</t>
  </si>
  <si>
    <t>MMV688774, Posaconazole</t>
  </si>
  <si>
    <t>UGA-0002451</t>
  </si>
  <si>
    <t>Cc1nn2c(NC3=C(CCCC3)C2=O)c1-c1ccc(Cl)cc1</t>
  </si>
  <si>
    <t>MMV688776, TCMDC-143251</t>
  </si>
  <si>
    <t>UGA-0002452</t>
  </si>
  <si>
    <t>Cc1noc(C)c1COc1cccc(c1)C(=O)Nc1ncccc1C</t>
  </si>
  <si>
    <t>MMV688793, TCMDC-143267</t>
  </si>
  <si>
    <t>UGA-0002453</t>
  </si>
  <si>
    <t>O=C(NCCc1ccn(n1)-c1ccccc1)C1CCCCC1</t>
  </si>
  <si>
    <t>MMV688795, TCMDC-143468</t>
  </si>
  <si>
    <t>UGA-0002454</t>
  </si>
  <si>
    <t>Fc1ccc(cc1)-c1ccc(o1)C(=O)NCc1nnc2CCCCCn12</t>
  </si>
  <si>
    <t>MMV688796, TCMDC-143446</t>
  </si>
  <si>
    <t>UGA-0002455</t>
  </si>
  <si>
    <t>CC1CCCCN1C(=O)NCCc1coc(n1)-c1ccc(F)cc1</t>
  </si>
  <si>
    <t>MMV688797, TCMDC-143505</t>
  </si>
  <si>
    <t>UGA-0002456</t>
  </si>
  <si>
    <t>CS(=O)(=O)c1ccccc1C(=O)N(Cc1ccccc1)c1ccccc1</t>
  </si>
  <si>
    <t>MMV688798, TCMDC-143167</t>
  </si>
  <si>
    <t>UGA-0002457</t>
  </si>
  <si>
    <t>COc1ccc2nccc(NC(=O)C3CCN(CCc4ccc(Cl)cc4)CC3)c2n1</t>
  </si>
  <si>
    <t>MMV688844, PCTCGAK-0475, TCMDC-143649</t>
  </si>
  <si>
    <t>UGA-0002458</t>
  </si>
  <si>
    <t>O=C(Nc1ccccc1N1CCOCC1)[C@@H](Cc1ccccc1)NC(=O)c1cccs1</t>
  </si>
  <si>
    <t>MMV688845, PCTCGAK-0748</t>
  </si>
  <si>
    <t>UGA-0002459</t>
  </si>
  <si>
    <t>Cc1ccccc1CN1CCC(O)(CC1)c1ccc(Cl)c(c1)C(F)(F)F</t>
  </si>
  <si>
    <t>GSK1985270A, MMV688846, PCTCGAK-0477</t>
  </si>
  <si>
    <t>UGA-0002460</t>
  </si>
  <si>
    <t>CC(C)(C)n1nc(Cc2ccc(F)c(Cl)c2)c2c(N)ncnc12</t>
  </si>
  <si>
    <t>CHEMBL2324589, MMV688852, PCTCGAK-0488</t>
  </si>
  <si>
    <t>UGA-0002461</t>
  </si>
  <si>
    <t>CCOc1ccc2cc(cnc2c1)-c1nn(c(N)c1C(N)=O)C(C)(C)C</t>
  </si>
  <si>
    <t>1517, MMV688853</t>
  </si>
  <si>
    <t>UGA-0002462</t>
  </si>
  <si>
    <t>CCOc1ccc2cc(ccc2c1)-c1nn(CC2CCN(C)CC2)c2ncnc(N)c12</t>
  </si>
  <si>
    <t>1294, MMV688854</t>
  </si>
  <si>
    <t>UGA-0002463</t>
  </si>
  <si>
    <t>CN1CCN(CC1)c1cc(nc(n1)-c1ccncc1)-c1ccc(F)cc1</t>
  </si>
  <si>
    <t>GSK276001A, MMV688888, PCTCGAK-0491</t>
  </si>
  <si>
    <t>UGA-0002464</t>
  </si>
  <si>
    <t>Clc1ccc(CCNc2cc(nc3ncnn23)-c2ccccc2)cc1</t>
  </si>
  <si>
    <t>GSK1955236A, MMV688889, PCTCGAK-0492</t>
  </si>
  <si>
    <t>UGA-0002465</t>
  </si>
  <si>
    <t>COc1cc(Br)cc2C=C(C(=O)Nc3cccc(c3)C(F)(F)F)C(=O)Oc12</t>
  </si>
  <si>
    <t>MMV688891, PCTCGAK-0899</t>
  </si>
  <si>
    <t>UGA-0002466</t>
  </si>
  <si>
    <t>OC[C@H]1O[C@H](C(O)[C@H]1O)n1c2ccc(Cl)cc2c2c(ncnc12)-c1cc2ccccc2o1</t>
  </si>
  <si>
    <t>MMV688921, PCTCGAK-0908</t>
  </si>
  <si>
    <t>UGA-0002467</t>
  </si>
  <si>
    <t>CCc1nn(C)c(C(=O)NCc2ccc(Oc3ccc(C)cc3)cc2)c1Cl</t>
  </si>
  <si>
    <t>MMV688934, Tolfenpyrad</t>
  </si>
  <si>
    <t>UGA-0002468</t>
  </si>
  <si>
    <t>Clc1cccc2sc(nc12)N(CCCn1ccnc1)C(=O)c1ccco1</t>
  </si>
  <si>
    <t>GSK1788487A, MMV688936</t>
  </si>
  <si>
    <t>UGA-0002469</t>
  </si>
  <si>
    <t>CCOc1ccc(cc1)-c1nc(CNCCc2ccc(F)cc2)cs1</t>
  </si>
  <si>
    <t>GSK1759150A, MMV688938</t>
  </si>
  <si>
    <t>UGA-0002470</t>
  </si>
  <si>
    <t>Cc1nc2ccc(C)cn2c1-c1ccn(Cc2ccccc2)n1</t>
  </si>
  <si>
    <t>GSK847920A, MMV688939</t>
  </si>
  <si>
    <t>UGA-0002471</t>
  </si>
  <si>
    <t>COc1cc(CN2CCC3(CC2)C=Cc2ccccc32)cc2OCOc12</t>
  </si>
  <si>
    <t>MMV688941, PCTCGAK-0763</t>
  </si>
  <si>
    <t>UGA-0002472</t>
  </si>
  <si>
    <t>CC(C)(C)C(O)C(Oc1ccc(cc1)-c1ccccc1)n1cncn1</t>
  </si>
  <si>
    <t>Bitertanol, MMV688942</t>
  </si>
  <si>
    <t>UGA-0002473</t>
  </si>
  <si>
    <t>CC1COC(Cn2cncn2)(O1)c1ccc(Oc2ccc(Cl)cc2)cc1Cl</t>
  </si>
  <si>
    <t>Difenoconazol, MMV688943</t>
  </si>
  <si>
    <t>UGA-0002474</t>
  </si>
  <si>
    <t>Cc1cc(NC(=O)c2ccc(Oc3ccc(Cl)cc3O)o2)no1</t>
  </si>
  <si>
    <t>MMV688955, PCTCGAK-0906</t>
  </si>
  <si>
    <t>UGA-0002475</t>
  </si>
  <si>
    <t>O=C(NCCc1csc(n1)-c1ccccc1)c1ccccc1</t>
  </si>
  <si>
    <t>MMV688958, TCMDC-143569</t>
  </si>
  <si>
    <t>UGA-0002476</t>
  </si>
  <si>
    <t>CCP(CC)(CC)=[Au]S[C@H]1O[C@@H](COC(C)=O)[C@H](OC(C)=O)[C@@H](OC(C)=O)[C@@H]1OC(C)=O</t>
  </si>
  <si>
    <t>Auranofin, BML-EI206, MMV688978</t>
  </si>
  <si>
    <t>UGA-0002477</t>
  </si>
  <si>
    <t>CCC1=CC(=O)N(C)C(SC(C)C(=O)Nc2ccc(F)cc2)=N1</t>
  </si>
  <si>
    <t>MMV688980, PCTCGAK-0827</t>
  </si>
  <si>
    <t>UGA-0002478</t>
  </si>
  <si>
    <t>CCCCCCCCCCCCCCCCOP([O-])(=O)OCC[N+](C)(C)C</t>
  </si>
  <si>
    <t>MMV688990, Miltefosine</t>
  </si>
  <si>
    <t>UGA-0002479</t>
  </si>
  <si>
    <t>CC1=CC=C(C=C1)S(=O)(=O)NC1=CC=C(CN2CCN(CC2)C(=O)C2=CC(=CC=C2)C#N)C=C1</t>
  </si>
  <si>
    <t>DNDI0002673291, MMV689028, PCTCGAK-0526</t>
  </si>
  <si>
    <t>UGA-0002480</t>
  </si>
  <si>
    <t>COC1=CC=C(C=C1)S(=O)(=O)NC1=CC=C(CN2CCN(CC2)C(=O)C2=CC(=CC=C2)C#N)C=C1</t>
  </si>
  <si>
    <t>DNDI0002673548, MMV689029, PCTCGAK-0527</t>
  </si>
  <si>
    <t>UGA-0002481</t>
  </si>
  <si>
    <t>Clc1ccc(CN2CCN(CC2)C2=NCCN2)cc1Cl</t>
  </si>
  <si>
    <t>DNDI0002673336, MMV689060, PCTCGAK-0540</t>
  </si>
  <si>
    <t>UGA-0002482</t>
  </si>
  <si>
    <t>CC(=O)NC1=CC=C(C=C1)C1=NOC(CC2CCCN(CC3=CC=CC(F)=C3C)C2)=N1</t>
  </si>
  <si>
    <t>DNDI0002673344, MMV689061, PCTCGAK-0541</t>
  </si>
  <si>
    <t>UGA-0002483</t>
  </si>
  <si>
    <t>FC(F)(F)c1ccc(cc1)N(C1CCN(CC1)c1ccc(cn1)C(F)(F)F)c1cccnc1</t>
  </si>
  <si>
    <t>EPL-BS0967, MMV689243</t>
  </si>
  <si>
    <t>UGA-0002484</t>
  </si>
  <si>
    <t>FC(F)(F)c1ccc(cc1)N1CCN(CC1)C(=O)[C@@H](c1ccc(Cl)cc1)c1cccnc1</t>
  </si>
  <si>
    <t>EPL-BS1246, MMV689244</t>
  </si>
  <si>
    <t>UGA-0002485</t>
  </si>
  <si>
    <t>Nc1ncnc2n(C[C@@H](O)[C@@H](O)C(O)=O)cnc12</t>
  </si>
  <si>
    <t>D-Eritadenine, MMV689255</t>
  </si>
  <si>
    <t>UGA-0002486</t>
  </si>
  <si>
    <t>CC(N(C)c1ncc2c(N)nc(N)nc2n1)c1cc(Cl)cc(Cl)c1</t>
  </si>
  <si>
    <t>MMV689437, PCTCGAK-0603, T-39</t>
  </si>
  <si>
    <t>UGA-0002487</t>
  </si>
  <si>
    <t>CC(C)(C)C1CCC(CC2=C(O)C(=O)C3=C(C=CC=C3)C2=O)CC1</t>
  </si>
  <si>
    <t>Buparvaquone, MMV689480</t>
  </si>
  <si>
    <t>UGA-0002488</t>
  </si>
  <si>
    <t>CNC1=CC(C)=NC(=C1)C1CN(CCO1)C(=O)C1=NNC2=C1C=CC=C2</t>
  </si>
  <si>
    <t>DNDI0002673323, MMV689709, PCTCGAK-0892</t>
  </si>
  <si>
    <t>UGA-0002489</t>
  </si>
  <si>
    <t>COc1nc2ccc(Br)cc2cc1[C@@H](c1ccccc1)[C@@](O)(CCN(C)C)c1cccc2ccccc12</t>
  </si>
  <si>
    <t>Bedaquiline, MMV689758</t>
  </si>
  <si>
    <t>UGA-0002490</t>
  </si>
  <si>
    <t>COC1=C(OCCCCOC2=CC=C(C=C2)C2=NNN=N2)C=C(C=C1)C1=NN(C2CCCCCC2)C(=O)[C@@H]2CC=CC[C@H]12</t>
  </si>
  <si>
    <t>MMV690027, NPD-0000001</t>
  </si>
  <si>
    <t>UGA-0002491</t>
  </si>
  <si>
    <t>COC1=C(OCCCCOC2=CC=C(C=C2)C2=NNN=N2)C=C(C=C1)C1=NN(C2CCCCCC2)C(=O)C1(C)C</t>
  </si>
  <si>
    <t>MMV690028, NPD-0000617</t>
  </si>
  <si>
    <t>UGA-0002735</t>
  </si>
  <si>
    <t>MMV689093</t>
  </si>
  <si>
    <t>UGA-0002736</t>
  </si>
  <si>
    <t>MMV689094</t>
  </si>
  <si>
    <t>UGA-0015104</t>
  </si>
  <si>
    <t>Clc1cc(Br)ccc1-c1ccc(CNCC2CCNCC2)o1</t>
  </si>
  <si>
    <t>MMV019918</t>
  </si>
  <si>
    <t>UGA-0001215</t>
  </si>
  <si>
    <t>Clc1ccc(NC(=O)Nc2ccc(Cl)c(Cl)c2)cc1Cl</t>
  </si>
  <si>
    <t>MMV665852</t>
  </si>
  <si>
    <t>UGA-0001216</t>
  </si>
  <si>
    <t>FC(F)(F)c1cccc(c1)-n1nnc2ccccc2c1=N</t>
  </si>
  <si>
    <t>MMV665923</t>
  </si>
  <si>
    <t>UGA-0000253</t>
  </si>
  <si>
    <t>Oc1ccc(Cl)cc1C(=O)Nc1cccc(c1)C(F)(F)F</t>
  </si>
  <si>
    <t>MMV665807, OSSK_695730</t>
  </si>
  <si>
    <t>UGA-0000254</t>
  </si>
  <si>
    <t>COc1ccccc1CNC(=O)CCN1C(=O)Nc2ccccc2C1=O</t>
  </si>
  <si>
    <t>MMV665916</t>
  </si>
  <si>
    <t>UGA-0000255</t>
  </si>
  <si>
    <t>COc1ccc(cc1)C1=C(c2ccc(OC)cc2)C2(C3C(C(=O)N(C3=O)c3ccc(C)cc3)C1(C2=O)c1ccccc1)c1ccccc1</t>
  </si>
  <si>
    <t>AG-690/36876055, MMV666101</t>
  </si>
  <si>
    <t>UGA-0000329</t>
  </si>
  <si>
    <t>COc1cccc(C=CC2=NC(=O)c3ccccc3O2)c1OC</t>
  </si>
  <si>
    <t>MMV666693, STK019462</t>
  </si>
  <si>
    <t>UGA-0000346</t>
  </si>
  <si>
    <t>OC(=O)C1Cc2c([nH]c3ccccc23)C(N1)c1ccc(Cl)cc1Cl</t>
  </si>
  <si>
    <t>IspD inhibitor    , MMV008138</t>
  </si>
  <si>
    <t>UGA-0015049</t>
  </si>
  <si>
    <t>CCOC(=O)C1=C(N=C2SC(=Cc3cc(C)n(c3C)-c3ccc(F)cc3)C(=O)N2C1c1cccc(OC)c1OC)c1ccccc1</t>
  </si>
  <si>
    <t>MMV666601</t>
  </si>
  <si>
    <t>UGA-0015050</t>
  </si>
  <si>
    <t>COc1ccc(cc1)C(O)(CCC(C)C)C(CN1CCOCC1)c1ccc(Cl)cc1</t>
  </si>
  <si>
    <t>MMV000617</t>
  </si>
  <si>
    <t>UGA-0015051</t>
  </si>
  <si>
    <t>COc1ccc(Nc2nc(NCc3ccccc3)c3ccccc3n2)cc1</t>
  </si>
  <si>
    <t>MMV000963</t>
  </si>
  <si>
    <t>UGA-0015052</t>
  </si>
  <si>
    <t>CCOc1cc2CCNC(c3cc(C)c(O)c(C)c3)c2cc1OCC</t>
  </si>
  <si>
    <t>MMV000483</t>
  </si>
  <si>
    <t>UGA-0015053</t>
  </si>
  <si>
    <t>COc1ccccc1N1CCN(CC1)C(CNS(=O)(=O)c1ccc(Cl)cc1)c1cccnc1</t>
  </si>
  <si>
    <t>MMV665914</t>
  </si>
  <si>
    <t>UGA-0015054</t>
  </si>
  <si>
    <t>O=C(Nc1ccc(cc1)C12CC3CC(CC(C3)(C1)c1ccccc1)C2)c1cccs1</t>
  </si>
  <si>
    <t>MMV007574</t>
  </si>
  <si>
    <t>UGA-0015055</t>
  </si>
  <si>
    <t>COc1ccc2nc(C)cc(Nc3ccc(Cl)cc3)c2c1</t>
  </si>
  <si>
    <t>MMV007875</t>
  </si>
  <si>
    <t>UGA-0015057</t>
  </si>
  <si>
    <t>OC1CCCCC1C1(CCCCC1)NC(=S)Nc1ccccc1</t>
  </si>
  <si>
    <t>MMV665980</t>
  </si>
  <si>
    <t>UGA-0015058</t>
  </si>
  <si>
    <t>CCCCCCc1cc(O)c2C3=C(CCC(C)C3)C(=O)Oc2c1</t>
  </si>
  <si>
    <t>MMV665987</t>
  </si>
  <si>
    <t>UGA-0015059</t>
  </si>
  <si>
    <t>COc1ccc(CN2CCN(Cc3ccccc3)CC2)c(O)c1</t>
  </si>
  <si>
    <t>MMV665944</t>
  </si>
  <si>
    <t>UGA-0015060</t>
  </si>
  <si>
    <t>COc1ccc(cc1)C(=O)NC(c1ccc(Cl)cc1Cl)c1cc(Cl)c2cccnc2c1O</t>
  </si>
  <si>
    <t>MMV666054</t>
  </si>
  <si>
    <t>UGA-0015061</t>
  </si>
  <si>
    <t>CCCCCCc1cc2C=C(c3nc4ccccc4[nH]3)C(Oc2cc1O)=Nc1ccccc1C</t>
  </si>
  <si>
    <t>MMV666597</t>
  </si>
  <si>
    <t>UGA-0015062</t>
  </si>
  <si>
    <t>CCN1N=C(N=C2C(=O)N(C)C(=O)N=C12)c1ccc(cc1)C(=O)OC</t>
  </si>
  <si>
    <t>MMV306025</t>
  </si>
  <si>
    <t>UGA-0015063</t>
  </si>
  <si>
    <t>Cc1cc(NC(=O)c2cc3ccccc3o2)n(n1)C1=Nc2c(cnn2-c2cccc(C)c2)C(=O)N1</t>
  </si>
  <si>
    <t>MMV403679</t>
  </si>
  <si>
    <t>UGA-0015064</t>
  </si>
  <si>
    <t>OC(CNC1CCCC1)Cn1c2ccccc2c2ccccc12</t>
  </si>
  <si>
    <t>MMV000848</t>
  </si>
  <si>
    <t>UGA-0015065</t>
  </si>
  <si>
    <t>Clc1cccc(NC(=O)Nc2ccc(Br)cc2)c1</t>
  </si>
  <si>
    <t>MMV001318</t>
  </si>
  <si>
    <t>UGA-0015066</t>
  </si>
  <si>
    <t>COc1ccc2C(=O)CC(O)(Oc2c1)C(F)(F)C(F)(F)F</t>
  </si>
  <si>
    <t>MMV007839</t>
  </si>
  <si>
    <t>UGA-0015067</t>
  </si>
  <si>
    <t>Clc1cc(NC(=O)c2ccc(Br)o2)ccc1N1CCCCC1</t>
  </si>
  <si>
    <t>MMV019700</t>
  </si>
  <si>
    <t>UGA-0015068</t>
  </si>
  <si>
    <t>COc1ccc(cc1OC)-c1nonc1NC(=O)c1cccc(C)c1</t>
  </si>
  <si>
    <t>MMV665890</t>
  </si>
  <si>
    <t>UGA-0015069</t>
  </si>
  <si>
    <t>COc1ccc(cc1Cl)C(=O)Nc1nonc1-c1ccc(OC)c(OC)c1</t>
  </si>
  <si>
    <t>MMV011567</t>
  </si>
  <si>
    <t>UGA-0015070</t>
  </si>
  <si>
    <t>O=C(Nc1ccc(cc1)N1CCN(Cc2ccccc2)CC1)c1cccs1</t>
  </si>
  <si>
    <t>MMV019670</t>
  </si>
  <si>
    <t>UGA-0015071</t>
  </si>
  <si>
    <t>Cc1ccc(Nc2nc(cs2)-c2ccccn2)cc1</t>
  </si>
  <si>
    <t>MMV007907</t>
  </si>
  <si>
    <t>UGA-0015072</t>
  </si>
  <si>
    <t>CCCCC(O)(C(CN1CCOCC1)c1ccc(Cl)cc1)c1ccc(Cl)cc1</t>
  </si>
  <si>
    <t>MMV000619</t>
  </si>
  <si>
    <t>UGA-0015073</t>
  </si>
  <si>
    <t>CC1CCN(Cc2ccc(NC(=O)c3cc4ccc5cccnc5c4[nH]3)cc2)CC1</t>
  </si>
  <si>
    <t>MMV020549</t>
  </si>
  <si>
    <t>UGA-0015074</t>
  </si>
  <si>
    <t>CCOC(=O)C1(Cc2ccccc2)CCN(Cc2cccc(OC)c2O)CC1</t>
  </si>
  <si>
    <t>MMV666109</t>
  </si>
  <si>
    <t>UGA-0015075</t>
  </si>
  <si>
    <t>CCOC(=O)c1cnc2c(CC)cccc2c1O</t>
  </si>
  <si>
    <t>MMV498479</t>
  </si>
  <si>
    <t>UGA-0015076</t>
  </si>
  <si>
    <t>CC(NCc1ccccc1)c1cc(Cl)ccc1O</t>
  </si>
  <si>
    <t>MMV665789</t>
  </si>
  <si>
    <t>UGA-0015077</t>
  </si>
  <si>
    <t>Cc1nc2ccccc2c(O)c1CC=C</t>
  </si>
  <si>
    <t>MMV006913</t>
  </si>
  <si>
    <t>UGA-0015078</t>
  </si>
  <si>
    <t>CCCCCCOC(=O)C1=C(C)NC(=O)NC1c1ccccc1F</t>
  </si>
  <si>
    <t>MMV007686</t>
  </si>
  <si>
    <t>UGA-0015079</t>
  </si>
  <si>
    <t>Cc1cc(N2CCN(CC2)C2CCCC2)n2c(nc3ccccc23)c1C#N</t>
  </si>
  <si>
    <t>MMV006706</t>
  </si>
  <si>
    <t>UGA-0015080</t>
  </si>
  <si>
    <t>CCN(CC)CCNc1ncnc2c3cc(Br)ccc3[nH]c12</t>
  </si>
  <si>
    <t>MMV006545</t>
  </si>
  <si>
    <t>UGA-0015081</t>
  </si>
  <si>
    <t>CN1CCN(CC1)c1ncnc2c3cc(Cl)ccc3[nH]c12</t>
  </si>
  <si>
    <t>MMV396704</t>
  </si>
  <si>
    <t>UGA-0015082</t>
  </si>
  <si>
    <t>CCOc1ccccc1CN1CCc2nc3cc(nn3c(O)c2C1)C(C)(C)C</t>
  </si>
  <si>
    <t>MMV396595</t>
  </si>
  <si>
    <t>UGA-0015083</t>
  </si>
  <si>
    <t>CCC(C)NCC(O)(c1ccc(Cl)cc1)c1ccc(Cl)cc1</t>
  </si>
  <si>
    <t>MMV665928</t>
  </si>
  <si>
    <t>UGA-0015084</t>
  </si>
  <si>
    <t>[O-][N+](=O)c1ccc(C=NNc2nc3ccccc3[nH]2)cc1</t>
  </si>
  <si>
    <t>MMV666607</t>
  </si>
  <si>
    <t>UGA-0015085</t>
  </si>
  <si>
    <t>CCN1CCN(Cc2ccc(NC(=O)c3cc4ccc5cccnc5c4[nH]3)cc2)CC1</t>
  </si>
  <si>
    <t>MMV020548</t>
  </si>
  <si>
    <t>UGA-0015086</t>
  </si>
  <si>
    <t>Oc1ccccc1CN1CCC2(C1)CCCN(Cc1ccccc1F)C2</t>
  </si>
  <si>
    <t>MMV666116</t>
  </si>
  <si>
    <t>UGA-0015087</t>
  </si>
  <si>
    <t>CCOc1cc(Cl)c(cc1OCC)C(C)NC(=O)c1ccccc1</t>
  </si>
  <si>
    <t>MMV665800</t>
  </si>
  <si>
    <t>UGA-0015088</t>
  </si>
  <si>
    <t>Cc1ccccc1OCCSc1nc2ccc(NC(=O)c3ccccc3)cc2s1</t>
  </si>
  <si>
    <t>MMV007577</t>
  </si>
  <si>
    <t>UGA-0015089</t>
  </si>
  <si>
    <t>COc1ccc(NC(=O)C2C(N(CC(C)C)C(=O)c3ccccc23)c2cccs2)cc1Cl</t>
  </si>
  <si>
    <t>MMV000642</t>
  </si>
  <si>
    <t>UGA-0015090</t>
  </si>
  <si>
    <t>COc1ccc(NC(=O)C2C(N(CC(C)C)C(=O)c3ccccc23)c2cccs2)cc1</t>
  </si>
  <si>
    <t>MMV000662</t>
  </si>
  <si>
    <t>UGA-0015091</t>
  </si>
  <si>
    <t>COc1ccc2sc(nc2c1)N(Cc1cccnc1)C(=O)c1ccc(cc1)C#N</t>
  </si>
  <si>
    <t>MMV001239</t>
  </si>
  <si>
    <t>UGA-0015092</t>
  </si>
  <si>
    <t>Cc1cc(nc(Nc2ccc(NC(=O)CCc3ccccc3)cc2)n1)N1CCCC1</t>
  </si>
  <si>
    <t>MMV396669</t>
  </si>
  <si>
    <t>UGA-0015093</t>
  </si>
  <si>
    <t>CN(C)c1cc(C)nc(Nc2ccc(NC(=O)Nc3ccccc3)cc2)n1</t>
  </si>
  <si>
    <t>MMV020243</t>
  </si>
  <si>
    <t>UGA-0015094</t>
  </si>
  <si>
    <t>Cc1ccc(cc1NCc1cc(Cc2ccccc2)ccc1O)-c1nc2ccccc2o1</t>
  </si>
  <si>
    <t>MMV020912</t>
  </si>
  <si>
    <t>UGA-0015095</t>
  </si>
  <si>
    <t>NC1=NC(=O)N(C=C1)C1O[C@H](CO)[C@@H](O)[C@H]1O</t>
  </si>
  <si>
    <t>MMV638723</t>
  </si>
  <si>
    <t>UGA-0015096</t>
  </si>
  <si>
    <t>COc1ccccc1CNC(=O)C1C(N(CC(C)C)C(=O)c2ccccc12)c1cccs1</t>
  </si>
  <si>
    <t>MMV000648</t>
  </si>
  <si>
    <t>UGA-0015097</t>
  </si>
  <si>
    <t>CCn1c(CN2CCN(Cc3ccccc3)CC2)nc2cc(NC(=O)c3cccs3)ccc12</t>
  </si>
  <si>
    <t>MMV020439</t>
  </si>
  <si>
    <t>UGA-0015098</t>
  </si>
  <si>
    <t>COc1ccc(cc1)N1CCN(CC1)C(CNC(=O)C1CCCCC1)c1ccc2OCOc2c1</t>
  </si>
  <si>
    <t>MMV019662</t>
  </si>
  <si>
    <t>UGA-0015099</t>
  </si>
  <si>
    <t>COc1cccc(Nc2nc(NCCO)c3ccccc3n2)c1</t>
  </si>
  <si>
    <t>MMV011944</t>
  </si>
  <si>
    <t>UGA-0015100</t>
  </si>
  <si>
    <t>CN1CCN(CC1)c1nc(Nc2ccc(O)cc2)nc2ccccc12</t>
  </si>
  <si>
    <t>MMV000986</t>
  </si>
  <si>
    <t>UGA-0015101</t>
  </si>
  <si>
    <t>Clc1ccc2[nH]c3c(NCCCN4CCOCC4)ncnc3c2c1</t>
  </si>
  <si>
    <t>MMV006587</t>
  </si>
  <si>
    <t>UGA-0015102</t>
  </si>
  <si>
    <t>Brc1ccc(cc1)-c1ccc(o1)C(=O)Nc1ccc(CN2CCOCC2)cc1</t>
  </si>
  <si>
    <t>MMV665901</t>
  </si>
  <si>
    <t>UGA-0015103</t>
  </si>
  <si>
    <t>Clc1ccc2OC(=O)C=C(NC3CCN(CCCc4ccccc4)CC3)c2c1</t>
  </si>
  <si>
    <t>MMV665786</t>
  </si>
  <si>
    <t>UGA-0015105</t>
  </si>
  <si>
    <t>CCOc1cc(Cl)c(cc1OCC)C(C)NC(=O)c1cccc(OC)c1</t>
  </si>
  <si>
    <t>MMV665803</t>
  </si>
  <si>
    <t>UGA-0015106</t>
  </si>
  <si>
    <t>CN(C)c1ccc(cc1)C(O)(c1ccc(cc1)N(C)C)c1ccc(cc1)N(C)C</t>
  </si>
  <si>
    <t>MMV665941</t>
  </si>
  <si>
    <t>UGA-0015107</t>
  </si>
  <si>
    <t>COc1ccc2C(=O)C=C(Oc2c1)C(Cl)(Cl)Cl</t>
  </si>
  <si>
    <t>MMV665820</t>
  </si>
  <si>
    <t>UGA-0015108</t>
  </si>
  <si>
    <t>CCCCCCC(O)(C(CN1CCOCC1)c1ccccc1)c1ccc(F)cc1</t>
  </si>
  <si>
    <t>MMV000621</t>
  </si>
  <si>
    <t>UGA-0015109</t>
  </si>
  <si>
    <t>Cc1ccc(Cl)cc1N1CCN(CCCNC(=O)C2CCN(CC2)c2nc3ccccc3[nH]2)CC1</t>
  </si>
  <si>
    <t>MMV019746</t>
  </si>
  <si>
    <t>UGA-0015110</t>
  </si>
  <si>
    <t>CCCCc1c(C)nc2c(OC)cccc2c1O</t>
  </si>
  <si>
    <t>MMV006820</t>
  </si>
  <si>
    <t>UGA-0015111</t>
  </si>
  <si>
    <t>FC(F)(F)c1ccc(cc1)C(=O)NCC(N1CCCCCC1)c1ccsc1</t>
  </si>
  <si>
    <t>MMV396672</t>
  </si>
  <si>
    <t>UGA-0015112</t>
  </si>
  <si>
    <t>CCN(CC)CCN1C(=N)N(CC(O)c2ccc(Cl)c(Cl)c2)c2ccccc12</t>
  </si>
  <si>
    <t>MMV000248</t>
  </si>
  <si>
    <t>UGA-0015113</t>
  </si>
  <si>
    <t>CCOc1cccc2sc(nc12)N(Cc1cccnc1)C(=O)C1CCCCC1</t>
  </si>
  <si>
    <t>MMV001230</t>
  </si>
  <si>
    <t>UGA-0015114</t>
  </si>
  <si>
    <t>CCOc1ccc2nc(C)cc(Nc3ccc(cc3)N(C)C)c2c1</t>
  </si>
  <si>
    <t>MMV007020</t>
  </si>
  <si>
    <t>UGA-0015115</t>
  </si>
  <si>
    <t>CCOC(=O)c1cnc2ccc(OC)cc2c1NCc1ccccc1</t>
  </si>
  <si>
    <t>MMV665813</t>
  </si>
  <si>
    <t>UGA-0015116</t>
  </si>
  <si>
    <t>CCN(CC)CCCNc1nc(nc2ccccc12)-c1ccc(Cl)cc1</t>
  </si>
  <si>
    <t>MMV665961</t>
  </si>
  <si>
    <t>UGA-0015117</t>
  </si>
  <si>
    <t>COc1ccc2nc(C)cc(Nc3cccc(O)c3)c2c1</t>
  </si>
  <si>
    <t>MMV008212</t>
  </si>
  <si>
    <t>UGA-0015118</t>
  </si>
  <si>
    <t>CCN1C2=C(CCC2)C(=N)C2=C1CCCC2</t>
  </si>
  <si>
    <t>MMV000340</t>
  </si>
  <si>
    <t>UGA-0015119</t>
  </si>
  <si>
    <t>Clc1ccc2c(ccnc2c1)N1CCCC1</t>
  </si>
  <si>
    <t>MMV007363</t>
  </si>
  <si>
    <t>UGA-0015120</t>
  </si>
  <si>
    <t>CCOc1ccccc1CNC(=O)C1C(N(CC(C)C)C(=O)c2ccccc12)c1cccs1</t>
  </si>
  <si>
    <t>MMV000653</t>
  </si>
  <si>
    <t>UGA-0015121</t>
  </si>
  <si>
    <t>COc1ccc(c(OC)c1)-n1ccnc1SCC(=O)Nc1cc(C)ccc1C</t>
  </si>
  <si>
    <t>MMV019258</t>
  </si>
  <si>
    <t>UGA-0015122</t>
  </si>
  <si>
    <t>Cc1cc(NC(=O)c2ccc(cc2)-c2ccccc2)no1</t>
  </si>
  <si>
    <t>MMV018984</t>
  </si>
  <si>
    <t>UGA-0015123</t>
  </si>
  <si>
    <t>Oc1ccc2ccccc2c1CNc1nc2ccccc2[nH]1</t>
  </si>
  <si>
    <t>MMV011832</t>
  </si>
  <si>
    <t>UGA-0015124</t>
  </si>
  <si>
    <t>O=C(NC1CCCCC1)C(N(CCc1ccccc1)C(=O)c1ccco1)c1cccs1</t>
  </si>
  <si>
    <t>MMV666106</t>
  </si>
  <si>
    <t>UGA-0015125</t>
  </si>
  <si>
    <t>OC(CNC1CCCCC1)Cn1c2ccccc2c2ccccc12</t>
  </si>
  <si>
    <t>MMV009063</t>
  </si>
  <si>
    <t>UGA-0015126</t>
  </si>
  <si>
    <t>CC(C)(C)c1ccc(cc1)C(=O)Nc1nc2ccccc2s1</t>
  </si>
  <si>
    <t>MMV142383</t>
  </si>
  <si>
    <t>UGA-0015127</t>
  </si>
  <si>
    <t>CCOc1ccc(Nc2c3ccccc3nc3ccccc23)cc1</t>
  </si>
  <si>
    <t>MMV000304</t>
  </si>
  <si>
    <t>UGA-0015128</t>
  </si>
  <si>
    <t>CC1(Nc2ccccc2-c2nc3ccccc3n12)c1ccccc1</t>
  </si>
  <si>
    <t>MMV396715</t>
  </si>
  <si>
    <t>UGA-0015129</t>
  </si>
  <si>
    <t>COc1cccc(c1)C1(C)Nc2ccccc2-c2nc3ccccc3n12</t>
  </si>
  <si>
    <t>MMV396719</t>
  </si>
  <si>
    <t>UGA-0015130</t>
  </si>
  <si>
    <t>CN1C(=O)c2cc(sc2-c2ccccc12)C(=O)NCCCN1CCCCCC1</t>
  </si>
  <si>
    <t>MMV019313</t>
  </si>
  <si>
    <t>UGA-0015131</t>
  </si>
  <si>
    <t>COc1ccc(cc1)-c1cc2c(SCC(=O)Nc3cc(ccc3Cl)C(F)(F)F)nccn2n1</t>
  </si>
  <si>
    <t>MMV396679</t>
  </si>
  <si>
    <t>UGA-0015132</t>
  </si>
  <si>
    <t>Cc1c(C)c2cc(ccc2n1Cc1ccc(F)cc1)C(=O)NCc1ccco1</t>
  </si>
  <si>
    <t>MMV008149</t>
  </si>
  <si>
    <t>UGA-0015133</t>
  </si>
  <si>
    <t>CCOc1ccccc1NC(=O)CN1CCN(CC1)C(=O)c1ccco1</t>
  </si>
  <si>
    <t>MMV007791</t>
  </si>
  <si>
    <t>UGA-0015134</t>
  </si>
  <si>
    <t>CCOC(=O)c1cnc2ccc(OC)cc2c1Nc1ccc(cc1)N1CCN(C)CC1</t>
  </si>
  <si>
    <t>MMV000704</t>
  </si>
  <si>
    <t>UGA-0015135</t>
  </si>
  <si>
    <t>CCN(Cc1ccccc1)C1CCN(Cc2cc(Br)ccc2O)CC1</t>
  </si>
  <si>
    <t>MMV019127</t>
  </si>
  <si>
    <t>UGA-0015136</t>
  </si>
  <si>
    <t>CC(C)c1ccc(Cn2c(CCNC(C)=O)nc3ccccc23)cc1</t>
  </si>
  <si>
    <t>MMV007617</t>
  </si>
  <si>
    <t>UGA-0015137</t>
  </si>
  <si>
    <t>c1ccc(cc1)C1=Nc2ccccc2N=C(c2ccccc2)c2ccccc12</t>
  </si>
  <si>
    <t>MMV007113</t>
  </si>
  <si>
    <t>UGA-0015138</t>
  </si>
  <si>
    <t>CC(=O)Nc1nnc(SCc2c(C)cc(cc2C)C(C)(C)C)s1</t>
  </si>
  <si>
    <t>MMV020700</t>
  </si>
  <si>
    <t>UGA-0015139</t>
  </si>
  <si>
    <t>C(Cc1c[nH]c2ccccc12)Nc1c2ccccc2nc2ccccc12</t>
  </si>
  <si>
    <t>MMV006513</t>
  </si>
  <si>
    <t>UGA-0015140</t>
  </si>
  <si>
    <t>Fc1ccc(NC(=O)Nc2ccc(Cl)c(Cl)c2)cc1Cl</t>
  </si>
  <si>
    <t>MMV665953</t>
  </si>
  <si>
    <t>UGA-0015141</t>
  </si>
  <si>
    <t>OC(CNCc1ccccc1)Cn1c2ccccc2c2ccccc12</t>
  </si>
  <si>
    <t>MMV000839</t>
  </si>
  <si>
    <t>UGA-0015142</t>
  </si>
  <si>
    <t>O=C1C2=C(Nc3ccccc3SC2c2ccccc2)c2ccccc12</t>
  </si>
  <si>
    <t>MMV645672</t>
  </si>
  <si>
    <t>UGA-0015143</t>
  </si>
  <si>
    <t>Clc1ccc(cc1Cl)C(=O)Nc1ccc(cc1)-c1nc2ccccc2[nH]1</t>
  </si>
  <si>
    <t>MMV665840</t>
  </si>
  <si>
    <t>UGA-0015144</t>
  </si>
  <si>
    <t>CCN(CC)S(=O)(=O)c1ccc(cc1)-c1csc(Nc2ccc(C)c(C)c2)n1</t>
  </si>
  <si>
    <t>MMV009108</t>
  </si>
  <si>
    <t>UGA-0015145</t>
  </si>
  <si>
    <t>Clc1ccc(C(=O)Nc2ccc(Cl)cc2C(=O)Nc2ccncc2)c(Cl)c1</t>
  </si>
  <si>
    <t>MMV666057</t>
  </si>
  <si>
    <t>UGA-0015146</t>
  </si>
  <si>
    <t>COc1cc(CNCCc2ccc(Cl)cc2)cc(OC)c1O</t>
  </si>
  <si>
    <t>MMV128432</t>
  </si>
  <si>
    <t>UGA-0015147</t>
  </si>
  <si>
    <t>COc1ccc2NC(=O)C3(Nc4ccccc4-c4nc5ccccc5n34)c2c1</t>
  </si>
  <si>
    <t>MMV396749</t>
  </si>
  <si>
    <t>UGA-0015148</t>
  </si>
  <si>
    <t>CC(C)(C)c1ccc2OCN(Cc3ccc(Cl)cc3)Cc2c1</t>
  </si>
  <si>
    <t>MMV000442</t>
  </si>
  <si>
    <t>UGA-0015149</t>
  </si>
  <si>
    <t>Cc1ccc(cc1)-c1cc2C(=O)c3ccccc3-c2nn1</t>
  </si>
  <si>
    <t>MMV666021</t>
  </si>
  <si>
    <t>UGA-0015150</t>
  </si>
  <si>
    <t>CCN1CCN(CC1)c1cc(C)c2cc(NC(=O)c3ccc(OC)c(OC)c3)ccc2n1</t>
  </si>
  <si>
    <t>MMV019074</t>
  </si>
  <si>
    <t>UGA-0015151</t>
  </si>
  <si>
    <t>CCOc1ccc2OCN(Cc3ccc(Cl)cc3)Cc2c1</t>
  </si>
  <si>
    <t>MMV000443</t>
  </si>
  <si>
    <t>UGA-0015152</t>
  </si>
  <si>
    <t>COc1ccc(cc1)C1=CC(=O)Oc2c3CN(Cc4ccc(F)cc4)COc3ccc12</t>
  </si>
  <si>
    <t>MMV000604</t>
  </si>
  <si>
    <t>UGA-0015153</t>
  </si>
  <si>
    <t>CCCC(N1CCN(CC1)C(=O)c1ccco1)c1nnnn1C1CCCCC1</t>
  </si>
  <si>
    <t>MMV666093</t>
  </si>
  <si>
    <t>UGA-0015154</t>
  </si>
  <si>
    <t>Cn1c(nc2ccccc12)C(=O)c1cccc2ccccc12</t>
  </si>
  <si>
    <t>MMV665824</t>
  </si>
  <si>
    <t>UGA-0015155</t>
  </si>
  <si>
    <t>CC(C)CCNCC(O)Cn1c2ccccc2c2ccccc12</t>
  </si>
  <si>
    <t>MMV006787</t>
  </si>
  <si>
    <t>UGA-0015156</t>
  </si>
  <si>
    <t>Cc1ccccc1OCCSc1nc2ccc(NC(=O)c3cccs3)cc2s1</t>
  </si>
  <si>
    <t>MMV007396</t>
  </si>
  <si>
    <t>UGA-0015157</t>
  </si>
  <si>
    <t>CCCCCCN1C(=N)N(CC(O)COc2cccc(C)c2)c2ccccc12</t>
  </si>
  <si>
    <t>MMV000445</t>
  </si>
  <si>
    <t>UGA-0015158</t>
  </si>
  <si>
    <t>CC1CC2=C(CC1CNCCCN(C)C)C(C)(C)CCC2</t>
  </si>
  <si>
    <t>MMV665830</t>
  </si>
  <si>
    <t>UGA-0015159</t>
  </si>
  <si>
    <t>COc1ccc2C3CC(=Nc4ccccc4N3C(=O)c2c1OC)c1ccc(C)cc1</t>
  </si>
  <si>
    <t>MMV000917</t>
  </si>
  <si>
    <t>UGA-0015160</t>
  </si>
  <si>
    <t>CCOC(=O)C1=CN(CC)c2cc(N(C)CCc3ccc(OC)c(OC)c3)c(F)cc2C1=O</t>
  </si>
  <si>
    <t>MMV665977</t>
  </si>
  <si>
    <t>UGA-0015161</t>
  </si>
  <si>
    <t>OC(CNCC1CCCO1)Cn1c2ccc(Cl)cc2c2cc(Cl)ccc12</t>
  </si>
  <si>
    <t>MMV396736</t>
  </si>
  <si>
    <t>UGA-0015162</t>
  </si>
  <si>
    <t>Oc1c(ccc2cccnc12)C(NC(=O)c1ccccc1)c1ccccc1</t>
  </si>
  <si>
    <t>MMV666080</t>
  </si>
  <si>
    <t>UGA-0015163</t>
  </si>
  <si>
    <t>FC(F)(F)c1cccc(CNC2CCN(CC2)c2ccc(cc2)C(=O)NC2CCCC2)c1</t>
  </si>
  <si>
    <t>MMV666070</t>
  </si>
  <si>
    <t>UGA-0015164</t>
  </si>
  <si>
    <t>Cc1sc(NC(=O)c2ccco2)c(C(N2CCC(Cc3ccccc3)CC2)c2cccnc2)c1C</t>
  </si>
  <si>
    <t>MMV396663</t>
  </si>
  <si>
    <t>UGA-0015165</t>
  </si>
  <si>
    <t>COCCN(C(C(=O)NCc1ccc(OC)cc1)c1ccc(cc1)C(C)C)C(=O)Cc1cccs1</t>
  </si>
  <si>
    <t>MMV666105</t>
  </si>
  <si>
    <t>UGA-0015166</t>
  </si>
  <si>
    <t>Oc1ccc(Br)cc1CN1CCN(Cc2ccc(Cl)cc2)CC1</t>
  </si>
  <si>
    <t>MMV665809</t>
  </si>
  <si>
    <t>UGA-0015167</t>
  </si>
  <si>
    <t>FC(F)(F)c1cccc(CNC2CCN(CCc3ccccc3)CC2)c1</t>
  </si>
  <si>
    <t>MMV665979</t>
  </si>
  <si>
    <t>UGA-0015168</t>
  </si>
  <si>
    <t>COc1ccccc1C(=O)ON=C(N)Cc1cccc2ccccc12</t>
  </si>
  <si>
    <t>MMV666686</t>
  </si>
  <si>
    <t>UGA-0015169</t>
  </si>
  <si>
    <t>CC(C)CN1C(C(C(=O)Nc2cc(C)on2)c2ccccc2C1=O)c1cccs1</t>
  </si>
  <si>
    <t>MMV006429</t>
  </si>
  <si>
    <t>UGA-0015170</t>
  </si>
  <si>
    <t>COc1ccc(cc1)C1C(C(=O)Nc2cccc(OC)c2)c2ccccc2C(=O)N1C1CCCCC1</t>
  </si>
  <si>
    <t>MMV008455</t>
  </si>
  <si>
    <t>UGA-0015171</t>
  </si>
  <si>
    <t>COc1ccc(CCN2CCC(CN(C)Cc3cnn(c3)-c3ccccc3)CC2)cc1</t>
  </si>
  <si>
    <t>MMV666069</t>
  </si>
  <si>
    <t>UGA-0015172</t>
  </si>
  <si>
    <t>Cc1ccc(CSCc2ccc(o2)C(=O)NC2CC2)cc1</t>
  </si>
  <si>
    <t>MMV007571</t>
  </si>
  <si>
    <t>UGA-0015173</t>
  </si>
  <si>
    <t>CCc1ccc(Nc2cc(C)nc3nc(C)nn23)cc1</t>
  </si>
  <si>
    <t>MMV007374</t>
  </si>
  <si>
    <t>UGA-0015174</t>
  </si>
  <si>
    <t>CCCOCc1cc(CN2CCN(CC2)c2cccc(Cl)c2)c(O)c2ncccc12</t>
  </si>
  <si>
    <t>MMV000787</t>
  </si>
  <si>
    <t>UGA-0015175</t>
  </si>
  <si>
    <t>CN(C)c1ccc(cc1)N1C(N)=NC(N)=NC1(C)C</t>
  </si>
  <si>
    <t>MMV667487</t>
  </si>
  <si>
    <t>UGA-0015176</t>
  </si>
  <si>
    <t>CCOc1ccc(cc1)N1C(N)=NC(N)=NC1(C)C</t>
  </si>
  <si>
    <t>MMV667486</t>
  </si>
  <si>
    <t>UGA-0015177</t>
  </si>
  <si>
    <t>Nc1nc(Nc2cccc(F)c2)nc2ccccc12</t>
  </si>
  <si>
    <t>MMV080034</t>
  </si>
  <si>
    <t>UGA-0015178</t>
  </si>
  <si>
    <t>O=C(NCC1Cc2cccc(c2O1)-c1ccncc1)c1csc2CCCCc12</t>
  </si>
  <si>
    <t>MMV665954</t>
  </si>
  <si>
    <t>UGA-0015179</t>
  </si>
  <si>
    <t>CN(C)c1ccc(cc1)-c1nc2cc(N)ccc2[nH]1</t>
  </si>
  <si>
    <t>MMV666102</t>
  </si>
  <si>
    <t>UGA-0015180</t>
  </si>
  <si>
    <t>Nc1ccc(cc1)-c1nc2cc(Cc3ccc4[nH]c(nc4c3)-c3ccc(N)cc3)ccc2[nH]1</t>
  </si>
  <si>
    <t>MMV665943</t>
  </si>
  <si>
    <t>UGA-0015181</t>
  </si>
  <si>
    <t>COc1ccc(cc1OC)-c1c(C)nn2c(N)c(cnc12)C#N</t>
  </si>
  <si>
    <t>MMV396797</t>
  </si>
  <si>
    <t>UGA-0015182</t>
  </si>
  <si>
    <t>COc1cccc(c1)-c1nn(C)c2sc(cc12)C(=O)NCCN1CCN(CC1)c1ccccc1F</t>
  </si>
  <si>
    <t>MMV019064</t>
  </si>
  <si>
    <t>UGA-0015183</t>
  </si>
  <si>
    <t>COc1ccccc1CNC(=O)CCN1C(=O)Nc2ccsc2C1=O</t>
  </si>
  <si>
    <t>MMV019066</t>
  </si>
  <si>
    <t>UGA-0015184</t>
  </si>
  <si>
    <t>CC(C)OCc1cc(CN2CCN(CC2)c2cccc(Cl)c2)c(O)c2ncccc12</t>
  </si>
  <si>
    <t>MMV000788</t>
  </si>
  <si>
    <t>UGA-0015185</t>
  </si>
  <si>
    <t>COc1ccc(CN2CCCC(C2)C(=O)c2ccc(cc2)C(F)(F)F)c(O)c1</t>
  </si>
  <si>
    <t>MMV666060</t>
  </si>
  <si>
    <t>UGA-0015187</t>
  </si>
  <si>
    <t>CCc1ccc(CNCC(O)c2ccccc2)cc1</t>
  </si>
  <si>
    <t>MMV665812</t>
  </si>
  <si>
    <t>UGA-0015188</t>
  </si>
  <si>
    <t>COc1ccc(CCN2C(c3c(n[nH]c3C2=O)-c2cc(Cl)c(C)cc2O)c2ccccc2F)cc1</t>
  </si>
  <si>
    <t>MMV396717</t>
  </si>
  <si>
    <t>UGA-0015189</t>
  </si>
  <si>
    <t>OCCNc1nc(Nc2ccc(Cl)c(Cl)c2)nc2ccccc12</t>
  </si>
  <si>
    <t>MMV001041</t>
  </si>
  <si>
    <t>UGA-0015190</t>
  </si>
  <si>
    <t>Cc1ccc(C)c(Cn2c(nc3ccccc23)N2CCC(CC2)C(=O)NCc2cccs2)c1</t>
  </si>
  <si>
    <t>MMV019741</t>
  </si>
  <si>
    <t>UGA-0015191</t>
  </si>
  <si>
    <t>Brc1ccc2OCC(=Cc2c1)C(=O)NCCCN1CCC(CC1)N1CCCCC1</t>
  </si>
  <si>
    <t>MMV019995</t>
  </si>
  <si>
    <t>UGA-0015192</t>
  </si>
  <si>
    <t>COc1cc(OC)cc(c1)N1C(=O)N(Cc2ccc(cc2)C(C)(C)C)c2ccccc2S1(=O)=O</t>
  </si>
  <si>
    <t>MMV008173</t>
  </si>
  <si>
    <t>UGA-0015193</t>
  </si>
  <si>
    <t>CCOC(=O)c1c(C)n(-c2ccccc2)c2ccc(OC(=O)c3cc(OC)c(OC)c(OC)c3)cc12</t>
  </si>
  <si>
    <t>MMV396664</t>
  </si>
  <si>
    <t>UGA-0015194</t>
  </si>
  <si>
    <t>COc1cc(OC)c(cc1Cl)N(C)C(=O)c1cc2CS(=O)(=O)c3ccccc3-c2s1</t>
  </si>
  <si>
    <t>MMV006427</t>
  </si>
  <si>
    <t>UGA-0015195</t>
  </si>
  <si>
    <t>Cc1ccc(F)cc1NC(=O)c1cc(Cl)ccc1Nc1ccccc1</t>
  </si>
  <si>
    <t>MMV007275</t>
  </si>
  <si>
    <t>UGA-0015196</t>
  </si>
  <si>
    <t>Cc1[nH]c(cc1C(=O)NC1CCN(Cc2ccccc2)CC1)-c1ccc(F)cc1</t>
  </si>
  <si>
    <t>MMV019738</t>
  </si>
  <si>
    <t>UGA-0015197</t>
  </si>
  <si>
    <t>Oc1ccccc1NC(=O)c1ccc(o1)-c1ccc(Cl)cc1Cl</t>
  </si>
  <si>
    <t>MMV665948</t>
  </si>
  <si>
    <t>UGA-0015198</t>
  </si>
  <si>
    <t>COc1ccc(Nc2nc(NN=Cc3ccc(O)cc3)nc(Nc3ccc(cc3)[N+]([O-])=O)n2)cc1</t>
  </si>
  <si>
    <t>MMV666689</t>
  </si>
  <si>
    <t>UGA-0015199</t>
  </si>
  <si>
    <t>COc1cc(cc(OC)c1O)-c1nc(c([nH]1)-c1ccccc1)-c1ccccc1</t>
  </si>
  <si>
    <t>MMV020750</t>
  </si>
  <si>
    <t>UGA-0015200</t>
  </si>
  <si>
    <t>Cc1ccc(-c2cc([nH]n2)C(=O)Nc2ccc(cc2)S(=O)(=O)N2CCCCC2)c(O)c1</t>
  </si>
  <si>
    <t>MMV665906</t>
  </si>
  <si>
    <t>UGA-0015201</t>
  </si>
  <si>
    <t>Cc1ccc(Nc2nc(NCCO)c3ccccc3n2)cc1C</t>
  </si>
  <si>
    <t>MMV001038</t>
  </si>
  <si>
    <t>UGA-0015202</t>
  </si>
  <si>
    <t>Cc1cc(NC(=O)c2cccc(c2)C(F)(F)F)n(n1)-c1nc(cs1)-c1ccc2OCOc2c1</t>
  </si>
  <si>
    <t>MMV396681</t>
  </si>
  <si>
    <t>UGA-0015203</t>
  </si>
  <si>
    <t>[H]N(CC(O)c1ccccc1)Cc1cc(Cl)c(OCC)c(OC)c1</t>
  </si>
  <si>
    <t>MMV396632</t>
  </si>
  <si>
    <t>UGA-0015204</t>
  </si>
  <si>
    <t>CCCCOC(=O)c1ccc(Nc2cc(C)nc3ccc(OC)cc23)cc1</t>
  </si>
  <si>
    <t>MMV665797</t>
  </si>
  <si>
    <t>UGA-0015205</t>
  </si>
  <si>
    <t>Clc1ccc2nc(cc(C(=O)NC3CCN(Cc4ccccc4)CC3)c2c1)-c1cccnc1</t>
  </si>
  <si>
    <t>MMV020490</t>
  </si>
  <si>
    <t>UGA-0015206</t>
  </si>
  <si>
    <t>CC1CCCCC1NCC(O)Cn1c(C)c(C)c2ccccc12</t>
  </si>
  <si>
    <t>MMV665806</t>
  </si>
  <si>
    <t>UGA-0015207</t>
  </si>
  <si>
    <t>CC(C)(C)CC(C)(C)NCC(O)COc1ccc2CCCc2c1</t>
  </si>
  <si>
    <t>MMV665817</t>
  </si>
  <si>
    <t>UGA-0015208</t>
  </si>
  <si>
    <t>Clc1ccc(NC(=O)N2CCN(CC2)c2ccc3nncn3n2)cc1</t>
  </si>
  <si>
    <t>MMV665917</t>
  </si>
  <si>
    <t>UGA-0015209</t>
  </si>
  <si>
    <t>COc1ccc(cc1)C(=O)NC(c1ccccc1Cl)c1cc(Cl)c2cccnc2c1O</t>
  </si>
  <si>
    <t>MMV666022</t>
  </si>
  <si>
    <t>UGA-0015210</t>
  </si>
  <si>
    <t>Cc1cc(Nc2ccc(OCc3ccccc3)cc2)nc2cc(O)ccc12</t>
  </si>
  <si>
    <t>MMV007181</t>
  </si>
  <si>
    <t>UGA-0015211</t>
  </si>
  <si>
    <t>O=C(NNc1cc(nc(n1)N1CCCC1)N1CCCC1)c1ccccc1</t>
  </si>
  <si>
    <t>MMV396770</t>
  </si>
  <si>
    <t>UGA-0015212</t>
  </si>
  <si>
    <t>OC(CNC1CCCCC1)Cn1c2ccc(I)cc2c2cc(I)ccc12</t>
  </si>
  <si>
    <t>MMV665882</t>
  </si>
  <si>
    <t>UGA-0015213</t>
  </si>
  <si>
    <t>COc1ccc(C)c2sc(nc12)N(Cc1cccnc1)C(=O)c1ccc(cc1)C#N</t>
  </si>
  <si>
    <t>MMV001241</t>
  </si>
  <si>
    <t>UGA-0015214</t>
  </si>
  <si>
    <t>Cc1ccc(C)c(c1)-c1csc(Nc2ccc(C)c(C)c2)n1</t>
  </si>
  <si>
    <t>MMV007654</t>
  </si>
  <si>
    <t>UGA-0015215</t>
  </si>
  <si>
    <t>COc1cc2CC(C)(C)N=C3C(=O)NN=C3c2cc1OC</t>
  </si>
  <si>
    <t>MMV084940</t>
  </si>
  <si>
    <t>UGA-0015216</t>
  </si>
  <si>
    <t>OC(COc1ccccc1C(=O)CCc1ccccc1)CN1CCCCC1</t>
  </si>
  <si>
    <t>MMV009015</t>
  </si>
  <si>
    <t>UGA-0015217</t>
  </si>
  <si>
    <t>CCOC(=O)C1CCN(CC1)C(=O)CN1C(c2c[nH]c3ccccc23)c2ccccc2C1=O</t>
  </si>
  <si>
    <t>MMV011576</t>
  </si>
  <si>
    <t>UGA-0015218</t>
  </si>
  <si>
    <t>Cc1ccc(CN2CCC(CC2)C(=O)Nc2ccc(cc2)-c2cc3ccccc3[nH]2)o1</t>
  </si>
  <si>
    <t>MMV666071</t>
  </si>
  <si>
    <t>UGA-0015219</t>
  </si>
  <si>
    <t>CCCN(CCC)CCCNC(=O)c1cc2c(nn(C)c2s1)-c1ccc(OC)c(OC)c1</t>
  </si>
  <si>
    <t>MMV000561</t>
  </si>
  <si>
    <t>UGA-0015220</t>
  </si>
  <si>
    <t>CC(C)=CCN1CCC(CC1)C(=O)Nc1ccc(cc1)-c1nc2ccccc2[nH]1</t>
  </si>
  <si>
    <t>MMV665946</t>
  </si>
  <si>
    <t>UGA-0015221</t>
  </si>
  <si>
    <t>Cc1cc(C)c2nc(sc2c1)N1CCC(CC1)C(=O)NCCCN1CCC(CC1)N1CCCCC1</t>
  </si>
  <si>
    <t>MMV019780</t>
  </si>
  <si>
    <t>UGA-0015222</t>
  </si>
  <si>
    <t>COc1cccc(O)c1CN1CCC2(C1)CCCN(Cc1ccc(F)cc1)C2</t>
  </si>
  <si>
    <t>MMV666061</t>
  </si>
  <si>
    <t>UGA-0015223</t>
  </si>
  <si>
    <t>Clc1ccc(cc1)C1(CN2CCC(CC2)NC(=O)CCc2ccco2)CCC1</t>
  </si>
  <si>
    <t>MMV666108</t>
  </si>
  <si>
    <t>UGA-0015224</t>
  </si>
  <si>
    <t>O=C(Nc1cccc(c1)C(=O)Nc1cccc(c1)-c1nc2ccccc2[nH]1)c1ccco1</t>
  </si>
  <si>
    <t>MMV665883</t>
  </si>
  <si>
    <t>UGA-0015225</t>
  </si>
  <si>
    <t>Cc1ccc(cc1)-c1cc2c(SCC(=O)Nc3cc(ccc3Cl)C(F)(F)F)nccn2n1</t>
  </si>
  <si>
    <t>MMV396680</t>
  </si>
  <si>
    <t>UGA-0015226</t>
  </si>
  <si>
    <t>CN(C)c1ccc(cc1)N=Cc1ccc(cc1)N1CCOCC1</t>
  </si>
  <si>
    <t>MMV073843</t>
  </si>
  <si>
    <t>UGA-0015227</t>
  </si>
  <si>
    <t>COc1nc(Nc2ccc(cc2)C(C)C)nc(OC)n1</t>
  </si>
  <si>
    <t>MMV007808</t>
  </si>
  <si>
    <t>UGA-0015228</t>
  </si>
  <si>
    <t>Clc1ccc(cc1)S(=O)(=O)N1CCC(CC1)C(=O)NCc1ccco1</t>
  </si>
  <si>
    <t>MMV006188</t>
  </si>
  <si>
    <t>UGA-0015229</t>
  </si>
  <si>
    <t>CCCc1c(C)nc2ccc(Br)cc2c1O</t>
  </si>
  <si>
    <t>MMV666095</t>
  </si>
  <si>
    <t>UGA-0015230</t>
  </si>
  <si>
    <t>COc1ccc(OC)c(c1)C1C2=C(CC(C)(C)CC2=O)N(C2=C1C(=O)CC(C)(C)C2)c1ccc(Cl)c(Cl)c1</t>
  </si>
  <si>
    <t>MMV007208</t>
  </si>
  <si>
    <t>UGA-0015231</t>
  </si>
  <si>
    <t>OC1=C2C(Sc3ccccc3N=C2c2ccccc12)c1ccc(Br)cc1</t>
  </si>
  <si>
    <t>MMV007127</t>
  </si>
  <si>
    <t>UGA-0015232</t>
  </si>
  <si>
    <t>COc1ccc(cc1)-c1nc(N2CCN(CC2)C(=O)C2CCCCC2)c2c3CCCCc3sc2n1</t>
  </si>
  <si>
    <t>MMV396594</t>
  </si>
  <si>
    <t>UGA-0015233</t>
  </si>
  <si>
    <t>Cc1cc(C=C2SC(=Nc3ccccc3)N(C3CCCC3)C2=O)c(C)n1-c1ccc(Cl)cc1</t>
  </si>
  <si>
    <t>MMV666688</t>
  </si>
  <si>
    <t>UGA-0015234</t>
  </si>
  <si>
    <t>CCN(CC)c1cc(C)c2cc(NC(=O)c3cccc(OC)c3)ccc2n1</t>
  </si>
  <si>
    <t>MMV000498</t>
  </si>
  <si>
    <t>UGA-0015235</t>
  </si>
  <si>
    <t>CCN1C(=O)c2ccccc2N=C1SCC(=O)Nc1cc(ccc1Cl)C(F)(F)F</t>
  </si>
  <si>
    <t>MMV666103</t>
  </si>
  <si>
    <t>UGA-0015236</t>
  </si>
  <si>
    <t>Oc1ccc(Cl)cc1CNc1nc2ccccc2[nH]1</t>
  </si>
  <si>
    <t>MMV665850</t>
  </si>
  <si>
    <t>UGA-0015237</t>
  </si>
  <si>
    <t>CCOc1ccc(cc1OCC)-c1nonc1NC(=O)c1cccc(C)c1</t>
  </si>
  <si>
    <t>MMV665805</t>
  </si>
  <si>
    <t>UGA-0015238</t>
  </si>
  <si>
    <t>CCOc1cc2CCNC(c3cc(Cl)ccc3O)c2cc1OCC</t>
  </si>
  <si>
    <t>MMV000478</t>
  </si>
  <si>
    <t>UGA-0015239</t>
  </si>
  <si>
    <t>COc1cc(OC)cc(c1)C(=O)Nc1ccc(cc1)-c1nc2ccccc2[nH]1</t>
  </si>
  <si>
    <t>MMV019124</t>
  </si>
  <si>
    <t>UGA-0015240</t>
  </si>
  <si>
    <t>CCCCCCc1cc2C=C(c3csc(C=Cc4ccccc4)n3)C(=O)Oc2cc1O</t>
  </si>
  <si>
    <t>MMV666692</t>
  </si>
  <si>
    <t>UGA-0015241</t>
  </si>
  <si>
    <t>Cc1ccc2cc3c(N)c4c(C)ccc(C)c4nc3nc2c1</t>
  </si>
  <si>
    <t>MMV666079</t>
  </si>
  <si>
    <t>UGA-0015242</t>
  </si>
  <si>
    <t>CCOc1ccc(C=CC2=NC(=O)c3ccccc3O2)cc1</t>
  </si>
  <si>
    <t>MMV665940</t>
  </si>
  <si>
    <t>UGA-0015243</t>
  </si>
  <si>
    <t>CN(C)c1ccc(C=CC2=NC(=O)c3ccccc3O2)cc1</t>
  </si>
  <si>
    <t>MMV006309</t>
  </si>
  <si>
    <t>UGA-0015244</t>
  </si>
  <si>
    <t>CCOC(=O)C1=CN(CC)c2cc(N3CCCCC3)c(F)cc2C1=O</t>
  </si>
  <si>
    <t>MMV665827</t>
  </si>
  <si>
    <t>UGA-0015245</t>
  </si>
  <si>
    <t>Clc1ccc(cc1Cl)C(=O)CN1C(=N)N(CCN2CCCCC2)c2ccccc12</t>
  </si>
  <si>
    <t>MMV396723</t>
  </si>
  <si>
    <t>UGA-0015246</t>
  </si>
  <si>
    <t>Cc1ccnc(NC(c2cccc(OCc3ccccc3)c2)c2ccc3cccnc3c2O)c1</t>
  </si>
  <si>
    <t>MMV000720</t>
  </si>
  <si>
    <t>UGA-0015247</t>
  </si>
  <si>
    <t>Cc1ccc(cc1)N1C(=O)C2C(C1=O)C1(C(=O)C2(C(=C1c1ccccc1)c1ccccc1)c1ccccc1)c1ccccc1</t>
  </si>
  <si>
    <t>MMV666062</t>
  </si>
  <si>
    <t>UGA-0015248</t>
  </si>
  <si>
    <t>CCOC(=O)C1=C(C)N=C2SC(=Cc3cc(Cl)ccc3O)C(=O)N2C1c1ccc(OC)cc1</t>
  </si>
  <si>
    <t>MMV665971</t>
  </si>
  <si>
    <t>UGA-0015249</t>
  </si>
  <si>
    <t>Cc1ccc(cc1)C1CC(n2nc(cc2N1)C(=O)N1CCN(CC1)C(c1ccccc1)c1ccccc1)C(F)(F)F</t>
  </si>
  <si>
    <t>MMV000699</t>
  </si>
  <si>
    <t>UGA-0015250</t>
  </si>
  <si>
    <t>CCN(CC)c1ccc(NC(=O)c2cccs2)cc1</t>
  </si>
  <si>
    <t>MMV009060</t>
  </si>
  <si>
    <t>UGA-0015251</t>
  </si>
  <si>
    <t>Oc1ccc2ccccc2c1C(NC(=O)Cc1ccccc1)c1ccc(Cl)cc1</t>
  </si>
  <si>
    <t>MMV665972</t>
  </si>
  <si>
    <t>UGA-0015252</t>
  </si>
  <si>
    <t>COc1cc2cc(C(=O)Nc3ccccc3)c(N)nc2cc1OC</t>
  </si>
  <si>
    <t>MMV006767</t>
  </si>
  <si>
    <t>UGA-0015253</t>
  </si>
  <si>
    <t>CCC1=C(C)C(=N)c2ccccc2N1C</t>
  </si>
  <si>
    <t>MMV006278</t>
  </si>
  <si>
    <t>UGA-0015254</t>
  </si>
  <si>
    <t>CCOC(=O)C1=C(C)N=C2SC(=Cc3ccccc3O)C(=O)N2C1c1ccc(OC)c2ccccc12</t>
  </si>
  <si>
    <t>MMV666604</t>
  </si>
  <si>
    <t>UGA-0015255</t>
  </si>
  <si>
    <t>COc1ccc(cc1N1C(=O)C2C(C1=O)C1(C(=O)C2(C(=C1c1ccc(C)cc1)c1ccc(C)cc1)c1ccccc1)c1ccccc1)C(C)=O</t>
  </si>
  <si>
    <t>MMV007695</t>
  </si>
  <si>
    <t>UGA-0015256</t>
  </si>
  <si>
    <t>CCCC1=C(CC)C(=N)c2ccccc2N1C</t>
  </si>
  <si>
    <t>MMV008416</t>
  </si>
  <si>
    <t>UGA-0015257</t>
  </si>
  <si>
    <t>CCOC(=O)c1c(C)n(-c2ccc(Cl)cc2)c2ccc(OC(=O)C=Cc3ccccc3)cc12</t>
  </si>
  <si>
    <t>MMV666600</t>
  </si>
  <si>
    <t>UGA-0015258</t>
  </si>
  <si>
    <t>CC(C)(C)c1ccc(cc1)C1CC(O)=C2C(N(C(=O)c3ccccc3Cl)c3ccccc3N=C2C1)c1ccc(F)cc1</t>
  </si>
  <si>
    <t>MMV011436</t>
  </si>
  <si>
    <t>UGA-0015259</t>
  </si>
  <si>
    <t>CC(CCC(C)=C)N1CCC(CC1)N1CCC(CC1)C(=O)NCCc1ccccc1</t>
  </si>
  <si>
    <t>MMV666110</t>
  </si>
  <si>
    <t>UGA-0015260</t>
  </si>
  <si>
    <t>Oc1ccccc1CNCC12CC3CC(CC(C3)C1)C2</t>
  </si>
  <si>
    <t>MMV020788</t>
  </si>
  <si>
    <t>UGA-0015261</t>
  </si>
  <si>
    <t>FC(F)(F)c1ccc(Nc2nnnc3ccccc23)cc1</t>
  </si>
  <si>
    <t>MMV665935</t>
  </si>
  <si>
    <t>UGA-0015262</t>
  </si>
  <si>
    <t>CN1C(N(C)c2ccccc12)c1ccc2OCOc2c1</t>
  </si>
  <si>
    <t>MMV666009</t>
  </si>
  <si>
    <t>UGA-0015263</t>
  </si>
  <si>
    <t>OCCCCN1C(=O)c2ccc3C(=O)N(CCCCO)C(=O)c4ccc(C1=O)c2c34</t>
  </si>
  <si>
    <t>MMV009085</t>
  </si>
  <si>
    <t>UGA-0015264</t>
  </si>
  <si>
    <t>CN(C)CCCNCc1ccc(o1)-c1ccc(F)c(Cl)c1</t>
  </si>
  <si>
    <t>MMV020505</t>
  </si>
  <si>
    <t>UGA-0015265</t>
  </si>
  <si>
    <t>CC(C)c1ccc(CNCC(O)c2ccccc2)cc1</t>
  </si>
  <si>
    <t>MMV001049</t>
  </si>
  <si>
    <t>UGA-0015266</t>
  </si>
  <si>
    <t>CC1CCCCN1CCCNC(=O)c1ccc2c(c1)sc1nc(cn21)-c1ccc(F)cc1</t>
  </si>
  <si>
    <t>MMV000634</t>
  </si>
  <si>
    <t>UGA-0015267</t>
  </si>
  <si>
    <t>CCOc1c(Cl)cc(CNC(C)C(O)c2ccccc2)cc1OC</t>
  </si>
  <si>
    <t>MMV665857</t>
  </si>
  <si>
    <t>UGA-0015268</t>
  </si>
  <si>
    <t>COc1ccc2nc(N)nc(C)c2c1</t>
  </si>
  <si>
    <t>MMV665897</t>
  </si>
  <si>
    <t>UGA-0015269</t>
  </si>
  <si>
    <t>CCC1(C)CC(CCNCc2ccccc2O)(CCO1)c1ccc(C)cc1</t>
  </si>
  <si>
    <t>MMV019406</t>
  </si>
  <si>
    <t>UGA-0015270</t>
  </si>
  <si>
    <t>COc1cc(cc(OC)c1O)-c1nc(c([nH]1)-c1ccccc1)-c1ccc(Sc2ccccc2)cc1</t>
  </si>
  <si>
    <t>MMV007273</t>
  </si>
  <si>
    <t>UGA-0015271</t>
  </si>
  <si>
    <t>COc1ccccc1N=C1C(=O)c2ccccc2C(O)=C1N1CCCCC1</t>
  </si>
  <si>
    <t>MMV085203</t>
  </si>
  <si>
    <t>UGA-0015272</t>
  </si>
  <si>
    <t>Clc1ccc(cc1)C(=O)Nc1ccc(cc1)-c1nc2cc(NC(=O)c3ccc(Cl)cc3)ccc2[nH]1</t>
  </si>
  <si>
    <t>MMV006962</t>
  </si>
  <si>
    <t>UGA-0015273</t>
  </si>
  <si>
    <t>CC(C)CNC(=O)c1c(N)n(CCc2ccccc2F)c2nc3ccccc3nc12</t>
  </si>
  <si>
    <t>MMV396744</t>
  </si>
  <si>
    <t>UGA-0015274</t>
  </si>
  <si>
    <t>Cc1ccc(cc1)S(=O)(=O)c1c(COC(=O)c2cccc(C)c2)c(nn1C)-c1ccccc1</t>
  </si>
  <si>
    <t>MMV665936</t>
  </si>
  <si>
    <t>UGA-0015275</t>
  </si>
  <si>
    <t>Cc1ccc(OCCCCCCNCCO)c(C)c1</t>
  </si>
  <si>
    <t>MMV666020</t>
  </si>
  <si>
    <t>UGA-0015276</t>
  </si>
  <si>
    <t>CCCCNc1nc(NC(C)(C)C)nc(NC(C)(C)C)n1</t>
  </si>
  <si>
    <t>MMV665864</t>
  </si>
  <si>
    <t>UGA-0015277</t>
  </si>
  <si>
    <t>COc1ccc(cc1)N1CCN(CC1)C(CNC(=O)CC(C)(C)C)c1ccc2OCOc2c1</t>
  </si>
  <si>
    <t>MMV665908</t>
  </si>
  <si>
    <t>UGA-0015278</t>
  </si>
  <si>
    <t>COCCNC(=O)c1ccc(OC2CCN(Cc3ccc(F)c(F)c3)CC2)c(Cl)c1</t>
  </si>
  <si>
    <t>MMV666072</t>
  </si>
  <si>
    <t>UGA-0015279</t>
  </si>
  <si>
    <t>CNCCCNc1ccnc2cc(Cl)ccc12</t>
  </si>
  <si>
    <t>MMV020500</t>
  </si>
  <si>
    <t>UGA-0015280</t>
  </si>
  <si>
    <t>COc1cccc(NC(=O)[C@H](C(C)C)N2C(=O)Nc3ccccc3C2=O)c1</t>
  </si>
  <si>
    <t>MMV665878</t>
  </si>
  <si>
    <t>UGA-0015281</t>
  </si>
  <si>
    <t>CCCCNCC(O)(c1ccc(Cl)cc1)c1ccc(Cl)cc1</t>
  </si>
  <si>
    <t>MMV665929</t>
  </si>
  <si>
    <t>UGA-0015282</t>
  </si>
  <si>
    <t>Brc1ccc(cc1)-c1cc2C(=O)c3ccccc3-c2nn1</t>
  </si>
  <si>
    <t>MMV665934</t>
  </si>
  <si>
    <t>UGA-0015283</t>
  </si>
  <si>
    <t>CCOc1ccc(CN2CCN(CC(O)COc3ccc(OCC(O)CN4CCN(Cc5ccc(OCC)cc5)CC4)cc3)CC2)cc1</t>
  </si>
  <si>
    <t>MMV007092</t>
  </si>
  <si>
    <t>UGA-0015284</t>
  </si>
  <si>
    <t>COc1ccc(cc1)-c1nc(NC(=O)CS(=O)(=O)c2ccc(F)cc2)sc1C</t>
  </si>
  <si>
    <t>MMV665915</t>
  </si>
  <si>
    <t>UGA-0015285</t>
  </si>
  <si>
    <t>COc1ccc(Br)cc1C1Nc2ccc3ccccc3c2C2=C1C(=O)CC(C2)c1ccccc1</t>
  </si>
  <si>
    <t>MMV020885</t>
  </si>
  <si>
    <t>UGA-0015286</t>
  </si>
  <si>
    <t>Cc1cccc(c1)N1C(=O)C2C(C1=O)C1(C(=O)C2(C(=C1c1ccc2OCOc2c1)c1ccc2OCOc2c1)c1ccccc1)c1ccccc1</t>
  </si>
  <si>
    <t>MMV007228</t>
  </si>
  <si>
    <t>UGA-0015287</t>
  </si>
  <si>
    <t>CCCN(CCC)CC(O)COc1ccccc1C(=O)Nc1ccccc1</t>
  </si>
  <si>
    <t>MMV006455</t>
  </si>
  <si>
    <t>UGA-0015288</t>
  </si>
  <si>
    <t>Cc1cc(NCCN2CCCCC2)c2ccc3ccccc3c2n1</t>
  </si>
  <si>
    <t>MMV006203</t>
  </si>
  <si>
    <t>UGA-0015289</t>
  </si>
  <si>
    <t>Cc1sc2ncnc(Sc3nc4ccccc4[nH]3)c2c1C</t>
  </si>
  <si>
    <t>MMV019266</t>
  </si>
  <si>
    <t>UGA-0015290</t>
  </si>
  <si>
    <t>CCCCCN1C(=N)N(CC(O)COc2cccc(C)c2)c2ccccc12</t>
  </si>
  <si>
    <t>MMV000444</t>
  </si>
  <si>
    <t>UGA-0015291</t>
  </si>
  <si>
    <t>COc1ccc(cc1)C(=O)C1CC1c1ccc(Cl)cc1</t>
  </si>
  <si>
    <t>MMV665924</t>
  </si>
  <si>
    <t>UGA-0015292</t>
  </si>
  <si>
    <t>ClCC(=O)NCCOc1ccc(Cl)cc1Cl</t>
  </si>
  <si>
    <t>MMV665927</t>
  </si>
  <si>
    <t>UGA-0015293</t>
  </si>
  <si>
    <t>Cc1ccc(NC(=O)Nc2cccc(Cl)c2)cc1F</t>
  </si>
  <si>
    <t>MMV000911</t>
  </si>
  <si>
    <t>UGA-0015294</t>
  </si>
  <si>
    <t>OC(Cn1nnc2ccccc12)Cn1c2ccc(Br)cc2c2cc(Br)ccc12</t>
  </si>
  <si>
    <t>MMV666025</t>
  </si>
  <si>
    <t>UGA-0015295</t>
  </si>
  <si>
    <t>O=C(Nc1cccc(c1)C1=NCCN1)Nc1cccc(c1)C1=NCCN1</t>
  </si>
  <si>
    <t>MMV665810</t>
  </si>
  <si>
    <t>UGA-0015296</t>
  </si>
  <si>
    <t>COc1cc(cc(OC)c1OC)C(=O)Nc1ccc(cc1)-c1nc2ccccc2[nH]1</t>
  </si>
  <si>
    <t>MMV665898</t>
  </si>
  <si>
    <t>UGA-0015297</t>
  </si>
  <si>
    <t>Oc1c(ccc2cccnc12)C(Nc1ccccn1)c1cccc(Oc2ccccc2)c1</t>
  </si>
  <si>
    <t>MMV665814</t>
  </si>
  <si>
    <t>UGA-0015298</t>
  </si>
  <si>
    <t>COc1cccc(c1)C(=O)NC(c1ccc(C)cc1)c1cc(Cl)c2cccnc2c1O</t>
  </si>
  <si>
    <t>MMV665969</t>
  </si>
  <si>
    <t>UGA-0015299</t>
  </si>
  <si>
    <t>Fc1ccc(cc1)C(=O)Nc1ccsc1C(=O)NC1CCCCC1</t>
  </si>
  <si>
    <t>MMV665939</t>
  </si>
  <si>
    <t>UGA-0015300</t>
  </si>
  <si>
    <t>COc1ccc(cc1)-c1cc2C(=O)c3ccccc3-c2nn1</t>
  </si>
  <si>
    <t>MMV666026</t>
  </si>
  <si>
    <t>UGA-0015301</t>
  </si>
  <si>
    <t>CC1=C(CC(=O)c2cccc(c2)[N+]([O-])=O)C(=O)c2ccccc2C1=O</t>
  </si>
  <si>
    <t>MMV666125</t>
  </si>
  <si>
    <t>UGA-0015302</t>
  </si>
  <si>
    <t>CCOc1cc2CCNC(c3cc(OC)c(O)cc3Cl)c2cc1OCC</t>
  </si>
  <si>
    <t>MMV008956</t>
  </si>
  <si>
    <t>UGA-0015303</t>
  </si>
  <si>
    <t>CCOc1ccc(Nc2ccnc3cc(Cl)ccc23)cc1</t>
  </si>
  <si>
    <t>MMV007285</t>
  </si>
  <si>
    <t>UGA-0015304</t>
  </si>
  <si>
    <t>Oc1ccc(cc1)C(=C(Cl)Cl)c1ccc(O)cc1</t>
  </si>
  <si>
    <t>MMV665949</t>
  </si>
  <si>
    <t>UGA-0015305</t>
  </si>
  <si>
    <t>FC(F)(F)c1cccc(Nc2nc3ccccc3nc2Nc2cccc(c2)C(F)(F)F)c1</t>
  </si>
  <si>
    <t>MMV665794</t>
  </si>
  <si>
    <t>UGA-0015306</t>
  </si>
  <si>
    <t>CC1CC(C)CN(C1)C(=O)c1ccc(Cl)cc1Cl</t>
  </si>
  <si>
    <t>MMV001344</t>
  </si>
  <si>
    <t>UGA-0015307</t>
  </si>
  <si>
    <t>COc1ccc(cc1)C1N(C)c2ccccc2N1C</t>
  </si>
  <si>
    <t>MMV666075</t>
  </si>
  <si>
    <t>UGA-0015308</t>
  </si>
  <si>
    <t>CCCc1cc(O)c2C3=C(CN(C)CC3)C(=O)Oc2c1</t>
  </si>
  <si>
    <t>MMV665841</t>
  </si>
  <si>
    <t>UGA-0015309</t>
  </si>
  <si>
    <t>Oc1ccccc1NC(=O)c1ccc(Oc2cccc(c2)C(=O)Nc2ccccc2O)cc1</t>
  </si>
  <si>
    <t>MMV665888</t>
  </si>
  <si>
    <t>UGA-0015310</t>
  </si>
  <si>
    <t>CCCCC1=C(CCC)C(=N)c2ccccc2N1C</t>
  </si>
  <si>
    <t>MMV007764</t>
  </si>
  <si>
    <t>UGA-0015311</t>
  </si>
  <si>
    <t>Cc1sc(NC(=O)c2ccccc2)c(C(N2CCN(CC2)c2ccccc2)c2cccs2)c1C</t>
  </si>
  <si>
    <t>MMV396652</t>
  </si>
  <si>
    <t>UGA-0015313</t>
  </si>
  <si>
    <t>COc1ccccc1N1C(=N)SC(=Cc2ccc(OCc3ccccc3F)cc2)C1=O</t>
  </si>
  <si>
    <t>MMV007199</t>
  </si>
  <si>
    <t>UGA-0015314</t>
  </si>
  <si>
    <t>CC(C)(C)c1ccc(O)c(CNC2CCCCC2)c1</t>
  </si>
  <si>
    <t>MMV665785</t>
  </si>
  <si>
    <t>UGA-0015315</t>
  </si>
  <si>
    <t>FC(F)(F)c1cccc(Nc2nc(nc3ncccc23)-c2ccccc2)c1</t>
  </si>
  <si>
    <t>MMV665798</t>
  </si>
  <si>
    <t>UGA-0015316</t>
  </si>
  <si>
    <t>CN1CCN(CC1)c1c2CCCc2c(C#N)c2nc3ccccc3n12</t>
  </si>
  <si>
    <t>MMV008127</t>
  </si>
  <si>
    <t>UGA-0015317</t>
  </si>
  <si>
    <t>CCOc1ccc2nc(C)cc(Nc3ccc(Br)cc3)c2c1</t>
  </si>
  <si>
    <t>MMV006522</t>
  </si>
  <si>
    <t>UGA-0015318</t>
  </si>
  <si>
    <t>COc1ccc(cc1)C1Sc2ccccc2N=C2C1=C(O)c1ccccc21</t>
  </si>
  <si>
    <t>MMV000563</t>
  </si>
  <si>
    <t>UGA-0015319</t>
  </si>
  <si>
    <t>OC(CN1C(=N)N(CCN2CCCCC2)c2ccccc12)c1cccc(Br)c1</t>
  </si>
  <si>
    <t>MMV665902</t>
  </si>
  <si>
    <t>UGA-0015320</t>
  </si>
  <si>
    <t>Cc1c(oc2ccc3C(C)=CC(=O)Oc3c12)C(=O)c1ccccc1</t>
  </si>
  <si>
    <t>MMV006753</t>
  </si>
  <si>
    <t>UGA-0015321</t>
  </si>
  <si>
    <t>Oc1ccc(cc1)-c1nc(c([nH]1)-c1ccc2oc3ccc(cc3c2c1)-c1nc([nH]c1-c1ccccc1)-c1ccc(O)cc1)-c1ccccc1</t>
  </si>
  <si>
    <t>MMV000753</t>
  </si>
  <si>
    <t>UGA-0015322</t>
  </si>
  <si>
    <t>Cc1c(oc2ccc3C(C)=CC(=O)Oc3c12)C(=O)c1ccc(C)cc1</t>
  </si>
  <si>
    <t>MMV086103</t>
  </si>
  <si>
    <t>UGA-0015323</t>
  </si>
  <si>
    <t>CCOc1cc(Br)c(cc1OCC)C(C)NC(=O)c1cccc(OC)c1</t>
  </si>
  <si>
    <t>MMV665796</t>
  </si>
  <si>
    <t>UGA-0015324</t>
  </si>
  <si>
    <t>FC(F)(F)c1cc(nc2cc(nn12)C(=O)NC1CCN(Cc2ccccc2)CC1)-c1ccc(Cl)s1</t>
  </si>
  <si>
    <t>MMV396635</t>
  </si>
  <si>
    <t>UGA-0015325</t>
  </si>
  <si>
    <t>CCOc1cccc(c1)C(=O)Nc1ccc(cc1)-c1nc2ccccc2[nH]1</t>
  </si>
  <si>
    <t>MMV019202</t>
  </si>
  <si>
    <t>UGA-0015326</t>
  </si>
  <si>
    <t>CCCCCC(=O)N1C(C2=C(O)CC(CC2=Nc2ccccc12)c1ccc(OC)c(OC)c1)c1ccc(cc1)C(F)(F)F</t>
  </si>
  <si>
    <t>MMV085583</t>
  </si>
  <si>
    <t>UGA-0015327</t>
  </si>
  <si>
    <t>C(CCCNc1c2CCCCc2nc2ccccc12)CCNc1c2CCCCc2nc2ccccc12</t>
  </si>
  <si>
    <t>MMV019555</t>
  </si>
  <si>
    <t>UGA-0015328</t>
  </si>
  <si>
    <t>Cc1ccc(cc1)N1C2N(c3ccccc3C1N(c1ccccc21)S(=O)(=O)c1ccc(C)cc1)S(=O)(=O)c1ccc(C)cc1</t>
  </si>
  <si>
    <t>MMV007160</t>
  </si>
  <si>
    <t>UGA-0015329</t>
  </si>
  <si>
    <t>COc1cc(SC)ccc1C(=O)N1CCCC(C)C1</t>
  </si>
  <si>
    <t>MMV056726</t>
  </si>
  <si>
    <t>UGA-0015330</t>
  </si>
  <si>
    <t>Cc1cc(C)c2CN(Cc3ccccc3Cl)COc2c1</t>
  </si>
  <si>
    <t>MMV006558</t>
  </si>
  <si>
    <t>UGA-0015331</t>
  </si>
  <si>
    <t>COc1ccc(cc1)C(=O)C(CCC(CNC(C)(C)C)C(=O)c1ccc(OC)cc1)CNC(C)(C)C</t>
  </si>
  <si>
    <t>MMV007591</t>
  </si>
  <si>
    <t>UGA-0015332</t>
  </si>
  <si>
    <t>COC(=O)c1ccc(cc1)C1N(C(=O)c2ccccc2)c2ccccc2N=C2CC(CC(O)=C12)c1ccc(F)cc1</t>
  </si>
  <si>
    <t>MMV011438</t>
  </si>
  <si>
    <t>UGA-0015333</t>
  </si>
  <si>
    <t>COCCNCC(O)Cn1c2ccc(Cl)cc2c2cc(Cl)ccc12</t>
  </si>
  <si>
    <t>MMV019017</t>
  </si>
  <si>
    <t>UGA-0015334</t>
  </si>
  <si>
    <t>CCC(=O)Nc1nnc(Cc2ccc(OC)c(OC)c2)s1</t>
  </si>
  <si>
    <t>MMV020942</t>
  </si>
  <si>
    <t>UGA-0015335</t>
  </si>
  <si>
    <t>C[n+]1c2ccccc2nc2ccc(NCCO)cc12</t>
  </si>
  <si>
    <t>MMV396693</t>
  </si>
  <si>
    <t>UGA-0015337</t>
  </si>
  <si>
    <t>CN(N=O)C1=C(NC2CCCCC2)C(=O)c2ccccc2C1=O</t>
  </si>
  <si>
    <t>MMV667492</t>
  </si>
  <si>
    <t>UGA-0015338</t>
  </si>
  <si>
    <t>CCC(c1nn2c(nnc2s1)-c1cccs1)c1ccccc1</t>
  </si>
  <si>
    <t>MMV665876</t>
  </si>
  <si>
    <t>UGA-0015339</t>
  </si>
  <si>
    <t>CCc1ccc(Nc2cc(C)c3ccc(O)cc3n2)cc1</t>
  </si>
  <si>
    <t>MMV000570</t>
  </si>
  <si>
    <t>UGA-0015340</t>
  </si>
  <si>
    <t>Cc1nc2ccccc2c(O)c1CC=C(Cl)Cl</t>
  </si>
  <si>
    <t>MMV665994</t>
  </si>
  <si>
    <t>UGA-0015341</t>
  </si>
  <si>
    <t>COc1ccc(CCN2C(=N)C(=CC3=C2N=C2N(C=CC=C2C)C3=O)C(=O)NCc2cccnc2)cc1</t>
  </si>
  <si>
    <t>MMV667488</t>
  </si>
  <si>
    <t>UGA-0015342</t>
  </si>
  <si>
    <t>COc1ccc(cc1OC)-c1nonc1NC(=O)c1cccc(Cl)c1</t>
  </si>
  <si>
    <t>MMV020660</t>
  </si>
  <si>
    <t>UGA-0015343</t>
  </si>
  <si>
    <t>Fc1ccc2[nH]c3c(NCCCN4CCOCC4)ncnc3c2c1</t>
  </si>
  <si>
    <t>MMV019871</t>
  </si>
  <si>
    <t>UGA-0015344</t>
  </si>
  <si>
    <t>Oc1c(CN2CCN(CC2)c2ccccc2F)cc(Br)c2cccnc12</t>
  </si>
  <si>
    <t>MMV000760</t>
  </si>
  <si>
    <t>UGA-0015345</t>
  </si>
  <si>
    <t>CCOC(=O)c1cnc2c(C)cccc2c1Nc1ccc(cc1)C(C)=O</t>
  </si>
  <si>
    <t>MMV006250</t>
  </si>
  <si>
    <t>UGA-0015346</t>
  </si>
  <si>
    <t>CCOC(=O)c1ccc2nc(cc(O)c2c1)-c1ccccc1</t>
  </si>
  <si>
    <t>MMV006457</t>
  </si>
  <si>
    <t>UGA-0015347</t>
  </si>
  <si>
    <t>CCOC(=O)c1cnc2ccc(Cl)cc2c1NCCCN(C)C</t>
  </si>
  <si>
    <t>MMV006882</t>
  </si>
  <si>
    <t>UGA-0015348</t>
  </si>
  <si>
    <t>Brc1ccc(Nc2nc3ccccc3nc2Nc2ccc(Br)cc2)cc1</t>
  </si>
  <si>
    <t>MMV007224</t>
  </si>
  <si>
    <t>UGA-0015349</t>
  </si>
  <si>
    <t>CCOC(=O)c1cnc2c(C)cc(C)cc2c1Nc1ccc(OC)c(OC)c1</t>
  </si>
  <si>
    <t>MMV008294</t>
  </si>
  <si>
    <t>UGA-0015350</t>
  </si>
  <si>
    <t>Cc1ccc2nc(C)cc(Nc3cccc(c3)C(F)(F)F)c2c1</t>
  </si>
  <si>
    <t>MMV000326</t>
  </si>
  <si>
    <t>UGA-0015351</t>
  </si>
  <si>
    <t>CN1CCN(CC1)c1ccc(Nc2c3ccccc3nc3ccccc23)cc1</t>
  </si>
  <si>
    <t>MMV006172</t>
  </si>
  <si>
    <t>UGA-0015352</t>
  </si>
  <si>
    <t>COc1ccc(C=C2SC(Nc3ccccc3)=NC2=O)cc1</t>
  </si>
  <si>
    <t>MMV665836</t>
  </si>
  <si>
    <t>UGA-0015353</t>
  </si>
  <si>
    <t>COc1ccc(CNC(=O)C2=CC3=C(N=C4C=CC=CN4C3=O)N(CCc3ccccc3)C2=N)cc1</t>
  </si>
  <si>
    <t>MMV665881</t>
  </si>
  <si>
    <t>UGA-0015354</t>
  </si>
  <si>
    <t>N#Cc1nc(Cc2cccc3ccccc23)oc1N1CCN(CC1)C(c1ccccc1)c1ccccc1</t>
  </si>
  <si>
    <t>MMV396726</t>
  </si>
  <si>
    <t>UGA-0015355</t>
  </si>
  <si>
    <t>Brc1ccc(cc1)S(=O)(=O)N1CCC(CC1)C(=O)NCc1ccco1</t>
  </si>
  <si>
    <t>MMV007430</t>
  </si>
  <si>
    <t>UGA-0015356</t>
  </si>
  <si>
    <t>CCCCN(CCCC)S(=O)(=O)c1ccc(NC(=O)c2ccco2)cc1</t>
  </si>
  <si>
    <t>MMV007881</t>
  </si>
  <si>
    <t>UGA-0015357</t>
  </si>
  <si>
    <t>CCCCOc1ccc(cc1)C(=O)Nc1cc(C)on1</t>
  </si>
  <si>
    <t>MMV007906</t>
  </si>
  <si>
    <t>UGA-0015358</t>
  </si>
  <si>
    <t>CCOc1ccc(CCNC(=O)c2cccs2)cc1OCC</t>
  </si>
  <si>
    <t>MMV007978</t>
  </si>
  <si>
    <t>UGA-0015359</t>
  </si>
  <si>
    <t>CCCN1C(=N)C(=CC2=C1N=C1N(C=CC=C1C)C2=O)C(=O)NC1CCCCC1</t>
  </si>
  <si>
    <t>MMV008829</t>
  </si>
  <si>
    <t>UGA-0015360</t>
  </si>
  <si>
    <t>OC1(CC(=O)c2ccccc2O1)C(F)(F)C(F)(F)F</t>
  </si>
  <si>
    <t>MMV000972</t>
  </si>
  <si>
    <t>UGA-0015361</t>
  </si>
  <si>
    <t>Cc1cc(Nc2ccc3ccccc3c2)n2ncnc2n1</t>
  </si>
  <si>
    <t>MMV011099</t>
  </si>
  <si>
    <t>UGA-0015362</t>
  </si>
  <si>
    <t>Cc1cc(Nc2ccc(Cl)cc2)n2nc(nc2n1)C(F)(F)F</t>
  </si>
  <si>
    <t>MMV011256</t>
  </si>
  <si>
    <t>UGA-0015363</t>
  </si>
  <si>
    <t>CCCCc1ccc(NS(=O)(=O)c2cc3CCN4c3c(CCC4=O)c2)cc1</t>
  </si>
  <si>
    <t>MMV001255</t>
  </si>
  <si>
    <t>UGA-0015364</t>
  </si>
  <si>
    <t>CN(C)CCNc1cc(nc2ccccc12)-c1ccccc1</t>
  </si>
  <si>
    <t>MMV006704</t>
  </si>
  <si>
    <t>UGA-0015365</t>
  </si>
  <si>
    <t>Cc1cc(C)cc(Nc2cc(C)nc3nc(nn23)C(F)(F)F)c1</t>
  </si>
  <si>
    <t>MMV011259</t>
  </si>
  <si>
    <t>UGA-0015366</t>
  </si>
  <si>
    <t>CCN(CC)CCNc1ncnc2c3cc(Cl)ccc3[nH]c12</t>
  </si>
  <si>
    <t>MMV396703</t>
  </si>
  <si>
    <t>UGA-0015367</t>
  </si>
  <si>
    <t>Fc1cccc(c1)-c1nnc2ccc(SCC(=O)Nc3ccc4OCOc4c3)nn12</t>
  </si>
  <si>
    <t>MMV665918</t>
  </si>
  <si>
    <t>UGA-0015368</t>
  </si>
  <si>
    <t>Cc1ccc2c(C)nc(Nc3nc(C)cc(n3)-c3ccccc3)nc2c1</t>
  </si>
  <si>
    <t>MMV007041</t>
  </si>
  <si>
    <t>UGA-0015369</t>
  </si>
  <si>
    <t>CCOc1ccc(cc1)-n1cc(-c2ccccc2)c2c(SCc3cc(C)ccc3C)ncnc12</t>
  </si>
  <si>
    <t>MMV085471</t>
  </si>
  <si>
    <t>UGA-0015370</t>
  </si>
  <si>
    <t>Oc1ccc(Br)cc1CN1CCN(Cc2cccc(F)c2)CC1</t>
  </si>
  <si>
    <t>MMV000356</t>
  </si>
  <si>
    <t>UGA-0015371</t>
  </si>
  <si>
    <t>COc1cc2CCN(C)C3Cc4ccc(Oc5cc(CC6N(C)CCc7cc(OC)c(OC)c(Oc1cc23)c67)ccc5O)cc4</t>
  </si>
  <si>
    <t>MMV007474</t>
  </si>
  <si>
    <t>UGA-0015372</t>
  </si>
  <si>
    <t>COc1cc(cc(OC)c1OC)C(=O)ON=C(N)Cc1cccc2ccccc12</t>
  </si>
  <si>
    <t>MMV666687</t>
  </si>
  <si>
    <t>UGA-0015373</t>
  </si>
  <si>
    <t>Clc1ccc2nc(cc(C(=O)NC3CCN(Cc4ccccc4)CC3)c2c1)-c1ccncc1</t>
  </si>
  <si>
    <t>MMV020275</t>
  </si>
  <si>
    <t>UGA-0015374</t>
  </si>
  <si>
    <t>O=C(NC1CCN(Cc2ccccc2)CC1)c1cc(cc(c1)C(=O)NC1CCN(Cc2ccccc2)CC1)C(=O)NC1CCN(Cc2ccccc2)CC1</t>
  </si>
  <si>
    <t>MMV019881</t>
  </si>
  <si>
    <t>UGA-0015375</t>
  </si>
  <si>
    <t>CCOc1c(Br)cc(cc1OC)C1C(=CN(C)C=C1C(=O)OC)C(=O)OC</t>
  </si>
  <si>
    <t>MMV006764</t>
  </si>
  <si>
    <t>UGA-0015376</t>
  </si>
  <si>
    <t>Cc1cc(Nc2cccc(F)c2)nc(NCc2ccccc2)n1</t>
  </si>
  <si>
    <t>MMV006319</t>
  </si>
  <si>
    <t>UGA-0015377</t>
  </si>
  <si>
    <t>Brc1cccc(c1)C(=O)Nc1ccc(cc1)-c1nc2cc3ccccc3cc2[nH]1</t>
  </si>
  <si>
    <t>MMV019241</t>
  </si>
  <si>
    <t>UGA-0015378</t>
  </si>
  <si>
    <t>Cc1cc(Nc2ccc(C)c(Cl)c2)n2nc(nc2n1)C(F)(F)F</t>
  </si>
  <si>
    <t>MMV665874</t>
  </si>
  <si>
    <t>UGA-0015379</t>
  </si>
  <si>
    <t>Brc1ccc(C=CC2=NC(=O)c3ccccc3O2)cc1</t>
  </si>
  <si>
    <t>MMV666599</t>
  </si>
  <si>
    <t>UGA-0015380</t>
  </si>
  <si>
    <t>CCOc1ccc(cc1)C1N(C)c2ccccc2N1C</t>
  </si>
  <si>
    <t>MMV075490</t>
  </si>
  <si>
    <t>UGA-0015381</t>
  </si>
  <si>
    <t>CCCc1c(C)nc2ccccc2c1O</t>
  </si>
  <si>
    <t>MMV666081</t>
  </si>
  <si>
    <t>UGA-0015382</t>
  </si>
  <si>
    <t>COc1cccc(NC(=O)Cn2c(C)c(C#N)c3ccccc23)c1</t>
  </si>
  <si>
    <t>MMV665826</t>
  </si>
  <si>
    <t>UGA-0015383</t>
  </si>
  <si>
    <t>COc1cc(cc(OC)c1OC)C(=O)Nc1nc2c(cc3CCc4cccc2c34)s1</t>
  </si>
  <si>
    <t>MMV396665</t>
  </si>
  <si>
    <t>UGA-0015384</t>
  </si>
  <si>
    <t>CC(C)(C)c1ccc(cc1)C(=O)Nc1c2CSCc2nn1-c1cccc(Cl)c1</t>
  </si>
  <si>
    <t>MMV666123</t>
  </si>
  <si>
    <t>UGA-0015385</t>
  </si>
  <si>
    <t>CC(=O)c1ccc(NC(=O)CSc2nc(ns2)-c2ccccc2Cl)cc1</t>
  </si>
  <si>
    <t>MMV666124</t>
  </si>
  <si>
    <t>UGA-0015386</t>
  </si>
  <si>
    <t>CCOC(=O)C1=CN(C)C=C(C1c1cc(Br)c(OCC)c(OC)c1)C(=O)OCC</t>
  </si>
  <si>
    <t>MMV006656</t>
  </si>
  <si>
    <t>UGA-0015387</t>
  </si>
  <si>
    <t>CCN(CC)CCNc1ccnc2cc(Cl)ccc12</t>
  </si>
  <si>
    <t>MMV006087</t>
  </si>
  <si>
    <t>UGA-0015388</t>
  </si>
  <si>
    <t>Nc1ccc(cc1)-c1nc2cc(Oc3ccc(Oc4ccc5[nH]c(nc5c4)-c4ccc(N)cc4)cc3)ccc2[nH]1</t>
  </si>
  <si>
    <t>MMV011895</t>
  </si>
  <si>
    <t>UGA-0015389</t>
  </si>
  <si>
    <t>Cc1ccc(Cn2c(nc3ccccc23)N2CCC(CC2)C(=O)NCc2cccs2)cc1</t>
  </si>
  <si>
    <t>MMV007564</t>
  </si>
  <si>
    <t>UGA-0015390</t>
  </si>
  <si>
    <t>COc1ccc(Nc2cc(C)nc(NCc3ccccc3)n2)cc1</t>
  </si>
  <si>
    <t>MMV006825</t>
  </si>
  <si>
    <t>UGA-0015391</t>
  </si>
  <si>
    <t>COc1ccc(C=C2SC(Nc3ccc(F)cc3)=NC2=O)c(OC)c1</t>
  </si>
  <si>
    <t>MMV084434</t>
  </si>
  <si>
    <t>UGA-0015392</t>
  </si>
  <si>
    <t>COc1cccc(c1)C(=O)Nc1ccc(cc1)-c1nc2ccccc2[nH]1</t>
  </si>
  <si>
    <t>MMV019762</t>
  </si>
  <si>
    <t>UGA-0015393</t>
  </si>
  <si>
    <t>CC1CCN(Cc2c(O)ccc3C=C(c4nc5ccccc5s4)C(=O)Oc23)CC1</t>
  </si>
  <si>
    <t>MMV009127</t>
  </si>
  <si>
    <t>UGA-0015394</t>
  </si>
  <si>
    <t>COc1ccc(C=C2SC(=N)N(C2=O)c2ccccc2OC)cc1</t>
  </si>
  <si>
    <t>MMV666691</t>
  </si>
  <si>
    <t>UGA-0015395</t>
  </si>
  <si>
    <t>Oc1c2CCCCc2nc2cc(nn12)-c1ccccc1</t>
  </si>
  <si>
    <t>MMV008270</t>
  </si>
  <si>
    <t>UGA-0015396</t>
  </si>
  <si>
    <t>CCOC(=O)c1cnc2ccc(CC)cc2c1O</t>
  </si>
  <si>
    <t>MMV007116</t>
  </si>
  <si>
    <t>UGA-0015397</t>
  </si>
  <si>
    <t>Cc1ccc(cc1)-c1cc2nc3CCCCc3c(O)n2n1</t>
  </si>
  <si>
    <t>MMV006937</t>
  </si>
  <si>
    <t>UGA-0015398</t>
  </si>
  <si>
    <t>COc1ccc(cc1)-c1nc2cc(Cc3ccc4[nH]c(nc4c3)-c3ccc(OC)cc3)ccc2[nH]1</t>
  </si>
  <si>
    <t>MMV007384</t>
  </si>
  <si>
    <t>UGA-0015399</t>
  </si>
  <si>
    <t>COc1ccc(cc1)C1C2=C(Oc3c1ccc1ccccc31)N=CN(CCCN(C)C)C2=N</t>
  </si>
  <si>
    <t>MMV667491</t>
  </si>
  <si>
    <t>UGA-0015400</t>
  </si>
  <si>
    <t>Clc1ccc(Cl)c(c1)-c1ccc(o1)C(=O)Nc1ccc(CN2CCOCC2)cc1</t>
  </si>
  <si>
    <t>MMV020651</t>
  </si>
  <si>
    <t>UGA-0015401</t>
  </si>
  <si>
    <t>CSC1=NC(=Nc2c(C)cccc2C)C2(CCC(CC2)C(C)(C)C)N1c1ccc(Cl)cc1</t>
  </si>
  <si>
    <t>MMV666596</t>
  </si>
  <si>
    <t>UGA-0015402</t>
  </si>
  <si>
    <t>C(c1ccccc1)n1c(N=Nc2c(Nc3ccccc3)ccc3ccccc23)nc2ccccc12</t>
  </si>
  <si>
    <t>MMV666023</t>
  </si>
  <si>
    <t>UGA-0015403</t>
  </si>
  <si>
    <t>Clc1ccc(C=CC2=NC(=O)c3ccccc3O2)cc1</t>
  </si>
  <si>
    <t>MMV007977</t>
  </si>
  <si>
    <t>UGA-0015404</t>
  </si>
  <si>
    <t>Fc1cccc(c1)C1Sc2ccccc2N=C2C1C(=O)c1ccccc21</t>
  </si>
  <si>
    <t>MMV006389</t>
  </si>
  <si>
    <t>UGA-0015405</t>
  </si>
  <si>
    <t>Fc1ccccc1C(=O)N(Cc1ccc(Cl)cc1)c1ccccn1</t>
  </si>
  <si>
    <t>MMV665899</t>
  </si>
  <si>
    <t>UGA-0015406</t>
  </si>
  <si>
    <t>CC(=O)c1sc(NC(=O)Nc2ccc(C)cc2C)nc1C</t>
  </si>
  <si>
    <t>MMV665894</t>
  </si>
  <si>
    <t>UGA-0015407</t>
  </si>
  <si>
    <t>c1ccc(cc1)-c1ccc(cc1)-c1nc2ccccc2[nH]1</t>
  </si>
  <si>
    <t>MMV665891</t>
  </si>
  <si>
    <t>UGA-0015408</t>
  </si>
  <si>
    <t>CC(Oc1ccc(NC(=O)c2cccs2)cc1)C(=O)c1ccc(Cl)cc1</t>
  </si>
  <si>
    <t>MMV665886</t>
  </si>
  <si>
    <t>UGA-0015409</t>
  </si>
  <si>
    <t>CC(C)(C)C(=O)Nc1ccc(cc1)C(=O)Nc1cccc(c1)-c1nc2ccccc2[nH]1</t>
  </si>
  <si>
    <t>MMV665879</t>
  </si>
  <si>
    <t>UGA-0015410</t>
  </si>
  <si>
    <t>C1CN(CCO1)c1ccc(Nc2ccnc3cc4ccccc4cc23)cc1</t>
  </si>
  <si>
    <t>MMV006861</t>
  </si>
  <si>
    <t>UGA-0015411</t>
  </si>
  <si>
    <t>COc1ccc(cc1OC)C1C2=C(Oc3c1ccc1ccccc31)N=CN(CCCn1ccnc1)C2=N</t>
  </si>
  <si>
    <t>MMV667490</t>
  </si>
  <si>
    <t>UGA-0015412</t>
  </si>
  <si>
    <t>COc1ccc(cc1)-c1cn2c(C(=O)Nc3ccccc3Cl)c(c3CCCCn1c23)-c1ccccc1</t>
  </si>
  <si>
    <t>MMV020403</t>
  </si>
  <si>
    <t>UGA-0015413</t>
  </si>
  <si>
    <t>CCOC(=O)c1c(NC(=O)c2ccccc2)sc2c(O)c(CN(CC)CC)ccc12</t>
  </si>
  <si>
    <t>MMV665831</t>
  </si>
  <si>
    <t>UGA-0015414</t>
  </si>
  <si>
    <t>CC(C)(C)CC(C)(C)NCC(O)COc1ccc(Cl)cc1Cl</t>
  </si>
  <si>
    <t>MMV396794</t>
  </si>
  <si>
    <t>UGA-0015415</t>
  </si>
  <si>
    <t>COc1cccc(Cn2c(Oc3ccccc3)nc3N(C)C(=O)N(C)C(=O)c23)c1</t>
  </si>
  <si>
    <t>MMV396705</t>
  </si>
  <si>
    <t>UGA-0015416</t>
  </si>
  <si>
    <t>COCCN1C(C)=Nc2ccccc2C1=O</t>
  </si>
  <si>
    <t>MMV665904</t>
  </si>
  <si>
    <t>UGA-0015417</t>
  </si>
  <si>
    <t>CC1CN(CC(C)O1)C(=O)c1sc2ccccc2c1Cl</t>
  </si>
  <si>
    <t>MMV020492</t>
  </si>
  <si>
    <t>UGA-0015418</t>
  </si>
  <si>
    <t>COc1cccc(Nc2nc(N)c3ccccc3n2)c1</t>
  </si>
  <si>
    <t>MMV019199</t>
  </si>
  <si>
    <t>UGA-0015419</t>
  </si>
  <si>
    <t>Cc1cccc(Nc2nc(N)c3ccccc3n2)c1</t>
  </si>
  <si>
    <t>MMV019110</t>
  </si>
  <si>
    <t>UGA-0015420</t>
  </si>
  <si>
    <t>Cc1ccc(Nc2nc(N)c3ccccc3n2)cc1Cl</t>
  </si>
  <si>
    <t>MMV011522</t>
  </si>
  <si>
    <t>UGA-0015421</t>
  </si>
  <si>
    <t>CN1C=C(C(c2c[nH]c3ccccc23)c2ccccc12)c1ccc2ccccc2n1</t>
  </si>
  <si>
    <t>MMV008160</t>
  </si>
  <si>
    <t>UGA-0015422</t>
  </si>
  <si>
    <t>COc1ccc(CCNC(=O)c2cc(ccc2Sc2ccc(F)cc2)S(=O)(=O)N2CC(C)CC(C)C2)cc1OC</t>
  </si>
  <si>
    <t>MMV007557</t>
  </si>
  <si>
    <t>UGA-0015423</t>
  </si>
  <si>
    <t>COC(=O)c1ccc(Cl)c2NC(C3CC=CC3c12)c1cccc2ccccc12</t>
  </si>
  <si>
    <t>MMV667489</t>
  </si>
  <si>
    <t>UGA-0015424</t>
  </si>
  <si>
    <t>COc1ccc2nc(C)cc(Nc3ccccc3O)c2c1</t>
  </si>
  <si>
    <t>MMV274073</t>
  </si>
  <si>
    <t>UGA-0015425</t>
  </si>
  <si>
    <t>COc1ccc(cc1CN1CCN(CC1)c1ccc(F)cc1)C1NCCc2c1[nH]c1ccccc21</t>
  </si>
  <si>
    <t>MMV019690</t>
  </si>
  <si>
    <t>UGA-0015426</t>
  </si>
  <si>
    <t>CN(C)CCCNc1c2ccccc2nc2ccccc12</t>
  </si>
  <si>
    <t>MMV000448</t>
  </si>
  <si>
    <t>UGA-0015427</t>
  </si>
  <si>
    <t>COc1ccc(CNC2CCN(CC2)c2ccc(NC(=O)c3cccc(Cl)c3)cc2)cc1OC</t>
  </si>
  <si>
    <t>MMV666067</t>
  </si>
  <si>
    <t>UGA-0015428</t>
  </si>
  <si>
    <t>CCN(CC)CCCNc1ccnc2cc3ccccc3cc12</t>
  </si>
  <si>
    <t>MMV665783</t>
  </si>
  <si>
    <t>UGA-0015429</t>
  </si>
  <si>
    <t>[H]N(Cc1cc(Cl)c(OCC)c(OCC)c1)C(C)C(O)c1ccccc1</t>
  </si>
  <si>
    <t>MMV396633</t>
  </si>
  <si>
    <t>UGA-0015430</t>
  </si>
  <si>
    <t>CN1C(=O)N(C)c2cc(CNCCNc3ccnc4cc(Cl)ccc34)ccc12</t>
  </si>
  <si>
    <t>MMV665875</t>
  </si>
  <si>
    <t>UGA-0015431</t>
  </si>
  <si>
    <t>CCN(CC)CCNc1ccnc2cc3ccccc3cc12</t>
  </si>
  <si>
    <t>MMV006303</t>
  </si>
  <si>
    <t>UGA-0017290</t>
  </si>
  <si>
    <t>O=C1C2=C(CCCC2)NC2=CC=CC=C12</t>
  </si>
  <si>
    <t>MMV007240, MMV665843, THA-31, UGA-0015186</t>
  </si>
  <si>
    <t>UGA-0017455</t>
  </si>
  <si>
    <t>BrC1=CC=CC=C1C(=O)NC1=NC(=CS1)C1=CC=CC=N1</t>
  </si>
  <si>
    <t>MMV665909, PTA-1330, UGA-0015312</t>
  </si>
  <si>
    <t>UGA-0017456</t>
  </si>
  <si>
    <t>CSC1=CC=CC=C1C(=O)NC1=NC(=CS1)C1=CC=CC=N1</t>
  </si>
  <si>
    <t>MMV001246, PTA-1329, UGA-0015056</t>
  </si>
  <si>
    <t>UGA-0017790</t>
  </si>
  <si>
    <t>C(NC1=C2C=CC=CC2=NC(NC2=CC=CC=C2)=N1)C1=CC=CC=C1</t>
  </si>
  <si>
    <t>MMV006169, QUI-1008, UGA-0015336</t>
  </si>
  <si>
    <t>UGA-0001415</t>
  </si>
  <si>
    <t>CCN1C=C(C(O)=O)C(=O)C2=C1N=C(C)C=C2</t>
  </si>
  <si>
    <t>NALIDIXIC ACID</t>
  </si>
  <si>
    <t>UGA-0002561</t>
  </si>
  <si>
    <t>CCC(C)C1OC2(CCC1C)CC1CC(CC=C(C)C(OC3CC(OC)C(OC4CC(OC)C(O)C(C)O4)C(C)O3)C(C)C=CC=C3COC4C(O)C(C)=CC(C(=O)O1)C34O)O2</t>
  </si>
  <si>
    <t>Ivermectin</t>
  </si>
  <si>
    <t>UGA-0002593</t>
  </si>
  <si>
    <t>[H][C@]12N=C(O)O[C@]1(C)[C@@]([H])(CC)OC(=O)[C@]([H])(C)C(=O)[C@]([H])(C)[C@@]([H])(O[C@]1([H])O[C@]([H])(C)C[C@]([H])(N(C)C)[C@@]1([H])O)[C@@](C)(C[C@@]([H])(C)C(=O)[C@]2([H])C)OCC=CC1=CC2=CC=CC=C2N=C1</t>
  </si>
  <si>
    <t>Cethromycin, MMV893741</t>
  </si>
  <si>
    <t>UGA-0015956</t>
  </si>
  <si>
    <t>OC(=O)C1=CN(C2CC2)C2=CC(N3CCNCC3)=C(F)C=C2C1=O</t>
  </si>
  <si>
    <t>Ciprofloxacin</t>
  </si>
  <si>
    <t>UGA-0015958</t>
  </si>
  <si>
    <t>CC(C)(ON=C(C(=O)NC1C2SCC(C[N+]3=CC=CC=C3)=C(N2C1=O)C([O-])=O)C1=CSC(N)=N1)C(O)=O</t>
  </si>
  <si>
    <t>Ceftazidime pentahydrate</t>
  </si>
  <si>
    <t>UGA-0015557</t>
  </si>
  <si>
    <t>N.COC1CC(OC2CC(OC2C2(C)CCC(O2)C2(C)CCC3(CC(O)C(C)C(O3)C(C)C3OC(O)(CC(O)=O)C(C)C(OC)C3OC)O2)C2OC(C)(O)C(C)CC2C)OC(C)C1OC</t>
  </si>
  <si>
    <t>Maduramicin</t>
  </si>
  <si>
    <t>UGA-0002589</t>
  </si>
  <si>
    <t>CCC(C1CCC(C)C(O1)C(C)C(O)C(C)C(=O)C(CC)C1OC2(OC3(CCC(C)(O3)C3CCC(O)(CC)C(C)O3)C(O)C=C2)C(C)CC1C)C(O)=O</t>
  </si>
  <si>
    <t>Salinomycin</t>
  </si>
  <si>
    <t>UGA-0002588</t>
  </si>
  <si>
    <t>[Na+].CCC(C1OC(CC)(CC1C)C1CCC(O)(CC)C(C)O1)C(=O)C(C)C(O)C(C)CCC1=C(C([O-])=O)C(O)=C(C)C=C1</t>
  </si>
  <si>
    <t>Lasalocid-A</t>
  </si>
  <si>
    <t>UGA-0015558</t>
  </si>
  <si>
    <t>CCC(C1C(CC(C(O1)C(C)C(C(C)C(=O)C(CC)C2C(CC(C3(O2)C=CC(C4(O3)CCC(O4)(C)C5CCC(C(O5)C)</t>
  </si>
  <si>
    <t>Narasin</t>
  </si>
  <si>
    <t>UGA-0000639</t>
  </si>
  <si>
    <t>Cc1ccc2nc3ccccc3c(N3CCN(CC3)C(=O)c3ccccc3)c2c1</t>
  </si>
  <si>
    <t>MMV1014461</t>
  </si>
  <si>
    <t>UGA-0000732</t>
  </si>
  <si>
    <t>Cc1nc(Sc2ncnc3sc4CCCc4c23)sc1CC(N)=O</t>
  </si>
  <si>
    <t>MMV1091186</t>
  </si>
  <si>
    <t>UGA-0001171</t>
  </si>
  <si>
    <t>Clc1cc(Cl)cc(NN=C(C#N)C#N)c1</t>
  </si>
  <si>
    <t>MMV1531120</t>
  </si>
  <si>
    <t>UGA-0001187</t>
  </si>
  <si>
    <t>Clc1cnn(-c2nc3ccccc3[nH]2)c(=O)c1Cl</t>
  </si>
  <si>
    <t>MMV416653</t>
  </si>
  <si>
    <t>UGA-0015441</t>
  </si>
  <si>
    <t>MMV000846</t>
  </si>
  <si>
    <t>UGA-0015442</t>
  </si>
  <si>
    <t>MMV001744, MMV688731</t>
  </si>
  <si>
    <t>UGA-0015443</t>
  </si>
  <si>
    <t>MMV004098</t>
  </si>
  <si>
    <t>UGA-0015444</t>
  </si>
  <si>
    <t>MMV006385</t>
  </si>
  <si>
    <t>UGA-0015445</t>
  </si>
  <si>
    <t>MMV006406</t>
  </si>
  <si>
    <t>UGA-0015446</t>
  </si>
  <si>
    <t>MMV006946</t>
  </si>
  <si>
    <t>UGA-0015447</t>
  </si>
  <si>
    <t>MMV008470</t>
  </si>
  <si>
    <t>UGA-0015448</t>
  </si>
  <si>
    <t>MMV009022</t>
  </si>
  <si>
    <t>UGA-0015449</t>
  </si>
  <si>
    <t>CN1CCN(CC2=CC=C(C=C2)C(=O)NC2=CC(NC3=NC(=CC=N3)C3=CN=CC=C3)=C(C)C=C2)CC1</t>
  </si>
  <si>
    <t>Imatinib, MMV009948</t>
  </si>
  <si>
    <t>UGA-0015450</t>
  </si>
  <si>
    <t>CNC(=S)N\N=C(/C)C1=CC=CC=N1</t>
  </si>
  <si>
    <t>MMV018983</t>
  </si>
  <si>
    <t>UGA-0015451</t>
  </si>
  <si>
    <t>MMV019123</t>
  </si>
  <si>
    <t>UGA-0015452</t>
  </si>
  <si>
    <t>MMV019142</t>
  </si>
  <si>
    <t>UGA-0015453</t>
  </si>
  <si>
    <t>MMV019151</t>
  </si>
  <si>
    <t>UGA-0015454</t>
  </si>
  <si>
    <t>c1c(C(c2nc(c3cc2)nc(C(F)(F)F)cc3C(F)(F)F)C#N)ccc(Br)c1</t>
  </si>
  <si>
    <t>MMV019204</t>
  </si>
  <si>
    <t>UGA-0015455</t>
  </si>
  <si>
    <t>MMV019240</t>
  </si>
  <si>
    <t>UGA-0015456</t>
  </si>
  <si>
    <t>MMV019246</t>
  </si>
  <si>
    <t>UGA-0015457</t>
  </si>
  <si>
    <t>MMV019294</t>
  </si>
  <si>
    <t>UGA-0015458</t>
  </si>
  <si>
    <t>MMV019308</t>
  </si>
  <si>
    <t>UGA-0015459</t>
  </si>
  <si>
    <t>MMV019323</t>
  </si>
  <si>
    <t>UGA-0015460</t>
  </si>
  <si>
    <t>MMV019621</t>
  </si>
  <si>
    <t>UGA-0015461</t>
  </si>
  <si>
    <t>MMV019622</t>
  </si>
  <si>
    <t>UGA-0015462</t>
  </si>
  <si>
    <t>MMV019661</t>
  </si>
  <si>
    <t>UGA-0015463</t>
  </si>
  <si>
    <t>MMV019665</t>
  </si>
  <si>
    <t>UGA-0015464</t>
  </si>
  <si>
    <t>MMV019666</t>
  </si>
  <si>
    <t>UGA-0015465</t>
  </si>
  <si>
    <t>MMV019769</t>
  </si>
  <si>
    <t>UGA-0015466</t>
  </si>
  <si>
    <t>MMV019837</t>
  </si>
  <si>
    <t>UGA-0015467</t>
  </si>
  <si>
    <t>MMV019853</t>
  </si>
  <si>
    <t>UGA-0015468</t>
  </si>
  <si>
    <t>MMV019861</t>
  </si>
  <si>
    <t>UGA-0015469</t>
  </si>
  <si>
    <t>MMV019874</t>
  </si>
  <si>
    <t>UGA-0015470</t>
  </si>
  <si>
    <t>MMV019904</t>
  </si>
  <si>
    <t>UGA-0015471</t>
  </si>
  <si>
    <t>MMV020223</t>
  </si>
  <si>
    <t>UGA-0015472</t>
  </si>
  <si>
    <t>MMV020240</t>
  </si>
  <si>
    <t>UGA-0015473</t>
  </si>
  <si>
    <t>MMV020418</t>
  </si>
  <si>
    <t>UGA-0015474</t>
  </si>
  <si>
    <t>MMV020424</t>
  </si>
  <si>
    <t>UGA-0015475</t>
  </si>
  <si>
    <t>MMV020504</t>
  </si>
  <si>
    <t>UGA-0015476</t>
  </si>
  <si>
    <t>MMV020607</t>
  </si>
  <si>
    <t>UGA-0015477</t>
  </si>
  <si>
    <t>MMV020779</t>
  </si>
  <si>
    <t>UGA-0015478</t>
  </si>
  <si>
    <t>MMV020957</t>
  </si>
  <si>
    <t>UGA-0015479</t>
  </si>
  <si>
    <t>MMV021023</t>
  </si>
  <si>
    <t>UGA-0015480</t>
  </si>
  <si>
    <t>MMV021024</t>
  </si>
  <si>
    <t>UGA-0015481</t>
  </si>
  <si>
    <t>CC1=CN=C(NC2=NC(=CS2)C2=NC=CC=C2)C=C1</t>
  </si>
  <si>
    <t>MMV021036</t>
  </si>
  <si>
    <t>UGA-0015482</t>
  </si>
  <si>
    <t>MMV027580</t>
  </si>
  <si>
    <t>UGA-0015483</t>
  </si>
  <si>
    <t>MMV066413</t>
  </si>
  <si>
    <t>UGA-0015484</t>
  </si>
  <si>
    <t>MMV099016</t>
  </si>
  <si>
    <t>UGA-0015485</t>
  </si>
  <si>
    <t>MMV1009526</t>
  </si>
  <si>
    <t>UGA-0015486</t>
  </si>
  <si>
    <t>MMV1010349</t>
  </si>
  <si>
    <t>UGA-0015487</t>
  </si>
  <si>
    <t>MMV1011919</t>
  </si>
  <si>
    <t>UGA-0015488</t>
  </si>
  <si>
    <t>MMV1012156</t>
  </si>
  <si>
    <t>UGA-0015489</t>
  </si>
  <si>
    <t>MMV1012963</t>
  </si>
  <si>
    <t>UGA-0015490</t>
  </si>
  <si>
    <t>MMV1013155</t>
  </si>
  <si>
    <t>UGA-0015491</t>
  </si>
  <si>
    <t>MMV1017472</t>
  </si>
  <si>
    <t>UGA-0015492</t>
  </si>
  <si>
    <t>MMV1018248</t>
  </si>
  <si>
    <t>UGA-0015493</t>
  </si>
  <si>
    <t>MMV1022644</t>
  </si>
  <si>
    <t>UGA-0015494</t>
  </si>
  <si>
    <t>MMV1027257</t>
  </si>
  <si>
    <t>UGA-0015495</t>
  </si>
  <si>
    <t>MMV1029508</t>
  </si>
  <si>
    <t>UGA-0015496</t>
  </si>
  <si>
    <t>MMV1030945</t>
  </si>
  <si>
    <t>UGA-0015497</t>
  </si>
  <si>
    <t>MMV1036737</t>
  </si>
  <si>
    <t>UGA-0015498</t>
  </si>
  <si>
    <t>MMV000242</t>
  </si>
  <si>
    <t>UGA-0015499</t>
  </si>
  <si>
    <t>MMV1037728</t>
  </si>
  <si>
    <t>UGA-0015500</t>
  </si>
  <si>
    <t>MMV1038240</t>
  </si>
  <si>
    <t>UGA-0015501</t>
  </si>
  <si>
    <t>MMV1038723</t>
  </si>
  <si>
    <t>UGA-0015502</t>
  </si>
  <si>
    <t>MMV1040219</t>
  </si>
  <si>
    <t>UGA-0015503</t>
  </si>
  <si>
    <t>MMV1042305</t>
  </si>
  <si>
    <t>UGA-0015504</t>
  </si>
  <si>
    <t>MMV1049541</t>
  </si>
  <si>
    <t>UGA-0015505</t>
  </si>
  <si>
    <t>MMV1081413</t>
  </si>
  <si>
    <t>UGA-0015506</t>
  </si>
  <si>
    <t>MMV1081416</t>
  </si>
  <si>
    <t>UGA-0015507</t>
  </si>
  <si>
    <t>MMV1081460</t>
  </si>
  <si>
    <t>UGA-0015508</t>
  </si>
  <si>
    <t>MMV1081938</t>
  </si>
  <si>
    <t>UGA-0015509</t>
  </si>
  <si>
    <t>MMV1086703</t>
  </si>
  <si>
    <t>UGA-0015510</t>
  </si>
  <si>
    <t>MMV1087921</t>
  </si>
  <si>
    <t>UGA-0015511</t>
  </si>
  <si>
    <t>MMV1094822</t>
  </si>
  <si>
    <t>UGA-0015512</t>
  </si>
  <si>
    <t>MMV1095166</t>
  </si>
  <si>
    <t>UGA-0015513</t>
  </si>
  <si>
    <t>MMV1101725</t>
  </si>
  <si>
    <t>UGA-0015514</t>
  </si>
  <si>
    <t>CC[C@H](NC(=O)[C@H](C)NC)C(=O)N1C[C@@H](O)C[C@H]1CC1=C(NC2=C1C=CC(F)=C2)C1=C(C[C@@H]2C[C@H](O)CN2C(=O)[C@H](CC)NC(=O)[C@H](C)NC)C2=C(N1)C=C(F)C=C2</t>
  </si>
  <si>
    <t>MMV1557856</t>
  </si>
  <si>
    <t>UGA-0015515</t>
  </si>
  <si>
    <t>MMV335848</t>
  </si>
  <si>
    <t>UGA-0015516</t>
  </si>
  <si>
    <t>MMV335885</t>
  </si>
  <si>
    <t>UGA-0015517</t>
  </si>
  <si>
    <t>MMV516035</t>
  </si>
  <si>
    <t>UGA-0015518</t>
  </si>
  <si>
    <t>MMV516150</t>
  </si>
  <si>
    <t>UGA-0015519</t>
  </si>
  <si>
    <t>MMV617945</t>
  </si>
  <si>
    <t>UGA-0015520</t>
  </si>
  <si>
    <t>MMV642542</t>
  </si>
  <si>
    <t>UGA-0015521</t>
  </si>
  <si>
    <t>MMV928099</t>
  </si>
  <si>
    <t>UGA-0015522</t>
  </si>
  <si>
    <t>MMV929431</t>
  </si>
  <si>
    <t>UGA-0015523</t>
  </si>
  <si>
    <t>MMV938916</t>
  </si>
  <si>
    <t>UGA-0015524</t>
  </si>
  <si>
    <t>MMV956928</t>
  </si>
  <si>
    <t>UGA-0015525</t>
  </si>
  <si>
    <t>MMV957818</t>
  </si>
  <si>
    <t>UGA-0015526</t>
  </si>
  <si>
    <t>MMV960145</t>
  </si>
  <si>
    <t>UGA-0015527</t>
  </si>
  <si>
    <t>MMV970914</t>
  </si>
  <si>
    <t>UGA-0015563</t>
  </si>
  <si>
    <t>MMV1578211</t>
  </si>
  <si>
    <t>UGA-0015564</t>
  </si>
  <si>
    <t>MMV1578210</t>
  </si>
  <si>
    <t>UGA-0015565</t>
  </si>
  <si>
    <t>MMV1578212</t>
  </si>
  <si>
    <t>UGA-0015566</t>
  </si>
  <si>
    <t>MMV1578217</t>
  </si>
  <si>
    <t>UGA-0015567</t>
  </si>
  <si>
    <t>MMV1578218</t>
  </si>
  <si>
    <t>UGA-0015568</t>
  </si>
  <si>
    <t>MMV1578213</t>
  </si>
  <si>
    <t>UGA-0015569</t>
  </si>
  <si>
    <t>MMV1578214</t>
  </si>
  <si>
    <t>UGA-0015570</t>
  </si>
  <si>
    <t>MMV1578216</t>
  </si>
  <si>
    <t>UGA-0015571</t>
  </si>
  <si>
    <t>MMV1578215</t>
  </si>
  <si>
    <t>UGA-0015572</t>
  </si>
  <si>
    <t>MMV1577982</t>
  </si>
  <si>
    <t>UGA-0015573</t>
  </si>
  <si>
    <t>MMV1578000</t>
  </si>
  <si>
    <t>UGA-0015574</t>
  </si>
  <si>
    <t>MMV1578205</t>
  </si>
  <si>
    <t>UGA-0015575</t>
  </si>
  <si>
    <t>MMV1578001</t>
  </si>
  <si>
    <t>UGA-0015576</t>
  </si>
  <si>
    <t>MMV1577985</t>
  </si>
  <si>
    <t>UGA-0015577</t>
  </si>
  <si>
    <t>MMV1578002</t>
  </si>
  <si>
    <t>UGA-0015578</t>
  </si>
  <si>
    <t>MMV1577986</t>
  </si>
  <si>
    <t>UGA-0015579</t>
  </si>
  <si>
    <t>MMV1578003</t>
  </si>
  <si>
    <t>UGA-0015580</t>
  </si>
  <si>
    <t>MMV1577984</t>
  </si>
  <si>
    <t>UGA-0015581</t>
  </si>
  <si>
    <t>MMV1577996</t>
  </si>
  <si>
    <t>UGA-0015582</t>
  </si>
  <si>
    <t>MMV1578208</t>
  </si>
  <si>
    <t>UGA-0015583</t>
  </si>
  <si>
    <t>MMV1577997</t>
  </si>
  <si>
    <t>UGA-0015584</t>
  </si>
  <si>
    <t>MMV1578209</t>
  </si>
  <si>
    <t>UGA-0015585</t>
  </si>
  <si>
    <t>MMV1577998</t>
  </si>
  <si>
    <t>UGA-0015586</t>
  </si>
  <si>
    <t>MMV1577987</t>
  </si>
  <si>
    <t>UGA-0015587</t>
  </si>
  <si>
    <t>MMV1577999</t>
  </si>
  <si>
    <t>UGA-0015588</t>
  </si>
  <si>
    <t>MMV1577976</t>
  </si>
  <si>
    <t>UGA-0015589</t>
  </si>
  <si>
    <t>MMV1577992</t>
  </si>
  <si>
    <t>UGA-0015590</t>
  </si>
  <si>
    <t>MMV1577977</t>
  </si>
  <si>
    <t>UGA-0015591</t>
  </si>
  <si>
    <t>MMV1577993</t>
  </si>
  <si>
    <t>UGA-0015592</t>
  </si>
  <si>
    <t>MMV1577978</t>
  </si>
  <si>
    <t>UGA-0015593</t>
  </si>
  <si>
    <t>MMV1577994</t>
  </si>
  <si>
    <t>UGA-0015594</t>
  </si>
  <si>
    <t>MMV1577979</t>
  </si>
  <si>
    <t>UGA-0015595</t>
  </si>
  <si>
    <t>MMV1577995</t>
  </si>
  <si>
    <t>UGA-0015596</t>
  </si>
  <si>
    <t>MMV1577980</t>
  </si>
  <si>
    <t>UGA-0015597</t>
  </si>
  <si>
    <t>MMV1577988</t>
  </si>
  <si>
    <t>UGA-0015598</t>
  </si>
  <si>
    <t>MMV1577981</t>
  </si>
  <si>
    <t>UGA-0015599</t>
  </si>
  <si>
    <t>MMV1577989</t>
  </si>
  <si>
    <t>UGA-0015600</t>
  </si>
  <si>
    <t>MMV1577983</t>
  </si>
  <si>
    <t>UGA-0015601</t>
  </si>
  <si>
    <t>MMV1577990</t>
  </si>
  <si>
    <t>UGA-0015602</t>
  </si>
  <si>
    <t>MMV1578207</t>
  </si>
  <si>
    <t>UGA-0015603</t>
  </si>
  <si>
    <t>MMV1577991</t>
  </si>
  <si>
    <t>UGA-0015604</t>
  </si>
  <si>
    <t>MMV1578004</t>
  </si>
  <si>
    <t>UGA-0015605</t>
  </si>
  <si>
    <t>MMV1578013</t>
  </si>
  <si>
    <t>UGA-0015606</t>
  </si>
  <si>
    <t>MMV1578006</t>
  </si>
  <si>
    <t>UGA-0015607</t>
  </si>
  <si>
    <t>MMV1578014</t>
  </si>
  <si>
    <t>UGA-0015608</t>
  </si>
  <si>
    <t>MMV1578007</t>
  </si>
  <si>
    <t>UGA-0015609</t>
  </si>
  <si>
    <t>MMV1578015</t>
  </si>
  <si>
    <t>UGA-0015610</t>
  </si>
  <si>
    <t>MMV1578008</t>
  </si>
  <si>
    <t>UGA-0015611</t>
  </si>
  <si>
    <t>MMV1578016</t>
  </si>
  <si>
    <t>UGA-0015612</t>
  </si>
  <si>
    <t>MMV1578009</t>
  </si>
  <si>
    <t>UGA-0015613</t>
  </si>
  <si>
    <t>MMV1578017</t>
  </si>
  <si>
    <t>UGA-0015614</t>
  </si>
  <si>
    <t>MMV1578010</t>
  </si>
  <si>
    <t>UGA-0015615</t>
  </si>
  <si>
    <t>MMV1578018</t>
  </si>
  <si>
    <t>UGA-0015616</t>
  </si>
  <si>
    <t>MMV1578011</t>
  </si>
  <si>
    <t>UGA-0015617</t>
  </si>
  <si>
    <t>MMV1578019</t>
  </si>
  <si>
    <t>UGA-0015618</t>
  </si>
  <si>
    <t>MMV1578012</t>
  </si>
  <si>
    <t>UGA-0015619</t>
  </si>
  <si>
    <t>MMV1578020</t>
  </si>
  <si>
    <t>UGA-0015620</t>
  </si>
  <si>
    <t>MMV1578021</t>
  </si>
  <si>
    <t>UGA-0015621</t>
  </si>
  <si>
    <t>MMV1578022</t>
  </si>
  <si>
    <t>UGA-0015622</t>
  </si>
  <si>
    <t>MMV1578033</t>
  </si>
  <si>
    <t>UGA-0015623</t>
  </si>
  <si>
    <t>MMV1578023</t>
  </si>
  <si>
    <t>UGA-0015624</t>
  </si>
  <si>
    <t>MMV1578024</t>
  </si>
  <si>
    <t>UGA-0015625</t>
  </si>
  <si>
    <t>MMV1578075</t>
  </si>
  <si>
    <t>UGA-0015626</t>
  </si>
  <si>
    <t>MMV1578025</t>
  </si>
  <si>
    <t>UGA-0015627</t>
  </si>
  <si>
    <t>MMV1578026</t>
  </si>
  <si>
    <t>UGA-0015628</t>
  </si>
  <si>
    <t>MMV1578091</t>
  </si>
  <si>
    <t>UGA-0015629</t>
  </si>
  <si>
    <t>MMV1578027</t>
  </si>
  <si>
    <t>UGA-0015630</t>
  </si>
  <si>
    <t>MMV1578092</t>
  </si>
  <si>
    <t>UGA-0015631</t>
  </si>
  <si>
    <t>MMV1578028</t>
  </si>
  <si>
    <t>UGA-0015632</t>
  </si>
  <si>
    <t>MMV1578093</t>
  </si>
  <si>
    <t>UGA-0015633</t>
  </si>
  <si>
    <t>MMV1578029</t>
  </si>
  <si>
    <t>UGA-0015634</t>
  </si>
  <si>
    <t>MMV1578037</t>
  </si>
  <si>
    <t>UGA-0015635</t>
  </si>
  <si>
    <t>MMV1578030</t>
  </si>
  <si>
    <t>UGA-0015636</t>
  </si>
  <si>
    <t>MMV1578038</t>
  </si>
  <si>
    <t>UGA-0015637</t>
  </si>
  <si>
    <t>MMV1578031</t>
  </si>
  <si>
    <t>UGA-0015638</t>
  </si>
  <si>
    <t>MMV1578039</t>
  </si>
  <si>
    <t>UGA-0015639</t>
  </si>
  <si>
    <t>MMV1578032</t>
  </si>
  <si>
    <t>UGA-0015640</t>
  </si>
  <si>
    <t>MMV1578040</t>
  </si>
  <si>
    <t>UGA-0015641</t>
  </si>
  <si>
    <t>MMV1578041</t>
  </si>
  <si>
    <t>UGA-0015642</t>
  </si>
  <si>
    <t>MMV1578034</t>
  </si>
  <si>
    <t>UGA-0015643</t>
  </si>
  <si>
    <t>MMV1578042</t>
  </si>
  <si>
    <t>UGA-0015644</t>
  </si>
  <si>
    <t>MMV1578035</t>
  </si>
  <si>
    <t>UGA-0015645</t>
  </si>
  <si>
    <t>MMV1578043</t>
  </si>
  <si>
    <t>UGA-0015646</t>
  </si>
  <si>
    <t>MMV1578036</t>
  </si>
  <si>
    <t>UGA-0015647</t>
  </si>
  <si>
    <t>MMV1578044</t>
  </si>
  <si>
    <t>UGA-0015648</t>
  </si>
  <si>
    <t>MMV1578045</t>
  </si>
  <si>
    <t>UGA-0015649</t>
  </si>
  <si>
    <t>MMV1578053</t>
  </si>
  <si>
    <t>UGA-0015650</t>
  </si>
  <si>
    <t>MMV1578046</t>
  </si>
  <si>
    <t>UGA-0015651</t>
  </si>
  <si>
    <t>MMV1578054</t>
  </si>
  <si>
    <t>UGA-0015652</t>
  </si>
  <si>
    <t>MMV1578047</t>
  </si>
  <si>
    <t>UGA-0015653</t>
  </si>
  <si>
    <t>MMV1578055</t>
  </si>
  <si>
    <t>UGA-0015654</t>
  </si>
  <si>
    <t>MMV1578048</t>
  </si>
  <si>
    <t>UGA-0015655</t>
  </si>
  <si>
    <t>MMV1578056</t>
  </si>
  <si>
    <t>UGA-0015656</t>
  </si>
  <si>
    <t>MMV1578049</t>
  </si>
  <si>
    <t>UGA-0015657</t>
  </si>
  <si>
    <t>MMV1578057</t>
  </si>
  <si>
    <t>UGA-0015658</t>
  </si>
  <si>
    <t>MMV1578050</t>
  </si>
  <si>
    <t>UGA-0015659</t>
  </si>
  <si>
    <t>MMV1578058</t>
  </si>
  <si>
    <t>UGA-0015660</t>
  </si>
  <si>
    <t>MMV1578051</t>
  </si>
  <si>
    <t>UGA-0015661</t>
  </si>
  <si>
    <t>MMV1578059</t>
  </si>
  <si>
    <t>UGA-0015662</t>
  </si>
  <si>
    <t>MMV1578052</t>
  </si>
  <si>
    <t>UGA-0015663</t>
  </si>
  <si>
    <t>MMV1578060</t>
  </si>
  <si>
    <t>UGA-0015664</t>
  </si>
  <si>
    <t>MMV1578061</t>
  </si>
  <si>
    <t>UGA-0015665</t>
  </si>
  <si>
    <t>MMV1578069</t>
  </si>
  <si>
    <t>UGA-0015666</t>
  </si>
  <si>
    <t>MMV1578062</t>
  </si>
  <si>
    <t>UGA-0015667</t>
  </si>
  <si>
    <t>MMV1578984</t>
  </si>
  <si>
    <t>UGA-0015668</t>
  </si>
  <si>
    <t>MMV1578063</t>
  </si>
  <si>
    <t>UGA-0015669</t>
  </si>
  <si>
    <t>MMV1578070</t>
  </si>
  <si>
    <t>UGA-0015670</t>
  </si>
  <si>
    <t>MMV1578064</t>
  </si>
  <si>
    <t>UGA-0015671</t>
  </si>
  <si>
    <t>MMV1578071</t>
  </si>
  <si>
    <t>UGA-0015672</t>
  </si>
  <si>
    <t>MMV1578065</t>
  </si>
  <si>
    <t>UGA-0015673</t>
  </si>
  <si>
    <t>MMV1578072</t>
  </si>
  <si>
    <t>UGA-0015674</t>
  </si>
  <si>
    <t>MMV1578066</t>
  </si>
  <si>
    <t>UGA-0015675</t>
  </si>
  <si>
    <t>MMV1578073</t>
  </si>
  <si>
    <t>UGA-0015676</t>
  </si>
  <si>
    <t>MMV1578067</t>
  </si>
  <si>
    <t>UGA-0015677</t>
  </si>
  <si>
    <t>MMV1578074</t>
  </si>
  <si>
    <t>UGA-0015678</t>
  </si>
  <si>
    <t>MMV1578068</t>
  </si>
  <si>
    <t>UGA-0015679</t>
  </si>
  <si>
    <t>MMV1578076</t>
  </si>
  <si>
    <t>UGA-0015680</t>
  </si>
  <si>
    <t>MMV1578084</t>
  </si>
  <si>
    <t>UGA-0015681</t>
  </si>
  <si>
    <t>MMV1578077</t>
  </si>
  <si>
    <t>UGA-0015682</t>
  </si>
  <si>
    <t>MMV1578085</t>
  </si>
  <si>
    <t>UGA-0015683</t>
  </si>
  <si>
    <t>MMV1578078</t>
  </si>
  <si>
    <t>UGA-0015684</t>
  </si>
  <si>
    <t>MMV1578086</t>
  </si>
  <si>
    <t>UGA-0015685</t>
  </si>
  <si>
    <t>MMV1578079</t>
  </si>
  <si>
    <t>UGA-0015686</t>
  </si>
  <si>
    <t>MMV1578087</t>
  </si>
  <si>
    <t>UGA-0015687</t>
  </si>
  <si>
    <t>MMV1578080</t>
  </si>
  <si>
    <t>UGA-0015688</t>
  </si>
  <si>
    <t>MMV1578088</t>
  </si>
  <si>
    <t>UGA-0015689</t>
  </si>
  <si>
    <t>MMV1578081</t>
  </si>
  <si>
    <t>UGA-0015690</t>
  </si>
  <si>
    <t>MMV1578089</t>
  </si>
  <si>
    <t>UGA-0015691</t>
  </si>
  <si>
    <t>MMV1578082</t>
  </si>
  <si>
    <t>UGA-0015692</t>
  </si>
  <si>
    <t>MMV1577962</t>
  </si>
  <si>
    <t>UGA-0015693</t>
  </si>
  <si>
    <t>MMV1578083</t>
  </si>
  <si>
    <t>UGA-0015694</t>
  </si>
  <si>
    <t>MMV1578090</t>
  </si>
  <si>
    <t>UGA-0015695</t>
  </si>
  <si>
    <t>MMV1577972</t>
  </si>
  <si>
    <t>UGA-0015696</t>
  </si>
  <si>
    <t>MMV1577963</t>
  </si>
  <si>
    <t>UGA-0015697</t>
  </si>
  <si>
    <t>MMV1578094</t>
  </si>
  <si>
    <t>UGA-0015698</t>
  </si>
  <si>
    <t>MMV1577937</t>
  </si>
  <si>
    <t>UGA-0015699</t>
  </si>
  <si>
    <t>MMV1577973</t>
  </si>
  <si>
    <t>UGA-0015700</t>
  </si>
  <si>
    <t>MMV1577960</t>
  </si>
  <si>
    <t>UGA-0015701</t>
  </si>
  <si>
    <t>MMV1578096</t>
  </si>
  <si>
    <t>UGA-0015702</t>
  </si>
  <si>
    <t>MMV1577961</t>
  </si>
  <si>
    <t>UGA-0015703</t>
  </si>
  <si>
    <t>MMV1578097</t>
  </si>
  <si>
    <t>UGA-0015704</t>
  </si>
  <si>
    <t>MMV1578005</t>
  </si>
  <si>
    <t>UGA-0015705</t>
  </si>
  <si>
    <t>MMV1577974</t>
  </si>
  <si>
    <t>UGA-0015706</t>
  </si>
  <si>
    <t>MMV1578204</t>
  </si>
  <si>
    <t>UGA-0015707</t>
  </si>
  <si>
    <t>MMV1578095</t>
  </si>
  <si>
    <t>UGA-0015708</t>
  </si>
  <si>
    <t>MMV1577971</t>
  </si>
  <si>
    <t>UGA-0015709</t>
  </si>
  <si>
    <t>MMV1577975</t>
  </si>
  <si>
    <t>UGA-0015710</t>
  </si>
  <si>
    <t>MMV1578206</t>
  </si>
  <si>
    <t>UGA-0015711</t>
  </si>
  <si>
    <t>MMV1578098</t>
  </si>
  <si>
    <t>UGA-0015712</t>
  </si>
  <si>
    <t>MMV1578105</t>
  </si>
  <si>
    <t>UGA-0015713</t>
  </si>
  <si>
    <t>MMV1578099</t>
  </si>
  <si>
    <t>UGA-0015714</t>
  </si>
  <si>
    <t>MMV1578106</t>
  </si>
  <si>
    <t>UGA-0015715</t>
  </si>
  <si>
    <t>MMV1578100</t>
  </si>
  <si>
    <t>UGA-0015716</t>
  </si>
  <si>
    <t>MMV1578107</t>
  </si>
  <si>
    <t>UGA-0015717</t>
  </si>
  <si>
    <t>MMV1578101</t>
  </si>
  <si>
    <t>UGA-0015718</t>
  </si>
  <si>
    <t>MMV1578108</t>
  </si>
  <si>
    <t>UGA-0015719</t>
  </si>
  <si>
    <t>MMV1578102</t>
  </si>
  <si>
    <t>UGA-0015720</t>
  </si>
  <si>
    <t>MMV1578109</t>
  </si>
  <si>
    <t>UGA-0015721</t>
  </si>
  <si>
    <t>MMV1578103</t>
  </si>
  <si>
    <t>UGA-0015722</t>
  </si>
  <si>
    <t>MMV1577926</t>
  </si>
  <si>
    <t>UGA-0015723</t>
  </si>
  <si>
    <t>MMV1578104</t>
  </si>
  <si>
    <t>UGA-0015724</t>
  </si>
  <si>
    <t>MMV1577927</t>
  </si>
  <si>
    <t>UGA-0015725</t>
  </si>
  <si>
    <t>MMV1577964</t>
  </si>
  <si>
    <t>UGA-0015726</t>
  </si>
  <si>
    <t>MMV1577928</t>
  </si>
  <si>
    <t>UGA-0015727</t>
  </si>
  <si>
    <t>MMV1577929</t>
  </si>
  <si>
    <t>UGA-0015728</t>
  </si>
  <si>
    <t>MMV1577966</t>
  </si>
  <si>
    <t>UGA-0015729</t>
  </si>
  <si>
    <t>MMV1577930</t>
  </si>
  <si>
    <t>UGA-0015730</t>
  </si>
  <si>
    <t>MMV1577936</t>
  </si>
  <si>
    <t>UGA-0015731</t>
  </si>
  <si>
    <t>MMV1577931</t>
  </si>
  <si>
    <t>UGA-0015732</t>
  </si>
  <si>
    <t>MMV1577970</t>
  </si>
  <si>
    <t>UGA-0015733</t>
  </si>
  <si>
    <t>MMV1577932</t>
  </si>
  <si>
    <t>UGA-0015734</t>
  </si>
  <si>
    <t>MMV1577938</t>
  </si>
  <si>
    <t>UGA-0015735</t>
  </si>
  <si>
    <t>MMV1577965</t>
  </si>
  <si>
    <t>UGA-0015736</t>
  </si>
  <si>
    <t>MMV1577939</t>
  </si>
  <si>
    <t>UGA-0015737</t>
  </si>
  <si>
    <t>MMV1577933</t>
  </si>
  <si>
    <t>UGA-0015738</t>
  </si>
  <si>
    <t>MMV1577940</t>
  </si>
  <si>
    <t>UGA-0015739</t>
  </si>
  <si>
    <t>MMV1577934</t>
  </si>
  <si>
    <t>UGA-0015740</t>
  </si>
  <si>
    <t>MMV1577941</t>
  </si>
  <si>
    <t>UGA-0015741</t>
  </si>
  <si>
    <t>MMV1577935</t>
  </si>
  <si>
    <t>UGA-0015742</t>
  </si>
  <si>
    <t>MMV1577942</t>
  </si>
  <si>
    <t>UGA-0015743</t>
  </si>
  <si>
    <t>MMV1577943</t>
  </si>
  <si>
    <t>UGA-0015744</t>
  </si>
  <si>
    <t>MMV1577949</t>
  </si>
  <si>
    <t>UGA-0015745</t>
  </si>
  <si>
    <t>MMV1577967</t>
  </si>
  <si>
    <t>UGA-0015746</t>
  </si>
  <si>
    <t>MMV1577969</t>
  </si>
  <si>
    <t>UGA-0015747</t>
  </si>
  <si>
    <t>MMV1577944</t>
  </si>
  <si>
    <t>UGA-0015748</t>
  </si>
  <si>
    <t>MMV1577950</t>
  </si>
  <si>
    <t>UGA-0015749</t>
  </si>
  <si>
    <t>MMV1577945</t>
  </si>
  <si>
    <t>UGA-0015750</t>
  </si>
  <si>
    <t>MMV1577951</t>
  </si>
  <si>
    <t>UGA-0015751</t>
  </si>
  <si>
    <t>MMV1577968</t>
  </si>
  <si>
    <t>UGA-0015752</t>
  </si>
  <si>
    <t>MMV1577952</t>
  </si>
  <si>
    <t>UGA-0015753</t>
  </si>
  <si>
    <t>MMV1577946</t>
  </si>
  <si>
    <t>UGA-0015754</t>
  </si>
  <si>
    <t>MMV1577953</t>
  </si>
  <si>
    <t>UGA-0015755</t>
  </si>
  <si>
    <t>MMV1577947</t>
  </si>
  <si>
    <t>UGA-0015756</t>
  </si>
  <si>
    <t>MMV1577954</t>
  </si>
  <si>
    <t>UGA-0015757</t>
  </si>
  <si>
    <t>MMV1577948</t>
  </si>
  <si>
    <t>UGA-0015758</t>
  </si>
  <si>
    <t>MMV1577955</t>
  </si>
  <si>
    <t>UGA-0015759</t>
  </si>
  <si>
    <t>MMV1577956</t>
  </si>
  <si>
    <t>UGA-0015760</t>
  </si>
  <si>
    <t>MMV1577958</t>
  </si>
  <si>
    <t>UGA-0015761</t>
  </si>
  <si>
    <t>MMV1577957</t>
  </si>
  <si>
    <t>UGA-0015762</t>
  </si>
  <si>
    <t>MMV1577959</t>
  </si>
  <si>
    <t>UGA-0000025</t>
  </si>
  <si>
    <t>CC1=C(C=NO1)C(=O)NC1=CC=C(C=C1)C(F)(F)F</t>
  </si>
  <si>
    <t>Leflunomide, MMV003291, UGA-0014703</t>
  </si>
  <si>
    <t>UGA-0014649</t>
  </si>
  <si>
    <t>MMV1508127</t>
  </si>
  <si>
    <t>UGA-0014650</t>
  </si>
  <si>
    <t>MMV690565</t>
  </si>
  <si>
    <t>UGA-0014651</t>
  </si>
  <si>
    <t>MMV003462</t>
  </si>
  <si>
    <t>UGA-0014652</t>
  </si>
  <si>
    <t>MMV690755</t>
  </si>
  <si>
    <t>UGA-0014653</t>
  </si>
  <si>
    <t>MMV690761</t>
  </si>
  <si>
    <t>UGA-0014654</t>
  </si>
  <si>
    <t>MMV637810</t>
  </si>
  <si>
    <t>UGA-0014655</t>
  </si>
  <si>
    <t>MMV690577</t>
  </si>
  <si>
    <t>UGA-0014656</t>
  </si>
  <si>
    <t>MMV690570</t>
  </si>
  <si>
    <t>UGA-0014657</t>
  </si>
  <si>
    <t>MMV001940</t>
  </si>
  <si>
    <t>UGA-0014658</t>
  </si>
  <si>
    <t>MMV690723</t>
  </si>
  <si>
    <t>UGA-0014659</t>
  </si>
  <si>
    <t>MMV690695</t>
  </si>
  <si>
    <t>UGA-0014660</t>
  </si>
  <si>
    <t>MMV690737</t>
  </si>
  <si>
    <t>UGA-0014661</t>
  </si>
  <si>
    <t>MMV690774</t>
  </si>
  <si>
    <t>UGA-0014662</t>
  </si>
  <si>
    <t>MMV690567</t>
  </si>
  <si>
    <t>UGA-0014663</t>
  </si>
  <si>
    <t>MMV690647</t>
  </si>
  <si>
    <t>UGA-0014664</t>
  </si>
  <si>
    <t>MMV690727</t>
  </si>
  <si>
    <t>UGA-0014665</t>
  </si>
  <si>
    <t>MMV690667</t>
  </si>
  <si>
    <t>UGA-0014666</t>
  </si>
  <si>
    <t>MMV690685</t>
  </si>
  <si>
    <t>UGA-0014667</t>
  </si>
  <si>
    <t>MMV690668</t>
  </si>
  <si>
    <t>UGA-0014668</t>
  </si>
  <si>
    <t>MMV690678</t>
  </si>
  <si>
    <t>UGA-0014669</t>
  </si>
  <si>
    <t>MMV690660</t>
  </si>
  <si>
    <t>UGA-0014670</t>
  </si>
  <si>
    <t>MMV690623</t>
  </si>
  <si>
    <t>UGA-0014671</t>
  </si>
  <si>
    <t>FC(F)(F)C1=CN=C(OC2=CC(C=C3CCN(CC3)C(=O)NC3=NN=CC=C3)=CC=C2)C=C1</t>
  </si>
  <si>
    <t>MMV690648</t>
  </si>
  <si>
    <t>UGA-0014672</t>
  </si>
  <si>
    <t>MMV690687</t>
  </si>
  <si>
    <t>UGA-0014673</t>
  </si>
  <si>
    <t>MMV001818</t>
  </si>
  <si>
    <t>UGA-0014674</t>
  </si>
  <si>
    <t>MMV002163</t>
  </si>
  <si>
    <t>UGA-0014675</t>
  </si>
  <si>
    <t>MMV002014</t>
  </si>
  <si>
    <t>UGA-0014676</t>
  </si>
  <si>
    <t>MMV690508</t>
  </si>
  <si>
    <t>UGA-0014677</t>
  </si>
  <si>
    <t>MMV690571</t>
  </si>
  <si>
    <t>UGA-0014678</t>
  </si>
  <si>
    <t>MMV690725</t>
  </si>
  <si>
    <t>UGA-0014679</t>
  </si>
  <si>
    <t>MMV690576</t>
  </si>
  <si>
    <t>UGA-0014680</t>
  </si>
  <si>
    <t>MMV690746</t>
  </si>
  <si>
    <t>UGA-0014681</t>
  </si>
  <si>
    <t>MMV690776</t>
  </si>
  <si>
    <t>UGA-0014682</t>
  </si>
  <si>
    <t>MMV690729</t>
  </si>
  <si>
    <t>UGA-0014683</t>
  </si>
  <si>
    <t>MMV690743</t>
  </si>
  <si>
    <t>UGA-0014684</t>
  </si>
  <si>
    <t>MMV690597</t>
  </si>
  <si>
    <t>UGA-0014685</t>
  </si>
  <si>
    <t>MMV690705</t>
  </si>
  <si>
    <t>UGA-0014686</t>
  </si>
  <si>
    <t>MMV690689</t>
  </si>
  <si>
    <t>UGA-0014687</t>
  </si>
  <si>
    <t>MMV690735</t>
  </si>
  <si>
    <t>UGA-0014688</t>
  </si>
  <si>
    <t>MMV690498</t>
  </si>
  <si>
    <t>UGA-0014689</t>
  </si>
  <si>
    <t>MMV690584</t>
  </si>
  <si>
    <t>UGA-0014690</t>
  </si>
  <si>
    <t>MMV011969</t>
  </si>
  <si>
    <t>UGA-0014691</t>
  </si>
  <si>
    <t>MMV690575</t>
  </si>
  <si>
    <t>UGA-0014692</t>
  </si>
  <si>
    <t>MMV690599</t>
  </si>
  <si>
    <t>UGA-0014693</t>
  </si>
  <si>
    <t>MMV1514112</t>
  </si>
  <si>
    <t>UGA-0014694</t>
  </si>
  <si>
    <t>MMV690669</t>
  </si>
  <si>
    <t>UGA-0014695</t>
  </si>
  <si>
    <t>MMV690676</t>
  </si>
  <si>
    <t>UGA-0014696</t>
  </si>
  <si>
    <t>MMV690658</t>
  </si>
  <si>
    <t>UGA-0014697</t>
  </si>
  <si>
    <t>MMV690665</t>
  </si>
  <si>
    <t>UGA-0014698</t>
  </si>
  <si>
    <t>MMV690656</t>
  </si>
  <si>
    <t>UGA-0014699</t>
  </si>
  <si>
    <t>MMV690560</t>
  </si>
  <si>
    <t>UGA-0014700</t>
  </si>
  <si>
    <t>MMV690650</t>
  </si>
  <si>
    <t>UGA-0014701</t>
  </si>
  <si>
    <t>MMV001628</t>
  </si>
  <si>
    <t>UGA-0014702</t>
  </si>
  <si>
    <t>MMV690511</t>
  </si>
  <si>
    <t>UGA-0014704</t>
  </si>
  <si>
    <t>MMV001851</t>
  </si>
  <si>
    <t>UGA-0014705</t>
  </si>
  <si>
    <t>MMV690772</t>
  </si>
  <si>
    <t>UGA-0014706</t>
  </si>
  <si>
    <t>MMV690750</t>
  </si>
  <si>
    <t>UGA-0014707</t>
  </si>
  <si>
    <t>MMV690561</t>
  </si>
  <si>
    <t>UGA-0014708</t>
  </si>
  <si>
    <t>MMV690740</t>
  </si>
  <si>
    <t>UGA-0014709</t>
  </si>
  <si>
    <t>MMV690734</t>
  </si>
  <si>
    <t>UGA-0014710</t>
  </si>
  <si>
    <t>MMV690733</t>
  </si>
  <si>
    <t>UGA-0014711</t>
  </si>
  <si>
    <t>MMV690782</t>
  </si>
  <si>
    <t>UGA-0014712</t>
  </si>
  <si>
    <t>MMV690589</t>
  </si>
  <si>
    <t>UGA-0014713</t>
  </si>
  <si>
    <t>MMV690748</t>
  </si>
  <si>
    <t>UGA-0014714</t>
  </si>
  <si>
    <t>MMV551860</t>
  </si>
  <si>
    <t>UGA-0014715</t>
  </si>
  <si>
    <t>MMV085494</t>
  </si>
  <si>
    <t>UGA-0014716</t>
  </si>
  <si>
    <t>MMV690726</t>
  </si>
  <si>
    <t>UGA-0014717</t>
  </si>
  <si>
    <t>MMV690460</t>
  </si>
  <si>
    <t>UGA-0014718</t>
  </si>
  <si>
    <t>MMV690583</t>
  </si>
  <si>
    <t>UGA-0014719</t>
  </si>
  <si>
    <t>MMV690712</t>
  </si>
  <si>
    <t>UGA-0014720</t>
  </si>
  <si>
    <t>MMV690730</t>
  </si>
  <si>
    <t>UGA-0014721</t>
  </si>
  <si>
    <t>MMV1161976</t>
  </si>
  <si>
    <t>UGA-0014722</t>
  </si>
  <si>
    <t>MMV690652</t>
  </si>
  <si>
    <t>UGA-0014723</t>
  </si>
  <si>
    <t>MMV690682</t>
  </si>
  <si>
    <t>UGA-0014724</t>
  </si>
  <si>
    <t>MMV543818</t>
  </si>
  <si>
    <t>UGA-0014725</t>
  </si>
  <si>
    <t>MMV690681</t>
  </si>
  <si>
    <t>UGA-0014726</t>
  </si>
  <si>
    <t>MMV690677</t>
  </si>
  <si>
    <t>UGA-0014727</t>
  </si>
  <si>
    <t>MMV690672</t>
  </si>
  <si>
    <t>UGA-0014728</t>
  </si>
  <si>
    <t>MMV690558</t>
  </si>
  <si>
    <t>UGA-0014729</t>
  </si>
  <si>
    <t>MMV690515</t>
  </si>
  <si>
    <t>UGA-0014730</t>
  </si>
  <si>
    <t>MMV690516</t>
  </si>
  <si>
    <t>UGA-0014731</t>
  </si>
  <si>
    <t>MMV690517</t>
  </si>
  <si>
    <t>UGA-0014732</t>
  </si>
  <si>
    <t>MMV690518</t>
  </si>
  <si>
    <t>UGA-0014733</t>
  </si>
  <si>
    <t>MMV690696</t>
  </si>
  <si>
    <t>UGA-0014734</t>
  </si>
  <si>
    <t>MMV690783</t>
  </si>
  <si>
    <t>UGA-0014735</t>
  </si>
  <si>
    <t>MMV690756</t>
  </si>
  <si>
    <t>UGA-0014736</t>
  </si>
  <si>
    <t>MMV690758</t>
  </si>
  <si>
    <t>UGA-0014737</t>
  </si>
  <si>
    <t>MMV690762</t>
  </si>
  <si>
    <t>UGA-0014738</t>
  </si>
  <si>
    <t>MMV690747</t>
  </si>
  <si>
    <t>UGA-0014739</t>
  </si>
  <si>
    <t>MMV690700</t>
  </si>
  <si>
    <t>UGA-0014740</t>
  </si>
  <si>
    <t>MMV690588</t>
  </si>
  <si>
    <t>UGA-0014741</t>
  </si>
  <si>
    <t>MMV690505</t>
  </si>
  <si>
    <t>UGA-0014742</t>
  </si>
  <si>
    <t>MMV690731</t>
  </si>
  <si>
    <t>UGA-0014743</t>
  </si>
  <si>
    <t>MMV690699</t>
  </si>
  <si>
    <t>UGA-0014744</t>
  </si>
  <si>
    <t>MMV690692</t>
  </si>
  <si>
    <t>UGA-0014745</t>
  </si>
  <si>
    <t>MMV690713</t>
  </si>
  <si>
    <t>UGA-0014746</t>
  </si>
  <si>
    <t>MMV690718</t>
  </si>
  <si>
    <t>UGA-0014747</t>
  </si>
  <si>
    <t>MMV002162</t>
  </si>
  <si>
    <t>UGA-0014748</t>
  </si>
  <si>
    <t>MMV690704</t>
  </si>
  <si>
    <t>UGA-0014749</t>
  </si>
  <si>
    <t>MMV690670</t>
  </si>
  <si>
    <t>UGA-0014750</t>
  </si>
  <si>
    <t>MMV690556</t>
  </si>
  <si>
    <t>UGA-0014751</t>
  </si>
  <si>
    <t>MMV690671</t>
  </si>
  <si>
    <t>UGA-0014752</t>
  </si>
  <si>
    <t>FC(F)(F)C1=NC2=C(C=CC3=NC(=CN23)C2=NN=CO2)C(=C1)C(F)(F)F</t>
  </si>
  <si>
    <t>MMV690555</t>
  </si>
  <si>
    <t>UGA-0014753</t>
  </si>
  <si>
    <t>MMV690688</t>
  </si>
  <si>
    <t>UGA-0014754</t>
  </si>
  <si>
    <t>COC1=CC=CC(=C1)N1CCN(CC1)C1=NC2=C(F)C=CC=C2[C@H](CC(O)=O)N1C1=C(OC)C=CC(=C1)C(F)(F)F</t>
  </si>
  <si>
    <t>MMV690653</t>
  </si>
  <si>
    <t>UGA-0014755</t>
  </si>
  <si>
    <t>MMV346714</t>
  </si>
  <si>
    <t>UGA-0014756</t>
  </si>
  <si>
    <t>MMV690673</t>
  </si>
  <si>
    <t>UGA-0014757</t>
  </si>
  <si>
    <t>MMV690522</t>
  </si>
  <si>
    <t>UGA-0014758</t>
  </si>
  <si>
    <t>MMV690523</t>
  </si>
  <si>
    <t>UGA-0014759</t>
  </si>
  <si>
    <t>MMV690524</t>
  </si>
  <si>
    <t>UGA-0014760</t>
  </si>
  <si>
    <t>MMV690525</t>
  </si>
  <si>
    <t>UGA-0014761</t>
  </si>
  <si>
    <t>MMV690501</t>
  </si>
  <si>
    <t>UGA-0014762</t>
  </si>
  <si>
    <t>MMV003444</t>
  </si>
  <si>
    <t>UGA-0014763</t>
  </si>
  <si>
    <t>MMV690698</t>
  </si>
  <si>
    <t>UGA-0014764</t>
  </si>
  <si>
    <t>MMV690778</t>
  </si>
  <si>
    <t>UGA-0014765</t>
  </si>
  <si>
    <t>MMV690764</t>
  </si>
  <si>
    <t>UGA-0014766</t>
  </si>
  <si>
    <t>MMV690691</t>
  </si>
  <si>
    <t>UGA-0014767</t>
  </si>
  <si>
    <t>MMV690579</t>
  </si>
  <si>
    <t>UGA-0014768</t>
  </si>
  <si>
    <t>MMV690728</t>
  </si>
  <si>
    <t>UGA-0014769</t>
  </si>
  <si>
    <t>MMV690753</t>
  </si>
  <si>
    <t>UGA-0014770</t>
  </si>
  <si>
    <t>MMV690767</t>
  </si>
  <si>
    <t>UGA-0014771</t>
  </si>
  <si>
    <t>MMV690768</t>
  </si>
  <si>
    <t>UGA-0014772</t>
  </si>
  <si>
    <t>MMV690781</t>
  </si>
  <si>
    <t>UGA-0014773</t>
  </si>
  <si>
    <t>MMV690574</t>
  </si>
  <si>
    <t>UGA-0014774</t>
  </si>
  <si>
    <t>MMV690572</t>
  </si>
  <si>
    <t>UGA-0014775</t>
  </si>
  <si>
    <t>MMV690720</t>
  </si>
  <si>
    <t>UGA-0014776</t>
  </si>
  <si>
    <t>MMV690739</t>
  </si>
  <si>
    <t>UGA-0014777</t>
  </si>
  <si>
    <t>MMV690559</t>
  </si>
  <si>
    <t>UGA-0014778</t>
  </si>
  <si>
    <t>MMV536420</t>
  </si>
  <si>
    <t>UGA-0014779</t>
  </si>
  <si>
    <t>MMV690663</t>
  </si>
  <si>
    <t>UGA-0014780</t>
  </si>
  <si>
    <t>MMV690674</t>
  </si>
  <si>
    <t>UGA-0014781</t>
  </si>
  <si>
    <t>MMV690654</t>
  </si>
  <si>
    <t>UGA-0014782</t>
  </si>
  <si>
    <t>MMV690680</t>
  </si>
  <si>
    <t>UGA-0014783</t>
  </si>
  <si>
    <t>MMV690661</t>
  </si>
  <si>
    <t>UGA-0014784</t>
  </si>
  <si>
    <t>MMV690557</t>
  </si>
  <si>
    <t>UGA-0014785</t>
  </si>
  <si>
    <t>MMV690529</t>
  </si>
  <si>
    <t>UGA-0014786</t>
  </si>
  <si>
    <t>MMV690530</t>
  </si>
  <si>
    <t>UGA-0014787</t>
  </si>
  <si>
    <t>MMV690531</t>
  </si>
  <si>
    <t>UGA-0014788</t>
  </si>
  <si>
    <t>MMV690532</t>
  </si>
  <si>
    <t>UGA-0014789</t>
  </si>
  <si>
    <t>MMV690485</t>
  </si>
  <si>
    <t>UGA-0014790</t>
  </si>
  <si>
    <t>MMV690732</t>
  </si>
  <si>
    <t>UGA-0014791</t>
  </si>
  <si>
    <t>MMV690766</t>
  </si>
  <si>
    <t>UGA-0014792</t>
  </si>
  <si>
    <t>MMV690742</t>
  </si>
  <si>
    <t>UGA-0014793</t>
  </si>
  <si>
    <t>MMV690741</t>
  </si>
  <si>
    <t>UGA-0014794</t>
  </si>
  <si>
    <t>MMV551816</t>
  </si>
  <si>
    <t>UGA-0014795</t>
  </si>
  <si>
    <t>MMV690600</t>
  </si>
  <si>
    <t>UGA-0014796</t>
  </si>
  <si>
    <t>MMV690598</t>
  </si>
  <si>
    <t>UGA-0014797</t>
  </si>
  <si>
    <t>MMV003452</t>
  </si>
  <si>
    <t>UGA-0014798</t>
  </si>
  <si>
    <t>MMV690711</t>
  </si>
  <si>
    <t>UGA-0014799</t>
  </si>
  <si>
    <t>MMV690708</t>
  </si>
  <si>
    <t>UGA-0014800</t>
  </si>
  <si>
    <t>MMV690724</t>
  </si>
  <si>
    <t>UGA-0014801</t>
  </si>
  <si>
    <t>MMV690765</t>
  </si>
  <si>
    <t>UGA-0014802</t>
  </si>
  <si>
    <t>MMV690719</t>
  </si>
  <si>
    <t>UGA-0014803</t>
  </si>
  <si>
    <t>MMV690564</t>
  </si>
  <si>
    <t>UGA-0014804</t>
  </si>
  <si>
    <t>MMV690771</t>
  </si>
  <si>
    <t>UGA-0014805</t>
  </si>
  <si>
    <t>MMV003472</t>
  </si>
  <si>
    <t>UGA-0014806</t>
  </si>
  <si>
    <t>MMV003819</t>
  </si>
  <si>
    <t>UGA-0014807</t>
  </si>
  <si>
    <t>MMV001730</t>
  </si>
  <si>
    <t>UGA-0014808</t>
  </si>
  <si>
    <t>MMV003795</t>
  </si>
  <si>
    <t>UGA-0014809</t>
  </si>
  <si>
    <t>MMV690464</t>
  </si>
  <si>
    <t>UGA-0014810</t>
  </si>
  <si>
    <t>MMV002520</t>
  </si>
  <si>
    <t>UGA-0014811</t>
  </si>
  <si>
    <t>MMV690465</t>
  </si>
  <si>
    <t>UGA-0014812</t>
  </si>
  <si>
    <t>MMV690466</t>
  </si>
  <si>
    <t>UGA-0014813</t>
  </si>
  <si>
    <t>MMV638081</t>
  </si>
  <si>
    <t>UGA-0014814</t>
  </si>
  <si>
    <t>MMV690537</t>
  </si>
  <si>
    <t>UGA-0014815</t>
  </si>
  <si>
    <t>MMV690538</t>
  </si>
  <si>
    <t>UGA-0014816</t>
  </si>
  <si>
    <t>MMV001397</t>
  </si>
  <si>
    <t>UGA-0014817</t>
  </si>
  <si>
    <t>MMV690582</t>
  </si>
  <si>
    <t>UGA-0014818</t>
  </si>
  <si>
    <t>MMV690702</t>
  </si>
  <si>
    <t>UGA-0014819</t>
  </si>
  <si>
    <t>MMV690707</t>
  </si>
  <si>
    <t>UGA-0014820</t>
  </si>
  <si>
    <t>MMV690784</t>
  </si>
  <si>
    <t>UGA-0014821</t>
  </si>
  <si>
    <t>MMV690752</t>
  </si>
  <si>
    <t>UGA-0014822</t>
  </si>
  <si>
    <t>MMV690786</t>
  </si>
  <si>
    <t>UGA-0014823</t>
  </si>
  <si>
    <t>MMV690596</t>
  </si>
  <si>
    <t>UGA-0014824</t>
  </si>
  <si>
    <t>MMV690759</t>
  </si>
  <si>
    <t>UGA-0014825</t>
  </si>
  <si>
    <t>MMV690697</t>
  </si>
  <si>
    <t>UGA-0014826</t>
  </si>
  <si>
    <t>MMV690751</t>
  </si>
  <si>
    <t>UGA-0014827</t>
  </si>
  <si>
    <t>MMV639972</t>
  </si>
  <si>
    <t>UGA-0014828</t>
  </si>
  <si>
    <t>MMV690580</t>
  </si>
  <si>
    <t>UGA-0014829</t>
  </si>
  <si>
    <t>MMV690569</t>
  </si>
  <si>
    <t>UGA-0014830</t>
  </si>
  <si>
    <t>MMV690594</t>
  </si>
  <si>
    <t>UGA-0014831</t>
  </si>
  <si>
    <t>MMV690502</t>
  </si>
  <si>
    <t>UGA-0014832</t>
  </si>
  <si>
    <t>MMV690763</t>
  </si>
  <si>
    <t>UGA-0014833</t>
  </si>
  <si>
    <t>CC1=NOC(CCCOC2=C(C)C=C(C=C2C)C2=NOC(=N2)C(F)(F)F)=C1</t>
  </si>
  <si>
    <t>MMV690467, Pleconaril</t>
  </si>
  <si>
    <t>UGA-0014834</t>
  </si>
  <si>
    <t>MMV690468</t>
  </si>
  <si>
    <t>UGA-0014835</t>
  </si>
  <si>
    <t>MMV690469</t>
  </si>
  <si>
    <t>UGA-0014836</t>
  </si>
  <si>
    <t>MMV690470</t>
  </si>
  <si>
    <t>UGA-0014837</t>
  </si>
  <si>
    <t>MMV001758</t>
  </si>
  <si>
    <t>UGA-0014838</t>
  </si>
  <si>
    <t>MMV690471</t>
  </si>
  <si>
    <t>UGA-0014839</t>
  </si>
  <si>
    <t>MMV690472</t>
  </si>
  <si>
    <t>UGA-0014840</t>
  </si>
  <si>
    <t>MMV690473</t>
  </si>
  <si>
    <t>UGA-0014841</t>
  </si>
  <si>
    <t>MMV003775</t>
  </si>
  <si>
    <t>UGA-0014842</t>
  </si>
  <si>
    <t>MMV664071</t>
  </si>
  <si>
    <t>UGA-0014843</t>
  </si>
  <si>
    <t>MMV690543</t>
  </si>
  <si>
    <t>UGA-0014844</t>
  </si>
  <si>
    <t>MMV690544</t>
  </si>
  <si>
    <t>UGA-0014845</t>
  </si>
  <si>
    <t>MMV690585</t>
  </si>
  <si>
    <t>UGA-0014846</t>
  </si>
  <si>
    <t>MMV690604</t>
  </si>
  <si>
    <t>UGA-0014847</t>
  </si>
  <si>
    <t>MMV690592</t>
  </si>
  <si>
    <t>UGA-0014848</t>
  </si>
  <si>
    <t>MMV690773</t>
  </si>
  <si>
    <t>UGA-0014849</t>
  </si>
  <si>
    <t>MMV640353</t>
  </si>
  <si>
    <t>UGA-0014850</t>
  </si>
  <si>
    <t>MMV690780</t>
  </si>
  <si>
    <t>UGA-0014851</t>
  </si>
  <si>
    <t>MMV690593</t>
  </si>
  <si>
    <t>UGA-0014852</t>
  </si>
  <si>
    <t>MMV690715</t>
  </si>
  <si>
    <t>UGA-0014853</t>
  </si>
  <si>
    <t>MMV690578</t>
  </si>
  <si>
    <t>UGA-0014854</t>
  </si>
  <si>
    <t>MMV690693</t>
  </si>
  <si>
    <t>UGA-0014855</t>
  </si>
  <si>
    <t>MMV690690</t>
  </si>
  <si>
    <t>UGA-0014856</t>
  </si>
  <si>
    <t>MMV690595</t>
  </si>
  <si>
    <t>UGA-0014857</t>
  </si>
  <si>
    <t>MMV690573</t>
  </si>
  <si>
    <t>UGA-0014858</t>
  </si>
  <si>
    <t>MMV641550</t>
  </si>
  <si>
    <t>UGA-0014859</t>
  </si>
  <si>
    <t>MMV690462</t>
  </si>
  <si>
    <t>UGA-0014860</t>
  </si>
  <si>
    <t>MMV690631</t>
  </si>
  <si>
    <t>UGA-0014861</t>
  </si>
  <si>
    <t>MMV690474</t>
  </si>
  <si>
    <t>UGA-0014862</t>
  </si>
  <si>
    <t>MMV690475</t>
  </si>
  <si>
    <t>UGA-0014863</t>
  </si>
  <si>
    <t>MMV690476</t>
  </si>
  <si>
    <t>UGA-0014864</t>
  </si>
  <si>
    <t>MMV690477</t>
  </si>
  <si>
    <t>UGA-0014865</t>
  </si>
  <si>
    <t>MMV690478</t>
  </si>
  <si>
    <t>UGA-0014866</t>
  </si>
  <si>
    <t>MMV002133</t>
  </si>
  <si>
    <t>UGA-0014867</t>
  </si>
  <si>
    <t>MMV690479</t>
  </si>
  <si>
    <t>UGA-0014868</t>
  </si>
  <si>
    <t>COC1=C(CN[C@H]2C3CCN(CC3)[C@H]2C(C2=CC=CC=C2)C2=CC=CC=C2)C=CC=C1</t>
  </si>
  <si>
    <t>CP 96345, MMV690480</t>
  </si>
  <si>
    <t>UGA-0014869</t>
  </si>
  <si>
    <t>MMV690548</t>
  </si>
  <si>
    <t>UGA-0014870</t>
  </si>
  <si>
    <t>MMV690549</t>
  </si>
  <si>
    <t>UGA-0014871</t>
  </si>
  <si>
    <t>MMV690550</t>
  </si>
  <si>
    <t>UGA-0014872</t>
  </si>
  <si>
    <t>MMV639902</t>
  </si>
  <si>
    <t>UGA-0014873</t>
  </si>
  <si>
    <t>MMV690738</t>
  </si>
  <si>
    <t>UGA-0014874</t>
  </si>
  <si>
    <t>MMV690568</t>
  </si>
  <si>
    <t>UGA-0014875</t>
  </si>
  <si>
    <t>MMV690586</t>
  </si>
  <si>
    <t>UGA-0014876</t>
  </si>
  <si>
    <t>MMV690717</t>
  </si>
  <si>
    <t>UGA-0014877</t>
  </si>
  <si>
    <t>MMV690590</t>
  </si>
  <si>
    <t>UGA-0014878</t>
  </si>
  <si>
    <t>MMV690777</t>
  </si>
  <si>
    <t>UGA-0014879</t>
  </si>
  <si>
    <t>MMV690714</t>
  </si>
  <si>
    <t>UGA-0014880</t>
  </si>
  <si>
    <t>MMV690488</t>
  </si>
  <si>
    <t>UGA-0014881</t>
  </si>
  <si>
    <t>MMV690632</t>
  </si>
  <si>
    <t>UGA-0014882</t>
  </si>
  <si>
    <t>MMV690633</t>
  </si>
  <si>
    <t>UGA-0014883</t>
  </si>
  <si>
    <t>MMV690634</t>
  </si>
  <si>
    <t>UGA-0014884</t>
  </si>
  <si>
    <t>MMV690635</t>
  </si>
  <si>
    <t>UGA-0014885</t>
  </si>
  <si>
    <t>MMV690636</t>
  </si>
  <si>
    <t>UGA-0014886</t>
  </si>
  <si>
    <t>MMV690637</t>
  </si>
  <si>
    <t>UGA-0014887</t>
  </si>
  <si>
    <t>MMV690638</t>
  </si>
  <si>
    <t>UGA-0014888</t>
  </si>
  <si>
    <t>MMV690639</t>
  </si>
  <si>
    <t>UGA-0014889</t>
  </si>
  <si>
    <t>MMV690481</t>
  </si>
  <si>
    <t>UGA-0014890</t>
  </si>
  <si>
    <t>MMV690482</t>
  </si>
  <si>
    <t>UGA-0014891</t>
  </si>
  <si>
    <t>MMV690483</t>
  </si>
  <si>
    <t>UGA-0014892</t>
  </si>
  <si>
    <t>MMV690484</t>
  </si>
  <si>
    <t>UGA-0014893</t>
  </si>
  <si>
    <t>MMV690486</t>
  </si>
  <si>
    <t>UGA-0014894</t>
  </si>
  <si>
    <t>MMV690457</t>
  </si>
  <si>
    <t>UGA-0014895</t>
  </si>
  <si>
    <t>MMV690487</t>
  </si>
  <si>
    <t>UGA-0014896</t>
  </si>
  <si>
    <t>MMV001568</t>
  </si>
  <si>
    <t>UGA-0014897</t>
  </si>
  <si>
    <t>MMV690553</t>
  </si>
  <si>
    <t>UGA-0014898</t>
  </si>
  <si>
    <t>MMV003846</t>
  </si>
  <si>
    <t>UGA-0014899</t>
  </si>
  <si>
    <t>MMV690562</t>
  </si>
  <si>
    <t>UGA-0014900</t>
  </si>
  <si>
    <t>MMV690563</t>
  </si>
  <si>
    <t>UGA-0014901</t>
  </si>
  <si>
    <t>MMV690785</t>
  </si>
  <si>
    <t>UGA-0014902</t>
  </si>
  <si>
    <t>MMV690710</t>
  </si>
  <si>
    <t>UGA-0014903</t>
  </si>
  <si>
    <t>MMV690749</t>
  </si>
  <si>
    <t>UGA-0014904</t>
  </si>
  <si>
    <t>MMV690694</t>
  </si>
  <si>
    <t>UGA-0014905</t>
  </si>
  <si>
    <t>MMV690601</t>
  </si>
  <si>
    <t>UGA-0014906</t>
  </si>
  <si>
    <t>MMV001574</t>
  </si>
  <si>
    <t>UGA-0014907</t>
  </si>
  <si>
    <t>MMV690779</t>
  </si>
  <si>
    <t>UGA-0014908</t>
  </si>
  <si>
    <t>MMV690463</t>
  </si>
  <si>
    <t>UGA-0014909</t>
  </si>
  <si>
    <t>MMV690640</t>
  </si>
  <si>
    <t>UGA-0014910</t>
  </si>
  <si>
    <t>MMV675694</t>
  </si>
  <si>
    <t>UGA-0014911</t>
  </si>
  <si>
    <t>MMV690641</t>
  </si>
  <si>
    <t>UGA-0014912</t>
  </si>
  <si>
    <t>MMV690642</t>
  </si>
  <si>
    <t>UGA-0014913</t>
  </si>
  <si>
    <t>MMV690643</t>
  </si>
  <si>
    <t>UGA-0014914</t>
  </si>
  <si>
    <t>MMV428315</t>
  </si>
  <si>
    <t>UGA-0014915</t>
  </si>
  <si>
    <t>MMV690788</t>
  </si>
  <si>
    <t>UGA-0014916</t>
  </si>
  <si>
    <t>MMV690644</t>
  </si>
  <si>
    <t>UGA-0014917</t>
  </si>
  <si>
    <t>MMV003695</t>
  </si>
  <si>
    <t>UGA-0014918</t>
  </si>
  <si>
    <t>MMV690489</t>
  </si>
  <si>
    <t>UGA-0014919</t>
  </si>
  <si>
    <t>MMV690490</t>
  </si>
  <si>
    <t>UGA-0014920</t>
  </si>
  <si>
    <t>CC1(CN2CCC(CC2)N2C(O)=NC3=C2C=CC=C3)OCC2=CC=CC=C2N2C=CC=C12</t>
  </si>
  <si>
    <t>MMV690491</t>
  </si>
  <si>
    <t>UGA-0014921</t>
  </si>
  <si>
    <t>MMV690492</t>
  </si>
  <si>
    <t>UGA-0014922</t>
  </si>
  <si>
    <t>MMV690458</t>
  </si>
  <si>
    <t>UGA-0014923</t>
  </si>
  <si>
    <t>MMV690493</t>
  </si>
  <si>
    <t>UGA-0014924</t>
  </si>
  <si>
    <t>MMV002156</t>
  </si>
  <si>
    <t>UGA-0014925</t>
  </si>
  <si>
    <t>MMV690605</t>
  </si>
  <si>
    <t>UGA-0014926</t>
  </si>
  <si>
    <t>MMV690606</t>
  </si>
  <si>
    <t>UGA-0014927</t>
  </si>
  <si>
    <t>MMV690607</t>
  </si>
  <si>
    <t>UGA-0014928</t>
  </si>
  <si>
    <t>MMV690608</t>
  </si>
  <si>
    <t>UGA-0014929</t>
  </si>
  <si>
    <t>MMV001606</t>
  </si>
  <si>
    <t>UGA-0014930</t>
  </si>
  <si>
    <t>MMV690619</t>
  </si>
  <si>
    <t>UGA-0014931</t>
  </si>
  <si>
    <t>MMV009444</t>
  </si>
  <si>
    <t>UGA-0014932</t>
  </si>
  <si>
    <t>MMV690626</t>
  </si>
  <si>
    <t>UGA-0014933</t>
  </si>
  <si>
    <t>MMV003660</t>
  </si>
  <si>
    <t>UGA-0014934</t>
  </si>
  <si>
    <t>MMV637999</t>
  </si>
  <si>
    <t>UGA-0014935</t>
  </si>
  <si>
    <t>MMV690526</t>
  </si>
  <si>
    <t>UGA-0014936</t>
  </si>
  <si>
    <t>MMV690613</t>
  </si>
  <si>
    <t>UGA-0014937</t>
  </si>
  <si>
    <t>MMV690533</t>
  </si>
  <si>
    <t>UGA-0014938</t>
  </si>
  <si>
    <t>MMV690666</t>
  </si>
  <si>
    <t>UGA-0014939</t>
  </si>
  <si>
    <t>MMV690539</t>
  </si>
  <si>
    <t>UGA-0014940</t>
  </si>
  <si>
    <t>MMV690496</t>
  </si>
  <si>
    <t>UGA-0014941</t>
  </si>
  <si>
    <t>MMV690545</t>
  </si>
  <si>
    <t>UGA-0014942</t>
  </si>
  <si>
    <t>MMV690760</t>
  </si>
  <si>
    <t>UGA-0014943</t>
  </si>
  <si>
    <t>MMV690551</t>
  </si>
  <si>
    <t>UGA-0014944</t>
  </si>
  <si>
    <t>MMV690655</t>
  </si>
  <si>
    <t>UGA-0014945</t>
  </si>
  <si>
    <t>MMV639058</t>
  </si>
  <si>
    <t>UGA-0014946</t>
  </si>
  <si>
    <t>ONC(=O)C1(CS(=O)(=O)c2ccc(Oc3ccc(Cl)cc3)cc2)CCOCC1</t>
  </si>
  <si>
    <t>MMV690706</t>
  </si>
  <si>
    <t>UGA-0014947</t>
  </si>
  <si>
    <t>MMV639963</t>
  </si>
  <si>
    <t>UGA-0014948</t>
  </si>
  <si>
    <t>MMV690745</t>
  </si>
  <si>
    <t>UGA-0014949</t>
  </si>
  <si>
    <t>MMV690509</t>
  </si>
  <si>
    <t>UGA-0014950</t>
  </si>
  <si>
    <t>MMV690620</t>
  </si>
  <si>
    <t>UGA-0014951</t>
  </si>
  <si>
    <t>MMV690512</t>
  </si>
  <si>
    <t>UGA-0014952</t>
  </si>
  <si>
    <t>MMV690627</t>
  </si>
  <si>
    <t>UGA-0014953</t>
  </si>
  <si>
    <t>MMV690519</t>
  </si>
  <si>
    <t>UGA-0014954</t>
  </si>
  <si>
    <t>MMV002158</t>
  </si>
  <si>
    <t>UGA-0014955</t>
  </si>
  <si>
    <t>MMV079840</t>
  </si>
  <si>
    <t>UGA-0014956</t>
  </si>
  <si>
    <t>MMV690614</t>
  </si>
  <si>
    <t>UGA-0014957</t>
  </si>
  <si>
    <t>MMV690534</t>
  </si>
  <si>
    <t>UGA-0014958</t>
  </si>
  <si>
    <t>MMV1165108</t>
  </si>
  <si>
    <t>UGA-0014959</t>
  </si>
  <si>
    <t>NC1=NC(O)=C(Br)C(=N1)C1=CC=CC=C1</t>
  </si>
  <si>
    <t>Bropirimine, MMV690540</t>
  </si>
  <si>
    <t>UGA-0014960</t>
  </si>
  <si>
    <t>MMV690497</t>
  </si>
  <si>
    <t>UGA-0014961</t>
  </si>
  <si>
    <t>MMV002503</t>
  </si>
  <si>
    <t>UGA-0014962</t>
  </si>
  <si>
    <t>MMV690736</t>
  </si>
  <si>
    <t>UGA-0014963</t>
  </si>
  <si>
    <t>MMV690552</t>
  </si>
  <si>
    <t>UGA-0014964</t>
  </si>
  <si>
    <t>MMV690554</t>
  </si>
  <si>
    <t>UGA-0014965</t>
  </si>
  <si>
    <t>MMV533728</t>
  </si>
  <si>
    <t>UGA-0014966</t>
  </si>
  <si>
    <t>MMV690581</t>
  </si>
  <si>
    <t>UGA-0014967</t>
  </si>
  <si>
    <t>MMV690609</t>
  </si>
  <si>
    <t>UGA-0014968</t>
  </si>
  <si>
    <t>MMV690787</t>
  </si>
  <si>
    <t>UGA-0014969</t>
  </si>
  <si>
    <t>MMV001644</t>
  </si>
  <si>
    <t>UGA-0014970</t>
  </si>
  <si>
    <t>ClC1=CC2=C(NC3=C2CCCC3NC(=O)C2=NC=CC=C2)C=C1</t>
  </si>
  <si>
    <t>MMV690621</t>
  </si>
  <si>
    <t>UGA-0014971</t>
  </si>
  <si>
    <t>MMV690513</t>
  </si>
  <si>
    <t>UGA-0014972</t>
  </si>
  <si>
    <t>MMV690628</t>
  </si>
  <si>
    <t>UGA-0014973</t>
  </si>
  <si>
    <t>MMV690520</t>
  </si>
  <si>
    <t>UGA-0014974</t>
  </si>
  <si>
    <t>MMV001776</t>
  </si>
  <si>
    <t>UGA-0014975</t>
  </si>
  <si>
    <t>MMV690527</t>
  </si>
  <si>
    <t>UGA-0014976</t>
  </si>
  <si>
    <t>MMV690615</t>
  </si>
  <si>
    <t>UGA-0014977</t>
  </si>
  <si>
    <t>MMV690535</t>
  </si>
  <si>
    <t>UGA-0014978</t>
  </si>
  <si>
    <t>MMV690683</t>
  </si>
  <si>
    <t>UGA-0014979</t>
  </si>
  <si>
    <t>MMV690541</t>
  </si>
  <si>
    <t>UGA-0014980</t>
  </si>
  <si>
    <t>MMV010269</t>
  </si>
  <si>
    <t>UGA-0014981</t>
  </si>
  <si>
    <t>MMV690546</t>
  </si>
  <si>
    <t>UGA-0014982</t>
  </si>
  <si>
    <t>MMV690587</t>
  </si>
  <si>
    <t>UGA-0014983</t>
  </si>
  <si>
    <t>MMV003311</t>
  </si>
  <si>
    <t>UGA-0014984</t>
  </si>
  <si>
    <t>MMV690657</t>
  </si>
  <si>
    <t>UGA-0014985</t>
  </si>
  <si>
    <t>MMV690602</t>
  </si>
  <si>
    <t>UGA-0014986</t>
  </si>
  <si>
    <t>MMV690754</t>
  </si>
  <si>
    <t>UGA-0014987</t>
  </si>
  <si>
    <t>MMV001811</t>
  </si>
  <si>
    <t>UGA-0014988</t>
  </si>
  <si>
    <t>MMV690716</t>
  </si>
  <si>
    <t>UGA-0014989</t>
  </si>
  <si>
    <t>MMV690510</t>
  </si>
  <si>
    <t>UGA-0014990</t>
  </si>
  <si>
    <t>MMV690622</t>
  </si>
  <si>
    <t>UGA-0014991</t>
  </si>
  <si>
    <t>MMV690514</t>
  </si>
  <si>
    <t>UGA-0014992</t>
  </si>
  <si>
    <t>MMV690629</t>
  </si>
  <si>
    <t>UGA-0014993</t>
  </si>
  <si>
    <t>MMV690521</t>
  </si>
  <si>
    <t>UGA-0014994</t>
  </si>
  <si>
    <t>MMV690506</t>
  </si>
  <si>
    <t>UGA-0014995</t>
  </si>
  <si>
    <t>MMV690528</t>
  </si>
  <si>
    <t>UGA-0014996</t>
  </si>
  <si>
    <t>MMV690616</t>
  </si>
  <si>
    <t>UGA-0014997</t>
  </si>
  <si>
    <t>MMV690536</t>
  </si>
  <si>
    <t>UGA-0014998</t>
  </si>
  <si>
    <t>MMV690686</t>
  </si>
  <si>
    <t>UGA-0014999</t>
  </si>
  <si>
    <t>MMV690542</t>
  </si>
  <si>
    <t>UGA-0015000</t>
  </si>
  <si>
    <t>MMV690499</t>
  </si>
  <si>
    <t>UGA-0015001</t>
  </si>
  <si>
    <t>CCOCC1=NC2=C(N1CC(C)(C)O)C1=CC=CC=C1N=C2N</t>
  </si>
  <si>
    <t>MMV690547, Resiquimod</t>
  </si>
  <si>
    <t>UGA-0015002</t>
  </si>
  <si>
    <t>MMV690461</t>
  </si>
  <si>
    <t>UGA-0015003</t>
  </si>
  <si>
    <t>MMV001539</t>
  </si>
  <si>
    <t>UGA-0015004</t>
  </si>
  <si>
    <t>MMV690651</t>
  </si>
  <si>
    <t>UGA-0015005</t>
  </si>
  <si>
    <t>MMV690603</t>
  </si>
  <si>
    <t>UGA-0015006</t>
  </si>
  <si>
    <t>MMV690769</t>
  </si>
  <si>
    <t>UGA-0015007</t>
  </si>
  <si>
    <t>MMV690610</t>
  </si>
  <si>
    <t>UGA-0015008</t>
  </si>
  <si>
    <t>MMV690566</t>
  </si>
  <si>
    <t>UGA-0015009</t>
  </si>
  <si>
    <t>MMV074566</t>
  </si>
  <si>
    <t>UGA-0015010</t>
  </si>
  <si>
    <t>CC1=CC(NC2=NC(=CS2)C2=CC=CC=N2)=NC=C1</t>
  </si>
  <si>
    <t>MMV006357</t>
  </si>
  <si>
    <t>UGA-0015011</t>
  </si>
  <si>
    <t>MMV690624</t>
  </si>
  <si>
    <t>UGA-0015012</t>
  </si>
  <si>
    <t>MMV690630</t>
  </si>
  <si>
    <t>UGA-0015013</t>
  </si>
  <si>
    <t>MMV690503</t>
  </si>
  <si>
    <t>UGA-0015014</t>
  </si>
  <si>
    <t>MMV690507</t>
  </si>
  <si>
    <t>UGA-0015015</t>
  </si>
  <si>
    <t>MMV690611</t>
  </si>
  <si>
    <t>UGA-0015016</t>
  </si>
  <si>
    <t>MMV690617</t>
  </si>
  <si>
    <t>UGA-0015017</t>
  </si>
  <si>
    <t>MMV690679</t>
  </si>
  <si>
    <t>UGA-0015018</t>
  </si>
  <si>
    <t>MMV690649</t>
  </si>
  <si>
    <t>UGA-0015019</t>
  </si>
  <si>
    <t>MMV690494</t>
  </si>
  <si>
    <t>UGA-0015020</t>
  </si>
  <si>
    <t>MMV690500</t>
  </si>
  <si>
    <t>UGA-0015021</t>
  </si>
  <si>
    <t>MMV1516166</t>
  </si>
  <si>
    <t>UGA-0015022</t>
  </si>
  <si>
    <t>MMV690770</t>
  </si>
  <si>
    <t>UGA-0015023</t>
  </si>
  <si>
    <t>MMV690645</t>
  </si>
  <si>
    <t>UGA-0015024</t>
  </si>
  <si>
    <t>MMV690662</t>
  </si>
  <si>
    <t>UGA-0015025</t>
  </si>
  <si>
    <t>MMV690722</t>
  </si>
  <si>
    <t>UGA-0015026</t>
  </si>
  <si>
    <t>MMV690701</t>
  </si>
  <si>
    <t>UGA-0015027</t>
  </si>
  <si>
    <t>MMV690709</t>
  </si>
  <si>
    <t>UGA-0015028</t>
  </si>
  <si>
    <t>MMV690757</t>
  </si>
  <si>
    <t>UGA-0015029</t>
  </si>
  <si>
    <t>MMV690618</t>
  </si>
  <si>
    <t>UGA-0015030</t>
  </si>
  <si>
    <t>MMV010530</t>
  </si>
  <si>
    <t>UGA-0015031</t>
  </si>
  <si>
    <t>MMV690625</t>
  </si>
  <si>
    <t>UGA-0015032</t>
  </si>
  <si>
    <t>MMV690646</t>
  </si>
  <si>
    <t>UGA-0015033</t>
  </si>
  <si>
    <t>MMV690504</t>
  </si>
  <si>
    <t>UGA-0015034</t>
  </si>
  <si>
    <t>MMV001550</t>
  </si>
  <si>
    <t>UGA-0015035</t>
  </si>
  <si>
    <t>MMV690612</t>
  </si>
  <si>
    <t>UGA-0015036</t>
  </si>
  <si>
    <t>MMV583103</t>
  </si>
  <si>
    <t>UGA-0015037</t>
  </si>
  <si>
    <t>MMV690659</t>
  </si>
  <si>
    <t>UGA-0015038</t>
  </si>
  <si>
    <t>MMV690675</t>
  </si>
  <si>
    <t>UGA-0015039</t>
  </si>
  <si>
    <t>MMV690495</t>
  </si>
  <si>
    <t>UGA-0015040</t>
  </si>
  <si>
    <t>MMV001967</t>
  </si>
  <si>
    <t>UGA-0015041</t>
  </si>
  <si>
    <t>MMV690775</t>
  </si>
  <si>
    <t>UGA-0015042</t>
  </si>
  <si>
    <t>MMV690721</t>
  </si>
  <si>
    <t>UGA-0015043</t>
  </si>
  <si>
    <t>MMV690664</t>
  </si>
  <si>
    <t>UGA-0015044</t>
  </si>
  <si>
    <t>MMV690684</t>
  </si>
  <si>
    <t>UGA-0015045</t>
  </si>
  <si>
    <t>MMV690459</t>
  </si>
  <si>
    <t>UGA-0015046</t>
  </si>
  <si>
    <t>MMV690591</t>
  </si>
  <si>
    <t>UGA-0015047</t>
  </si>
  <si>
    <t>MMV690744</t>
  </si>
  <si>
    <t>UGA-0015048</t>
  </si>
  <si>
    <t>MMV690703</t>
  </si>
  <si>
    <t>Batch Ref #</t>
  </si>
  <si>
    <t>MMV000001-17</t>
  </si>
  <si>
    <t>MMV000002-03</t>
  </si>
  <si>
    <t>MMV000003-02</t>
  </si>
  <si>
    <t>MMV000004-05</t>
  </si>
  <si>
    <t>MMV000005-07</t>
  </si>
  <si>
    <t>MMV000006-11</t>
  </si>
  <si>
    <t>MMV000007-02</t>
  </si>
  <si>
    <t>MMV000008-29</t>
  </si>
  <si>
    <t>MMV000009-08</t>
  </si>
  <si>
    <t>MMV000010-02</t>
  </si>
  <si>
    <t>MMV000011-01</t>
  </si>
  <si>
    <t>MMV000011-03</t>
  </si>
  <si>
    <t>MMV000012-06</t>
  </si>
  <si>
    <t>MMV000013-10</t>
  </si>
  <si>
    <t>MMV000014-06</t>
  </si>
  <si>
    <t>MMV000015-06</t>
  </si>
  <si>
    <t>MMV000016-10</t>
  </si>
  <si>
    <t>MMV000016-11</t>
  </si>
  <si>
    <t>MMV000017-03</t>
  </si>
  <si>
    <t>MMV000018-02</t>
  </si>
  <si>
    <t>MMV000019-11</t>
  </si>
  <si>
    <t>MMV000020-05</t>
  </si>
  <si>
    <t>MMV000021-02</t>
  </si>
  <si>
    <t>MMV000022-04</t>
  </si>
  <si>
    <t>MMV000023-03</t>
  </si>
  <si>
    <t>MMV000023-15</t>
  </si>
  <si>
    <t>MMV000024-18</t>
  </si>
  <si>
    <t>MMV000025-05</t>
  </si>
  <si>
    <t>MMV000026-10</t>
  </si>
  <si>
    <t>MMV000027-07</t>
  </si>
  <si>
    <t>MMV000028-14</t>
  </si>
  <si>
    <t>MMV000030-02</t>
  </si>
  <si>
    <t>MMV000031-14</t>
  </si>
  <si>
    <t>MMV000032-05</t>
  </si>
  <si>
    <t>MMV000033-03</t>
  </si>
  <si>
    <t>MMV000034-01</t>
  </si>
  <si>
    <t>MMV000035-04</t>
  </si>
  <si>
    <t>MMV000036-02</t>
  </si>
  <si>
    <t>MMV000037-03</t>
  </si>
  <si>
    <t>MMV000039-02</t>
  </si>
  <si>
    <t>MMV000043-05</t>
  </si>
  <si>
    <t>MMV000045-02</t>
  </si>
  <si>
    <t>MMV000046-03</t>
  </si>
  <si>
    <t>MMV000050-02</t>
  </si>
  <si>
    <t>MMV000051-06</t>
  </si>
  <si>
    <t>MMV000052-09</t>
  </si>
  <si>
    <t>MMV000053-12</t>
  </si>
  <si>
    <t>MMV000054-08</t>
  </si>
  <si>
    <t>MMV000055-06</t>
  </si>
  <si>
    <t>MMV000056-01</t>
  </si>
  <si>
    <t>MMV000057-04</t>
  </si>
  <si>
    <t>MMV000058-02</t>
  </si>
  <si>
    <t>MMV000059-02</t>
  </si>
  <si>
    <t>MMV000060-03</t>
  </si>
  <si>
    <t>MMV000061-05</t>
  </si>
  <si>
    <t>MMV000062-18</t>
  </si>
  <si>
    <t>MMV000062-20</t>
  </si>
  <si>
    <t>MMV000063-02</t>
  </si>
  <si>
    <t>MMV000063-05</t>
  </si>
  <si>
    <t>MMV000065-01</t>
  </si>
  <si>
    <t>MMV000068-02</t>
  </si>
  <si>
    <t>MMV000073-06</t>
  </si>
  <si>
    <t>MMV000147-04</t>
  </si>
  <si>
    <t>MMV000248-11</t>
  </si>
  <si>
    <t>MMV000304-07</t>
  </si>
  <si>
    <t>MMV000326-06</t>
  </si>
  <si>
    <t>MMV000340-07</t>
  </si>
  <si>
    <t>MMV000356-09</t>
  </si>
  <si>
    <t>MMV000442-04</t>
  </si>
  <si>
    <t>MMV000443-05</t>
  </si>
  <si>
    <t>MMV000444-07</t>
  </si>
  <si>
    <t>MMV000445-07</t>
  </si>
  <si>
    <t>MMV000448-10</t>
  </si>
  <si>
    <t>MMV000478-09</t>
  </si>
  <si>
    <t>MMV000483-08</t>
  </si>
  <si>
    <t>MMV000498-04</t>
  </si>
  <si>
    <t>MMV000561-04</t>
  </si>
  <si>
    <t>MMV000563-11</t>
  </si>
  <si>
    <t>MMV000570-06</t>
  </si>
  <si>
    <t>MMV000604-04</t>
  </si>
  <si>
    <t>MMV000617-06</t>
  </si>
  <si>
    <t>MMV000619-06</t>
  </si>
  <si>
    <t>MMV000621-06</t>
  </si>
  <si>
    <t>MMV000634-05</t>
  </si>
  <si>
    <t>MMV000642-10</t>
  </si>
  <si>
    <t>MMV000648-06</t>
  </si>
  <si>
    <t>MMV000653-06</t>
  </si>
  <si>
    <t>MMV000662-08</t>
  </si>
  <si>
    <t>MMV000699-06</t>
  </si>
  <si>
    <t>MMV000704-10</t>
  </si>
  <si>
    <t>MMV000720-09</t>
  </si>
  <si>
    <t>MMV000753-10</t>
  </si>
  <si>
    <t>MMV000760-06</t>
  </si>
  <si>
    <t>MMV000787-04</t>
  </si>
  <si>
    <t>MMV000788-04</t>
  </si>
  <si>
    <t>MMV000839-09</t>
  </si>
  <si>
    <t>MMV000848-08</t>
  </si>
  <si>
    <t>MMV000858-10</t>
  </si>
  <si>
    <t>MMV000907-08</t>
  </si>
  <si>
    <t>MMV000911-07</t>
  </si>
  <si>
    <t>MMV000917-06</t>
  </si>
  <si>
    <t>MMV000963-09</t>
  </si>
  <si>
    <t>MMV000972-08</t>
  </si>
  <si>
    <t>MMV000986-11</t>
  </si>
  <si>
    <t>MMV001038-09</t>
  </si>
  <si>
    <t>MMV001041-10</t>
  </si>
  <si>
    <t>MMV001049-06</t>
  </si>
  <si>
    <t>MMV001059-08</t>
  </si>
  <si>
    <t>MMV001230-07</t>
  </si>
  <si>
    <t>MMV001239-06</t>
  </si>
  <si>
    <t>MMV001241-06</t>
  </si>
  <si>
    <t>MMV001246-06</t>
  </si>
  <si>
    <t>MMV001255-06</t>
  </si>
  <si>
    <t>MMV001318-08</t>
  </si>
  <si>
    <t>MMV001344-08</t>
  </si>
  <si>
    <t>MMV001397-01</t>
  </si>
  <si>
    <t>MMV001493-01</t>
  </si>
  <si>
    <t>MMV001499-01</t>
  </si>
  <si>
    <t>MMV001539-01</t>
  </si>
  <si>
    <t>MMV001550-01</t>
  </si>
  <si>
    <t>MMV001561-12</t>
  </si>
  <si>
    <t>MMV001568-01</t>
  </si>
  <si>
    <t>MMV001574-01</t>
  </si>
  <si>
    <t>MMV001606-01</t>
  </si>
  <si>
    <t>MMV001625-02</t>
  </si>
  <si>
    <t>MMV001628-01</t>
  </si>
  <si>
    <t>MMV001644-01</t>
  </si>
  <si>
    <t>MMV001730-01</t>
  </si>
  <si>
    <t>MMV001758-01</t>
  </si>
  <si>
    <t>MMV001776-01</t>
  </si>
  <si>
    <t>MMV001811-01</t>
  </si>
  <si>
    <t>MMV001818-01</t>
  </si>
  <si>
    <t>MMV001851-01</t>
  </si>
  <si>
    <t>MMV001940-01</t>
  </si>
  <si>
    <t>MMV001967-03</t>
  </si>
  <si>
    <t>MMV002014-01</t>
  </si>
  <si>
    <t>MMV002133-01</t>
  </si>
  <si>
    <t>MMV002156-01</t>
  </si>
  <si>
    <t>MMV002158-01</t>
  </si>
  <si>
    <t>MMV002162-01</t>
  </si>
  <si>
    <t>MMV002163-01</t>
  </si>
  <si>
    <t>MMV002503-01</t>
  </si>
  <si>
    <t>MMV002520-01</t>
  </si>
  <si>
    <t>MMV002529-02</t>
  </si>
  <si>
    <t>MMV002644-18</t>
  </si>
  <si>
    <t>MMV002816-01</t>
  </si>
  <si>
    <t>MMV002817-01</t>
  </si>
  <si>
    <t>MMV003152-02</t>
  </si>
  <si>
    <t>MMV003270-06</t>
  </si>
  <si>
    <t>MMV003291-01</t>
  </si>
  <si>
    <t>MMV003311-01</t>
  </si>
  <si>
    <t>MMV003444-01</t>
  </si>
  <si>
    <t>MMV003452-03</t>
  </si>
  <si>
    <t>MMV003462-01</t>
  </si>
  <si>
    <t>MMV003472-01</t>
  </si>
  <si>
    <t>MMV003660-01</t>
  </si>
  <si>
    <t>MMV003695-01</t>
  </si>
  <si>
    <t>MMV003775-01</t>
  </si>
  <si>
    <t>MMV003795-01</t>
  </si>
  <si>
    <t>MMV003819-01</t>
  </si>
  <si>
    <t>MMV003846-01</t>
  </si>
  <si>
    <t>MMV004168-01</t>
  </si>
  <si>
    <t>MMV006087-08</t>
  </si>
  <si>
    <t>MMV006169-08</t>
  </si>
  <si>
    <t>MMV006172-10</t>
  </si>
  <si>
    <t>MMV006188-06</t>
  </si>
  <si>
    <t>MMV006203-06</t>
  </si>
  <si>
    <t>MMV006239-06</t>
  </si>
  <si>
    <t>MMV006250-06</t>
  </si>
  <si>
    <t>MMV006278-05</t>
  </si>
  <si>
    <t>MMV006303-08</t>
  </si>
  <si>
    <t>MMV006309-08</t>
  </si>
  <si>
    <t>MMV006319-09</t>
  </si>
  <si>
    <t>MMV006357-01</t>
  </si>
  <si>
    <t>MMV006372-07</t>
  </si>
  <si>
    <t>MMV006389-11</t>
  </si>
  <si>
    <t>MMV006427-04</t>
  </si>
  <si>
    <t>MMV006429-04</t>
  </si>
  <si>
    <t>MMV006455-09</t>
  </si>
  <si>
    <t>MMV006457-06</t>
  </si>
  <si>
    <t>MMV006513-08</t>
  </si>
  <si>
    <t>MMV006522-08</t>
  </si>
  <si>
    <t>MMV006545-08</t>
  </si>
  <si>
    <t>MMV006558-08</t>
  </si>
  <si>
    <t>MMV006587-09</t>
  </si>
  <si>
    <t>MMV006656-08</t>
  </si>
  <si>
    <t>MMV006704-07</t>
  </si>
  <si>
    <t>MMV006706-08</t>
  </si>
  <si>
    <t>MMV006741-06</t>
  </si>
  <si>
    <t>MMV006753-07</t>
  </si>
  <si>
    <t>MMV006764-08</t>
  </si>
  <si>
    <t>MMV006767-09</t>
  </si>
  <si>
    <t>MMV006787-08</t>
  </si>
  <si>
    <t>MMV006820-07</t>
  </si>
  <si>
    <t>MMV006825-07</t>
  </si>
  <si>
    <t>MMV006833-01</t>
  </si>
  <si>
    <t>MMV006861-06</t>
  </si>
  <si>
    <t>MMV006882-06</t>
  </si>
  <si>
    <t>MMV006901-07</t>
  </si>
  <si>
    <t>MMV006913-08</t>
  </si>
  <si>
    <t>MMV006937-08</t>
  </si>
  <si>
    <t>MMV006962-07</t>
  </si>
  <si>
    <t>MMV007020-09</t>
  </si>
  <si>
    <t>MMV007041-06</t>
  </si>
  <si>
    <t>MMV007092-06</t>
  </si>
  <si>
    <t>MMV007113-09</t>
  </si>
  <si>
    <t>MMV007116-09</t>
  </si>
  <si>
    <t>MMV007127-04</t>
  </si>
  <si>
    <t>MMV007133-01</t>
  </si>
  <si>
    <t>MMV007160-06</t>
  </si>
  <si>
    <t>MMV007181-04</t>
  </si>
  <si>
    <t>MMV007199-07</t>
  </si>
  <si>
    <t>MMV007208-03</t>
  </si>
  <si>
    <t>MMV007224-09</t>
  </si>
  <si>
    <t>MMV007228-06</t>
  </si>
  <si>
    <t>MMV007273-07</t>
  </si>
  <si>
    <t>MMV007275-04</t>
  </si>
  <si>
    <t>MMV007285-07</t>
  </si>
  <si>
    <t>MMV007363-08</t>
  </si>
  <si>
    <t>MMV007374-05</t>
  </si>
  <si>
    <t>MMV007384-07</t>
  </si>
  <si>
    <t>MMV007396-05</t>
  </si>
  <si>
    <t>MMV007430-08</t>
  </si>
  <si>
    <t>MMV007471-01</t>
  </si>
  <si>
    <t>MMV007474-05</t>
  </si>
  <si>
    <t>MMV007557-05</t>
  </si>
  <si>
    <t>MMV007564-03</t>
  </si>
  <si>
    <t>MMV007571-06</t>
  </si>
  <si>
    <t>MMV007574-07</t>
  </si>
  <si>
    <t>MMV007577-06</t>
  </si>
  <si>
    <t>MMV007591-07</t>
  </si>
  <si>
    <t>MMV007617-08</t>
  </si>
  <si>
    <t>MMV007625-01</t>
  </si>
  <si>
    <t>MMV007638-05</t>
  </si>
  <si>
    <t>MMV007654-03</t>
  </si>
  <si>
    <t>MMV007686-07</t>
  </si>
  <si>
    <t>MMV007695-06</t>
  </si>
  <si>
    <t>MMV007764-07</t>
  </si>
  <si>
    <t>MMV007791-09</t>
  </si>
  <si>
    <t>MMV007803-01</t>
  </si>
  <si>
    <t>MMV007808-04</t>
  </si>
  <si>
    <t>MMV007839-09</t>
  </si>
  <si>
    <t>MMV007875-10</t>
  </si>
  <si>
    <t>MMV007881-08</t>
  </si>
  <si>
    <t>MMV007906-08</t>
  </si>
  <si>
    <t>MMV007907-08</t>
  </si>
  <si>
    <t>MMV007920-04</t>
  </si>
  <si>
    <t>MMV007977-09</t>
  </si>
  <si>
    <t>MMV007978-07</t>
  </si>
  <si>
    <t>MMV008127-08</t>
  </si>
  <si>
    <t>MMV008138-09</t>
  </si>
  <si>
    <t>MMV008149-06</t>
  </si>
  <si>
    <t>MMV008160-07</t>
  </si>
  <si>
    <t>MMV008173-04</t>
  </si>
  <si>
    <t>MMV008212-07</t>
  </si>
  <si>
    <t>MMV008270-06</t>
  </si>
  <si>
    <t>MMV008294-05</t>
  </si>
  <si>
    <t>MMV008416-07</t>
  </si>
  <si>
    <t>MMV008439-04</t>
  </si>
  <si>
    <t>MMV008455-04</t>
  </si>
  <si>
    <t>MMV008829-08</t>
  </si>
  <si>
    <t>MMV008956-09</t>
  </si>
  <si>
    <t>MMV009015-05</t>
  </si>
  <si>
    <t>MMV009054-07</t>
  </si>
  <si>
    <t>MMV009060-12</t>
  </si>
  <si>
    <t>MMV009063-11</t>
  </si>
  <si>
    <t>MMV009085-06</t>
  </si>
  <si>
    <t>MMV009108-06</t>
  </si>
  <si>
    <t>MMV009127-07</t>
  </si>
  <si>
    <t>MMV009135-06</t>
  </si>
  <si>
    <t>MMV009444-01</t>
  </si>
  <si>
    <t>MMV010269-01</t>
  </si>
  <si>
    <t>MMV010530-01</t>
  </si>
  <si>
    <t>MMV010545-05</t>
  </si>
  <si>
    <t>MMV010576-07</t>
  </si>
  <si>
    <t>MMV010764-04</t>
  </si>
  <si>
    <t>MMV011099-11</t>
  </si>
  <si>
    <t>MMV011229-02</t>
  </si>
  <si>
    <t>MMV011256-08</t>
  </si>
  <si>
    <t>MMV011259-06</t>
  </si>
  <si>
    <t>MMV011436-05</t>
  </si>
  <si>
    <t>MMV011438-06</t>
  </si>
  <si>
    <t>MMV011511-01</t>
  </si>
  <si>
    <t>MMV011522-09</t>
  </si>
  <si>
    <t>MMV011567-09</t>
  </si>
  <si>
    <t>MMV011576-05</t>
  </si>
  <si>
    <t>MMV011691-03</t>
  </si>
  <si>
    <t>MMV011765-01</t>
  </si>
  <si>
    <t>MMV011832-09</t>
  </si>
  <si>
    <t>MMV011895-07</t>
  </si>
  <si>
    <t>MMV011903-05</t>
  </si>
  <si>
    <t>MMV011944-11</t>
  </si>
  <si>
    <t>MMV011969-01</t>
  </si>
  <si>
    <t>MMV012074-02</t>
  </si>
  <si>
    <t>MMV016136-04</t>
  </si>
  <si>
    <t>MMV016838-01</t>
  </si>
  <si>
    <t>MMV018912-23</t>
  </si>
  <si>
    <t>MMV018984-09</t>
  </si>
  <si>
    <t>MMV019017-09</t>
  </si>
  <si>
    <t>MMV019064-06</t>
  </si>
  <si>
    <t>MMV019066-04</t>
  </si>
  <si>
    <t>MMV019074-05</t>
  </si>
  <si>
    <t>MMV019087-04</t>
  </si>
  <si>
    <t>MMV019110-08</t>
  </si>
  <si>
    <t>MMV019124-07</t>
  </si>
  <si>
    <t>MMV019127-08</t>
  </si>
  <si>
    <t>MMV019189-04</t>
  </si>
  <si>
    <t>MMV019199-08</t>
  </si>
  <si>
    <t>MMV019202-07</t>
  </si>
  <si>
    <t>MMV019234-04</t>
  </si>
  <si>
    <t>MMV019241-08</t>
  </si>
  <si>
    <t>MMV019258-07</t>
  </si>
  <si>
    <t>MMV019266-10</t>
  </si>
  <si>
    <t>MMV019313-06</t>
  </si>
  <si>
    <t>MMV019406-08</t>
  </si>
  <si>
    <t>MMV019551-01</t>
  </si>
  <si>
    <t>MMV019555-06</t>
  </si>
  <si>
    <t>MMV019662-07</t>
  </si>
  <si>
    <t>MMV019670-10</t>
  </si>
  <si>
    <t>MMV019690-06</t>
  </si>
  <si>
    <t>MMV019700-08</t>
  </si>
  <si>
    <t>MMV019721-06</t>
  </si>
  <si>
    <t>MMV019738-04</t>
  </si>
  <si>
    <t>MMV019741-04</t>
  </si>
  <si>
    <t>MMV019742-06</t>
  </si>
  <si>
    <t>MMV019746-06</t>
  </si>
  <si>
    <t>MMV019762-07</t>
  </si>
  <si>
    <t>MMV019780-04</t>
  </si>
  <si>
    <t>MMV019790-01</t>
  </si>
  <si>
    <t>MMV019807-03</t>
  </si>
  <si>
    <t>MMV019838-03</t>
  </si>
  <si>
    <t>MMV019871-07</t>
  </si>
  <si>
    <t>MMV019881-05</t>
  </si>
  <si>
    <t>MMV019918-07</t>
  </si>
  <si>
    <t>MMV019993-01</t>
  </si>
  <si>
    <t>MMV019995-05</t>
  </si>
  <si>
    <t>MMV020081-05</t>
  </si>
  <si>
    <t>MMV020120-04</t>
  </si>
  <si>
    <t>MMV020136-05</t>
  </si>
  <si>
    <t>MMV020152-04</t>
  </si>
  <si>
    <t>MMV020165-05</t>
  </si>
  <si>
    <t>MMV020243-08</t>
  </si>
  <si>
    <t>MMV020275-06</t>
  </si>
  <si>
    <t>MMV020289-05</t>
  </si>
  <si>
    <t>MMV020291-04</t>
  </si>
  <si>
    <t>MMV020320-05</t>
  </si>
  <si>
    <t>MMV020321-03</t>
  </si>
  <si>
    <t>MMV020388-01</t>
  </si>
  <si>
    <t>MMV020391-04</t>
  </si>
  <si>
    <t>MMV020403-07</t>
  </si>
  <si>
    <t>MMV020439-06</t>
  </si>
  <si>
    <t>MMV020490-04</t>
  </si>
  <si>
    <t>MMV020492-10</t>
  </si>
  <si>
    <t>MMV020500-06</t>
  </si>
  <si>
    <t>MMV020505-08</t>
  </si>
  <si>
    <t>MMV020512-04</t>
  </si>
  <si>
    <t>MMV020517-05</t>
  </si>
  <si>
    <t>MMV020520-04</t>
  </si>
  <si>
    <t>MMV020537-05</t>
  </si>
  <si>
    <t>MMV020548-06</t>
  </si>
  <si>
    <t>MMV020549-06</t>
  </si>
  <si>
    <t>MMV020591-05</t>
  </si>
  <si>
    <t>MMV020623-04</t>
  </si>
  <si>
    <t>MMV020651-07</t>
  </si>
  <si>
    <t>MMV020660-07</t>
  </si>
  <si>
    <t>MMV020670-01</t>
  </si>
  <si>
    <t>MMV020700-07</t>
  </si>
  <si>
    <t>MMV020710-05</t>
  </si>
  <si>
    <t>MMV020750-03</t>
  </si>
  <si>
    <t>MMV020788-07</t>
  </si>
  <si>
    <t>MMV020885-05</t>
  </si>
  <si>
    <t>MMV020912-07</t>
  </si>
  <si>
    <t>MMV020942-07</t>
  </si>
  <si>
    <t>MMV020982-01</t>
  </si>
  <si>
    <t>MMV021013-01</t>
  </si>
  <si>
    <t>MMV021057-01</t>
  </si>
  <si>
    <t>MMV021375-02</t>
  </si>
  <si>
    <t>MMV021660-03</t>
  </si>
  <si>
    <t>MMV022029-04</t>
  </si>
  <si>
    <t>MMV022236-03</t>
  </si>
  <si>
    <t>MMV022478-03</t>
  </si>
  <si>
    <t>MMV023183-04</t>
  </si>
  <si>
    <t>MMV023227-05</t>
  </si>
  <si>
    <t>MMV023233-05</t>
  </si>
  <si>
    <t>MMV023370-03</t>
  </si>
  <si>
    <t>MMV023388-04</t>
  </si>
  <si>
    <t>MMV023860-04</t>
  </si>
  <si>
    <t>MMV023949-04</t>
  </si>
  <si>
    <t>MMV023953-03</t>
  </si>
  <si>
    <t>MMV023969-05</t>
  </si>
  <si>
    <t>MMV023985-04</t>
  </si>
  <si>
    <t>MMV024035-04</t>
  </si>
  <si>
    <t>MMV024101-05</t>
  </si>
  <si>
    <t>MMV024114-05</t>
  </si>
  <si>
    <t>MMV024195-05</t>
  </si>
  <si>
    <t>MMV024311-04</t>
  </si>
  <si>
    <t>MMV024397-04</t>
  </si>
  <si>
    <t>MMV024406-04</t>
  </si>
  <si>
    <t>MMV024443-06</t>
  </si>
  <si>
    <t>MMV024829-04</t>
  </si>
  <si>
    <t>MMV024937-04</t>
  </si>
  <si>
    <t>MMV025709-03</t>
  </si>
  <si>
    <t>MMV026020-04</t>
  </si>
  <si>
    <t>MMV026313-03</t>
  </si>
  <si>
    <t>MMV026356-05</t>
  </si>
  <si>
    <t>MMV026468-05</t>
  </si>
  <si>
    <t>MMV026490-05</t>
  </si>
  <si>
    <t>MMV026550-03</t>
  </si>
  <si>
    <t>MMV028694-03</t>
  </si>
  <si>
    <t>MMV030734-04</t>
  </si>
  <si>
    <t>MMV031011-03</t>
  </si>
  <si>
    <t>MMV032967-04</t>
  </si>
  <si>
    <t>MMV032995-03</t>
  </si>
  <si>
    <t>MMV034055-07</t>
  </si>
  <si>
    <t>MMV045105-03</t>
  </si>
  <si>
    <t>MMV047015-02</t>
  </si>
  <si>
    <t>MMV053220-02</t>
  </si>
  <si>
    <t>MMV054312-02</t>
  </si>
  <si>
    <t>MMV056726-06</t>
  </si>
  <si>
    <t>MMV062221-02</t>
  </si>
  <si>
    <t>MMV063404-02</t>
  </si>
  <si>
    <t>MMV069458-05</t>
  </si>
  <si>
    <t>MMV073843-04</t>
  </si>
  <si>
    <t>MMV074566-01</t>
  </si>
  <si>
    <t>MMV075490-07</t>
  </si>
  <si>
    <t>MMV079840-01</t>
  </si>
  <si>
    <t>MMV080034-06</t>
  </si>
  <si>
    <t>MMV084434-05</t>
  </si>
  <si>
    <t>MMV084603-03</t>
  </si>
  <si>
    <t>MMV084864-03</t>
  </si>
  <si>
    <t>MMV084940-03</t>
  </si>
  <si>
    <t>MMV085071-03</t>
  </si>
  <si>
    <t>MMV085203-06</t>
  </si>
  <si>
    <t>MMV085210-02</t>
  </si>
  <si>
    <t>MMV085230-02</t>
  </si>
  <si>
    <t>MMV085471-05</t>
  </si>
  <si>
    <t>MMV085494-01</t>
  </si>
  <si>
    <t>MMV085499-04</t>
  </si>
  <si>
    <t>MMV085583-04</t>
  </si>
  <si>
    <t>MMV086103-04</t>
  </si>
  <si>
    <t>MMV090930-02</t>
  </si>
  <si>
    <t>MMV099637-04</t>
  </si>
  <si>
    <t>MMV1019989-01</t>
  </si>
  <si>
    <t>MMV102872-04</t>
  </si>
  <si>
    <t>MMV1028806-01</t>
  </si>
  <si>
    <t>MMV1029203-01</t>
  </si>
  <si>
    <t>MMV1030799-02</t>
  </si>
  <si>
    <t>MMV1037162-01</t>
  </si>
  <si>
    <t>MMV1088520-01</t>
  </si>
  <si>
    <t>MMV1110498-01</t>
  </si>
  <si>
    <t>MMV1161976-01</t>
  </si>
  <si>
    <t>MMV1165108-01</t>
  </si>
  <si>
    <t>MMV1198433-01</t>
  </si>
  <si>
    <t>MMV1236379-01</t>
  </si>
  <si>
    <t>MMV128432-04</t>
  </si>
  <si>
    <t>MMV142383-07</t>
  </si>
  <si>
    <t>MMV146306-03</t>
  </si>
  <si>
    <t>MMV1508127-01</t>
  </si>
  <si>
    <t>MMV1514112-01</t>
  </si>
  <si>
    <t>MMV1516166-01</t>
  </si>
  <si>
    <t>MMV153413-04</t>
  </si>
  <si>
    <t>MMV161996-01</t>
  </si>
  <si>
    <t>MMV188296-01</t>
  </si>
  <si>
    <t>MMV200748-03</t>
  </si>
  <si>
    <t>MMV202458-02</t>
  </si>
  <si>
    <t>MMV202553-01</t>
  </si>
  <si>
    <t>MMV228911-01</t>
  </si>
  <si>
    <t>MMV272144-02</t>
  </si>
  <si>
    <t>MMV274073-08</t>
  </si>
  <si>
    <t>MMV306025-05</t>
  </si>
  <si>
    <t>MMV346714-01</t>
  </si>
  <si>
    <t>MMV390048-01</t>
  </si>
  <si>
    <t>MMV390482-09</t>
  </si>
  <si>
    <t>MMV392832-03</t>
  </si>
  <si>
    <t>MMV393144-03</t>
  </si>
  <si>
    <t>MMV393995-02</t>
  </si>
  <si>
    <t>MMV396594-02</t>
  </si>
  <si>
    <t>MMV396595-06</t>
  </si>
  <si>
    <t>MMV396632-03</t>
  </si>
  <si>
    <t>MMV396633-04</t>
  </si>
  <si>
    <t>MMV396635-05</t>
  </si>
  <si>
    <t>MMV396652-04</t>
  </si>
  <si>
    <t>MMV396663-05</t>
  </si>
  <si>
    <t>MMV396664-04</t>
  </si>
  <si>
    <t>MMV396665-04</t>
  </si>
  <si>
    <t>MMV396669-06</t>
  </si>
  <si>
    <t>MMV396672-03</t>
  </si>
  <si>
    <t>MMV396679-05</t>
  </si>
  <si>
    <t>MMV396680-05</t>
  </si>
  <si>
    <t>MMV396681-05</t>
  </si>
  <si>
    <t>MMV396693-05</t>
  </si>
  <si>
    <t>MMV396703-05</t>
  </si>
  <si>
    <t>MMV396704-06</t>
  </si>
  <si>
    <t>MMV396705-07</t>
  </si>
  <si>
    <t>MMV396715-07</t>
  </si>
  <si>
    <t>MMV396717-05</t>
  </si>
  <si>
    <t>MMV396719-07</t>
  </si>
  <si>
    <t>MMV396723-05</t>
  </si>
  <si>
    <t>MMV396726-05</t>
  </si>
  <si>
    <t>MMV396736-04</t>
  </si>
  <si>
    <t>MMV396744-07</t>
  </si>
  <si>
    <t>MMV396749-07</t>
  </si>
  <si>
    <t>MMV396770-03</t>
  </si>
  <si>
    <t>MMV396794-06</t>
  </si>
  <si>
    <t>MMV396797-04</t>
  </si>
  <si>
    <t>MMV397264-04</t>
  </si>
  <si>
    <t>MMV403679-07</t>
  </si>
  <si>
    <t>MMV407539-04</t>
  </si>
  <si>
    <t>MMV407834-04</t>
  </si>
  <si>
    <t>MMV428315-01</t>
  </si>
  <si>
    <t>MMV461553-02</t>
  </si>
  <si>
    <t>MMV495543-02</t>
  </si>
  <si>
    <t>MMV498479-06</t>
  </si>
  <si>
    <t>MMV533728-01</t>
  </si>
  <si>
    <t>MMV536420-01</t>
  </si>
  <si>
    <t>MMV543818-01</t>
  </si>
  <si>
    <t>MMV551816-01</t>
  </si>
  <si>
    <t>MMV551860-01</t>
  </si>
  <si>
    <t>MMV553002-02</t>
  </si>
  <si>
    <t>MMV560185-01</t>
  </si>
  <si>
    <t>MMV583103-01</t>
  </si>
  <si>
    <t>MMV595321-01</t>
  </si>
  <si>
    <t>MMV611037-03</t>
  </si>
  <si>
    <t>MMV634140-01</t>
  </si>
  <si>
    <t>MMV637229-03</t>
  </si>
  <si>
    <t>MMV637810-01</t>
  </si>
  <si>
    <t>MMV637953-03</t>
  </si>
  <si>
    <t>MMV637999-01</t>
  </si>
  <si>
    <t>MMV638081-01</t>
  </si>
  <si>
    <t>MMV638723-05</t>
  </si>
  <si>
    <t>MMV639058-01</t>
  </si>
  <si>
    <t>MMV639902-01</t>
  </si>
  <si>
    <t>MMV639963-03</t>
  </si>
  <si>
    <t>MMV639972-01</t>
  </si>
  <si>
    <t>MMV640353-01</t>
  </si>
  <si>
    <t>MMV641550-01</t>
  </si>
  <si>
    <t>MMV642943-04</t>
  </si>
  <si>
    <t>MMV642944-05</t>
  </si>
  <si>
    <t>MMV643121-01</t>
  </si>
  <si>
    <t>MMV645672-12</t>
  </si>
  <si>
    <t>MMV652003-01</t>
  </si>
  <si>
    <t>MMV658988-02</t>
  </si>
  <si>
    <t>MMV658993-02</t>
  </si>
  <si>
    <t>MMV659004-02</t>
  </si>
  <si>
    <t>MMV659010-02</t>
  </si>
  <si>
    <t>MMV659065-01</t>
  </si>
  <si>
    <t>MMV661713-01</t>
  </si>
  <si>
    <t>MMV663250-03</t>
  </si>
  <si>
    <t>MMV664071-01</t>
  </si>
  <si>
    <t>MMV665783-06</t>
  </si>
  <si>
    <t>MMV665785-12</t>
  </si>
  <si>
    <t>MMV665786-06</t>
  </si>
  <si>
    <t>MMV665789-07</t>
  </si>
  <si>
    <t>MMV665794-07</t>
  </si>
  <si>
    <t>MMV665796-05</t>
  </si>
  <si>
    <t>MMV665797-03</t>
  </si>
  <si>
    <t>MMV665798-06</t>
  </si>
  <si>
    <t>MMV665800-07</t>
  </si>
  <si>
    <t>MMV665803-05</t>
  </si>
  <si>
    <t>MMV665805-05</t>
  </si>
  <si>
    <t>MMV665806-05</t>
  </si>
  <si>
    <t>MMV665807-07</t>
  </si>
  <si>
    <t>MMV665809-06</t>
  </si>
  <si>
    <t>MMV665810-09</t>
  </si>
  <si>
    <t>MMV665812-03</t>
  </si>
  <si>
    <t>MMV665813-07</t>
  </si>
  <si>
    <t>MMV665814-08</t>
  </si>
  <si>
    <t>MMV665817-05</t>
  </si>
  <si>
    <t>MMV665820-06</t>
  </si>
  <si>
    <t>MMV665824-06</t>
  </si>
  <si>
    <t>MMV665826-08</t>
  </si>
  <si>
    <t>MMV665827-06</t>
  </si>
  <si>
    <t>MMV665830-04</t>
  </si>
  <si>
    <t>MMV665831-08</t>
  </si>
  <si>
    <t>MMV665836-03</t>
  </si>
  <si>
    <t>MMV665840-09</t>
  </si>
  <si>
    <t>MMV665841-06</t>
  </si>
  <si>
    <t>MMV665843-02</t>
  </si>
  <si>
    <t>MMV665850-08</t>
  </si>
  <si>
    <t>MMV665852-06</t>
  </si>
  <si>
    <t>MMV665857-04</t>
  </si>
  <si>
    <t>MMV665864-05</t>
  </si>
  <si>
    <t>MMV665874-06</t>
  </si>
  <si>
    <t>MMV665875-03</t>
  </si>
  <si>
    <t>MMV665876-08</t>
  </si>
  <si>
    <t>MMV665878-06</t>
  </si>
  <si>
    <t>MMV665879-05</t>
  </si>
  <si>
    <t>MMV665881-05</t>
  </si>
  <si>
    <t>MMV665882-06</t>
  </si>
  <si>
    <t>MMV665883-06</t>
  </si>
  <si>
    <t>MMV665886-07</t>
  </si>
  <si>
    <t>MMV665888-07</t>
  </si>
  <si>
    <t>MMV665890-07</t>
  </si>
  <si>
    <t>MMV665891-07</t>
  </si>
  <si>
    <t>MMV665894-07</t>
  </si>
  <si>
    <t>MMV665897-05</t>
  </si>
  <si>
    <t>MMV665898-06</t>
  </si>
  <si>
    <t>MMV665899-07</t>
  </si>
  <si>
    <t>MMV665901-07</t>
  </si>
  <si>
    <t>MMV665902-09</t>
  </si>
  <si>
    <t>MMV665904-06</t>
  </si>
  <si>
    <t>MMV665906-06</t>
  </si>
  <si>
    <t>MMV665908-06</t>
  </si>
  <si>
    <t>MMV665909-05</t>
  </si>
  <si>
    <t>MMV665914-06</t>
  </si>
  <si>
    <t>MMV665915-08</t>
  </si>
  <si>
    <t>MMV665916-05</t>
  </si>
  <si>
    <t>MMV665917-05</t>
  </si>
  <si>
    <t>MMV665918-06</t>
  </si>
  <si>
    <t>MMV665923-07</t>
  </si>
  <si>
    <t>MMV665924-07</t>
  </si>
  <si>
    <t>MMV665927-06</t>
  </si>
  <si>
    <t>MMV665928-08</t>
  </si>
  <si>
    <t>MMV665929-06</t>
  </si>
  <si>
    <t>MMV665934-07</t>
  </si>
  <si>
    <t>MMV665935-11</t>
  </si>
  <si>
    <t>MMV665936-06</t>
  </si>
  <si>
    <t>MMV665939-06</t>
  </si>
  <si>
    <t>MMV665940-05</t>
  </si>
  <si>
    <t>MMV665941-06</t>
  </si>
  <si>
    <t>MMV665943-08</t>
  </si>
  <si>
    <t>MMV665944-07</t>
  </si>
  <si>
    <t>MMV665946-05</t>
  </si>
  <si>
    <t>MMV665948-06</t>
  </si>
  <si>
    <t>MMV665949-06</t>
  </si>
  <si>
    <t>MMV665953-09</t>
  </si>
  <si>
    <t>MMV665954-03</t>
  </si>
  <si>
    <t>MMV665961-06</t>
  </si>
  <si>
    <t>MMV665969-05</t>
  </si>
  <si>
    <t>MMV665971-03</t>
  </si>
  <si>
    <t>MMV665972-05</t>
  </si>
  <si>
    <t>MMV665977-06</t>
  </si>
  <si>
    <t>MMV665979-04</t>
  </si>
  <si>
    <t>MMV665980-07</t>
  </si>
  <si>
    <t>MMV665987-08</t>
  </si>
  <si>
    <t>MMV665994-07</t>
  </si>
  <si>
    <t>MMV666009-04</t>
  </si>
  <si>
    <t>MMV666020-06</t>
  </si>
  <si>
    <t>MMV666021-04</t>
  </si>
  <si>
    <t>MMV666022-02</t>
  </si>
  <si>
    <t>MMV666023-04</t>
  </si>
  <si>
    <t>MMV666025-05</t>
  </si>
  <si>
    <t>MMV666026-06</t>
  </si>
  <si>
    <t>MMV666054-06</t>
  </si>
  <si>
    <t>MMV666057-04</t>
  </si>
  <si>
    <t>MMV666060-04</t>
  </si>
  <si>
    <t>MMV666061-03</t>
  </si>
  <si>
    <t>MMV666062-03</t>
  </si>
  <si>
    <t>MMV666067-04</t>
  </si>
  <si>
    <t>MMV666069-05</t>
  </si>
  <si>
    <t>MMV666070-03</t>
  </si>
  <si>
    <t>MMV666071-04</t>
  </si>
  <si>
    <t>MMV666072-05</t>
  </si>
  <si>
    <t>MMV666075-08</t>
  </si>
  <si>
    <t>MMV666079-06</t>
  </si>
  <si>
    <t>MMV666080-03</t>
  </si>
  <si>
    <t>MMV666081-07</t>
  </si>
  <si>
    <t>MMV666093-06</t>
  </si>
  <si>
    <t>MMV666095-03</t>
  </si>
  <si>
    <t>MMV666101-04</t>
  </si>
  <si>
    <t>MMV666102-05</t>
  </si>
  <si>
    <t>MMV666103-05</t>
  </si>
  <si>
    <t>MMV666105-06</t>
  </si>
  <si>
    <t>MMV666106-06</t>
  </si>
  <si>
    <t>MMV666108-05</t>
  </si>
  <si>
    <t>MMV666109-03</t>
  </si>
  <si>
    <t>MMV666110-04</t>
  </si>
  <si>
    <t>MMV666116-05</t>
  </si>
  <si>
    <t>MMV666123-05</t>
  </si>
  <si>
    <t>MMV666124-06</t>
  </si>
  <si>
    <t>MMV666125-06</t>
  </si>
  <si>
    <t>MMV666596-04</t>
  </si>
  <si>
    <t>MMV666597-04</t>
  </si>
  <si>
    <t>MMV666599-05</t>
  </si>
  <si>
    <t>MMV666600-04</t>
  </si>
  <si>
    <t>MMV666601-04</t>
  </si>
  <si>
    <t>MMV666604-04</t>
  </si>
  <si>
    <t>MMV666607-04</t>
  </si>
  <si>
    <t>MMV666686-02</t>
  </si>
  <si>
    <t>MMV666687-03</t>
  </si>
  <si>
    <t>MMV666688-02</t>
  </si>
  <si>
    <t>MMV666689-02</t>
  </si>
  <si>
    <t>MMV666691-04</t>
  </si>
  <si>
    <t>MMV666692-03</t>
  </si>
  <si>
    <t>MMV666693-04</t>
  </si>
  <si>
    <t>MMV667486-09</t>
  </si>
  <si>
    <t>MMV667487-06</t>
  </si>
  <si>
    <t>MMV667488-06</t>
  </si>
  <si>
    <t>MMV667489-05</t>
  </si>
  <si>
    <t>MMV667490-05</t>
  </si>
  <si>
    <t>MMV667491-05</t>
  </si>
  <si>
    <t>MMV667492-06</t>
  </si>
  <si>
    <t>MMV667494-01</t>
  </si>
  <si>
    <t>MMV668565-01</t>
  </si>
  <si>
    <t>MMV668571-01</t>
  </si>
  <si>
    <t>MMV668727-01</t>
  </si>
  <si>
    <t>MMV669059-10</t>
  </si>
  <si>
    <t>MMV671636-01</t>
  </si>
  <si>
    <t>MMV674143-02</t>
  </si>
  <si>
    <t>MMV674253-03</t>
  </si>
  <si>
    <t>MMV674751-01</t>
  </si>
  <si>
    <t>MMV675052-01</t>
  </si>
  <si>
    <t>MMV675694-01</t>
  </si>
  <si>
    <t>MMV675867-05</t>
  </si>
  <si>
    <t>MMV675968-01</t>
  </si>
  <si>
    <t>MMV675969-01</t>
  </si>
  <si>
    <t>MMV675993-01</t>
  </si>
  <si>
    <t>MMV675994-01</t>
  </si>
  <si>
    <t>MMV675995-01</t>
  </si>
  <si>
    <t>MMV675996-01</t>
  </si>
  <si>
    <t>MMV675997-01</t>
  </si>
  <si>
    <t>MMV675998-01</t>
  </si>
  <si>
    <t>MMV676008-01</t>
  </si>
  <si>
    <t>MMV676048-01</t>
  </si>
  <si>
    <t>MMV676050-01</t>
  </si>
  <si>
    <t>MMV676053-01</t>
  </si>
  <si>
    <t>MMV676057-01</t>
  </si>
  <si>
    <t>MMV676063-01</t>
  </si>
  <si>
    <t>MMV676064-01</t>
  </si>
  <si>
    <t>MMV676159-01</t>
  </si>
  <si>
    <t>MMV676161-01</t>
  </si>
  <si>
    <t>MMV676162-01</t>
  </si>
  <si>
    <t>MMV676182-01</t>
  </si>
  <si>
    <t>MMV676186-01</t>
  </si>
  <si>
    <t>MMV676191-01</t>
  </si>
  <si>
    <t>MMV676204-01</t>
  </si>
  <si>
    <t>MMV676260-01</t>
  </si>
  <si>
    <t>MMV676269-01</t>
  </si>
  <si>
    <t>MMV676270-01</t>
  </si>
  <si>
    <t>MMV676350-01</t>
  </si>
  <si>
    <t>MMV676358-01</t>
  </si>
  <si>
    <t>MMV676377-01</t>
  </si>
  <si>
    <t>MMV676379-01</t>
  </si>
  <si>
    <t>MMV676380-02</t>
  </si>
  <si>
    <t>MMV676382-02</t>
  </si>
  <si>
    <t>MMV676383-01</t>
  </si>
  <si>
    <t>MMV676384-01</t>
  </si>
  <si>
    <t>MMV676386-01</t>
  </si>
  <si>
    <t>MMV676388-01</t>
  </si>
  <si>
    <t>MMV676389-01</t>
  </si>
  <si>
    <t>MMV676395-01</t>
  </si>
  <si>
    <t>MMV676398-02</t>
  </si>
  <si>
    <t>MMV676401-01</t>
  </si>
  <si>
    <t>MMV676406-01</t>
  </si>
  <si>
    <t>MMV676409-01</t>
  </si>
  <si>
    <t>MMV676411-01</t>
  </si>
  <si>
    <t>MMV676412-01</t>
  </si>
  <si>
    <t>MMV676431-01</t>
  </si>
  <si>
    <t>MMV676439-01</t>
  </si>
  <si>
    <t>MMV676442-01</t>
  </si>
  <si>
    <t>MMV676444-01</t>
  </si>
  <si>
    <t>MMV676445-01</t>
  </si>
  <si>
    <t>MMV676449-01</t>
  </si>
  <si>
    <t>MMV676461-01</t>
  </si>
  <si>
    <t>MMV676468-01</t>
  </si>
  <si>
    <t>MMV676470-01</t>
  </si>
  <si>
    <t>MMV676472-01</t>
  </si>
  <si>
    <t>MMV676474-01</t>
  </si>
  <si>
    <t>MMV676476-01</t>
  </si>
  <si>
    <t>MMV676477-01</t>
  </si>
  <si>
    <t>MMV676478-01</t>
  </si>
  <si>
    <t>MMV676480-01</t>
  </si>
  <si>
    <t>MMV676492-01</t>
  </si>
  <si>
    <t>MMV676501-01</t>
  </si>
  <si>
    <t>MMV676509-01</t>
  </si>
  <si>
    <t>MMV676512-01</t>
  </si>
  <si>
    <t>MMV676520-01</t>
  </si>
  <si>
    <t>MMV676524-01</t>
  </si>
  <si>
    <t>MMV676526-01</t>
  </si>
  <si>
    <t>MMV676528-01</t>
  </si>
  <si>
    <t>MMV676536-01</t>
  </si>
  <si>
    <t>MMV676539-01</t>
  </si>
  <si>
    <t>MMV676554-01</t>
  </si>
  <si>
    <t>MMV676555-01</t>
  </si>
  <si>
    <t>MMV676558-01</t>
  </si>
  <si>
    <t>MMV676571-01</t>
  </si>
  <si>
    <t>MMV676584-01</t>
  </si>
  <si>
    <t>MMV676588-01</t>
  </si>
  <si>
    <t>MMV676589-01</t>
  </si>
  <si>
    <t>MMV676597-01</t>
  </si>
  <si>
    <t>MMV676599-01</t>
  </si>
  <si>
    <t>MMV676600-01</t>
  </si>
  <si>
    <t>MMV676602-01</t>
  </si>
  <si>
    <t>MMV676603-01</t>
  </si>
  <si>
    <t>MMV676604-01</t>
  </si>
  <si>
    <t>MMV676605-01</t>
  </si>
  <si>
    <t>MMV676877-01</t>
  </si>
  <si>
    <t>MMV676881-01</t>
  </si>
  <si>
    <t>MMV687138-01</t>
  </si>
  <si>
    <t>MMV687145-01</t>
  </si>
  <si>
    <t>MMV687146-01</t>
  </si>
  <si>
    <t>MMV687170-01</t>
  </si>
  <si>
    <t>MMV687172-01</t>
  </si>
  <si>
    <t>MMV687180-01</t>
  </si>
  <si>
    <t>MMV687188-01</t>
  </si>
  <si>
    <t>MMV687189-01</t>
  </si>
  <si>
    <t>MMV687239-01</t>
  </si>
  <si>
    <t>MMV687243-01</t>
  </si>
  <si>
    <t>MMV687246-01</t>
  </si>
  <si>
    <t>MMV687248-01</t>
  </si>
  <si>
    <t>MMV687251-01</t>
  </si>
  <si>
    <t>MMV687254-01</t>
  </si>
  <si>
    <t>MMV687273-01</t>
  </si>
  <si>
    <t>MMV687696-01</t>
  </si>
  <si>
    <t>MMV687699-01</t>
  </si>
  <si>
    <t>MMV687700-01</t>
  </si>
  <si>
    <t>MMV687703-01</t>
  </si>
  <si>
    <t>MMV687706-01</t>
  </si>
  <si>
    <t>MMV687729-01</t>
  </si>
  <si>
    <t>MMV687730-01</t>
  </si>
  <si>
    <t>MMV687747-02</t>
  </si>
  <si>
    <t>MMV687749-01</t>
  </si>
  <si>
    <t>MMV687762-01</t>
  </si>
  <si>
    <t>MMV687765-01</t>
  </si>
  <si>
    <t>MMV687775-01</t>
  </si>
  <si>
    <t>MMV687776-01</t>
  </si>
  <si>
    <t>MMV687794-01</t>
  </si>
  <si>
    <t>MMV687796-01</t>
  </si>
  <si>
    <t>MMV687798-02</t>
  </si>
  <si>
    <t>MMV687800-02</t>
  </si>
  <si>
    <t>MMV687801-02</t>
  </si>
  <si>
    <t>MMV687803-02</t>
  </si>
  <si>
    <t>MMV687807-01</t>
  </si>
  <si>
    <t>MMV687812-01</t>
  </si>
  <si>
    <t>MMV687813-01</t>
  </si>
  <si>
    <t>MMV688122-01</t>
  </si>
  <si>
    <t>MMV688124-01</t>
  </si>
  <si>
    <t>MMV688125-01</t>
  </si>
  <si>
    <t>MMV688178-01</t>
  </si>
  <si>
    <t>MMV688179-01</t>
  </si>
  <si>
    <t>MMV688180-01</t>
  </si>
  <si>
    <t>MMV688262-01</t>
  </si>
  <si>
    <t>MMV688270-01</t>
  </si>
  <si>
    <t>MMV688271-01</t>
  </si>
  <si>
    <t>MMV688273-01</t>
  </si>
  <si>
    <t>MMV688274-01</t>
  </si>
  <si>
    <t>MMV688279-01</t>
  </si>
  <si>
    <t>MMV688283-01</t>
  </si>
  <si>
    <t>MMV688313-02</t>
  </si>
  <si>
    <t>MMV688327-01</t>
  </si>
  <si>
    <t>MMV688330-01</t>
  </si>
  <si>
    <t>MMV688345-01</t>
  </si>
  <si>
    <t>MMV688350-01</t>
  </si>
  <si>
    <t>MMV688352-02</t>
  </si>
  <si>
    <t>MMV688360-01</t>
  </si>
  <si>
    <t>MMV688361-01</t>
  </si>
  <si>
    <t>MMV688362-01</t>
  </si>
  <si>
    <t>MMV688364-01</t>
  </si>
  <si>
    <t>MMV688371-01</t>
  </si>
  <si>
    <t>MMV688372-01</t>
  </si>
  <si>
    <t>MMV688407-01</t>
  </si>
  <si>
    <t>MMV688410-01</t>
  </si>
  <si>
    <t>MMV688411-01</t>
  </si>
  <si>
    <t>MMV688415-01</t>
  </si>
  <si>
    <t>MMV688416-02</t>
  </si>
  <si>
    <t>MMV688417-01</t>
  </si>
  <si>
    <t>MMV688466-01</t>
  </si>
  <si>
    <t>MMV688467-01</t>
  </si>
  <si>
    <t>MMV688469-01</t>
  </si>
  <si>
    <t>MMV688470-01</t>
  </si>
  <si>
    <t>MMV688471-01</t>
  </si>
  <si>
    <t>MMV688472-01</t>
  </si>
  <si>
    <t>MMV688474-01</t>
  </si>
  <si>
    <t>MMV688508-01</t>
  </si>
  <si>
    <t>MMV688509-01</t>
  </si>
  <si>
    <t>MMV688514-01</t>
  </si>
  <si>
    <t>MMV688543-02</t>
  </si>
  <si>
    <t>MMV688547-01</t>
  </si>
  <si>
    <t>MMV688548-01</t>
  </si>
  <si>
    <t>MMV688550-01</t>
  </si>
  <si>
    <t>MMV688552-01</t>
  </si>
  <si>
    <t>MMV688553-01</t>
  </si>
  <si>
    <t>MMV688554-01</t>
  </si>
  <si>
    <t>MMV688555-01</t>
  </si>
  <si>
    <t>MMV688557-01</t>
  </si>
  <si>
    <t>MMV688558-03</t>
  </si>
  <si>
    <t>MMV688703-01</t>
  </si>
  <si>
    <t>MMV688704-01</t>
  </si>
  <si>
    <t>MMV688754-01</t>
  </si>
  <si>
    <t>MMV688755-01</t>
  </si>
  <si>
    <t>MMV688756-02</t>
  </si>
  <si>
    <t>MMV688761-01</t>
  </si>
  <si>
    <t>MMV688762-01</t>
  </si>
  <si>
    <t>MMV688763-01</t>
  </si>
  <si>
    <t>MMV688766-01</t>
  </si>
  <si>
    <t>MMV688768-01</t>
  </si>
  <si>
    <t>MMV688771-01</t>
  </si>
  <si>
    <t>MMV688773-02</t>
  </si>
  <si>
    <t>MMV688774-02</t>
  </si>
  <si>
    <t>MMV688775-01</t>
  </si>
  <si>
    <t>MMV688776-01</t>
  </si>
  <si>
    <t>MMV688793-01</t>
  </si>
  <si>
    <t>MMV688795-01</t>
  </si>
  <si>
    <t>MMV688796-01</t>
  </si>
  <si>
    <t>MMV688797-01</t>
  </si>
  <si>
    <t>MMV688798-01</t>
  </si>
  <si>
    <t>MMV688844-01</t>
  </si>
  <si>
    <t>MMV688845-01</t>
  </si>
  <si>
    <t>MMV688846-02</t>
  </si>
  <si>
    <t>MMV688852-01</t>
  </si>
  <si>
    <t>MMV688853-01</t>
  </si>
  <si>
    <t>MMV688854-01</t>
  </si>
  <si>
    <t>MMV688888-01</t>
  </si>
  <si>
    <t>MMV688889-01</t>
  </si>
  <si>
    <t>MMV688891-01</t>
  </si>
  <si>
    <t>MMV688921-02</t>
  </si>
  <si>
    <t>MMV688934-01</t>
  </si>
  <si>
    <t>MMV688936-01</t>
  </si>
  <si>
    <t>MMV688938-01</t>
  </si>
  <si>
    <t>MMV688939-01</t>
  </si>
  <si>
    <t>MMV688941-02</t>
  </si>
  <si>
    <t>MMV688942-01</t>
  </si>
  <si>
    <t>MMV688943-01</t>
  </si>
  <si>
    <t>MMV688955-01</t>
  </si>
  <si>
    <t>MMV688958-01</t>
  </si>
  <si>
    <t>MMV688978-01</t>
  </si>
  <si>
    <t>MMV688980-01</t>
  </si>
  <si>
    <t>MMV688990-01</t>
  </si>
  <si>
    <t>MMV688991-01</t>
  </si>
  <si>
    <t>MMV688994-01</t>
  </si>
  <si>
    <t>MMV689000-01</t>
  </si>
  <si>
    <t>MMV689028-01</t>
  </si>
  <si>
    <t>MMV689029-01</t>
  </si>
  <si>
    <t>MMV689060-01</t>
  </si>
  <si>
    <t>MMV689061-01</t>
  </si>
  <si>
    <t>MMV689093-02</t>
  </si>
  <si>
    <t>MMV689094-02</t>
  </si>
  <si>
    <t>MMV689243-01</t>
  </si>
  <si>
    <t>MMV689244-01</t>
  </si>
  <si>
    <t>MMV689255-01</t>
  </si>
  <si>
    <t>MMV689437-01</t>
  </si>
  <si>
    <t>MMV689480-01</t>
  </si>
  <si>
    <t>MMV689709-03</t>
  </si>
  <si>
    <t>MMV689758-01</t>
  </si>
  <si>
    <t>MMV690027-01</t>
  </si>
  <si>
    <t>MMV690028-01</t>
  </si>
  <si>
    <t>MMV690457-01</t>
  </si>
  <si>
    <t>MMV690458-01</t>
  </si>
  <si>
    <t>MMV690459-01</t>
  </si>
  <si>
    <t>MMV690460-01</t>
  </si>
  <si>
    <t>MMV690461-01</t>
  </si>
  <si>
    <t>MMV690462-01</t>
  </si>
  <si>
    <t>MMV690463-01</t>
  </si>
  <si>
    <t>MMV690464-01</t>
  </si>
  <si>
    <t>MMV690465-01</t>
  </si>
  <si>
    <t>MMV690466-01</t>
  </si>
  <si>
    <t>MMV690467-01</t>
  </si>
  <si>
    <t>MMV690468-01</t>
  </si>
  <si>
    <t>MMV690469-01</t>
  </si>
  <si>
    <t>MMV690470-01</t>
  </si>
  <si>
    <t>MMV690471-01</t>
  </si>
  <si>
    <t>MMV690472-01</t>
  </si>
  <si>
    <t>MMV690473-01</t>
  </si>
  <si>
    <t>MMV690474-01</t>
  </si>
  <si>
    <t>MMV690475-01</t>
  </si>
  <si>
    <t>MMV690476-01</t>
  </si>
  <si>
    <t>MMV690477-01</t>
  </si>
  <si>
    <t>MMV690478-01</t>
  </si>
  <si>
    <t>MMV690479-01</t>
  </si>
  <si>
    <t>MMV690480-01</t>
  </si>
  <si>
    <t>MMV690481-01</t>
  </si>
  <si>
    <t>MMV690482-01</t>
  </si>
  <si>
    <t>MMV690483-01</t>
  </si>
  <si>
    <t>MMV690484-01</t>
  </si>
  <si>
    <t>MMV690485-01</t>
  </si>
  <si>
    <t>MMV690486-01</t>
  </si>
  <si>
    <t>MMV690487-01</t>
  </si>
  <si>
    <t>MMV690488-01</t>
  </si>
  <si>
    <t>MMV690489-01</t>
  </si>
  <si>
    <t>MMV690490-01</t>
  </si>
  <si>
    <t>MMV690491-01</t>
  </si>
  <si>
    <t>MMV690492-01</t>
  </si>
  <si>
    <t>MMV690493-01</t>
  </si>
  <si>
    <t>MMV690494-01</t>
  </si>
  <si>
    <t>MMV690495-01</t>
  </si>
  <si>
    <t>MMV690496-01</t>
  </si>
  <si>
    <t>MMV690497-01</t>
  </si>
  <si>
    <t>MMV690498-01</t>
  </si>
  <si>
    <t>MMV690499-01</t>
  </si>
  <si>
    <t>MMV690500-01</t>
  </si>
  <si>
    <t>MMV690501-01</t>
  </si>
  <si>
    <t>MMV690502-01</t>
  </si>
  <si>
    <t>MMV690503-01</t>
  </si>
  <si>
    <t>MMV690504-01</t>
  </si>
  <si>
    <t>MMV690505-01</t>
  </si>
  <si>
    <t>MMV690506-01</t>
  </si>
  <si>
    <t>MMV690507-01</t>
  </si>
  <si>
    <t>MMV690508-01</t>
  </si>
  <si>
    <t>MMV690509-01</t>
  </si>
  <si>
    <t>MMV690510-01</t>
  </si>
  <si>
    <t>MMV690511-01</t>
  </si>
  <si>
    <t>MMV690512-01</t>
  </si>
  <si>
    <t>MMV690513-01</t>
  </si>
  <si>
    <t>MMV690514-01</t>
  </si>
  <si>
    <t>MMV690515-01</t>
  </si>
  <si>
    <t>MMV690516-01</t>
  </si>
  <si>
    <t>MMV690517-01</t>
  </si>
  <si>
    <t>MMV690518-01</t>
  </si>
  <si>
    <t>MMV690519-01</t>
  </si>
  <si>
    <t>MMV690520-01</t>
  </si>
  <si>
    <t>MMV690521-01</t>
  </si>
  <si>
    <t>MMV690522-01</t>
  </si>
  <si>
    <t>MMV690523-01</t>
  </si>
  <si>
    <t>MMV690524-01</t>
  </si>
  <si>
    <t>MMV690525-01</t>
  </si>
  <si>
    <t>MMV690526-01</t>
  </si>
  <si>
    <t>MMV690527-01</t>
  </si>
  <si>
    <t>MMV690528-01</t>
  </si>
  <si>
    <t>MMV690529-01</t>
  </si>
  <si>
    <t>MMV690530-01</t>
  </si>
  <si>
    <t>MMV690531-01</t>
  </si>
  <si>
    <t>MMV690532-01</t>
  </si>
  <si>
    <t>MMV690533-01</t>
  </si>
  <si>
    <t>MMV690534-01</t>
  </si>
  <si>
    <t>MMV690535-01</t>
  </si>
  <si>
    <t>MMV690536-01</t>
  </si>
  <si>
    <t>MMV690537-01</t>
  </si>
  <si>
    <t>MMV690538-01</t>
  </si>
  <si>
    <t>MMV690539-01</t>
  </si>
  <si>
    <t>MMV690540-01</t>
  </si>
  <si>
    <t>MMV690541-01</t>
  </si>
  <si>
    <t>MMV690542-01</t>
  </si>
  <si>
    <t>MMV690543-01</t>
  </si>
  <si>
    <t>MMV690544-01</t>
  </si>
  <si>
    <t>MMV690545-01</t>
  </si>
  <si>
    <t>MMV690546-01</t>
  </si>
  <si>
    <t>MMV690547-01</t>
  </si>
  <si>
    <t>MMV690548-01</t>
  </si>
  <si>
    <t>MMV690549-01</t>
  </si>
  <si>
    <t>MMV690550-01</t>
  </si>
  <si>
    <t>MMV690551-01</t>
  </si>
  <si>
    <t>MMV690552-01</t>
  </si>
  <si>
    <t>MMV690553-01</t>
  </si>
  <si>
    <t>MMV690554-01</t>
  </si>
  <si>
    <t>MMV690555-01</t>
  </si>
  <si>
    <t>MMV690556-01</t>
  </si>
  <si>
    <t>MMV690557-01</t>
  </si>
  <si>
    <t>MMV690558-01</t>
  </si>
  <si>
    <t>MMV690559-01</t>
  </si>
  <si>
    <t>MMV690560-01</t>
  </si>
  <si>
    <t>MMV690561-01</t>
  </si>
  <si>
    <t>MMV690562-01</t>
  </si>
  <si>
    <t>MMV690563-01</t>
  </si>
  <si>
    <t>MMV690564-01</t>
  </si>
  <si>
    <t>MMV690565-01</t>
  </si>
  <si>
    <t>MMV690566-01</t>
  </si>
  <si>
    <t>MMV690567-01</t>
  </si>
  <si>
    <t>MMV690568-01</t>
  </si>
  <si>
    <t>MMV690569-01</t>
  </si>
  <si>
    <t>MMV690570-01</t>
  </si>
  <si>
    <t>MMV690571-01</t>
  </si>
  <si>
    <t>MMV690572-01</t>
  </si>
  <si>
    <t>MMV690573-01</t>
  </si>
  <si>
    <t>MMV690574-01</t>
  </si>
  <si>
    <t>MMV690575-01</t>
  </si>
  <si>
    <t>MMV690576-01</t>
  </si>
  <si>
    <t>MMV690577-01</t>
  </si>
  <si>
    <t>MMV690578-01</t>
  </si>
  <si>
    <t>MMV690579-01</t>
  </si>
  <si>
    <t>MMV690580-01</t>
  </si>
  <si>
    <t>MMV690581-01</t>
  </si>
  <si>
    <t>MMV690582-01</t>
  </si>
  <si>
    <t>MMV690583-01</t>
  </si>
  <si>
    <t>MMV690584-01</t>
  </si>
  <si>
    <t>MMV690585-01</t>
  </si>
  <si>
    <t>MMV690586-01</t>
  </si>
  <si>
    <t>MMV690587-01</t>
  </si>
  <si>
    <t>MMV690588-01</t>
  </si>
  <si>
    <t>MMV690589-01</t>
  </si>
  <si>
    <t>MMV690590-01</t>
  </si>
  <si>
    <t>MMV690591-01</t>
  </si>
  <si>
    <t>MMV690592-01</t>
  </si>
  <si>
    <t>MMV690593-01</t>
  </si>
  <si>
    <t>MMV690594-01</t>
  </si>
  <si>
    <t>MMV690595-01</t>
  </si>
  <si>
    <t>MMV690596-01</t>
  </si>
  <si>
    <t>MMV690597-01</t>
  </si>
  <si>
    <t>MMV690598-01</t>
  </si>
  <si>
    <t>MMV690599-01</t>
  </si>
  <si>
    <t>MMV690600-01</t>
  </si>
  <si>
    <t>MMV690601-01</t>
  </si>
  <si>
    <t>MMV690602-01</t>
  </si>
  <si>
    <t>MMV690603-01</t>
  </si>
  <si>
    <t>MMV690604-01</t>
  </si>
  <si>
    <t>MMV690605-01</t>
  </si>
  <si>
    <t>MMV690606-01</t>
  </si>
  <si>
    <t>MMV690607-01</t>
  </si>
  <si>
    <t>MMV690608-01</t>
  </si>
  <si>
    <t>MMV690609-01</t>
  </si>
  <si>
    <t>MMV690610-01</t>
  </si>
  <si>
    <t>MMV690611-01</t>
  </si>
  <si>
    <t>MMV690612-01</t>
  </si>
  <si>
    <t>MMV690613-01</t>
  </si>
  <si>
    <t>MMV690614-01</t>
  </si>
  <si>
    <t>MMV690615-01</t>
  </si>
  <si>
    <t>MMV690616-01</t>
  </si>
  <si>
    <t>MMV690617-01</t>
  </si>
  <si>
    <t>MMV690618-01</t>
  </si>
  <si>
    <t>MMV690619-01</t>
  </si>
  <si>
    <t>MMV690620-01</t>
  </si>
  <si>
    <t>MMV690621-01</t>
  </si>
  <si>
    <t>MMV690622-01</t>
  </si>
  <si>
    <t>MMV690623-01</t>
  </si>
  <si>
    <t>MMV690624-01</t>
  </si>
  <si>
    <t>MMV690625-01</t>
  </si>
  <si>
    <t>MMV690626-01</t>
  </si>
  <si>
    <t>MMV690627-01</t>
  </si>
  <si>
    <t>MMV690628-01</t>
  </si>
  <si>
    <t>MMV690629-01</t>
  </si>
  <si>
    <t>MMV690630-01</t>
  </si>
  <si>
    <t>MMV690631-01</t>
  </si>
  <si>
    <t>MMV690632-01</t>
  </si>
  <si>
    <t>MMV690633-01</t>
  </si>
  <si>
    <t>MMV690634-01</t>
  </si>
  <si>
    <t>MMV690635-01</t>
  </si>
  <si>
    <t>MMV690636-01</t>
  </si>
  <si>
    <t>MMV690637-01</t>
  </si>
  <si>
    <t>MMV690638-01</t>
  </si>
  <si>
    <t>MMV690639-01</t>
  </si>
  <si>
    <t>MMV690640-01</t>
  </si>
  <si>
    <t>MMV690641-01</t>
  </si>
  <si>
    <t>MMV690642-01</t>
  </si>
  <si>
    <t>MMV690643-01</t>
  </si>
  <si>
    <t>MMV690644-01</t>
  </si>
  <si>
    <t>MMV690645-01</t>
  </si>
  <si>
    <t>MMV690646-01</t>
  </si>
  <si>
    <t>MMV690647-01</t>
  </si>
  <si>
    <t>MMV690648-01</t>
  </si>
  <si>
    <t>MMV690649-01</t>
  </si>
  <si>
    <t>MMV690650-01</t>
  </si>
  <si>
    <t>MMV690651-01</t>
  </si>
  <si>
    <t>MMV690652-01</t>
  </si>
  <si>
    <t>MMV690653-01</t>
  </si>
  <si>
    <t>MMV690654-01</t>
  </si>
  <si>
    <t>MMV690655-01</t>
  </si>
  <si>
    <t>MMV690656-01</t>
  </si>
  <si>
    <t>MMV690657-01</t>
  </si>
  <si>
    <t>MMV690658-01</t>
  </si>
  <si>
    <t>MMV690659-01</t>
  </si>
  <si>
    <t>MMV690660-01</t>
  </si>
  <si>
    <t>MMV690661-01</t>
  </si>
  <si>
    <t>MMV690662-01</t>
  </si>
  <si>
    <t>MMV690663-01</t>
  </si>
  <si>
    <t>MMV690664-01</t>
  </si>
  <si>
    <t>MMV690665-01</t>
  </si>
  <si>
    <t>MMV690666-01</t>
  </si>
  <si>
    <t>MMV690667-01</t>
  </si>
  <si>
    <t>MMV690668-01</t>
  </si>
  <si>
    <t>MMV690669-01</t>
  </si>
  <si>
    <t>MMV690670-01</t>
  </si>
  <si>
    <t>MMV690671-01</t>
  </si>
  <si>
    <t>MMV690672-01</t>
  </si>
  <si>
    <t>MMV690673-01</t>
  </si>
  <si>
    <t>MMV690674-01</t>
  </si>
  <si>
    <t>MMV690675-01</t>
  </si>
  <si>
    <t>MMV690676-01</t>
  </si>
  <si>
    <t>MMV690677-01</t>
  </si>
  <si>
    <t>MMV690678-01</t>
  </si>
  <si>
    <t>MMV690679-01</t>
  </si>
  <si>
    <t>MMV690680-01</t>
  </si>
  <si>
    <t>MMV690681-01</t>
  </si>
  <si>
    <t>MMV690682-01</t>
  </si>
  <si>
    <t>MMV690683-01</t>
  </si>
  <si>
    <t>MMV690684-01</t>
  </si>
  <si>
    <t>MMV690685-01</t>
  </si>
  <si>
    <t>MMV690686-01</t>
  </si>
  <si>
    <t>MMV690687-01</t>
  </si>
  <si>
    <t>MMV690688-01</t>
  </si>
  <si>
    <t>MMV690689-01</t>
  </si>
  <si>
    <t>MMV690690-01</t>
  </si>
  <si>
    <t>MMV690691-01</t>
  </si>
  <si>
    <t>MMV690692-01</t>
  </si>
  <si>
    <t>MMV690693-01</t>
  </si>
  <si>
    <t>MMV690694-01</t>
  </si>
  <si>
    <t>MMV690695-01</t>
  </si>
  <si>
    <t>MMV690696-01</t>
  </si>
  <si>
    <t>MMV690697-01</t>
  </si>
  <si>
    <t>MMV690698-01</t>
  </si>
  <si>
    <t>MMV690699-01</t>
  </si>
  <si>
    <t>MMV690700-01</t>
  </si>
  <si>
    <t>MMV690701-01</t>
  </si>
  <si>
    <t>MMV690702-01</t>
  </si>
  <si>
    <t>MMV690703-01</t>
  </si>
  <si>
    <t>MMV690704-01</t>
  </si>
  <si>
    <t>MMV690705-01</t>
  </si>
  <si>
    <t>MMV690706-01</t>
  </si>
  <si>
    <t>MMV690707-01</t>
  </si>
  <si>
    <t>MMV690708-01</t>
  </si>
  <si>
    <t>MMV690709-01</t>
  </si>
  <si>
    <t>MMV690710-01</t>
  </si>
  <si>
    <t>MMV690711-01</t>
  </si>
  <si>
    <t>MMV690712-01</t>
  </si>
  <si>
    <t>MMV690713-01</t>
  </si>
  <si>
    <t>MMV690714-01</t>
  </si>
  <si>
    <t>MMV690715-01</t>
  </si>
  <si>
    <t>MMV690716-01</t>
  </si>
  <si>
    <t>MMV690717-01</t>
  </si>
  <si>
    <t>MMV690718-01</t>
  </si>
  <si>
    <t>MMV690719-01</t>
  </si>
  <si>
    <t>MMV690720-01</t>
  </si>
  <si>
    <t>MMV690721-01</t>
  </si>
  <si>
    <t>MMV690722-01</t>
  </si>
  <si>
    <t>MMV690723-01</t>
  </si>
  <si>
    <t>MMV690724-01</t>
  </si>
  <si>
    <t>MMV690725-01</t>
  </si>
  <si>
    <t>MMV690726-01</t>
  </si>
  <si>
    <t>MMV690727-01</t>
  </si>
  <si>
    <t>MMV690728-01</t>
  </si>
  <si>
    <t>MMV690729-01</t>
  </si>
  <si>
    <t>MMV690730-01</t>
  </si>
  <si>
    <t>MMV690731-01</t>
  </si>
  <si>
    <t>MMV690732-01</t>
  </si>
  <si>
    <t>MMV690733-01</t>
  </si>
  <si>
    <t>MMV690734-01</t>
  </si>
  <si>
    <t>MMV690735-01</t>
  </si>
  <si>
    <t>MMV690736-01</t>
  </si>
  <si>
    <t>MMV690737-01</t>
  </si>
  <si>
    <t>MMV690738-01</t>
  </si>
  <si>
    <t>MMV690739-01</t>
  </si>
  <si>
    <t>MMV690740-01</t>
  </si>
  <si>
    <t>MMV690741-01</t>
  </si>
  <si>
    <t>MMV690742-01</t>
  </si>
  <si>
    <t>MMV690743-01</t>
  </si>
  <si>
    <t>MMV690744-01</t>
  </si>
  <si>
    <t>MMV690745-01</t>
  </si>
  <si>
    <t>MMV690746-01</t>
  </si>
  <si>
    <t>MMV690747-01</t>
  </si>
  <si>
    <t>MMV690748-01</t>
  </si>
  <si>
    <t>MMV690749-01</t>
  </si>
  <si>
    <t>MMV690750-01</t>
  </si>
  <si>
    <t>MMV690751-01</t>
  </si>
  <si>
    <t>MMV690752-01</t>
  </si>
  <si>
    <t>MMV690753-01</t>
  </si>
  <si>
    <t>MMV690754-01</t>
  </si>
  <si>
    <t>MMV690755-01</t>
  </si>
  <si>
    <t>MMV690756-01</t>
  </si>
  <si>
    <t>MMV690757-01</t>
  </si>
  <si>
    <t>MMV690758-01</t>
  </si>
  <si>
    <t>MMV690759-01</t>
  </si>
  <si>
    <t>MMV690760-01</t>
  </si>
  <si>
    <t>MMV690761-01</t>
  </si>
  <si>
    <t>MMV690762-01</t>
  </si>
  <si>
    <t>MMV690763-01</t>
  </si>
  <si>
    <t>MMV690764-01</t>
  </si>
  <si>
    <t>MMV690765-01</t>
  </si>
  <si>
    <t>MMV690766-01</t>
  </si>
  <si>
    <t>MMV690767-01</t>
  </si>
  <si>
    <t>MMV690768-01</t>
  </si>
  <si>
    <t>MMV690769-01</t>
  </si>
  <si>
    <t>MMV690770-01</t>
  </si>
  <si>
    <t>MMV690771-01</t>
  </si>
  <si>
    <t>MMV690772-01</t>
  </si>
  <si>
    <t>MMV690773-01</t>
  </si>
  <si>
    <t>MMV690774-01</t>
  </si>
  <si>
    <t>MMV690775-01</t>
  </si>
  <si>
    <t>MMV690776-01</t>
  </si>
  <si>
    <t>MMV690777-01</t>
  </si>
  <si>
    <t>MMV690778-01</t>
  </si>
  <si>
    <t>MMV690779-01</t>
  </si>
  <si>
    <t>MMV690780-01</t>
  </si>
  <si>
    <t>MMV690781-01</t>
  </si>
  <si>
    <t>MMV690782-01</t>
  </si>
  <si>
    <t>MMV690783-01</t>
  </si>
  <si>
    <t>MMV690784-01</t>
  </si>
  <si>
    <t>MMV690785-01</t>
  </si>
  <si>
    <t>MMV690786-01</t>
  </si>
  <si>
    <t>MMV690787-01</t>
  </si>
  <si>
    <t>MMV690788-01</t>
  </si>
  <si>
    <t>MMV690942-01</t>
  </si>
  <si>
    <t>MMV884705-02</t>
  </si>
  <si>
    <t>MMV000008-31</t>
  </si>
  <si>
    <t>MMV000011-08</t>
  </si>
  <si>
    <t>MMV018912-22</t>
  </si>
  <si>
    <t>MMV000052-11</t>
  </si>
  <si>
    <t>MMV000014-01</t>
  </si>
  <si>
    <t>MMV000031-15</t>
  </si>
  <si>
    <t>MMV1578212-01</t>
  </si>
  <si>
    <t>MMV1578213-01</t>
  </si>
  <si>
    <t>MMV1578216-01</t>
  </si>
  <si>
    <t>MMV1578215-01</t>
  </si>
  <si>
    <t>MMV1577982-01</t>
  </si>
  <si>
    <t>MMV1578000-01</t>
  </si>
  <si>
    <t>MMV1577987-01</t>
  </si>
  <si>
    <t>MMV1577993-01</t>
  </si>
  <si>
    <t>MMV1578092-01</t>
  </si>
  <si>
    <t>MMV1578048-01</t>
  </si>
  <si>
    <t>MMV1578062-01</t>
  </si>
  <si>
    <t>MMV1578080-01</t>
  </si>
  <si>
    <t>MMV1578096-01</t>
  </si>
  <si>
    <t>MMV1578100-01</t>
  </si>
  <si>
    <t>MMV1578107-01</t>
  </si>
  <si>
    <t>MMV1578109-01</t>
  </si>
  <si>
    <t>MMV1577930-01</t>
  </si>
  <si>
    <t>MMV1577967-01</t>
  </si>
  <si>
    <t>MMV1577969-01</t>
  </si>
  <si>
    <t>MMV1577956-01</t>
  </si>
  <si>
    <t>MMV1577958-01</t>
  </si>
  <si>
    <t>MMV000043-01</t>
  </si>
  <si>
    <t>MMV000034-02</t>
  </si>
  <si>
    <t>MMV1578211-01</t>
  </si>
  <si>
    <t>MMV1578210-01</t>
  </si>
  <si>
    <t>MMV1578217-01</t>
  </si>
  <si>
    <t>MMV1578218-01</t>
  </si>
  <si>
    <t>MMV1578214-01</t>
  </si>
  <si>
    <t>MMV1578205-01</t>
  </si>
  <si>
    <t>MMV1578001-01</t>
  </si>
  <si>
    <t>MMV1577985-01</t>
  </si>
  <si>
    <t>MMV1578002-01</t>
  </si>
  <si>
    <t>MMV1577986-01</t>
  </si>
  <si>
    <t>MMV1578003-01</t>
  </si>
  <si>
    <t>MMV1577984-01</t>
  </si>
  <si>
    <t>MMV1577996-01</t>
  </si>
  <si>
    <t>MMV1578208-01</t>
  </si>
  <si>
    <t>MMV1577997-01</t>
  </si>
  <si>
    <t>MMV1578209-01</t>
  </si>
  <si>
    <t>MMV1577998-01</t>
  </si>
  <si>
    <t>MMV1577999-01</t>
  </si>
  <si>
    <t>MMV1577976-01</t>
  </si>
  <si>
    <t>MMV1577992-01</t>
  </si>
  <si>
    <t>MMV1577977-01</t>
  </si>
  <si>
    <t>MMV1577978-01</t>
  </si>
  <si>
    <t>MMV1577994-01</t>
  </si>
  <si>
    <t>MMV1577979-01</t>
  </si>
  <si>
    <t>MMV1577995-01</t>
  </si>
  <si>
    <t>MMV1577980-01</t>
  </si>
  <si>
    <t>MMV1577988-01</t>
  </si>
  <si>
    <t>MMV1577981-01</t>
  </si>
  <si>
    <t>MMV1577989-01</t>
  </si>
  <si>
    <t>MMV1577983-01</t>
  </si>
  <si>
    <t>MMV1577990-01</t>
  </si>
  <si>
    <t>MMV1578207-01</t>
  </si>
  <si>
    <t>MMV1577991-01</t>
  </si>
  <si>
    <t>MMV1578004-01</t>
  </si>
  <si>
    <t>MMV1578013-01</t>
  </si>
  <si>
    <t>MMV1578006-01</t>
  </si>
  <si>
    <t>MMV1578014-01</t>
  </si>
  <si>
    <t>MMV1578007-01</t>
  </si>
  <si>
    <t>MMV1578015-01</t>
  </si>
  <si>
    <t>MMV1578008-01</t>
  </si>
  <si>
    <t>MMV1578016-01</t>
  </si>
  <si>
    <t>MMV1578009-01</t>
  </si>
  <si>
    <t>MMV1578017-01</t>
  </si>
  <si>
    <t>MMV1578010-01</t>
  </si>
  <si>
    <t>MMV1578018-01</t>
  </si>
  <si>
    <t>MMV1578011-01</t>
  </si>
  <si>
    <t>MMV1578019-01</t>
  </si>
  <si>
    <t>MMV1578012-01</t>
  </si>
  <si>
    <t>MMV1578020-01</t>
  </si>
  <si>
    <t>MMV1578021-01</t>
  </si>
  <si>
    <t>MMV1578022-01</t>
  </si>
  <si>
    <t>MMV1578033-01</t>
  </si>
  <si>
    <t>MMV1578023-01</t>
  </si>
  <si>
    <t>MMV1578024-01</t>
  </si>
  <si>
    <t>MMV1578075-01</t>
  </si>
  <si>
    <t>MMV1578025-01</t>
  </si>
  <si>
    <t>MMV1578026-01</t>
  </si>
  <si>
    <t>MMV1578091-01</t>
  </si>
  <si>
    <t>MMV1578027-01</t>
  </si>
  <si>
    <t>MMV1578028-01</t>
  </si>
  <si>
    <t>MMV1578093-01</t>
  </si>
  <si>
    <t>MMV1578029-01</t>
  </si>
  <si>
    <t>MMV1578037-01</t>
  </si>
  <si>
    <t>MMV1578030-01</t>
  </si>
  <si>
    <t>MMV1578038-01</t>
  </si>
  <si>
    <t>MMV1578031-01</t>
  </si>
  <si>
    <t>MMV1578039-01</t>
  </si>
  <si>
    <t>MMV1578032-01</t>
  </si>
  <si>
    <t>MMV1578040-01</t>
  </si>
  <si>
    <t>MMV1578041-01</t>
  </si>
  <si>
    <t>MMV1578034-01</t>
  </si>
  <si>
    <t>MMV1578042-01</t>
  </si>
  <si>
    <t>MMV1578035-01</t>
  </si>
  <si>
    <t>MMV1578043-01</t>
  </si>
  <si>
    <t>MMV1578036-01</t>
  </si>
  <si>
    <t>MMV1578044-01</t>
  </si>
  <si>
    <t>MMV1578045-01</t>
  </si>
  <si>
    <t>MMV1578053-01</t>
  </si>
  <si>
    <t>MMV1578046-01</t>
  </si>
  <si>
    <t>MMV1578054-01</t>
  </si>
  <si>
    <t>MMV1578047-01</t>
  </si>
  <si>
    <t>MMV1578055-01</t>
  </si>
  <si>
    <t>MMV1578056-01</t>
  </si>
  <si>
    <t>MMV1578049-01</t>
  </si>
  <si>
    <t>MMV1578057-01</t>
  </si>
  <si>
    <t>MMV1578050-01</t>
  </si>
  <si>
    <t>MMV1578058-01</t>
  </si>
  <si>
    <t>MMV1578051-01</t>
  </si>
  <si>
    <t>MMV1578059-01</t>
  </si>
  <si>
    <t>MMV1578052-01</t>
  </si>
  <si>
    <t>MMV1578060-01</t>
  </si>
  <si>
    <t>MMV1578061-01</t>
  </si>
  <si>
    <t>MMV1578069-01</t>
  </si>
  <si>
    <t>MMV1578984-01</t>
  </si>
  <si>
    <t>MMV1578063-01</t>
  </si>
  <si>
    <t>MMV1578070-01</t>
  </si>
  <si>
    <t>MMV1578064-01</t>
  </si>
  <si>
    <t>MMV1578071-01</t>
  </si>
  <si>
    <t>MMV1578065-01</t>
  </si>
  <si>
    <t>MMV1578072-01</t>
  </si>
  <si>
    <t>MMV1578066-01</t>
  </si>
  <si>
    <t>MMV1578073-01</t>
  </si>
  <si>
    <t>MMV1578067-01</t>
  </si>
  <si>
    <t>MMV1578074-01</t>
  </si>
  <si>
    <t>MMV1578068-01</t>
  </si>
  <si>
    <t>MMV1578076-01</t>
  </si>
  <si>
    <t>MMV1578084-01</t>
  </si>
  <si>
    <t>MMV1578077-01</t>
  </si>
  <si>
    <t>MMV1578085-01</t>
  </si>
  <si>
    <t>MMV1578078-01</t>
  </si>
  <si>
    <t>MMV1578086-01</t>
  </si>
  <si>
    <t>MMV1578079-01</t>
  </si>
  <si>
    <t>MMV1578087-01</t>
  </si>
  <si>
    <t>MMV1578088-01</t>
  </si>
  <si>
    <t>MMV1578081-01</t>
  </si>
  <si>
    <t>MMV1578089-01</t>
  </si>
  <si>
    <t>MMV1578082-01</t>
  </si>
  <si>
    <t>MMV1577962-01</t>
  </si>
  <si>
    <t>MMV1578083-01</t>
  </si>
  <si>
    <t>MMV1578090-01</t>
  </si>
  <si>
    <t>MMV1577972-01</t>
  </si>
  <si>
    <t>MMV1577963-01</t>
  </si>
  <si>
    <t>MMV1578094-01</t>
  </si>
  <si>
    <t>MMV1577937-01</t>
  </si>
  <si>
    <t>MMV1577973-01</t>
  </si>
  <si>
    <t>MMV1577960-01</t>
  </si>
  <si>
    <t>MMV1577961-01</t>
  </si>
  <si>
    <t>MMV1578097-01</t>
  </si>
  <si>
    <t>MMV1578005-01</t>
  </si>
  <si>
    <t>MMV1577974-01</t>
  </si>
  <si>
    <t>MMV1578204-01</t>
  </si>
  <si>
    <t>MMV1578095-01</t>
  </si>
  <si>
    <t>MMV1577971-01</t>
  </si>
  <si>
    <t>MMV1577975-01</t>
  </si>
  <si>
    <t>MMV1578206-01</t>
  </si>
  <si>
    <t>MMV1578098-01</t>
  </si>
  <si>
    <t>MMV1578105-01</t>
  </si>
  <si>
    <t>MMV1578099-01</t>
  </si>
  <si>
    <t>MMV1578106-01</t>
  </si>
  <si>
    <t>MMV1578101-01</t>
  </si>
  <si>
    <t>MMV1578108-01</t>
  </si>
  <si>
    <t>MMV1578102-01</t>
  </si>
  <si>
    <t>MMV1578103-01</t>
  </si>
  <si>
    <t>MMV1577926-01</t>
  </si>
  <si>
    <t>MMV1578104-01</t>
  </si>
  <si>
    <t>MMV1577927-01</t>
  </si>
  <si>
    <t>MMV1577964-01</t>
  </si>
  <si>
    <t>MMV1577928-01</t>
  </si>
  <si>
    <t>MMV1577929-01</t>
  </si>
  <si>
    <t>MMV1577966-01</t>
  </si>
  <si>
    <t>MMV1577936-01</t>
  </si>
  <si>
    <t>MMV1577931-01</t>
  </si>
  <si>
    <t>MMV1577970-01</t>
  </si>
  <si>
    <t>MMV1577932-01</t>
  </si>
  <si>
    <t>MMV1577938-01</t>
  </si>
  <si>
    <t>MMV1577965-01</t>
  </si>
  <si>
    <t>MMV1577939-01</t>
  </si>
  <si>
    <t>MMV1577933-01</t>
  </si>
  <si>
    <t>MMV1577940-01</t>
  </si>
  <si>
    <t>MMV1577934-01</t>
  </si>
  <si>
    <t>MMV1577941-01</t>
  </si>
  <si>
    <t>MMV1577935-01</t>
  </si>
  <si>
    <t>MMV1577942-01</t>
  </si>
  <si>
    <t>MMV1577943-01</t>
  </si>
  <si>
    <t>MMV1577949-01</t>
  </si>
  <si>
    <t>MMV1577944-01</t>
  </si>
  <si>
    <t>MMV1577950-01</t>
  </si>
  <si>
    <t>MMV1577945-01</t>
  </si>
  <si>
    <t>MMV1577951-01</t>
  </si>
  <si>
    <t>MMV1577968-01</t>
  </si>
  <si>
    <t>MMV1577952-01</t>
  </si>
  <si>
    <t>MMV1577946-01</t>
  </si>
  <si>
    <t>MMV1577953-01</t>
  </si>
  <si>
    <t>MMV1577947-01</t>
  </si>
  <si>
    <t>MMV1577954-01</t>
  </si>
  <si>
    <t>MMV1577948-01</t>
  </si>
  <si>
    <t>MMV1577955-01</t>
  </si>
  <si>
    <t>MMV1577957-01</t>
  </si>
  <si>
    <t>MMV1577959-01</t>
  </si>
  <si>
    <t>Atovaquone</t>
  </si>
  <si>
    <t>Monensin</t>
  </si>
  <si>
    <t>Nigericin</t>
  </si>
  <si>
    <t>Single Point. Radical Cure. Hypnozoite Quantity (% inhibition)</t>
  </si>
  <si>
    <t>Single Point. Prophylactic. Hypnozoite Quantity (% inhibition)</t>
  </si>
  <si>
    <t>Dose Response. Prophylactic. Hypnozoite Quantity. EC50 (µM). Each run listed separately</t>
  </si>
  <si>
    <t>&gt;3.3</t>
  </si>
  <si>
    <t>Dose Response. Radical Cure. Hypnozoite Quantity. EC50 (µM). Each run listed separately</t>
  </si>
  <si>
    <t>Number of Schizonts in Each Negative Control (DMSO) Well</t>
  </si>
  <si>
    <t>Number of Hypnozoites in Each Negative Control (DMSO) Well</t>
  </si>
  <si>
    <t>Total Parasites in Each Negative Control (DMSO) Well</t>
  </si>
  <si>
    <t>Log [Chloroquine], μM</t>
  </si>
  <si>
    <t>Schizont Net Growth Area (% inhibition by well)</t>
  </si>
  <si>
    <t>Hypnozoite Quantity (% inhibition by well)</t>
  </si>
  <si>
    <t>Log [Primaquine], μM</t>
  </si>
  <si>
    <t>Log [Tafenoquine], μM</t>
  </si>
  <si>
    <t>Log [Nigericin], μM</t>
  </si>
  <si>
    <t>Log [Primaquine], μM + 0.1 μM Chloroquine</t>
  </si>
  <si>
    <t>Log [Tafenoquine], μM + 0.1 μM Chloroquine</t>
  </si>
  <si>
    <t>Log [Tafenoquine], μM + 1 μM Chloroquine</t>
  </si>
  <si>
    <t>Single Point. Prophylactic. Net Schizont Growth Area ( % inhibition)</t>
  </si>
  <si>
    <t>Single Point. Radical Cure. Net Schizont Growth Area ( % inhibition)</t>
  </si>
  <si>
    <t>Dose Response. Prophylactic. Net Schizont Growth Area. EC50 (µM). Each run listed separately</t>
  </si>
  <si>
    <t>Dose Response. Radical Cure. Net Schizont Growth Area. EC50 (µM). Each run listed separately</t>
  </si>
  <si>
    <t>PI4Ki (MMV390048)</t>
  </si>
  <si>
    <t>Experiment 1</t>
  </si>
  <si>
    <t>Experiment 2</t>
  </si>
  <si>
    <t>Experiment 3</t>
  </si>
  <si>
    <t>ROC Table. Prophylacitc. Net Schizont Growth Area (% inhibition)</t>
  </si>
  <si>
    <t>Dose Response Active</t>
  </si>
  <si>
    <t>Dose Response Inactive</t>
  </si>
  <si>
    <t>ROC Table. Prophylacitc. Hypnozoite Quantity (% inhibition)</t>
  </si>
  <si>
    <t>ROC Table. Radical Cure. Net Schizont Growth Area (% inhibition)</t>
  </si>
  <si>
    <t>Compound-Batch (Includes each batch when multiple batches tested)</t>
  </si>
  <si>
    <t>Dose Response Toxic</t>
  </si>
  <si>
    <t>Dose Response Non-toxic</t>
  </si>
  <si>
    <t>UGA-0034137</t>
  </si>
  <si>
    <t>UGA-0034117</t>
  </si>
  <si>
    <t>CHEMBL1981047, Danusertib, MMV676600</t>
  </si>
  <si>
    <t>HYDROXYCHLOROQUINE, Hydroxychloroquine sulfate, MMV000013, UGA-0002597</t>
  </si>
  <si>
    <t>Note: Compounds with no value listed had an ambiguous dose response curve and could not be characterized as either active or inactive.</t>
  </si>
  <si>
    <t>Log [Primaquine], μM + 1 μM Chloroquine</t>
  </si>
  <si>
    <t>Compound identifiers</t>
  </si>
  <si>
    <t>Data not used (tested from 50 µM, nearly all values are active</t>
  </si>
  <si>
    <t>Prophylactic. Net Schizont Growth Area</t>
  </si>
  <si>
    <t>Prophylactic. Hypnozoite Quantity</t>
  </si>
  <si>
    <t>Radical Cure. Net Schizont Growth Area</t>
  </si>
  <si>
    <t>Radical Cure. Hypnozoite Quantity</t>
  </si>
  <si>
    <t>ROC Designation (&gt;75% is active)</t>
  </si>
  <si>
    <t>P. berghei Max</t>
  </si>
  <si>
    <t>P. falciparum Gametocyte Stage IV at 12.5 µM [PMID: 27467575]+D3:X3</t>
  </si>
  <si>
    <t>HepG2 at 10 μM [PathogenBoxWebsite (https://www.mmv.org/mmv-open/pathogen-box/about-pathogen-box)]</t>
  </si>
  <si>
    <t>HepG2 Toxicity Max</t>
  </si>
  <si>
    <t>Radical Cure. Hepatic Nuclei.</t>
  </si>
  <si>
    <t>Prophylactic. Hepatic Nuclei.</t>
  </si>
  <si>
    <t>Primary Human Hepatocyte Toxicity Max</t>
  </si>
  <si>
    <t>ROC Designation (&gt;9% is toxic)</t>
  </si>
  <si>
    <t>active</t>
  </si>
  <si>
    <t>toxic</t>
  </si>
  <si>
    <t>inactive</t>
  </si>
  <si>
    <t>nontoxic</t>
  </si>
  <si>
    <t>no data</t>
  </si>
  <si>
    <t>Series known to be inactive</t>
  </si>
  <si>
    <t>Series known to be active</t>
  </si>
  <si>
    <t>Well Category</t>
  </si>
  <si>
    <t>Well Position</t>
  </si>
  <si>
    <t>Well Optical Density</t>
  </si>
  <si>
    <t>Confidence Interval</t>
  </si>
  <si>
    <t>D1</t>
  </si>
  <si>
    <t>127.322 - 331.353</t>
  </si>
  <si>
    <t>E1</t>
  </si>
  <si>
    <t>93.657 - 295.704</t>
  </si>
  <si>
    <t>F1</t>
  </si>
  <si>
    <t>94.35 - 296.438</t>
  </si>
  <si>
    <t>G1</t>
  </si>
  <si>
    <t>98.434 - 300.762</t>
  </si>
  <si>
    <t>H1</t>
  </si>
  <si>
    <t>140.226 - 345.018</t>
  </si>
  <si>
    <t>D2</t>
  </si>
  <si>
    <t>92.585 - 294.568</t>
  </si>
  <si>
    <t>E2</t>
  </si>
  <si>
    <t>123.082 - 326.863</t>
  </si>
  <si>
    <t>F2</t>
  </si>
  <si>
    <t>85.195 - 286.743</t>
  </si>
  <si>
    <t>G2</t>
  </si>
  <si>
    <t>83.002 - 284.42</t>
  </si>
  <si>
    <t>H2</t>
  </si>
  <si>
    <t>106.147 - 308.93</t>
  </si>
  <si>
    <t>D3</t>
  </si>
  <si>
    <t>88.194 - 289.919</t>
  </si>
  <si>
    <t>E3</t>
  </si>
  <si>
    <t>64.553 - 264.884</t>
  </si>
  <si>
    <t>F3</t>
  </si>
  <si>
    <t>98.841 - 301.193</t>
  </si>
  <si>
    <t>G3</t>
  </si>
  <si>
    <t>59.025 - 259.029</t>
  </si>
  <si>
    <t>H3</t>
  </si>
  <si>
    <t>84.646 - 286.161</t>
  </si>
  <si>
    <t>D4</t>
  </si>
  <si>
    <t>71.641 - 272.389</t>
  </si>
  <si>
    <t>E4</t>
  </si>
  <si>
    <t>64.077 - 264.379</t>
  </si>
  <si>
    <t>F4</t>
  </si>
  <si>
    <t>85.584 - 287.155</t>
  </si>
  <si>
    <t>G4</t>
  </si>
  <si>
    <t>79.34 - 280.542</t>
  </si>
  <si>
    <t>H4</t>
  </si>
  <si>
    <t>66.144 - 266.568</t>
  </si>
  <si>
    <t>D5</t>
  </si>
  <si>
    <t>73.656 - 274.523</t>
  </si>
  <si>
    <t>E5</t>
  </si>
  <si>
    <t>61.932 - 262.108</t>
  </si>
  <si>
    <t>F5</t>
  </si>
  <si>
    <t>39.314 - 238.157</t>
  </si>
  <si>
    <t>G5</t>
  </si>
  <si>
    <t>57.008 - 256.893</t>
  </si>
  <si>
    <t>H5</t>
  </si>
  <si>
    <t>43.272 - 242.348</t>
  </si>
  <si>
    <t>D6</t>
  </si>
  <si>
    <t>51.314 - 250.864</t>
  </si>
  <si>
    <t>E6</t>
  </si>
  <si>
    <t>48.975 - 248.387</t>
  </si>
  <si>
    <t>F6</t>
  </si>
  <si>
    <t>57.833 - 257.767</t>
  </si>
  <si>
    <t>G6</t>
  </si>
  <si>
    <t>45.335 - 244.533</t>
  </si>
  <si>
    <t>H6</t>
  </si>
  <si>
    <t>80.837 - 282.128</t>
  </si>
  <si>
    <t>D7</t>
  </si>
  <si>
    <t>93.639 - 295.684</t>
  </si>
  <si>
    <t>E7</t>
  </si>
  <si>
    <t>86.28 - 287.891</t>
  </si>
  <si>
    <t>F7</t>
  </si>
  <si>
    <t>126.449 - 330.429</t>
  </si>
  <si>
    <t>G7</t>
  </si>
  <si>
    <t>82.683 - 284.083</t>
  </si>
  <si>
    <t>H7</t>
  </si>
  <si>
    <t>105.92 - 308.69</t>
  </si>
  <si>
    <t>D8</t>
  </si>
  <si>
    <t>105.736 - 308.495</t>
  </si>
  <si>
    <t>E8</t>
  </si>
  <si>
    <t>58.954 - 258.954</t>
  </si>
  <si>
    <t>F8</t>
  </si>
  <si>
    <t>72.444 - 273.24</t>
  </si>
  <si>
    <t>G8</t>
  </si>
  <si>
    <t>51.28 - 250.828</t>
  </si>
  <si>
    <t>H8</t>
  </si>
  <si>
    <t>98.014 - 300.317</t>
  </si>
  <si>
    <t>D9</t>
  </si>
  <si>
    <t>109.167 - 312.127</t>
  </si>
  <si>
    <t>E9</t>
  </si>
  <si>
    <t>77.513 - 278.607</t>
  </si>
  <si>
    <t>F9</t>
  </si>
  <si>
    <t>60.91 - 261.026</t>
  </si>
  <si>
    <t>G9</t>
  </si>
  <si>
    <t>79.015 - 280.198</t>
  </si>
  <si>
    <t>H9</t>
  </si>
  <si>
    <t>62.971 - 263.208</t>
  </si>
  <si>
    <t>D10</t>
  </si>
  <si>
    <t>24.973 - 222.97</t>
  </si>
  <si>
    <t>E10</t>
  </si>
  <si>
    <t>36.893 - 235.593</t>
  </si>
  <si>
    <t>F10</t>
  </si>
  <si>
    <t>48.168 - 247.532</t>
  </si>
  <si>
    <t>G10</t>
  </si>
  <si>
    <t>38.609 - 237.41</t>
  </si>
  <si>
    <t>H10</t>
  </si>
  <si>
    <t>49.148 - 248.571</t>
  </si>
  <si>
    <t>D11</t>
  </si>
  <si>
    <t>79.61 - 280.828</t>
  </si>
  <si>
    <t>E11</t>
  </si>
  <si>
    <t>22.758 - 220.624</t>
  </si>
  <si>
    <t>F11</t>
  </si>
  <si>
    <t>35.422 - 234.035</t>
  </si>
  <si>
    <t>G11</t>
  </si>
  <si>
    <t>62.293 - 262.49</t>
  </si>
  <si>
    <t>H11</t>
  </si>
  <si>
    <t>46.465 - 245.729</t>
  </si>
  <si>
    <t>D12</t>
  </si>
  <si>
    <t>49.71 - 249.165</t>
  </si>
  <si>
    <t>E12</t>
  </si>
  <si>
    <t>43.615 - 242.71</t>
  </si>
  <si>
    <t>F12</t>
  </si>
  <si>
    <t>23.129 - 221.017</t>
  </si>
  <si>
    <t>G12</t>
  </si>
  <si>
    <t>26.767 - 224.87</t>
  </si>
  <si>
    <t>H12</t>
  </si>
  <si>
    <t>28.427 - 226.627</t>
  </si>
  <si>
    <t>Standard</t>
  </si>
  <si>
    <t>A1,B1,C1</t>
  </si>
  <si>
    <t>9195029.333, 9488512.333, 8762541.333</t>
  </si>
  <si>
    <t>N/A</t>
  </si>
  <si>
    <t>A2,B2,C2</t>
  </si>
  <si>
    <t>3980269.25,3788270.25,3796552.25</t>
  </si>
  <si>
    <t>A3,B3,C3</t>
  </si>
  <si>
    <t>1990482.375,1976396.375,1937214.375</t>
  </si>
  <si>
    <t>A4,B4,C4</t>
  </si>
  <si>
    <t>998609.312,940581.312,936259.312</t>
  </si>
  <si>
    <t>A5,B5,C5</t>
  </si>
  <si>
    <t>489167.344,463418.344,463313.344</t>
  </si>
  <si>
    <t>A6,B6,C6</t>
  </si>
  <si>
    <t>235610.328,226480.328,218511.328</t>
  </si>
  <si>
    <t>A7,B7,C7</t>
  </si>
  <si>
    <t>111627.336,98539.336,102431.336</t>
  </si>
  <si>
    <t>A8,B8,C8</t>
  </si>
  <si>
    <t>52681.332,50367.332,50879.332</t>
  </si>
  <si>
    <t>A9,B9,C9</t>
  </si>
  <si>
    <t>24712.334,22886.334,23801.334</t>
  </si>
  <si>
    <t>A10,B10,C10</t>
  </si>
  <si>
    <t>13116.333,11580.333,11247.333</t>
  </si>
  <si>
    <t>A11,B11,C11</t>
  </si>
  <si>
    <t>7529.333,7686.333,6671.333</t>
  </si>
  <si>
    <t>A12,B12,C12</t>
  </si>
  <si>
    <t>3222.333,2281.333,3114.333</t>
  </si>
  <si>
    <t>v1 assay: Log [MMV676121], μM</t>
  </si>
  <si>
    <t>v2 assay: Log [MMV676121], μM</t>
  </si>
  <si>
    <t>v2 assay: Log [Maduramicin], μM</t>
  </si>
  <si>
    <t>10 µL DMSO</t>
  </si>
  <si>
    <t>5 µL DMSO</t>
  </si>
  <si>
    <t>3 µL DMSO</t>
  </si>
  <si>
    <t>10 µL Water</t>
  </si>
  <si>
    <t>5 µL Water</t>
  </si>
  <si>
    <t>3 µL Water</t>
  </si>
  <si>
    <t>Calculated Concentration (ng/mL)</t>
  </si>
  <si>
    <t>% Expected Transfer (180 ng/mL expected)</t>
  </si>
  <si>
    <t>Reference Compound Library, Prophylactic Runs</t>
  </si>
  <si>
    <t>Superior Run</t>
  </si>
  <si>
    <t>Inferior Run</t>
  </si>
  <si>
    <t>Malaria Box, Prophylactic Runs</t>
  </si>
  <si>
    <t>Malaria Box, Radical Cure Runs</t>
  </si>
  <si>
    <t>Component</t>
  </si>
  <si>
    <t>Negative Control</t>
  </si>
  <si>
    <t>UGA-0015763</t>
  </si>
  <si>
    <t>DMSO</t>
  </si>
  <si>
    <t>DMSO_Generic_batch1</t>
  </si>
  <si>
    <t>PI4Ki Reference Control</t>
  </si>
  <si>
    <t>MMV390048-09</t>
  </si>
  <si>
    <t>Atovaquone Reference Control</t>
  </si>
  <si>
    <t>MMV000046-07</t>
  </si>
  <si>
    <t>Primaquine Reference Control</t>
  </si>
  <si>
    <t>MMV000023-17</t>
  </si>
  <si>
    <t>Library</t>
  </si>
  <si>
    <t>MMV000046-17</t>
  </si>
  <si>
    <t>Positive Control</t>
  </si>
  <si>
    <t>UGA-0002106</t>
  </si>
  <si>
    <t>Monensin, Monensin sodium</t>
  </si>
  <si>
    <t>MMV637647-03</t>
  </si>
  <si>
    <t>Photodiversity, Radical Cure Runs</t>
  </si>
  <si>
    <t xml:space="preserve">Single point hepatocyte toxicity data from this report. </t>
  </si>
  <si>
    <t xml:space="preserve">Batch-level data from the highest-quality runs of each library are shown in Fig. 1C. When multiple batches of the same structure were tested, data from all batches are shown.  When the same batch was present in multiple libraries and therefore tested in multiple runs, the highest inhibition values for that batch were used. </t>
  </si>
  <si>
    <t>Note: Compounds with no value listed had an ambiguous dose response curve and could not be characterized as either active or inactive OR were toxic in the dose response assay at or near the same concentration as that tested in the Single Point assay.</t>
  </si>
  <si>
    <t>Single Point. Prophylactic. Hepatic Nuclei (100-% negative control)</t>
  </si>
  <si>
    <t>Single Point. Radical Cure. Hepatic Nuclei (100-% negative control)</t>
  </si>
  <si>
    <t>Nuclei Quantity (100-% negative control by well)</t>
  </si>
  <si>
    <t>ROC Table. Prophylacitc. Hepatic Nuclei (100-% negative control)</t>
  </si>
  <si>
    <t>ROC Table. Radical Cure. Hepatic Nuclei (100-% negative control)</t>
  </si>
  <si>
    <t>Single Point. Prophylactic. Schizont Quantity (# in well)</t>
  </si>
  <si>
    <t>Single Point. Prophylactic. Schizont Quantity (% inhibition)</t>
  </si>
  <si>
    <t>Single Point. Prophylactic. Hypnozoite Quantity (# in well)</t>
  </si>
  <si>
    <t>Single Point. Prophylactic. Hepatic Nuclei (# in well)</t>
  </si>
  <si>
    <t>Single Point. Radical Cure. Schizont Quantity (# in well)</t>
  </si>
  <si>
    <t>Single Point. Radical Cure. Schizont Quantity (100-% inhibition)</t>
  </si>
  <si>
    <t>Single Point. Radical Cure. Hypnozoite Quantity (# in well)</t>
  </si>
  <si>
    <t>Single Point. Radical Cure. Hepatic Nuclei (# in well)</t>
  </si>
  <si>
    <t>Disease Set</t>
  </si>
  <si>
    <t>Pathogen Box</t>
  </si>
  <si>
    <t>CRYPTOSPORIDIOSIS</t>
  </si>
  <si>
    <t>DENGUE</t>
  </si>
  <si>
    <t>HOOKWORM</t>
  </si>
  <si>
    <t>KINETOPLASTIDS</t>
  </si>
  <si>
    <t>LYMPHATIC FILARIASIS</t>
  </si>
  <si>
    <t>MALARIA</t>
  </si>
  <si>
    <t>ONCHOCERCIASIS</t>
  </si>
  <si>
    <t>REFERENCE COMPOUNDS</t>
  </si>
  <si>
    <t>SCHISTOSOMIASIS</t>
  </si>
  <si>
    <t>TOXOPLASMOSIS</t>
  </si>
  <si>
    <t>TRICHURIASIS</t>
  </si>
  <si>
    <t>TUBERCULOSIS</t>
  </si>
  <si>
    <t>WOLBACHIA LF</t>
  </si>
  <si>
    <t>OTHER</t>
  </si>
  <si>
    <t>Stasis Box</t>
  </si>
  <si>
    <t>Single Point. Radical Cure. Schizont Quantity (% inhibition)</t>
  </si>
  <si>
    <t>Atovaqoune Reference Control</t>
  </si>
  <si>
    <t>0.705</t>
  </si>
  <si>
    <t>1.2</t>
  </si>
  <si>
    <t>280.4</t>
  </si>
  <si>
    <t>2.35</t>
  </si>
  <si>
    <t>3.16</t>
  </si>
  <si>
    <t>7</t>
  </si>
  <si>
    <t>Narasin, UGA-0016590</t>
  </si>
  <si>
    <t>7.5</t>
  </si>
  <si>
    <t>1601</t>
  </si>
  <si>
    <t>MMV1804312, Salinomycin</t>
  </si>
  <si>
    <t>40.2</t>
  </si>
  <si>
    <t>43.1</t>
  </si>
  <si>
    <t>85.6</t>
  </si>
  <si>
    <t>83.3</t>
  </si>
  <si>
    <t>190</t>
  </si>
  <si>
    <t>294</t>
  </si>
  <si>
    <t>330</t>
  </si>
  <si>
    <t>381</t>
  </si>
  <si>
    <t>395</t>
  </si>
  <si>
    <t>418</t>
  </si>
  <si>
    <t>910</t>
  </si>
  <si>
    <t>570</t>
  </si>
  <si>
    <t>1821</t>
  </si>
  <si>
    <t>599</t>
  </si>
  <si>
    <t>477</t>
  </si>
  <si>
    <t>304.7</t>
  </si>
  <si>
    <t>173.1</t>
  </si>
  <si>
    <t>315.2</t>
  </si>
  <si>
    <t>317</t>
  </si>
  <si>
    <t>204.7</t>
  </si>
  <si>
    <t>301.8</t>
  </si>
  <si>
    <t>1768.91</t>
  </si>
  <si>
    <t>8.8</t>
  </si>
  <si>
    <t>2635.444</t>
  </si>
  <si>
    <t>1230</t>
  </si>
  <si>
    <t>1620</t>
  </si>
  <si>
    <t>614.5</t>
  </si>
  <si>
    <t>582</t>
  </si>
  <si>
    <t>844.4</t>
  </si>
  <si>
    <t>58.14</t>
  </si>
  <si>
    <t>93.4</t>
  </si>
  <si>
    <t>78.84</t>
  </si>
  <si>
    <t>153</t>
  </si>
  <si>
    <t>596.296</t>
  </si>
  <si>
    <t>1142</t>
  </si>
  <si>
    <t>324</t>
  </si>
  <si>
    <t>1442.02</t>
  </si>
  <si>
    <t>520</t>
  </si>
  <si>
    <t>3414</t>
  </si>
  <si>
    <t>2641.95</t>
  </si>
  <si>
    <t>2860</t>
  </si>
  <si>
    <t>3110</t>
  </si>
  <si>
    <t>1018</t>
  </si>
  <si>
    <t>4440</t>
  </si>
  <si>
    <t>1.5</t>
  </si>
  <si>
    <t>2090</t>
  </si>
  <si>
    <t>2516</t>
  </si>
  <si>
    <t>387.7</t>
  </si>
  <si>
    <t>400</t>
  </si>
  <si>
    <t>A01</t>
  </si>
  <si>
    <t>A02</t>
  </si>
  <si>
    <t>A03</t>
  </si>
  <si>
    <t>A04</t>
  </si>
  <si>
    <t>A05</t>
  </si>
  <si>
    <t>A06</t>
  </si>
  <si>
    <t>A07</t>
  </si>
  <si>
    <t>A08</t>
  </si>
  <si>
    <t>A09</t>
  </si>
  <si>
    <t>A10</t>
  </si>
  <si>
    <t>A11</t>
  </si>
  <si>
    <t>A12</t>
  </si>
  <si>
    <t>A13</t>
  </si>
  <si>
    <t>A14</t>
  </si>
  <si>
    <t>A15</t>
  </si>
  <si>
    <t>A16</t>
  </si>
  <si>
    <t>A17</t>
  </si>
  <si>
    <t>A18</t>
  </si>
  <si>
    <t>A19</t>
  </si>
  <si>
    <t>A20</t>
  </si>
  <si>
    <t>A21</t>
  </si>
  <si>
    <t>A22</t>
  </si>
  <si>
    <t>A23</t>
  </si>
  <si>
    <t>A24</t>
  </si>
  <si>
    <t>B01</t>
  </si>
  <si>
    <t>B02</t>
  </si>
  <si>
    <t>B03</t>
  </si>
  <si>
    <t>B04</t>
  </si>
  <si>
    <t>B05</t>
  </si>
  <si>
    <t>B06</t>
  </si>
  <si>
    <t>B07</t>
  </si>
  <si>
    <t>B08</t>
  </si>
  <si>
    <t>B09</t>
  </si>
  <si>
    <t>B10</t>
  </si>
  <si>
    <t>B11</t>
  </si>
  <si>
    <t>B12</t>
  </si>
  <si>
    <t>B13</t>
  </si>
  <si>
    <t>B14</t>
  </si>
  <si>
    <t>B15</t>
  </si>
  <si>
    <t>B16</t>
  </si>
  <si>
    <t>B17</t>
  </si>
  <si>
    <t>B18</t>
  </si>
  <si>
    <t>B19</t>
  </si>
  <si>
    <t>B20</t>
  </si>
  <si>
    <t>B21</t>
  </si>
  <si>
    <t>B22</t>
  </si>
  <si>
    <t>B23</t>
  </si>
  <si>
    <t>B24</t>
  </si>
  <si>
    <t>C01</t>
  </si>
  <si>
    <t>C02</t>
  </si>
  <si>
    <t>C03</t>
  </si>
  <si>
    <t>C04</t>
  </si>
  <si>
    <t>C05</t>
  </si>
  <si>
    <t>C06</t>
  </si>
  <si>
    <t>C07</t>
  </si>
  <si>
    <t>C08</t>
  </si>
  <si>
    <t>C09</t>
  </si>
  <si>
    <t>C10</t>
  </si>
  <si>
    <t>C11</t>
  </si>
  <si>
    <t>C12</t>
  </si>
  <si>
    <t>C13</t>
  </si>
  <si>
    <t>C14</t>
  </si>
  <si>
    <t>C15</t>
  </si>
  <si>
    <t>C16</t>
  </si>
  <si>
    <t>C17</t>
  </si>
  <si>
    <t>C18</t>
  </si>
  <si>
    <t>C19</t>
  </si>
  <si>
    <t>C20</t>
  </si>
  <si>
    <t>C21</t>
  </si>
  <si>
    <t>C22</t>
  </si>
  <si>
    <t>C23</t>
  </si>
  <si>
    <t>C24</t>
  </si>
  <si>
    <t>D01</t>
  </si>
  <si>
    <t>D02</t>
  </si>
  <si>
    <t>D03</t>
  </si>
  <si>
    <t>D04</t>
  </si>
  <si>
    <t>D05</t>
  </si>
  <si>
    <t>D06</t>
  </si>
  <si>
    <t>D07</t>
  </si>
  <si>
    <t>D08</t>
  </si>
  <si>
    <t>D09</t>
  </si>
  <si>
    <t>D13</t>
  </si>
  <si>
    <t>D14</t>
  </si>
  <si>
    <t>D15</t>
  </si>
  <si>
    <t>D16</t>
  </si>
  <si>
    <t>D17</t>
  </si>
  <si>
    <t>D18</t>
  </si>
  <si>
    <t>D19</t>
  </si>
  <si>
    <t>D20</t>
  </si>
  <si>
    <t>D21</t>
  </si>
  <si>
    <t>D22</t>
  </si>
  <si>
    <t>D23</t>
  </si>
  <si>
    <t>D24</t>
  </si>
  <si>
    <t>E01</t>
  </si>
  <si>
    <t>E02</t>
  </si>
  <si>
    <t>E03</t>
  </si>
  <si>
    <t>E04</t>
  </si>
  <si>
    <t>E05</t>
  </si>
  <si>
    <t>E06</t>
  </si>
  <si>
    <t>E07</t>
  </si>
  <si>
    <t>E08</t>
  </si>
  <si>
    <t>E09</t>
  </si>
  <si>
    <t>E13</t>
  </si>
  <si>
    <t>E14</t>
  </si>
  <si>
    <t>E15</t>
  </si>
  <si>
    <t>E16</t>
  </si>
  <si>
    <t>E17</t>
  </si>
  <si>
    <t>E18</t>
  </si>
  <si>
    <t>E19</t>
  </si>
  <si>
    <t>E20</t>
  </si>
  <si>
    <t>E21</t>
  </si>
  <si>
    <t>E22</t>
  </si>
  <si>
    <t>E23</t>
  </si>
  <si>
    <t>E24</t>
  </si>
  <si>
    <t>F01</t>
  </si>
  <si>
    <t>F02</t>
  </si>
  <si>
    <t>F03</t>
  </si>
  <si>
    <t>F04</t>
  </si>
  <si>
    <t>F05</t>
  </si>
  <si>
    <t>F06</t>
  </si>
  <si>
    <t>F07</t>
  </si>
  <si>
    <t>F08</t>
  </si>
  <si>
    <t>F09</t>
  </si>
  <si>
    <t>F13</t>
  </si>
  <si>
    <t>F14</t>
  </si>
  <si>
    <t>F15</t>
  </si>
  <si>
    <t>F16</t>
  </si>
  <si>
    <t>F17</t>
  </si>
  <si>
    <t>F18</t>
  </si>
  <si>
    <t>F19</t>
  </si>
  <si>
    <t>F20</t>
  </si>
  <si>
    <t>F21</t>
  </si>
  <si>
    <t>F22</t>
  </si>
  <si>
    <t>F23</t>
  </si>
  <si>
    <t>F24</t>
  </si>
  <si>
    <t>G01</t>
  </si>
  <si>
    <t>G02</t>
  </si>
  <si>
    <t>G03</t>
  </si>
  <si>
    <t>G04</t>
  </si>
  <si>
    <t>G05</t>
  </si>
  <si>
    <t>G06</t>
  </si>
  <si>
    <t>G07</t>
  </si>
  <si>
    <t>G08</t>
  </si>
  <si>
    <t>G09</t>
  </si>
  <si>
    <t>G13</t>
  </si>
  <si>
    <t>G14</t>
  </si>
  <si>
    <t>G15</t>
  </si>
  <si>
    <t>G16</t>
  </si>
  <si>
    <t>G17</t>
  </si>
  <si>
    <t>G18</t>
  </si>
  <si>
    <t>G19</t>
  </si>
  <si>
    <t>G20</t>
  </si>
  <si>
    <t>G21</t>
  </si>
  <si>
    <t>G22</t>
  </si>
  <si>
    <t>G23</t>
  </si>
  <si>
    <t>G24</t>
  </si>
  <si>
    <t>H01</t>
  </si>
  <si>
    <t>H02</t>
  </si>
  <si>
    <t>H03</t>
  </si>
  <si>
    <t>H04</t>
  </si>
  <si>
    <t>H05</t>
  </si>
  <si>
    <t>H06</t>
  </si>
  <si>
    <t>H07</t>
  </si>
  <si>
    <t>H08</t>
  </si>
  <si>
    <t>H09</t>
  </si>
  <si>
    <t>H13</t>
  </si>
  <si>
    <t>H14</t>
  </si>
  <si>
    <t>H15</t>
  </si>
  <si>
    <t>H16</t>
  </si>
  <si>
    <t>H17</t>
  </si>
  <si>
    <t>H18</t>
  </si>
  <si>
    <t>H19</t>
  </si>
  <si>
    <t>H20</t>
  </si>
  <si>
    <t>H21</t>
  </si>
  <si>
    <t>H22</t>
  </si>
  <si>
    <t>H23</t>
  </si>
  <si>
    <t>H24</t>
  </si>
  <si>
    <t>I01</t>
  </si>
  <si>
    <t>I02</t>
  </si>
  <si>
    <t>I03</t>
  </si>
  <si>
    <t>I04</t>
  </si>
  <si>
    <t>I05</t>
  </si>
  <si>
    <t>I06</t>
  </si>
  <si>
    <t>I07</t>
  </si>
  <si>
    <t>I08</t>
  </si>
  <si>
    <t>I09</t>
  </si>
  <si>
    <t>I10</t>
  </si>
  <si>
    <t>I11</t>
  </si>
  <si>
    <t>I12</t>
  </si>
  <si>
    <t>I13</t>
  </si>
  <si>
    <t>I14</t>
  </si>
  <si>
    <t>I15</t>
  </si>
  <si>
    <t>I16</t>
  </si>
  <si>
    <t>I17</t>
  </si>
  <si>
    <t>I18</t>
  </si>
  <si>
    <t>I19</t>
  </si>
  <si>
    <t>I20</t>
  </si>
  <si>
    <t>I21</t>
  </si>
  <si>
    <t>I22</t>
  </si>
  <si>
    <t>I23</t>
  </si>
  <si>
    <t>I24</t>
  </si>
  <si>
    <t>J01</t>
  </si>
  <si>
    <t>J02</t>
  </si>
  <si>
    <t>J03</t>
  </si>
  <si>
    <t>J04</t>
  </si>
  <si>
    <t>J05</t>
  </si>
  <si>
    <t>J06</t>
  </si>
  <si>
    <t>J07</t>
  </si>
  <si>
    <t>J08</t>
  </si>
  <si>
    <t>J09</t>
  </si>
  <si>
    <t>J10</t>
  </si>
  <si>
    <t>J11</t>
  </si>
  <si>
    <t>J12</t>
  </si>
  <si>
    <t>J13</t>
  </si>
  <si>
    <t>J14</t>
  </si>
  <si>
    <t>J15</t>
  </si>
  <si>
    <t>J16</t>
  </si>
  <si>
    <t>J17</t>
  </si>
  <si>
    <t>J18</t>
  </si>
  <si>
    <t>J19</t>
  </si>
  <si>
    <t>J20</t>
  </si>
  <si>
    <t>J21</t>
  </si>
  <si>
    <t>J22</t>
  </si>
  <si>
    <t>J23</t>
  </si>
  <si>
    <t>J24</t>
  </si>
  <si>
    <t>K01</t>
  </si>
  <si>
    <t>K02</t>
  </si>
  <si>
    <t>K03</t>
  </si>
  <si>
    <t>K04</t>
  </si>
  <si>
    <t>K05</t>
  </si>
  <si>
    <t>K06</t>
  </si>
  <si>
    <t>K07</t>
  </si>
  <si>
    <t>K08</t>
  </si>
  <si>
    <t>K09</t>
  </si>
  <si>
    <t>K10</t>
  </si>
  <si>
    <t>K11</t>
  </si>
  <si>
    <t>K12</t>
  </si>
  <si>
    <t>K13</t>
  </si>
  <si>
    <t>K14</t>
  </si>
  <si>
    <t>K15</t>
  </si>
  <si>
    <t>K16</t>
  </si>
  <si>
    <t>K17</t>
  </si>
  <si>
    <t>K18</t>
  </si>
  <si>
    <t>K19</t>
  </si>
  <si>
    <t>K20</t>
  </si>
  <si>
    <t>K21</t>
  </si>
  <si>
    <t>K22</t>
  </si>
  <si>
    <t>K23</t>
  </si>
  <si>
    <t>K24</t>
  </si>
  <si>
    <t>L01</t>
  </si>
  <si>
    <t>L02</t>
  </si>
  <si>
    <t>L03</t>
  </si>
  <si>
    <t>L04</t>
  </si>
  <si>
    <t>L05</t>
  </si>
  <si>
    <t>L06</t>
  </si>
  <si>
    <t>L07</t>
  </si>
  <si>
    <t>L08</t>
  </si>
  <si>
    <t>L09</t>
  </si>
  <si>
    <t>L10</t>
  </si>
  <si>
    <t>L11</t>
  </si>
  <si>
    <t>L12</t>
  </si>
  <si>
    <t>L13</t>
  </si>
  <si>
    <t>L14</t>
  </si>
  <si>
    <t>L15</t>
  </si>
  <si>
    <t>L16</t>
  </si>
  <si>
    <t>L17</t>
  </si>
  <si>
    <t>L18</t>
  </si>
  <si>
    <t>L19</t>
  </si>
  <si>
    <t>L20</t>
  </si>
  <si>
    <t>L21</t>
  </si>
  <si>
    <t>L22</t>
  </si>
  <si>
    <t>L23</t>
  </si>
  <si>
    <t>L24</t>
  </si>
  <si>
    <t>M01</t>
  </si>
  <si>
    <t>M02</t>
  </si>
  <si>
    <t>M03</t>
  </si>
  <si>
    <t>M04</t>
  </si>
  <si>
    <t>M05</t>
  </si>
  <si>
    <t>M06</t>
  </si>
  <si>
    <t>M07</t>
  </si>
  <si>
    <t>M08</t>
  </si>
  <si>
    <t>M09</t>
  </si>
  <si>
    <t>M10</t>
  </si>
  <si>
    <t>M11</t>
  </si>
  <si>
    <t>M12</t>
  </si>
  <si>
    <t>M13</t>
  </si>
  <si>
    <t>M14</t>
  </si>
  <si>
    <t>M15</t>
  </si>
  <si>
    <t>M16</t>
  </si>
  <si>
    <t>M17</t>
  </si>
  <si>
    <t>M18</t>
  </si>
  <si>
    <t>M19</t>
  </si>
  <si>
    <t>M20</t>
  </si>
  <si>
    <t>M21</t>
  </si>
  <si>
    <t>M22</t>
  </si>
  <si>
    <t>M23</t>
  </si>
  <si>
    <t>M24</t>
  </si>
  <si>
    <t>N01</t>
  </si>
  <si>
    <t>N02</t>
  </si>
  <si>
    <t>N03</t>
  </si>
  <si>
    <t>N04</t>
  </si>
  <si>
    <t>N05</t>
  </si>
  <si>
    <t>N06</t>
  </si>
  <si>
    <t>N07</t>
  </si>
  <si>
    <t>N08</t>
  </si>
  <si>
    <t>N09</t>
  </si>
  <si>
    <t>N10</t>
  </si>
  <si>
    <t>N11</t>
  </si>
  <si>
    <t>N12</t>
  </si>
  <si>
    <t>N13</t>
  </si>
  <si>
    <t>N14</t>
  </si>
  <si>
    <t>N15</t>
  </si>
  <si>
    <t>N16</t>
  </si>
  <si>
    <t>N17</t>
  </si>
  <si>
    <t>N18</t>
  </si>
  <si>
    <t>N19</t>
  </si>
  <si>
    <t>N20</t>
  </si>
  <si>
    <t>N21</t>
  </si>
  <si>
    <t>N22</t>
  </si>
  <si>
    <t>N23</t>
  </si>
  <si>
    <t>N24</t>
  </si>
  <si>
    <t>O01</t>
  </si>
  <si>
    <t>O02</t>
  </si>
  <si>
    <t>O03</t>
  </si>
  <si>
    <t>O04</t>
  </si>
  <si>
    <t>O05</t>
  </si>
  <si>
    <t>O06</t>
  </si>
  <si>
    <t>O07</t>
  </si>
  <si>
    <t>O08</t>
  </si>
  <si>
    <t>O09</t>
  </si>
  <si>
    <t>O10</t>
  </si>
  <si>
    <t>O11</t>
  </si>
  <si>
    <t>O12</t>
  </si>
  <si>
    <t>O13</t>
  </si>
  <si>
    <t>O14</t>
  </si>
  <si>
    <t>O15</t>
  </si>
  <si>
    <t>O16</t>
  </si>
  <si>
    <t>O17</t>
  </si>
  <si>
    <t>O18</t>
  </si>
  <si>
    <t>O19</t>
  </si>
  <si>
    <t>O20</t>
  </si>
  <si>
    <t>O21</t>
  </si>
  <si>
    <t>O22</t>
  </si>
  <si>
    <t>O23</t>
  </si>
  <si>
    <t>O24</t>
  </si>
  <si>
    <t>P01</t>
  </si>
  <si>
    <t>P02</t>
  </si>
  <si>
    <t>P03</t>
  </si>
  <si>
    <t>P04</t>
  </si>
  <si>
    <t>P05</t>
  </si>
  <si>
    <t>P06</t>
  </si>
  <si>
    <t>P07</t>
  </si>
  <si>
    <t>P08</t>
  </si>
  <si>
    <t>P09</t>
  </si>
  <si>
    <t>P10</t>
  </si>
  <si>
    <t>P11</t>
  </si>
  <si>
    <t>P12</t>
  </si>
  <si>
    <t>P13</t>
  </si>
  <si>
    <t>P14</t>
  </si>
  <si>
    <t>P15</t>
  </si>
  <si>
    <t>P16</t>
  </si>
  <si>
    <t>P17</t>
  </si>
  <si>
    <t>P18</t>
  </si>
  <si>
    <t>P19</t>
  </si>
  <si>
    <t>P20</t>
  </si>
  <si>
    <t>P21</t>
  </si>
  <si>
    <t>P22</t>
  </si>
  <si>
    <t>P23</t>
  </si>
  <si>
    <t>P24</t>
  </si>
  <si>
    <t>Lionheart, 4x objective</t>
  </si>
  <si>
    <t>ImageXpress, 4x objective</t>
  </si>
  <si>
    <t>Hepatic Nuclei (# in each well)</t>
  </si>
  <si>
    <t>Well</t>
  </si>
  <si>
    <t>Schizont Quantity (# in each well)</t>
  </si>
  <si>
    <t>Hypnozoite Quantity (# in each well)</t>
  </si>
  <si>
    <t>v1 assay: Log [MMV021036], μM</t>
  </si>
  <si>
    <t>v2 assay: Log [MMV021036], μM</t>
  </si>
  <si>
    <t>v1 assay: Log [MMV019204], μM</t>
  </si>
  <si>
    <t>v1 assay: Log [MMV018983], μM</t>
  </si>
  <si>
    <t>v2 assay: Log [MMV018983], μM</t>
  </si>
  <si>
    <t>PfABS (0.5% AlbuMAX)</t>
  </si>
  <si>
    <t>PcABS (0.5% AlbuMAX)</t>
  </si>
  <si>
    <t>PcABS (20% Mf serum)</t>
  </si>
  <si>
    <t>Azithromycin</t>
  </si>
  <si>
    <t>Dapsone</t>
  </si>
  <si>
    <t>Deferoxamine</t>
  </si>
  <si>
    <t>Dehydroepiandrosterone sulphate</t>
  </si>
  <si>
    <t>Deoxydihydroartemisinin</t>
  </si>
  <si>
    <t>Pafuramidine</t>
  </si>
  <si>
    <t>Proguanil</t>
  </si>
  <si>
    <t>Riboflavin</t>
  </si>
  <si>
    <t>Sulfamethoxazole</t>
  </si>
  <si>
    <t>Tetracycline</t>
  </si>
  <si>
    <t>Trans-Mirincamycin</t>
  </si>
  <si>
    <t>Clindamycin</t>
  </si>
  <si>
    <t>Sulfadiazine</t>
  </si>
  <si>
    <t>Fosmidomycin</t>
  </si>
  <si>
    <t>Sulfadoxine</t>
  </si>
  <si>
    <t>Cis-Mirincamycin</t>
  </si>
  <si>
    <t>N-acetyl-D-penicillamine</t>
  </si>
  <si>
    <t>Thiostrepton</t>
  </si>
  <si>
    <t>Doxycyclin</t>
  </si>
  <si>
    <t>Tafenoquine</t>
  </si>
  <si>
    <t>Primaquine</t>
  </si>
  <si>
    <t>Chlorproguanil</t>
  </si>
  <si>
    <t>Trimethoprim</t>
  </si>
  <si>
    <t>Pamaquine</t>
  </si>
  <si>
    <t>NPC-1161B</t>
  </si>
  <si>
    <t>Piperaquine</t>
  </si>
  <si>
    <t>CXP18.6</t>
  </si>
  <si>
    <t>Sitamaquine</t>
  </si>
  <si>
    <t>MK-4815</t>
  </si>
  <si>
    <t>Furamidine</t>
  </si>
  <si>
    <t>Hydroxychloroquine</t>
  </si>
  <si>
    <t>UCT943</t>
  </si>
  <si>
    <t>Cycloheximide</t>
  </si>
  <si>
    <t>Quinine</t>
  </si>
  <si>
    <t>CC_642944</t>
  </si>
  <si>
    <t>Pentamidine</t>
  </si>
  <si>
    <t>Methotrexate</t>
  </si>
  <si>
    <t>Chloroquine</t>
  </si>
  <si>
    <t>MMV048</t>
  </si>
  <si>
    <t>ELQ-300</t>
  </si>
  <si>
    <t>SJ733</t>
  </si>
  <si>
    <t>AN762</t>
  </si>
  <si>
    <t>CC675052</t>
  </si>
  <si>
    <t>Artemisinin</t>
  </si>
  <si>
    <t>Cladosporin</t>
  </si>
  <si>
    <t>Quinidine</t>
  </si>
  <si>
    <t>DSM421</t>
  </si>
  <si>
    <t>Artemether</t>
  </si>
  <si>
    <t>Naphthoquine</t>
  </si>
  <si>
    <t>Ferroquine</t>
  </si>
  <si>
    <t>Artefenomel</t>
  </si>
  <si>
    <t>Artesunate</t>
  </si>
  <si>
    <t>Pyrimethamine</t>
  </si>
  <si>
    <t>Lumefantrine</t>
  </si>
  <si>
    <t>KAF156</t>
  </si>
  <si>
    <t>AZ412</t>
  </si>
  <si>
    <t>Cycloguanil</t>
  </si>
  <si>
    <t>NMT-145</t>
  </si>
  <si>
    <t>Methylene Blue</t>
  </si>
  <si>
    <t>AQ-13</t>
  </si>
  <si>
    <t>21A092</t>
  </si>
  <si>
    <t>Albitiazolium</t>
  </si>
  <si>
    <t>WR 194965</t>
  </si>
  <si>
    <t>DSM265</t>
  </si>
  <si>
    <t>Pyronaridine</t>
  </si>
  <si>
    <t>TCMDC-135909</t>
  </si>
  <si>
    <t>N-Desethylamodiaquine</t>
  </si>
  <si>
    <t>Arterolane</t>
  </si>
  <si>
    <t>Artenimol</t>
  </si>
  <si>
    <t>Phenylequine</t>
  </si>
  <si>
    <t>Amodiaquine</t>
  </si>
  <si>
    <t>Artemisone</t>
  </si>
  <si>
    <t>Cipargamin</t>
  </si>
  <si>
    <t>Halofantrine</t>
  </si>
  <si>
    <t>P218</t>
  </si>
  <si>
    <t>Ro 47-7737</t>
  </si>
  <si>
    <t>DDD107498</t>
  </si>
  <si>
    <t>Pc 0.5% Albumax</t>
  </si>
  <si>
    <t>Pc 20% Mf serum</t>
  </si>
  <si>
    <t>Pf 0.5% AlbuMAX</t>
  </si>
  <si>
    <t>Pc 0.5% AlbuMAX</t>
  </si>
  <si>
    <t>Cyclohexamide</t>
  </si>
  <si>
    <t>Doxycycline</t>
  </si>
  <si>
    <t>KAF-156</t>
  </si>
  <si>
    <t>Methylene blue</t>
  </si>
  <si>
    <t>Sulphadoxine</t>
  </si>
  <si>
    <t>WR194965</t>
  </si>
  <si>
    <t>PvLS Early Schizonts</t>
  </si>
  <si>
    <t>PvLS Immature Hypnozoites</t>
  </si>
  <si>
    <t>PcABS 20% Mf serum</t>
  </si>
  <si>
    <t>AN13762</t>
  </si>
  <si>
    <t>Synonym</t>
  </si>
  <si>
    <t>Synonyn</t>
  </si>
  <si>
    <r>
      <t xml:space="preserve">To generate the curves in Figure 3 the normalized parasite growth and nuclei counts for all wells of the same concentration of each compound or combination from each of three independent experiments were combined and shown as technical replicates. Values in </t>
    </r>
    <r>
      <rPr>
        <b/>
        <sz val="12"/>
        <color rgb="FFFF0000"/>
        <rFont val="Calibri (Body)"/>
      </rPr>
      <t>bold red</t>
    </r>
    <r>
      <rPr>
        <sz val="12"/>
        <color theme="1"/>
        <rFont val="Calibri"/>
        <family val="2"/>
        <scheme val="minor"/>
      </rPr>
      <t xml:space="preserve"> indicate well data was artefactual, likely due to toxcitiy or compound crystalization, and was omitted to enable a curve fit.</t>
    </r>
  </si>
  <si>
    <r>
      <t xml:space="preserve">Single Point </t>
    </r>
    <r>
      <rPr>
        <i/>
        <sz val="12"/>
        <color rgb="FF000000"/>
        <rFont val="Calibri (Body)"/>
      </rPr>
      <t xml:space="preserve">P. vivax </t>
    </r>
    <r>
      <rPr>
        <sz val="12"/>
        <color rgb="FF000000"/>
        <rFont val="Calibri (Body)"/>
      </rPr>
      <t>liver stage data from this report</t>
    </r>
    <r>
      <rPr>
        <i/>
        <sz val="12"/>
        <color rgb="FF000000"/>
        <rFont val="Calibri (Body)"/>
      </rPr>
      <t xml:space="preserve">. </t>
    </r>
  </si>
  <si>
    <r>
      <rPr>
        <b/>
        <i/>
        <sz val="12"/>
        <rFont val="Calibri (Body)"/>
      </rPr>
      <t xml:space="preserve">P. vivax </t>
    </r>
    <r>
      <rPr>
        <b/>
        <sz val="12"/>
        <rFont val="Calibri (Body)"/>
      </rPr>
      <t>Max</t>
    </r>
  </si>
  <si>
    <r>
      <rPr>
        <b/>
        <i/>
        <sz val="12"/>
        <rFont val="Calibri (Body)"/>
      </rPr>
      <t xml:space="preserve">P. berghei </t>
    </r>
    <r>
      <rPr>
        <b/>
        <sz val="12"/>
        <rFont val="Calibri (Body)"/>
      </rPr>
      <t>Sporozoite Luciferase Assay at 10 μM [PathogenBoxWebsite (https://www.mmv.org/mmv-open/pathogen-box/about-pathogen-box)]</t>
    </r>
  </si>
  <si>
    <r>
      <rPr>
        <b/>
        <i/>
        <sz val="12"/>
        <rFont val="Calibri (Body)"/>
      </rPr>
      <t xml:space="preserve">P. berghei </t>
    </r>
    <r>
      <rPr>
        <b/>
        <sz val="12"/>
        <rFont val="Calibri (Body)"/>
      </rPr>
      <t>Liver Stage (Luciferase) at 5 µM [PMID: 27467575]</t>
    </r>
  </si>
  <si>
    <r>
      <rPr>
        <b/>
        <i/>
        <sz val="12"/>
        <rFont val="Calibri (Body)"/>
      </rPr>
      <t xml:space="preserve"> P. berghei </t>
    </r>
    <r>
      <rPr>
        <b/>
        <sz val="12"/>
        <rFont val="Calibri (Body)"/>
      </rPr>
      <t>Liver Stage Infection Rate rep1 at 50 µM (luciferase) [PMID: 27467575]</t>
    </r>
  </si>
  <si>
    <r>
      <rPr>
        <b/>
        <i/>
        <sz val="12"/>
        <rFont val="Calibri (Body)"/>
      </rPr>
      <t xml:space="preserve"> P. berghei </t>
    </r>
    <r>
      <rPr>
        <b/>
        <sz val="12"/>
        <rFont val="Calibri (Body)"/>
      </rPr>
      <t>Liver Stage Infection Rate rep2 at 50 µM (luciferase) [PMID: 27467575]</t>
    </r>
  </si>
  <si>
    <r>
      <rPr>
        <b/>
        <i/>
        <sz val="12"/>
        <rFont val="Calibri (Body)"/>
      </rPr>
      <t>P. falciparum</t>
    </r>
    <r>
      <rPr>
        <b/>
        <sz val="12"/>
        <rFont val="Calibri (Body)"/>
      </rPr>
      <t xml:space="preserve"> Gametocyte NF54-pfs16-GFP-luc Early Stage (I-III) Luciferase at 5 µM [PMID: 27467575]</t>
    </r>
  </si>
  <si>
    <r>
      <rPr>
        <b/>
        <i/>
        <sz val="12"/>
        <rFont val="Calibri (Body)"/>
      </rPr>
      <t>P. falciparum</t>
    </r>
    <r>
      <rPr>
        <b/>
        <sz val="12"/>
        <rFont val="Calibri (Body)"/>
      </rPr>
      <t xml:space="preserve"> NF54-pfs16 GFP-luc Gametocyte Early Stage (I-III) GFP-MTR at 5 µM [PMID: 27467575]</t>
    </r>
  </si>
  <si>
    <r>
      <rPr>
        <b/>
        <i/>
        <sz val="12"/>
        <rFont val="Calibri (Body)"/>
      </rPr>
      <t>P. falciparum</t>
    </r>
    <r>
      <rPr>
        <b/>
        <sz val="12"/>
        <rFont val="Calibri (Body)"/>
      </rPr>
      <t xml:space="preserve"> Gametocyte Stage I at 12.5 µM [PMID: 27467575]</t>
    </r>
  </si>
  <si>
    <r>
      <rPr>
        <b/>
        <i/>
        <sz val="12"/>
        <rFont val="Calibri (Body)"/>
      </rPr>
      <t>P. falciparum</t>
    </r>
    <r>
      <rPr>
        <b/>
        <sz val="12"/>
        <rFont val="Calibri (Body)"/>
      </rPr>
      <t xml:space="preserve"> Gametocyte Stage III at 12.5 µM [PMID: 27467575]</t>
    </r>
  </si>
  <si>
    <r>
      <rPr>
        <b/>
        <i/>
        <sz val="12"/>
        <color rgb="FF000000"/>
        <rFont val="Calibri (Body)"/>
      </rPr>
      <t>P. falciparum</t>
    </r>
    <r>
      <rPr>
        <b/>
        <sz val="12"/>
        <color indexed="8"/>
        <rFont val="Calibri (Body)"/>
      </rPr>
      <t xml:space="preserve"> Stage I-III Gametocyte Max</t>
    </r>
  </si>
  <si>
    <r>
      <rPr>
        <b/>
        <i/>
        <sz val="12"/>
        <rFont val="Calibri (Body)"/>
      </rPr>
      <t>P. falciparum</t>
    </r>
    <r>
      <rPr>
        <b/>
        <sz val="12"/>
        <rFont val="Calibri (Body)"/>
      </rPr>
      <t xml:space="preserve"> Gametocyte Stage V at 12.5 µM [PMID: 27467575]</t>
    </r>
  </si>
  <si>
    <r>
      <rPr>
        <b/>
        <i/>
        <sz val="12"/>
        <rFont val="Calibri (Body)"/>
      </rPr>
      <t>P. falciparum</t>
    </r>
    <r>
      <rPr>
        <b/>
        <sz val="12"/>
        <rFont val="Calibri (Body)"/>
      </rPr>
      <t xml:space="preserve"> Gametocyte NF54-pfs16 GFP-luc Late Stage (IV-V) GFP-MTR at 5 µM [PMID: 27467575]</t>
    </r>
  </si>
  <si>
    <r>
      <rPr>
        <b/>
        <i/>
        <sz val="12"/>
        <rFont val="Calibri (Body)"/>
      </rPr>
      <t>P. falciparum</t>
    </r>
    <r>
      <rPr>
        <b/>
        <sz val="12"/>
        <rFont val="Calibri (Body)"/>
      </rPr>
      <t xml:space="preserve"> Gametocyte NF54-pfs16-GFP-luc Late Stage (IV-V) Luciferase at 5 µM [PMID: 27467575]</t>
    </r>
  </si>
  <si>
    <r>
      <rPr>
        <b/>
        <i/>
        <sz val="12"/>
        <rFont val="Calibri (Body)"/>
      </rPr>
      <t>P. falciparum</t>
    </r>
    <r>
      <rPr>
        <b/>
        <sz val="12"/>
        <rFont val="Calibri (Body)"/>
      </rPr>
      <t xml:space="preserve"> Gametocyte NF54- Late Stage (IV-V) 5 µM [PMID: 27467575]</t>
    </r>
  </si>
  <si>
    <r>
      <rPr>
        <b/>
        <i/>
        <sz val="12"/>
        <rFont val="Calibri (Body)"/>
      </rPr>
      <t>P. falciparum</t>
    </r>
    <r>
      <rPr>
        <b/>
        <sz val="12"/>
        <rFont val="Calibri (Body)"/>
      </rPr>
      <t xml:space="preserve"> Gametocytes 3D7, Stage IV-V, pLDH, 72h, at 3.7 µM [PMID: 27467575]</t>
    </r>
  </si>
  <si>
    <r>
      <rPr>
        <b/>
        <i/>
        <sz val="12"/>
        <rFont val="Calibri (Body)"/>
      </rPr>
      <t>P. falciparum</t>
    </r>
    <r>
      <rPr>
        <b/>
        <sz val="12"/>
        <rFont val="Calibri (Body)"/>
      </rPr>
      <t xml:space="preserve"> strain NF54 Gametocyte Late Stage IV/V Resazurin at 5 µM [PMID: 27467575]</t>
    </r>
  </si>
  <si>
    <r>
      <rPr>
        <b/>
        <i/>
        <sz val="12"/>
        <rFont val="Calibri (Body)"/>
      </rPr>
      <t>P. falciparum</t>
    </r>
    <r>
      <rPr>
        <b/>
        <sz val="12"/>
        <rFont val="Calibri (Body)"/>
      </rPr>
      <t xml:space="preserve"> Gametocyte 3D7A Female Gamete Formation Acridine Orange at 5 µM [PMID: 27467575]</t>
    </r>
  </si>
  <si>
    <r>
      <rPr>
        <b/>
        <i/>
        <sz val="12"/>
        <rFont val="Calibri (Body)"/>
      </rPr>
      <t>P. falciparum</t>
    </r>
    <r>
      <rPr>
        <b/>
        <sz val="12"/>
        <rFont val="Calibri (Body)"/>
      </rPr>
      <t xml:space="preserve"> NF54 Gametocytes Stage V at 10 μM  [PathogenBoxWebsite (https://www.mmv.org/mmv-open/pathogen-box/about-pathogen-box)]</t>
    </r>
  </si>
  <si>
    <r>
      <rPr>
        <b/>
        <i/>
        <sz val="12"/>
        <rFont val="Calibri (Body)"/>
      </rPr>
      <t>P. falciparum</t>
    </r>
    <r>
      <rPr>
        <b/>
        <sz val="12"/>
        <rFont val="Calibri (Body)"/>
      </rPr>
      <t xml:space="preserve"> Female Gametocyte Stage V at 1 µM [PMID: 27467575]</t>
    </r>
  </si>
  <si>
    <r>
      <rPr>
        <b/>
        <i/>
        <sz val="12"/>
        <rFont val="Calibri (Body)"/>
      </rPr>
      <t xml:space="preserve">P. falciparum </t>
    </r>
    <r>
      <rPr>
        <b/>
        <sz val="12"/>
        <rFont val="Calibri (Body)"/>
      </rPr>
      <t>Male Gametocyte Stage V at 1 µM [PMID: 27467575]</t>
    </r>
  </si>
  <si>
    <r>
      <rPr>
        <b/>
        <i/>
        <sz val="12"/>
        <rFont val="Calibri (Body)"/>
      </rPr>
      <t>P. falciparum</t>
    </r>
    <r>
      <rPr>
        <b/>
        <sz val="12"/>
        <rFont val="Calibri (Body)"/>
      </rPr>
      <t xml:space="preserve"> Stage IV-V Max</t>
    </r>
  </si>
  <si>
    <r>
      <rPr>
        <b/>
        <i/>
        <sz val="12"/>
        <rFont val="Calibri (Body)"/>
      </rPr>
      <t>P. cynomolgi</t>
    </r>
    <r>
      <rPr>
        <b/>
        <sz val="12"/>
        <rFont val="Calibri (Body)"/>
      </rPr>
      <t xml:space="preserve"> Blood Stage (20% Mf serum) at 10 µM [PMID31406175]</t>
    </r>
  </si>
  <si>
    <r>
      <rPr>
        <b/>
        <i/>
        <sz val="12"/>
        <rFont val="Calibri (Body)"/>
      </rPr>
      <t>P. falciparum</t>
    </r>
    <r>
      <rPr>
        <b/>
        <sz val="12"/>
        <rFont val="Calibri (Body)"/>
      </rPr>
      <t xml:space="preserve"> Blood Stage (20% human serum) at 10 µM [PMID: 31406175]</t>
    </r>
  </si>
  <si>
    <r>
      <rPr>
        <b/>
        <i/>
        <sz val="12"/>
        <rFont val="Calibri (Body)"/>
      </rPr>
      <t>P. falciparum</t>
    </r>
    <r>
      <rPr>
        <b/>
        <sz val="12"/>
        <rFont val="Calibri (Body)"/>
      </rPr>
      <t xml:space="preserve"> Blood Stage (0.5% albumax) at 10 µM [PMID: 31406175]</t>
    </r>
  </si>
  <si>
    <r>
      <rPr>
        <b/>
        <i/>
        <sz val="12"/>
        <rFont val="Calibri (Body)"/>
      </rPr>
      <t>P. falciparum</t>
    </r>
    <r>
      <rPr>
        <b/>
        <sz val="12"/>
        <rFont val="Calibri (Body)"/>
      </rPr>
      <t xml:space="preserve"> Blood Stage Max</t>
    </r>
  </si>
  <si>
    <r>
      <t xml:space="preserve">HepG2 toxicity FROM rep 1 Liver stage activity </t>
    </r>
    <r>
      <rPr>
        <b/>
        <i/>
        <sz val="12"/>
        <rFont val="Calibri (Body)"/>
      </rPr>
      <t xml:space="preserve">P. berghei </t>
    </r>
    <r>
      <rPr>
        <b/>
        <sz val="12"/>
        <rFont val="Calibri (Body)"/>
      </rPr>
      <t>luciferase assay 50 µM [PMID: 27467575]</t>
    </r>
  </si>
  <si>
    <r>
      <t xml:space="preserve">HepG2 toxicity FROM rep 2 Liver stage activity </t>
    </r>
    <r>
      <rPr>
        <b/>
        <i/>
        <sz val="12"/>
        <rFont val="Calibri (Body)"/>
      </rPr>
      <t xml:space="preserve">P. berghei </t>
    </r>
    <r>
      <rPr>
        <b/>
        <sz val="12"/>
        <rFont val="Calibri (Body)"/>
      </rPr>
      <t>luciferase assay 50 µM [PMID: 27467575]</t>
    </r>
  </si>
  <si>
    <r>
      <t>Single Point. Prophylactic. Net Schizont Growth Area (µm</t>
    </r>
    <r>
      <rPr>
        <b/>
        <vertAlign val="superscript"/>
        <sz val="12"/>
        <rFont val="Calibri (Body)"/>
      </rPr>
      <t>2</t>
    </r>
    <r>
      <rPr>
        <b/>
        <sz val="12"/>
        <rFont val="Calibri (Body)"/>
      </rPr>
      <t xml:space="preserve"> in well)</t>
    </r>
  </si>
  <si>
    <r>
      <t>Single Point. Radical Cure. Net Schizont Growth Area (µm</t>
    </r>
    <r>
      <rPr>
        <b/>
        <vertAlign val="superscript"/>
        <sz val="12"/>
        <rFont val="Calibri (Body)"/>
      </rPr>
      <t>2</t>
    </r>
    <r>
      <rPr>
        <b/>
        <sz val="12"/>
        <rFont val="Calibri (Body)"/>
      </rPr>
      <t xml:space="preserve"> in well)</t>
    </r>
  </si>
  <si>
    <r>
      <t>Single Point. Prophylactic. Net Schizont Growth Area (µm</t>
    </r>
    <r>
      <rPr>
        <b/>
        <vertAlign val="superscript"/>
        <sz val="12"/>
        <rFont val="Calibri"/>
        <family val="2"/>
        <scheme val="minor"/>
      </rPr>
      <t>2</t>
    </r>
    <r>
      <rPr>
        <b/>
        <sz val="12"/>
        <rFont val="Calibri"/>
        <family val="2"/>
        <scheme val="minor"/>
      </rPr>
      <t xml:space="preserve"> in well)</t>
    </r>
  </si>
  <si>
    <r>
      <t>Single Point. Radical Cure. Net Schizont Growth Area (µm</t>
    </r>
    <r>
      <rPr>
        <b/>
        <vertAlign val="superscript"/>
        <sz val="12"/>
        <rFont val="Calibri"/>
        <family val="2"/>
        <scheme val="minor"/>
      </rPr>
      <t>2</t>
    </r>
    <r>
      <rPr>
        <b/>
        <sz val="12"/>
        <rFont val="Calibri"/>
        <family val="2"/>
        <scheme val="minor"/>
      </rPr>
      <t xml:space="preserve"> in well)</t>
    </r>
  </si>
  <si>
    <r>
      <rPr>
        <b/>
        <i/>
        <sz val="12"/>
        <rFont val="Calibri"/>
        <family val="2"/>
        <scheme val="minor"/>
      </rPr>
      <t xml:space="preserve">P. vivax </t>
    </r>
    <r>
      <rPr>
        <b/>
        <sz val="12"/>
        <rFont val="Calibri"/>
        <family val="2"/>
        <scheme val="minor"/>
      </rPr>
      <t>Liver Stage Schizont</t>
    </r>
    <r>
      <rPr>
        <b/>
        <i/>
        <sz val="12"/>
        <rFont val="Calibri"/>
        <family val="2"/>
        <scheme val="minor"/>
      </rPr>
      <t xml:space="preserve">. </t>
    </r>
    <r>
      <rPr>
        <b/>
        <sz val="12"/>
        <rFont val="Calibri"/>
        <family val="2"/>
        <scheme val="minor"/>
      </rPr>
      <t>Dose Response.  Radical Cure. Schizont Net Growth Area EC50 (nM)</t>
    </r>
  </si>
  <si>
    <r>
      <rPr>
        <b/>
        <i/>
        <sz val="12"/>
        <rFont val="Calibri"/>
        <family val="2"/>
        <scheme val="minor"/>
      </rPr>
      <t xml:space="preserve">P. falciparum </t>
    </r>
    <r>
      <rPr>
        <b/>
        <sz val="12"/>
        <rFont val="Calibri"/>
        <family val="2"/>
        <scheme val="minor"/>
      </rPr>
      <t>strain NF54 Asexual Blood Stage IC50 (nM) [PMID: 22363211]</t>
    </r>
  </si>
  <si>
    <r>
      <rPr>
        <b/>
        <i/>
        <sz val="12"/>
        <rFont val="Calibri"/>
        <family val="2"/>
        <scheme val="minor"/>
      </rPr>
      <t xml:space="preserve">P. falciparum </t>
    </r>
    <r>
      <rPr>
        <b/>
        <sz val="12"/>
        <rFont val="Calibri"/>
        <family val="2"/>
        <scheme val="minor"/>
      </rPr>
      <t>strain 3D7 Asexual Blood Stage IC50 (nM) [PathogenBoxWebsite (https://www.mmv.org/mmv-open/pathogen-box/about-pathogen-box)]</t>
    </r>
  </si>
  <si>
    <r>
      <rPr>
        <b/>
        <i/>
        <sz val="12"/>
        <rFont val="Calibri"/>
        <family val="2"/>
        <scheme val="minor"/>
      </rPr>
      <t>P. falciparum</t>
    </r>
    <r>
      <rPr>
        <b/>
        <sz val="12"/>
        <rFont val="Calibri"/>
        <family val="2"/>
        <scheme val="minor"/>
      </rPr>
      <t xml:space="preserve"> strain Dd2 Asexual Blood Stage IC50 (nM) [PathogenBoxWebsite (https://www.mmv.org/mmv-open/pathogen-box/about-pathogen-box)]</t>
    </r>
  </si>
  <si>
    <r>
      <t>P. falciparum</t>
    </r>
    <r>
      <rPr>
        <b/>
        <sz val="12"/>
        <rFont val="Calibri"/>
        <family val="2"/>
        <scheme val="minor"/>
      </rPr>
      <t xml:space="preserve"> strain W2 Asexual Blood Stage IC50 (nM) [PathogenBoxWebsite (https://www.mmv.org/mmv-open/pathogen-box/about-pathogen-box)]</t>
    </r>
  </si>
  <si>
    <r>
      <rPr>
        <b/>
        <i/>
        <sz val="12"/>
        <rFont val="Calibri"/>
        <family val="2"/>
        <scheme val="minor"/>
      </rPr>
      <t>P. berghei</t>
    </r>
    <r>
      <rPr>
        <b/>
        <sz val="12"/>
        <rFont val="Calibri"/>
        <family val="2"/>
        <scheme val="minor"/>
      </rPr>
      <t xml:space="preserve"> Sporozoite Luciferase Assay IC50 (nM) [PathogenBoxWebsite (https://www.mmv.org/mmv-open/pathogen-box/about-pathogen-box)]</t>
    </r>
  </si>
  <si>
    <r>
      <rPr>
        <b/>
        <i/>
        <sz val="12"/>
        <rFont val="Calibri"/>
        <family val="2"/>
        <scheme val="minor"/>
      </rPr>
      <t>P. falciparum</t>
    </r>
    <r>
      <rPr>
        <b/>
        <sz val="12"/>
        <rFont val="Calibri"/>
        <family val="2"/>
        <scheme val="minor"/>
      </rPr>
      <t xml:space="preserve"> strain 3D7 Asexual Blood Stage EC50 (nM) [PMID: 27467575]</t>
    </r>
  </si>
  <si>
    <r>
      <rPr>
        <b/>
        <i/>
        <sz val="12"/>
        <rFont val="Calibri"/>
        <family val="2"/>
        <scheme val="minor"/>
      </rPr>
      <t>P. falciparum</t>
    </r>
    <r>
      <rPr>
        <b/>
        <sz val="12"/>
        <rFont val="Calibri"/>
        <family val="2"/>
        <scheme val="minor"/>
      </rPr>
      <t xml:space="preserve"> strain K1 Asexual Blood Stage EC50 (nM) [PMID: 27467575]</t>
    </r>
  </si>
  <si>
    <r>
      <rPr>
        <b/>
        <i/>
        <sz val="12"/>
        <rFont val="Calibri"/>
        <family val="2"/>
        <scheme val="minor"/>
      </rPr>
      <t>P. falciparum</t>
    </r>
    <r>
      <rPr>
        <b/>
        <sz val="12"/>
        <rFont val="Calibri"/>
        <family val="2"/>
        <scheme val="minor"/>
      </rPr>
      <t xml:space="preserve"> strain Dd2 Asexual Blood Stage EC50 (nM) [PMID: 27467575]</t>
    </r>
  </si>
  <si>
    <r>
      <rPr>
        <b/>
        <i/>
        <sz val="12"/>
        <rFont val="Calibri"/>
        <family val="2"/>
        <scheme val="minor"/>
      </rPr>
      <t>P. falciparum</t>
    </r>
    <r>
      <rPr>
        <b/>
        <sz val="12"/>
        <rFont val="Calibri"/>
        <family val="2"/>
        <scheme val="minor"/>
      </rPr>
      <t xml:space="preserve"> strain HB3 Asexual Blood Stage EC50 (nM) [PMID: 27467575]</t>
    </r>
  </si>
  <si>
    <r>
      <rPr>
        <b/>
        <i/>
        <sz val="12"/>
        <rFont val="Calibri"/>
        <family val="2"/>
        <scheme val="minor"/>
      </rPr>
      <t>P. falciparum</t>
    </r>
    <r>
      <rPr>
        <b/>
        <sz val="12"/>
        <rFont val="Calibri"/>
        <family val="2"/>
        <scheme val="minor"/>
      </rPr>
      <t xml:space="preserve"> strain W2 Asexual Blood Stage EC50 (nM) [PMID: 27467575]</t>
    </r>
  </si>
  <si>
    <r>
      <rPr>
        <b/>
        <i/>
        <sz val="12"/>
        <rFont val="Calibri"/>
        <family val="2"/>
        <scheme val="minor"/>
      </rPr>
      <t>P. falciparum</t>
    </r>
    <r>
      <rPr>
        <b/>
        <sz val="12"/>
        <rFont val="Calibri"/>
        <family val="2"/>
        <scheme val="minor"/>
      </rPr>
      <t xml:space="preserve"> strain FCR3 Asexual Blood Stage EC50 (nM) [PMID: 27467575]</t>
    </r>
  </si>
  <si>
    <r>
      <rPr>
        <b/>
        <i/>
        <sz val="12"/>
        <rFont val="Calibri"/>
        <family val="2"/>
        <scheme val="minor"/>
      </rPr>
      <t>P. falciparum</t>
    </r>
    <r>
      <rPr>
        <b/>
        <sz val="12"/>
        <rFont val="Calibri"/>
        <family val="2"/>
        <scheme val="minor"/>
      </rPr>
      <t xml:space="preserve"> Gametocyte NF54-pfs16-GFP-luc Early Stage (I-III) Luciferase EC50 (nM) [PMID:27467575]</t>
    </r>
  </si>
  <si>
    <r>
      <rPr>
        <b/>
        <i/>
        <sz val="12"/>
        <rFont val="Calibri"/>
        <family val="2"/>
        <scheme val="minor"/>
      </rPr>
      <t>P. falciparum</t>
    </r>
    <r>
      <rPr>
        <b/>
        <sz val="12"/>
        <rFont val="Calibri"/>
        <family val="2"/>
        <scheme val="minor"/>
      </rPr>
      <t xml:space="preserve"> NF54-pfs16 GFP-luc Gametocyte Early Stage (I-III) GFP-MTR EC50 (nM) [PMID: 27467575]</t>
    </r>
  </si>
  <si>
    <r>
      <rPr>
        <b/>
        <i/>
        <sz val="12"/>
        <rFont val="Calibri"/>
        <family val="2"/>
        <scheme val="minor"/>
      </rPr>
      <t>P. falciparum</t>
    </r>
    <r>
      <rPr>
        <b/>
        <sz val="12"/>
        <rFont val="Calibri"/>
        <family val="2"/>
        <scheme val="minor"/>
      </rPr>
      <t xml:space="preserve"> Gametocyte NF54-pfs16 GFP-luc Late Stage (IV-V) GFP-MTR EC50 (nM) [PMID: 27467575]</t>
    </r>
  </si>
  <si>
    <r>
      <rPr>
        <b/>
        <i/>
        <sz val="12"/>
        <rFont val="Calibri"/>
        <family val="2"/>
        <scheme val="minor"/>
      </rPr>
      <t>P. falciparum</t>
    </r>
    <r>
      <rPr>
        <b/>
        <sz val="12"/>
        <rFont val="Calibri"/>
        <family val="2"/>
        <scheme val="minor"/>
      </rPr>
      <t xml:space="preserve"> Gametocyte NF54-pfs16-GFP-luc Late Stage (IV-V) Luciferase EC50 (nM) [PMID: 27467575]</t>
    </r>
  </si>
  <si>
    <r>
      <rPr>
        <b/>
        <i/>
        <sz val="12"/>
        <rFont val="Calibri"/>
        <family val="2"/>
        <scheme val="minor"/>
      </rPr>
      <t>P. falciparum</t>
    </r>
    <r>
      <rPr>
        <b/>
        <sz val="12"/>
        <rFont val="Calibri"/>
        <family val="2"/>
        <scheme val="minor"/>
      </rPr>
      <t xml:space="preserve"> Gametocyte NF54- Late Stage (IV-V) EC50 (nM) [PMID: 27467575]</t>
    </r>
  </si>
  <si>
    <r>
      <rPr>
        <b/>
        <i/>
        <sz val="12"/>
        <rFont val="Calibri"/>
        <family val="2"/>
        <scheme val="minor"/>
      </rPr>
      <t>P. falciparum</t>
    </r>
    <r>
      <rPr>
        <b/>
        <sz val="12"/>
        <rFont val="Calibri"/>
        <family val="2"/>
        <scheme val="minor"/>
      </rPr>
      <t xml:space="preserve"> Gametocyte 3D7elo1-pfs16-CBG99, Stage IV-V, Luciferase Assay,72h, EC50 (nM) [PMID: 27467575]</t>
    </r>
  </si>
  <si>
    <r>
      <rPr>
        <b/>
        <i/>
        <sz val="12"/>
        <rFont val="Calibri"/>
        <family val="2"/>
        <scheme val="minor"/>
      </rPr>
      <t>P. falciparum</t>
    </r>
    <r>
      <rPr>
        <b/>
        <sz val="12"/>
        <rFont val="Calibri"/>
        <family val="2"/>
        <scheme val="minor"/>
      </rPr>
      <t xml:space="preserve"> Gametocyte 3D7, Stage IV-V, pLDH Assay,72h+72h EC50 (nM) [PMID: 27467575]</t>
    </r>
  </si>
  <si>
    <r>
      <rPr>
        <b/>
        <i/>
        <sz val="12"/>
        <rFont val="Calibri"/>
        <family val="2"/>
        <scheme val="minor"/>
      </rPr>
      <t>P. falciparum</t>
    </r>
    <r>
      <rPr>
        <b/>
        <sz val="12"/>
        <rFont val="Calibri"/>
        <family val="2"/>
        <scheme val="minor"/>
      </rPr>
      <t xml:space="preserve"> Gametocyte Stage IV-V SYBR Green EC50 (nM) [PMID: 27467575]</t>
    </r>
  </si>
  <si>
    <r>
      <rPr>
        <b/>
        <i/>
        <sz val="12"/>
        <rFont val="Calibri"/>
        <family val="2"/>
        <scheme val="minor"/>
      </rPr>
      <t>P. falciparum</t>
    </r>
    <r>
      <rPr>
        <b/>
        <sz val="12"/>
        <rFont val="Calibri"/>
        <family val="2"/>
        <scheme val="minor"/>
      </rPr>
      <t xml:space="preserve"> Gametocyte 3D7A Female Gamete Formation Acridine Orange EC50 (nM) [PMID: 27467575]</t>
    </r>
  </si>
  <si>
    <r>
      <t>Net Schizont Growth Area (µm</t>
    </r>
    <r>
      <rPr>
        <b/>
        <vertAlign val="superscript"/>
        <sz val="12"/>
        <rFont val="Calibri"/>
        <family val="2"/>
        <scheme val="minor"/>
      </rPr>
      <t>2</t>
    </r>
    <r>
      <rPr>
        <b/>
        <sz val="12"/>
        <rFont val="Calibri"/>
        <family val="2"/>
        <scheme val="minor"/>
      </rPr>
      <t xml:space="preserve"> in each well)</t>
    </r>
  </si>
  <si>
    <r>
      <t xml:space="preserve">To generate the curves in Figure 2 the normalized parasite growth and nuclei counts for all wells of the same concentration of each compound  from each independent experiment were combined and shown as technical replicates. A blank cells indicates well data was artefactual and omitted, a </t>
    </r>
    <r>
      <rPr>
        <b/>
        <sz val="12"/>
        <color rgb="FFFF0000"/>
        <rFont val="Calibri (Body)"/>
      </rPr>
      <t>bold red</t>
    </r>
    <r>
      <rPr>
        <sz val="12"/>
        <color theme="1"/>
        <rFont val="Calibri"/>
        <family val="2"/>
        <scheme val="minor"/>
      </rPr>
      <t xml:space="preserve"> value was omitted due to toxicty.</t>
    </r>
  </si>
  <si>
    <t>v2 (8-day) assay: Log [Primaquine], μM</t>
  </si>
  <si>
    <t>v2 (8-day) assay: Log [Tafenoquine], μM</t>
  </si>
  <si>
    <r>
      <t xml:space="preserve">To generate the curves in Figure S2 the normalized parasite growth and nuclei counts for all wells of the same concentration of each compound or combination from each of three independent experiments were combined and shown as technical replicates. Values in </t>
    </r>
    <r>
      <rPr>
        <b/>
        <sz val="12"/>
        <color rgb="FFFF0000"/>
        <rFont val="Calibri (Body)"/>
      </rPr>
      <t>bold red</t>
    </r>
    <r>
      <rPr>
        <sz val="12"/>
        <color theme="1"/>
        <rFont val="Calibri"/>
        <family val="2"/>
        <scheme val="minor"/>
      </rPr>
      <t xml:space="preserve"> indicate well data was artefactual, likely due to toxcitiy or compound crystalization, and was omitted to enable a curve fit.</t>
    </r>
  </si>
  <si>
    <t xml:space="preserve">The curves in Figure S2A are from a single independent experiment with duplicate wells per concentration. </t>
  </si>
  <si>
    <t xml:space="preserve">Included here is a list of all compounds for which either single point or dose response data were obtained and analyzed in this report. Colors match those in Fig. 1A. Some libraries such as the Stasis Box were provided as structure-blind, in which case the structure was provided only if the compound was active or if the structure information could be found elsewhere, such as a previous publication.  Because, for some compounds, multiple synonyms were used for the same structure, all compounds with the same structure were given a unique Molecule Name  (UGA#) for downstream analysis of structure-activity data (ie Fig. 4). </t>
  </si>
  <si>
    <r>
      <t xml:space="preserve">Pubmed ID's (PMID) are used to cite data sources.  Van Voorhis </t>
    </r>
    <r>
      <rPr>
        <i/>
        <sz val="18"/>
        <color rgb="FF000000"/>
        <rFont val="Calibri"/>
        <family val="2"/>
        <scheme val="minor"/>
      </rPr>
      <t xml:space="preserve">et al. </t>
    </r>
    <r>
      <rPr>
        <sz val="18"/>
        <color indexed="8"/>
        <rFont val="Calibri"/>
        <family val="2"/>
        <scheme val="minor"/>
      </rPr>
      <t xml:space="preserve">2016 (PMID 27467575) includes data from several reports of the Malaria Box assayed against different </t>
    </r>
    <r>
      <rPr>
        <i/>
        <sz val="18"/>
        <color rgb="FF000000"/>
        <rFont val="Calibri"/>
        <family val="2"/>
        <scheme val="minor"/>
      </rPr>
      <t xml:space="preserve">Plasmodium </t>
    </r>
    <r>
      <rPr>
        <sz val="18"/>
        <color rgb="FF000000"/>
        <rFont val="Calibri"/>
        <family val="2"/>
        <scheme val="minor"/>
      </rPr>
      <t>species and lifecycle stages; citations for the original source data can be found there. All values represent % inhibition and all inhibition values have been adjusted such that 100% is complete inhibition. Heat map coloration: Green indicates greater effect and red a lesser effect.</t>
    </r>
    <r>
      <rPr>
        <sz val="18"/>
        <color indexed="8"/>
        <rFont val="Calibri"/>
        <family val="2"/>
        <scheme val="minor"/>
      </rPr>
      <t xml:space="preserve"> When data from multiple assays were available for a specific species and stage, the value of highest inhibition ("Max") was used for ROC analysis. </t>
    </r>
  </si>
  <si>
    <r>
      <t xml:space="preserve">Pubmed ID's (PMID) are used to cite data sources.  Van Voorhis </t>
    </r>
    <r>
      <rPr>
        <i/>
        <sz val="16"/>
        <color rgb="FF000000"/>
        <rFont val="Calibri"/>
        <family val="2"/>
        <scheme val="minor"/>
      </rPr>
      <t xml:space="preserve">et al. </t>
    </r>
    <r>
      <rPr>
        <sz val="16"/>
        <color indexed="8"/>
        <rFont val="Calibri"/>
        <family val="2"/>
        <scheme val="minor"/>
      </rPr>
      <t xml:space="preserve">2016 (PMID 27467575) includes data from several reports of the Malaria Box assayed against different </t>
    </r>
    <r>
      <rPr>
        <i/>
        <sz val="16"/>
        <color rgb="FF000000"/>
        <rFont val="Calibri"/>
        <family val="2"/>
        <scheme val="minor"/>
      </rPr>
      <t xml:space="preserve">Plasmodium </t>
    </r>
    <r>
      <rPr>
        <sz val="16"/>
        <color rgb="FF000000"/>
        <rFont val="Calibri"/>
        <family val="2"/>
        <scheme val="minor"/>
      </rPr>
      <t xml:space="preserve">species and lifecycle stages; citations for the original source data can be found there. </t>
    </r>
  </si>
  <si>
    <r>
      <t xml:space="preserve">Potency heatmap (EC50, µM) of all 78 RCL compounds against </t>
    </r>
    <r>
      <rPr>
        <i/>
        <sz val="12"/>
        <color rgb="FF000000"/>
        <rFont val="Calibri"/>
        <family val="2"/>
        <scheme val="minor"/>
      </rPr>
      <t xml:space="preserve">P. falciparum </t>
    </r>
    <r>
      <rPr>
        <sz val="12"/>
        <color rgb="FF000000"/>
        <rFont val="Calibri"/>
        <family val="2"/>
        <scheme val="minor"/>
      </rPr>
      <t xml:space="preserve">asexual blood stages (PfABS) cultured in media supplemented with 0.5% Albumax versus </t>
    </r>
    <r>
      <rPr>
        <i/>
        <sz val="12"/>
        <color rgb="FF000000"/>
        <rFont val="Calibri"/>
        <family val="2"/>
        <scheme val="minor"/>
      </rPr>
      <t xml:space="preserve">P. cynomolgi </t>
    </r>
    <r>
      <rPr>
        <sz val="12"/>
        <color rgb="FF000000"/>
        <rFont val="Calibri"/>
        <family val="2"/>
        <scheme val="minor"/>
      </rPr>
      <t xml:space="preserve">asexual blood stages (PcABS) cultured in media supplemented with either 0.5% Albumax or 20% </t>
    </r>
    <r>
      <rPr>
        <i/>
        <sz val="12"/>
        <color rgb="FF000000"/>
        <rFont val="Calibri"/>
        <family val="2"/>
        <scheme val="minor"/>
      </rPr>
      <t xml:space="preserve">M. fascicularis </t>
    </r>
    <r>
      <rPr>
        <sz val="12"/>
        <color rgb="FF000000"/>
        <rFont val="Calibri"/>
        <family val="2"/>
        <scheme val="minor"/>
      </rPr>
      <t xml:space="preserve">serum. </t>
    </r>
  </si>
  <si>
    <t>Single Point. Prophylactic. Net Schizont Growth Area (% inhibition)</t>
  </si>
  <si>
    <t>Single Point. Radical Cure. Net Schizont Growth Area (% inhibition)</t>
  </si>
  <si>
    <r>
      <rPr>
        <b/>
        <i/>
        <sz val="12"/>
        <rFont val="Calibri (Body)"/>
      </rPr>
      <t xml:space="preserve">P. falciparum </t>
    </r>
    <r>
      <rPr>
        <b/>
        <sz val="12"/>
        <rFont val="Calibri (Body)"/>
      </rPr>
      <t>Gametocyte Stage II at 12.5 µM [PMID: 27467575]</t>
    </r>
  </si>
  <si>
    <r>
      <rPr>
        <b/>
        <i/>
        <sz val="12"/>
        <color theme="1"/>
        <rFont val="Calibri"/>
        <family val="2"/>
        <scheme val="minor"/>
      </rPr>
      <t xml:space="preserve">P. cynomolgi </t>
    </r>
    <r>
      <rPr>
        <b/>
        <sz val="12"/>
        <color theme="1"/>
        <rFont val="Calibri"/>
        <family val="2"/>
        <scheme val="minor"/>
      </rPr>
      <t xml:space="preserve">EC50 (µM) 20% </t>
    </r>
    <r>
      <rPr>
        <b/>
        <i/>
        <sz val="12"/>
        <color theme="1"/>
        <rFont val="Calibri"/>
        <family val="2"/>
        <scheme val="minor"/>
      </rPr>
      <t>Mf</t>
    </r>
    <r>
      <rPr>
        <b/>
        <sz val="12"/>
        <color theme="1"/>
        <rFont val="Calibri"/>
        <family val="2"/>
        <scheme val="minor"/>
      </rPr>
      <t xml:space="preserve"> serum vs </t>
    </r>
    <r>
      <rPr>
        <b/>
        <i/>
        <sz val="12"/>
        <color theme="1"/>
        <rFont val="Calibri"/>
        <family val="2"/>
        <scheme val="minor"/>
      </rPr>
      <t>P. cynomolgi</t>
    </r>
    <r>
      <rPr>
        <b/>
        <sz val="12"/>
        <color theme="1"/>
        <rFont val="Calibri"/>
        <family val="2"/>
        <scheme val="minor"/>
      </rPr>
      <t xml:space="preserve"> EC50  (µM) 0.5% Albumax  </t>
    </r>
  </si>
  <si>
    <r>
      <rPr>
        <b/>
        <i/>
        <sz val="12"/>
        <color theme="1"/>
        <rFont val="Calibri"/>
        <family val="2"/>
        <scheme val="minor"/>
      </rPr>
      <t>P. cynomolgi</t>
    </r>
    <r>
      <rPr>
        <b/>
        <sz val="12"/>
        <color theme="1"/>
        <rFont val="Calibri"/>
        <family val="2"/>
        <scheme val="minor"/>
      </rPr>
      <t xml:space="preserve"> EC50 (µM) 0.5% AlbuMAX vs </t>
    </r>
    <r>
      <rPr>
        <b/>
        <i/>
        <sz val="12"/>
        <color theme="1"/>
        <rFont val="Calibri"/>
        <family val="2"/>
        <scheme val="minor"/>
      </rPr>
      <t>P. falciparum</t>
    </r>
    <r>
      <rPr>
        <b/>
        <sz val="12"/>
        <color theme="1"/>
        <rFont val="Calibri"/>
        <family val="2"/>
        <scheme val="minor"/>
      </rPr>
      <t xml:space="preserve"> EC50  (µM) 0.5% Albumax  </t>
    </r>
  </si>
  <si>
    <r>
      <rPr>
        <b/>
        <i/>
        <sz val="12"/>
        <color theme="1"/>
        <rFont val="Calibri"/>
        <family val="2"/>
        <scheme val="minor"/>
      </rPr>
      <t>P. cynomolgi</t>
    </r>
    <r>
      <rPr>
        <b/>
        <sz val="12"/>
        <color theme="1"/>
        <rFont val="Calibri"/>
        <family val="2"/>
        <scheme val="minor"/>
      </rPr>
      <t xml:space="preserve"> EC50 (µM) 20% </t>
    </r>
    <r>
      <rPr>
        <b/>
        <i/>
        <sz val="12"/>
        <color theme="1"/>
        <rFont val="Calibri"/>
        <family val="2"/>
        <scheme val="minor"/>
      </rPr>
      <t>Mf</t>
    </r>
    <r>
      <rPr>
        <b/>
        <sz val="12"/>
        <color theme="1"/>
        <rFont val="Calibri"/>
        <family val="2"/>
        <scheme val="minor"/>
      </rPr>
      <t xml:space="preserve"> serum vs </t>
    </r>
    <r>
      <rPr>
        <b/>
        <i/>
        <sz val="12"/>
        <color theme="1"/>
        <rFont val="Calibri"/>
        <family val="2"/>
        <scheme val="minor"/>
      </rPr>
      <t>P. falciparum</t>
    </r>
    <r>
      <rPr>
        <b/>
        <sz val="12"/>
        <color theme="1"/>
        <rFont val="Calibri"/>
        <family val="2"/>
        <scheme val="minor"/>
      </rPr>
      <t xml:space="preserve"> EC50  (µM) 0.5% Albumax  </t>
    </r>
  </si>
  <si>
    <t>(+)-Mefloquine</t>
  </si>
  <si>
    <t>(±)-Mefloquine</t>
  </si>
  <si>
    <t>Geometric Mean</t>
  </si>
  <si>
    <t>SD (n=2)</t>
  </si>
  <si>
    <t>SD</t>
  </si>
  <si>
    <t>n (independent experiments)</t>
  </si>
  <si>
    <t>&gt; 1.11</t>
  </si>
  <si>
    <t>&gt; 3.33</t>
  </si>
  <si>
    <t>&gt; 10</t>
  </si>
  <si>
    <t>PvLS Late Schizonts</t>
  </si>
  <si>
    <t>Potency heatmap of RCL compounds with activity against PvLS in the Radical Cure assay mode versus PcABS. Values represent EC50 (µM).</t>
  </si>
  <si>
    <t>Potency heatmap of RCL compounds with activity against PvLS in the Prophylactic assay mode versus PcABS. Values represent EC50 (µM).</t>
  </si>
  <si>
    <t>&gt; 1</t>
  </si>
  <si>
    <t>PvLS Mature Hypnozoites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</si>
</sst>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41" x14ac:knownFonts="1">
    <font>
      <sz val="12"/>
      <color theme="1"/>
      <name val="Calibri"/>
      <family val="2"/>
      <scheme val="minor"/>
    </font>
    <font>
      <b/>
      <sz val="12"/>
      <color theme="1"/>
      <name val="Calibri"/>
      <family val="2"/>
      <scheme val="minor"/>
    </font>
    <font>
      <b/>
      <sz val="11"/>
      <color indexed="8"/>
      <name val="Calibri"/>
      <family val="2"/>
      <scheme val="minor"/>
    </font>
    <font>
      <b/>
      <sz val="11"/>
      <color theme="1"/>
      <name val="Calibri"/>
      <family val="2"/>
      <scheme val="minor"/>
    </font>
    <font>
      <sz val="11"/>
      <color theme="1"/>
      <name val="Calibri"/>
      <family val="2"/>
      <scheme val="minor"/>
    </font>
    <font>
      <sz val="11"/>
      <color indexed="8"/>
      <name val="Calibri"/>
      <family val="2"/>
    </font>
    <font>
      <sz val="8"/>
      <name val="Calibri"/>
      <family val="2"/>
      <scheme val="minor"/>
    </font>
    <font>
      <b/>
      <sz val="8"/>
      <color theme="1"/>
      <name val="Arial"/>
      <family val="2"/>
    </font>
    <font>
      <b/>
      <sz val="12"/>
      <color rgb="FFFF0000"/>
      <name val="Calibri (Body)"/>
    </font>
    <font>
      <sz val="16"/>
      <color indexed="8"/>
      <name val="Calibri"/>
      <family val="2"/>
      <scheme val="minor"/>
    </font>
    <font>
      <b/>
      <sz val="12"/>
      <color rgb="FF000000"/>
      <name val="Calibri"/>
      <family val="2"/>
      <scheme val="minor"/>
    </font>
    <font>
      <sz val="12"/>
      <color rgb="FF000000"/>
      <name val="Calibri"/>
      <family val="2"/>
      <scheme val="minor"/>
    </font>
    <font>
      <i/>
      <sz val="12"/>
      <color rgb="FF000000"/>
      <name val="Calibri"/>
      <family val="2"/>
      <scheme val="minor"/>
    </font>
    <font>
      <sz val="12"/>
      <color theme="1"/>
      <name val="Calibri (Body)"/>
    </font>
    <font>
      <b/>
      <sz val="12"/>
      <name val="Calibri (Body)"/>
    </font>
    <font>
      <sz val="12"/>
      <name val="Calibri (Body)"/>
    </font>
    <font>
      <b/>
      <sz val="12"/>
      <name val="Arial"/>
      <family val="2"/>
    </font>
    <font>
      <sz val="12"/>
      <name val="Arial"/>
      <family val="2"/>
    </font>
    <font>
      <sz val="12"/>
      <color theme="1"/>
      <name val="Arial"/>
      <family val="2"/>
    </font>
    <font>
      <b/>
      <sz val="12"/>
      <color rgb="FFFF0000"/>
      <name val="Arial"/>
      <family val="2"/>
    </font>
    <font>
      <b/>
      <sz val="12"/>
      <name val="Calibri"/>
      <family val="2"/>
      <scheme val="minor"/>
    </font>
    <font>
      <sz val="12"/>
      <name val="Calibri"/>
      <family val="2"/>
      <scheme val="minor"/>
    </font>
    <font>
      <i/>
      <sz val="12"/>
      <color rgb="FF000000"/>
      <name val="Calibri (Body)"/>
    </font>
    <font>
      <sz val="12"/>
      <color rgb="FF000000"/>
      <name val="Calibri (Body)"/>
    </font>
    <font>
      <b/>
      <i/>
      <sz val="12"/>
      <name val="Calibri (Body)"/>
    </font>
    <font>
      <b/>
      <sz val="12"/>
      <color indexed="8"/>
      <name val="Calibri (Body)"/>
    </font>
    <font>
      <b/>
      <i/>
      <sz val="12"/>
      <color rgb="FF000000"/>
      <name val="Calibri (Body)"/>
    </font>
    <font>
      <strike/>
      <sz val="12"/>
      <color indexed="55"/>
      <name val="Calibri (Body)"/>
    </font>
    <font>
      <b/>
      <sz val="12"/>
      <color indexed="8"/>
      <name val="Calibri"/>
      <family val="2"/>
      <scheme val="minor"/>
    </font>
    <font>
      <strike/>
      <sz val="12"/>
      <color indexed="55"/>
      <name val="Calibri"/>
      <family val="2"/>
      <scheme val="minor"/>
    </font>
    <font>
      <b/>
      <vertAlign val="superscript"/>
      <sz val="12"/>
      <name val="Calibri (Body)"/>
    </font>
    <font>
      <b/>
      <vertAlign val="superscript"/>
      <sz val="12"/>
      <name val="Calibri"/>
      <family val="2"/>
      <scheme val="minor"/>
    </font>
    <font>
      <b/>
      <i/>
      <sz val="12"/>
      <name val="Calibri"/>
      <family val="2"/>
      <scheme val="minor"/>
    </font>
    <font>
      <b/>
      <sz val="12"/>
      <color rgb="FFFF0000"/>
      <name val="Calibri"/>
      <family val="2"/>
      <scheme val="minor"/>
    </font>
    <font>
      <i/>
      <sz val="16"/>
      <color rgb="FF000000"/>
      <name val="Calibri"/>
      <family val="2"/>
      <scheme val="minor"/>
    </font>
    <font>
      <sz val="16"/>
      <color rgb="FF000000"/>
      <name val="Calibri"/>
      <family val="2"/>
      <scheme val="minor"/>
    </font>
    <font>
      <sz val="18"/>
      <color indexed="8"/>
      <name val="Calibri"/>
      <family val="2"/>
      <scheme val="minor"/>
    </font>
    <font>
      <i/>
      <sz val="18"/>
      <color rgb="FF000000"/>
      <name val="Calibri"/>
      <family val="2"/>
      <scheme val="minor"/>
    </font>
    <font>
      <sz val="18"/>
      <color rgb="FF000000"/>
      <name val="Calibri"/>
      <family val="2"/>
      <scheme val="minor"/>
    </font>
    <font>
      <b/>
      <i/>
      <sz val="12"/>
      <color theme="1"/>
      <name val="Calibri"/>
      <family val="2"/>
      <scheme val="minor"/>
    </font>
    <font>
      <sz val="11"/>
      <color rgb="FF000000"/>
      <name val="Calibri"/>
      <family val="2"/>
      <scheme val="minor"/>
    </font>
  </fonts>
  <fills count="11">
    <fill>
      <patternFill patternType="none"/>
    </fill>
    <fill>
      <patternFill patternType="gray125"/>
    </fill>
    <fill>
      <patternFill patternType="solid">
        <fgColor theme="2" tint="-9.9978637043366805E-2"/>
        <bgColor indexed="64"/>
      </patternFill>
    </fill>
    <fill>
      <patternFill patternType="solid">
        <fgColor indexed="42"/>
      </patternFill>
    </fill>
    <fill>
      <patternFill patternType="solid">
        <fgColor rgb="FFCBDAEE"/>
        <bgColor indexed="64"/>
      </patternFill>
    </fill>
    <fill>
      <patternFill patternType="solid">
        <fgColor rgb="FFFCE0CA"/>
        <bgColor indexed="64"/>
      </patternFill>
    </fill>
    <fill>
      <patternFill patternType="solid">
        <fgColor rgb="FFD4E5D2"/>
        <bgColor indexed="64"/>
      </patternFill>
    </fill>
    <fill>
      <patternFill patternType="solid">
        <fgColor rgb="FFF6CBCE"/>
        <bgColor indexed="64"/>
      </patternFill>
    </fill>
    <fill>
      <patternFill patternType="solid">
        <fgColor rgb="FFE4D8EB"/>
        <bgColor indexed="64"/>
      </patternFill>
    </fill>
    <fill>
      <patternFill patternType="solid">
        <fgColor rgb="FFDFD6D2"/>
        <bgColor indexed="64"/>
      </patternFill>
    </fill>
    <fill>
      <patternFill patternType="solid">
        <fgColor theme="2" tint="-0.249977111117893"/>
        <bgColor indexed="64"/>
      </patternFill>
    </fill>
  </fills>
  <borders count="1">
    <border>
      <left/>
      <right/>
      <top/>
      <bottom/>
      <diagonal/>
    </border>
  </borders>
  <cellStyleXfs count="2">
    <xf numFmtId="0" fontId="0" fillId="0" borderId="0"/>
    <xf numFmtId="0" fontId="5" fillId="3" borderId="0" applyNumberFormat="0" applyBorder="0" applyAlignment="0" applyProtection="0"/>
  </cellStyleXfs>
  <cellXfs count="112">
    <xf numFmtId="0" fontId="0" fillId="0" borderId="0" xfId="0"/>
    <xf numFmtId="0" fontId="2" fillId="0" borderId="0" xfId="0" applyFont="1" applyAlignment="1">
      <alignment wrapText="1"/>
    </xf>
    <xf numFmtId="0" fontId="3" fillId="0" borderId="0" xfId="0" applyFont="1" applyAlignment="1">
      <alignment wrapText="1"/>
    </xf>
    <xf numFmtId="0" fontId="4" fillId="0" borderId="0" xfId="0" applyFont="1"/>
    <xf numFmtId="0" fontId="4" fillId="0" borderId="0" xfId="0" applyFont="1" applyAlignment="1">
      <alignment vertical="top"/>
    </xf>
    <xf numFmtId="0" fontId="4" fillId="2" borderId="0" xfId="0" applyFont="1" applyFill="1"/>
    <xf numFmtId="0" fontId="0" fillId="0" borderId="0" xfId="0" applyAlignment="1">
      <alignment vertical="top"/>
    </xf>
    <xf numFmtId="0" fontId="0" fillId="0" borderId="0" xfId="0" applyBorder="1"/>
    <xf numFmtId="0" fontId="0" fillId="0" borderId="0" xfId="0" applyAlignment="1">
      <alignment wrapText="1"/>
    </xf>
    <xf numFmtId="0" fontId="4" fillId="4" borderId="0" xfId="0" applyFont="1" applyFill="1"/>
    <xf numFmtId="0" fontId="4" fillId="5" borderId="0" xfId="0" applyFont="1" applyFill="1"/>
    <xf numFmtId="0" fontId="4" fillId="6" borderId="0" xfId="0" applyFont="1" applyFill="1"/>
    <xf numFmtId="0" fontId="4" fillId="7" borderId="0" xfId="0" applyFont="1" applyFill="1"/>
    <xf numFmtId="0" fontId="4" fillId="8" borderId="0" xfId="0" applyFont="1" applyFill="1"/>
    <xf numFmtId="0" fontId="4" fillId="9" borderId="0" xfId="0" applyFont="1" applyFill="1"/>
    <xf numFmtId="0" fontId="1" fillId="0" borderId="0" xfId="0" applyFont="1"/>
    <xf numFmtId="0" fontId="7" fillId="0" borderId="0" xfId="0" applyFont="1"/>
    <xf numFmtId="0" fontId="7" fillId="0" borderId="0" xfId="0" applyFont="1" applyAlignment="1">
      <alignment wrapText="1"/>
    </xf>
    <xf numFmtId="164" fontId="0" fillId="0" borderId="0" xfId="0" applyNumberFormat="1"/>
    <xf numFmtId="164" fontId="0" fillId="10" borderId="0" xfId="0" applyNumberFormat="1" applyFill="1"/>
    <xf numFmtId="0" fontId="0" fillId="0" borderId="0" xfId="0" applyFont="1"/>
    <xf numFmtId="0" fontId="0" fillId="0" borderId="0" xfId="0" applyFont="1" applyAlignment="1">
      <alignment wrapText="1"/>
    </xf>
    <xf numFmtId="165" fontId="0" fillId="0" borderId="0" xfId="0" applyNumberFormat="1" applyAlignment="1">
      <alignment horizontal="center" vertical="center"/>
    </xf>
    <xf numFmtId="0" fontId="0" fillId="0" borderId="0" xfId="0" applyAlignment="1">
      <alignment horizontal="center" vertical="center"/>
    </xf>
    <xf numFmtId="0" fontId="9" fillId="0" borderId="0" xfId="0" applyFont="1" applyAlignment="1">
      <alignment vertical="top" wrapText="1"/>
    </xf>
    <xf numFmtId="0" fontId="0" fillId="0" borderId="0" xfId="0" applyFont="1" applyAlignment="1">
      <alignment vertical="top"/>
    </xf>
    <xf numFmtId="0" fontId="0" fillId="0" borderId="0" xfId="0" applyBorder="1" applyAlignment="1">
      <alignment wrapText="1"/>
    </xf>
    <xf numFmtId="0" fontId="0" fillId="0" borderId="0" xfId="0" applyFont="1" applyBorder="1" applyAlignment="1">
      <alignment vertical="top"/>
    </xf>
    <xf numFmtId="0" fontId="0" fillId="2" borderId="0" xfId="0" applyFont="1" applyFill="1"/>
    <xf numFmtId="0" fontId="14" fillId="0" borderId="0" xfId="0" applyFont="1" applyAlignment="1">
      <alignment wrapText="1"/>
    </xf>
    <xf numFmtId="0" fontId="13" fillId="0" borderId="0" xfId="0" applyFont="1" applyAlignment="1">
      <alignment vertical="top"/>
    </xf>
    <xf numFmtId="0" fontId="15" fillId="0" borderId="0" xfId="0" applyFont="1" applyAlignment="1">
      <alignment vertical="top"/>
    </xf>
    <xf numFmtId="0" fontId="13" fillId="0" borderId="0" xfId="0" applyFont="1" applyAlignment="1">
      <alignment wrapText="1"/>
    </xf>
    <xf numFmtId="0" fontId="1" fillId="0" borderId="0" xfId="0" applyFont="1" applyAlignment="1">
      <alignment wrapText="1"/>
    </xf>
    <xf numFmtId="0" fontId="0" fillId="0" borderId="0" xfId="0" applyFont="1" applyAlignment="1">
      <alignment vertical="top" wrapText="1"/>
    </xf>
    <xf numFmtId="0" fontId="16" fillId="0" borderId="0" xfId="0" applyFont="1" applyAlignment="1">
      <alignment horizontal="center"/>
    </xf>
    <xf numFmtId="0" fontId="16" fillId="0" borderId="0" xfId="0" applyFont="1" applyAlignment="1">
      <alignment horizontal="center"/>
    </xf>
    <xf numFmtId="0" fontId="17" fillId="0" borderId="0" xfId="0" applyFont="1"/>
    <xf numFmtId="0" fontId="17" fillId="0" borderId="0" xfId="0" applyFont="1" applyAlignment="1">
      <alignment vertical="top"/>
    </xf>
    <xf numFmtId="0" fontId="18" fillId="0" borderId="0" xfId="0" applyFont="1" applyAlignment="1">
      <alignment vertical="top"/>
    </xf>
    <xf numFmtId="0" fontId="18" fillId="0" borderId="0" xfId="0" applyFont="1"/>
    <xf numFmtId="0" fontId="16" fillId="0" borderId="0" xfId="0" applyFont="1" applyAlignment="1"/>
    <xf numFmtId="0" fontId="17" fillId="0" borderId="0" xfId="0" applyFont="1" applyAlignment="1"/>
    <xf numFmtId="0" fontId="19" fillId="0" borderId="0" xfId="0" applyFont="1"/>
    <xf numFmtId="0" fontId="0" fillId="0" borderId="0" xfId="0" applyFont="1" applyBorder="1"/>
    <xf numFmtId="0" fontId="17" fillId="0" borderId="0" xfId="0" applyFont="1" applyBorder="1" applyAlignment="1"/>
    <xf numFmtId="0" fontId="17" fillId="0" borderId="0" xfId="0" applyFont="1" applyBorder="1" applyAlignment="1">
      <alignment horizontal="left"/>
    </xf>
    <xf numFmtId="0" fontId="17" fillId="0" borderId="0" xfId="0" applyFont="1" applyBorder="1"/>
    <xf numFmtId="0" fontId="17" fillId="0" borderId="0" xfId="0" applyFont="1" applyBorder="1" applyAlignment="1">
      <alignment horizontal="center"/>
    </xf>
    <xf numFmtId="0" fontId="17" fillId="0" borderId="0" xfId="0" applyFont="1" applyAlignment="1">
      <alignment horizontal="center"/>
    </xf>
    <xf numFmtId="0" fontId="16" fillId="0" borderId="0" xfId="0" applyFont="1" applyAlignment="1">
      <alignment horizontal="left"/>
    </xf>
    <xf numFmtId="0" fontId="19" fillId="0" borderId="0" xfId="0" applyFont="1" applyAlignment="1">
      <alignment horizontal="right" vertical="center"/>
    </xf>
    <xf numFmtId="0" fontId="20" fillId="0" borderId="0" xfId="0" applyFont="1" applyAlignment="1">
      <alignment wrapText="1"/>
    </xf>
    <xf numFmtId="0" fontId="20" fillId="0" borderId="0" xfId="0" applyFont="1" applyAlignment="1">
      <alignment horizontal="center"/>
    </xf>
    <xf numFmtId="0" fontId="21" fillId="0" borderId="0" xfId="0" applyFont="1" applyAlignment="1">
      <alignment horizontal="left"/>
    </xf>
    <xf numFmtId="0" fontId="21" fillId="0" borderId="0" xfId="0" applyFont="1"/>
    <xf numFmtId="0" fontId="21" fillId="0" borderId="0" xfId="0" applyFont="1" applyBorder="1" applyAlignment="1">
      <alignment horizontal="left"/>
    </xf>
    <xf numFmtId="0" fontId="21" fillId="0" borderId="0" xfId="0" applyFont="1" applyBorder="1"/>
    <xf numFmtId="0" fontId="20" fillId="0" borderId="0" xfId="0" applyFont="1" applyBorder="1" applyAlignment="1">
      <alignment horizontal="center" wrapText="1"/>
    </xf>
    <xf numFmtId="0" fontId="1" fillId="0" borderId="0" xfId="0" applyFont="1" applyBorder="1" applyAlignment="1">
      <alignment wrapText="1"/>
    </xf>
    <xf numFmtId="0" fontId="20" fillId="0" borderId="0" xfId="0" applyFont="1" applyBorder="1" applyAlignment="1">
      <alignment horizontal="left" wrapText="1"/>
    </xf>
    <xf numFmtId="0" fontId="13" fillId="10" borderId="0" xfId="0" applyFont="1" applyFill="1"/>
    <xf numFmtId="0" fontId="13" fillId="0" borderId="0" xfId="0" applyFont="1" applyAlignment="1">
      <alignment horizontal="center" wrapText="1"/>
    </xf>
    <xf numFmtId="0" fontId="13" fillId="0" borderId="0" xfId="0" applyFont="1"/>
    <xf numFmtId="164" fontId="13" fillId="0" borderId="0" xfId="0" applyNumberFormat="1" applyFont="1" applyAlignment="1">
      <alignment horizontal="center" wrapText="1"/>
    </xf>
    <xf numFmtId="164" fontId="13" fillId="0" borderId="0" xfId="0" applyNumberFormat="1" applyFont="1"/>
    <xf numFmtId="0" fontId="14" fillId="0" borderId="0" xfId="0" applyFont="1" applyAlignment="1">
      <alignment vertical="top" wrapText="1"/>
    </xf>
    <xf numFmtId="164" fontId="14" fillId="10" borderId="0" xfId="0" applyNumberFormat="1" applyFont="1" applyFill="1" applyAlignment="1">
      <alignment vertical="top" wrapText="1"/>
    </xf>
    <xf numFmtId="164" fontId="14" fillId="0" borderId="0" xfId="0" applyNumberFormat="1" applyFont="1" applyAlignment="1">
      <alignment vertical="top" wrapText="1"/>
    </xf>
    <xf numFmtId="164" fontId="25" fillId="0" borderId="0" xfId="0" applyNumberFormat="1" applyFont="1" applyAlignment="1">
      <alignment vertical="top" wrapText="1"/>
    </xf>
    <xf numFmtId="0" fontId="25" fillId="0" borderId="0" xfId="0" applyFont="1" applyAlignment="1">
      <alignment vertical="top" wrapText="1"/>
    </xf>
    <xf numFmtId="164" fontId="13" fillId="10" borderId="0" xfId="0" applyNumberFormat="1" applyFont="1" applyFill="1" applyAlignment="1">
      <alignment vertical="top"/>
    </xf>
    <xf numFmtId="164" fontId="13" fillId="0" borderId="0" xfId="0" applyNumberFormat="1" applyFont="1" applyAlignment="1">
      <alignment vertical="top"/>
    </xf>
    <xf numFmtId="164" fontId="13" fillId="10" borderId="0" xfId="0" applyNumberFormat="1" applyFont="1" applyFill="1"/>
    <xf numFmtId="0" fontId="25" fillId="0" borderId="0" xfId="0" applyFont="1"/>
    <xf numFmtId="0" fontId="27" fillId="0" borderId="0" xfId="0" applyFont="1" applyAlignment="1">
      <alignment vertical="top"/>
    </xf>
    <xf numFmtId="0" fontId="28" fillId="0" borderId="0" xfId="0" applyFont="1" applyAlignment="1"/>
    <xf numFmtId="0" fontId="28" fillId="0" borderId="0" xfId="0" applyFont="1"/>
    <xf numFmtId="0" fontId="21" fillId="0" borderId="0" xfId="0" applyFont="1" applyAlignment="1">
      <alignment vertical="top"/>
    </xf>
    <xf numFmtId="0" fontId="29" fillId="0" borderId="0" xfId="0" applyFont="1" applyAlignment="1">
      <alignment vertical="top"/>
    </xf>
    <xf numFmtId="0" fontId="32" fillId="0" borderId="0" xfId="0" applyFont="1" applyAlignment="1">
      <alignment wrapText="1"/>
    </xf>
    <xf numFmtId="165" fontId="0" fillId="0" borderId="0" xfId="0" applyNumberFormat="1" applyFont="1" applyAlignment="1">
      <alignment horizontal="center" vertical="center"/>
    </xf>
    <xf numFmtId="0" fontId="0" fillId="0" borderId="0" xfId="0" applyFont="1" applyAlignment="1">
      <alignment vertical="center" wrapText="1"/>
    </xf>
    <xf numFmtId="0" fontId="18" fillId="0" borderId="0" xfId="0" applyFont="1" applyAlignment="1">
      <alignment horizontal="right" vertical="center"/>
    </xf>
    <xf numFmtId="0" fontId="1" fillId="0" borderId="0" xfId="0" applyFont="1" applyAlignment="1">
      <alignment vertical="top"/>
    </xf>
    <xf numFmtId="0" fontId="16" fillId="0" borderId="0" xfId="0" applyFont="1"/>
    <xf numFmtId="0" fontId="33" fillId="0" borderId="0" xfId="0" applyFont="1" applyAlignment="1">
      <alignment vertical="top"/>
    </xf>
    <xf numFmtId="0" fontId="0" fillId="0" borderId="0" xfId="0" applyFont="1" applyFill="1" applyBorder="1" applyAlignment="1">
      <alignment horizontal="center"/>
    </xf>
    <xf numFmtId="0" fontId="20" fillId="0" borderId="0" xfId="0" applyFont="1" applyAlignment="1">
      <alignment horizontal="center"/>
    </xf>
    <xf numFmtId="0" fontId="20" fillId="0" borderId="0" xfId="0" applyFont="1" applyAlignment="1">
      <alignment horizontal="center" wrapText="1"/>
    </xf>
    <xf numFmtId="0" fontId="0" fillId="0" borderId="0" xfId="0" applyFont="1" applyAlignment="1">
      <alignment horizontal="left" wrapText="1"/>
    </xf>
    <xf numFmtId="0" fontId="13" fillId="0" borderId="0" xfId="0" applyFont="1" applyAlignment="1">
      <alignment horizontal="left" wrapText="1"/>
    </xf>
    <xf numFmtId="0" fontId="16" fillId="0" borderId="0" xfId="0" applyFont="1" applyAlignment="1">
      <alignment horizontal="center"/>
    </xf>
    <xf numFmtId="0" fontId="0" fillId="0" borderId="0" xfId="0" applyFont="1" applyAlignment="1">
      <alignment horizontal="center" wrapText="1"/>
    </xf>
    <xf numFmtId="0" fontId="16" fillId="0" borderId="0" xfId="0" applyFont="1" applyBorder="1" applyAlignment="1">
      <alignment horizontal="left"/>
    </xf>
    <xf numFmtId="0" fontId="0" fillId="0" borderId="0" xfId="0" applyFont="1" applyAlignment="1">
      <alignment horizontal="center" vertical="center" wrapText="1"/>
    </xf>
    <xf numFmtId="0" fontId="1" fillId="0" borderId="0" xfId="0" applyFont="1" applyAlignment="1">
      <alignment horizontal="center" wrapText="1"/>
    </xf>
    <xf numFmtId="0" fontId="0" fillId="0" borderId="0" xfId="0" applyFont="1" applyAlignment="1">
      <alignment horizontal="left"/>
    </xf>
    <xf numFmtId="0" fontId="10" fillId="0" borderId="0" xfId="0" applyFont="1" applyAlignment="1">
      <alignment horizontal="center" wrapText="1"/>
    </xf>
    <xf numFmtId="0" fontId="11" fillId="0" borderId="0" xfId="0" applyFont="1" applyBorder="1" applyAlignment="1">
      <alignment horizontal="center" wrapText="1"/>
    </xf>
    <xf numFmtId="0" fontId="1" fillId="0" borderId="0" xfId="0" applyFont="1" applyFill="1" applyBorder="1" applyAlignment="1">
      <alignment horizontal="center" wrapText="1"/>
    </xf>
    <xf numFmtId="0" fontId="10" fillId="0" borderId="0" xfId="0" applyFont="1" applyBorder="1" applyAlignment="1">
      <alignment horizontal="center" wrapText="1"/>
    </xf>
    <xf numFmtId="0" fontId="36" fillId="0" borderId="0" xfId="0" applyFont="1" applyAlignment="1">
      <alignment horizontal="left" vertical="top" wrapText="1"/>
    </xf>
    <xf numFmtId="0" fontId="13" fillId="0" borderId="0" xfId="0" applyFont="1" applyAlignment="1">
      <alignment horizontal="center" wrapText="1"/>
    </xf>
    <xf numFmtId="164" fontId="13" fillId="0" borderId="0" xfId="0" applyNumberFormat="1" applyFont="1" applyAlignment="1">
      <alignment horizontal="center" wrapText="1"/>
    </xf>
    <xf numFmtId="0" fontId="23" fillId="0" borderId="0" xfId="0" applyFont="1" applyAlignment="1">
      <alignment horizontal="center" wrapText="1"/>
    </xf>
    <xf numFmtId="0" fontId="20" fillId="0" borderId="0" xfId="0" applyFont="1" applyAlignment="1">
      <alignment horizontal="center"/>
    </xf>
    <xf numFmtId="0" fontId="28" fillId="0" borderId="0" xfId="0" applyFont="1" applyAlignment="1">
      <alignment horizontal="center"/>
    </xf>
    <xf numFmtId="0" fontId="9" fillId="0" borderId="0" xfId="0" applyFont="1" applyAlignment="1">
      <alignment horizontal="left" vertical="top" wrapText="1"/>
    </xf>
    <xf numFmtId="0" fontId="20" fillId="0" borderId="0" xfId="0" applyFont="1" applyAlignment="1">
      <alignment horizontal="center" wrapText="1"/>
    </xf>
    <xf numFmtId="0" fontId="1" fillId="0" borderId="0" xfId="0" applyFont="1" applyAlignment="1">
      <alignment horizontal="center"/>
    </xf>
    <xf numFmtId="0" fontId="40" fillId="0" borderId="0" xfId="0" applyFont="1" applyAlignment="1">
      <alignment vertical="top"/>
    </xf>
  </cellXfs>
  <cellStyles count="2">
    <cellStyle name="20% - Accent3 2 2" xfId="1" xr:uid="{4477E1A6-E27B-4046-8627-DB16D4373336}"/>
    <cellStyle name="Normal" xfId="0" builtinId="0"/>
  </cellStyles>
  <dxfs count="0"/>
  <tableStyles count="0" defaultTableStyle="TableStyleMedium2" defaultPivotStyle="PivotStyleLight16"/>
  <colors>
    <mruColors>
      <color rgb="FFDFD6D2"/>
      <color rgb="FFE4D8EB"/>
      <color rgb="FFF6CBCE"/>
      <color rgb="FFD4E5D2"/>
      <color rgb="FFFCE0CA"/>
      <color rgb="FFCBDAEE"/>
      <color rgb="FFDFD8D3"/>
      <color rgb="FFE4D8EE"/>
      <color rgb="FFF7CC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D3885-05DE-BD49-8561-FDB5795A5245}">
  <dimension ref="A1:J1567"/>
  <sheetViews>
    <sheetView topLeftCell="A52" zoomScale="90" zoomScaleNormal="90" workbookViewId="0">
      <selection activeCell="H62" sqref="H62"/>
    </sheetView>
  </sheetViews>
  <sheetFormatPr baseColWidth="10" defaultColWidth="8.83203125" defaultRowHeight="16" x14ac:dyDescent="0.2"/>
  <cols>
    <col min="1" max="1" width="15.5" customWidth="1"/>
    <col min="2" max="2" width="13.5" customWidth="1"/>
    <col min="3" max="4" width="13.33203125" customWidth="1"/>
    <col min="5" max="5" width="9.83203125" customWidth="1"/>
    <col min="6" max="6" width="9" customWidth="1"/>
    <col min="7" max="7" width="17" bestFit="1" customWidth="1"/>
    <col min="8" max="8" width="15.5" customWidth="1"/>
    <col min="9" max="9" width="31.83203125" customWidth="1"/>
    <col min="10" max="10" width="35.1640625" customWidth="1"/>
  </cols>
  <sheetData>
    <row r="1" spans="1:10" ht="75" customHeight="1" x14ac:dyDescent="0.2">
      <c r="A1" s="90" t="s">
        <v>6387</v>
      </c>
      <c r="B1" s="90"/>
      <c r="C1" s="90"/>
      <c r="D1" s="90"/>
      <c r="E1" s="90"/>
      <c r="F1" s="90"/>
      <c r="G1" s="90"/>
      <c r="H1" s="90"/>
      <c r="I1" s="90"/>
      <c r="J1" s="90"/>
    </row>
    <row r="2" spans="1:10" s="1" customFormat="1" ht="60" customHeight="1" x14ac:dyDescent="0.2">
      <c r="A2" s="2" t="s">
        <v>0</v>
      </c>
      <c r="B2" s="2" t="s">
        <v>1</v>
      </c>
      <c r="C2" s="2" t="s">
        <v>2</v>
      </c>
      <c r="D2" s="2" t="s">
        <v>3</v>
      </c>
      <c r="E2" s="2" t="s">
        <v>4</v>
      </c>
      <c r="F2" s="2" t="s">
        <v>5</v>
      </c>
      <c r="G2" s="2" t="s">
        <v>6</v>
      </c>
      <c r="H2" s="2" t="s">
        <v>7</v>
      </c>
      <c r="I2" s="2" t="s">
        <v>9</v>
      </c>
      <c r="J2" s="2" t="s">
        <v>8</v>
      </c>
    </row>
    <row r="3" spans="1:10" x14ac:dyDescent="0.2">
      <c r="A3" s="9" t="b">
        <v>1</v>
      </c>
      <c r="B3" s="3"/>
      <c r="C3" s="3"/>
      <c r="D3" s="3"/>
      <c r="E3" s="13" t="b">
        <v>1</v>
      </c>
      <c r="F3" s="3"/>
      <c r="G3" s="5" t="b">
        <v>1</v>
      </c>
      <c r="H3" s="4" t="s">
        <v>19</v>
      </c>
      <c r="I3" s="4" t="s">
        <v>21</v>
      </c>
      <c r="J3" s="4" t="s">
        <v>20</v>
      </c>
    </row>
    <row r="4" spans="1:10" x14ac:dyDescent="0.2">
      <c r="A4" s="9" t="b">
        <v>1</v>
      </c>
      <c r="B4" s="3"/>
      <c r="C4" s="11" t="b">
        <v>1</v>
      </c>
      <c r="D4" s="3"/>
      <c r="E4" s="13" t="b">
        <v>1</v>
      </c>
      <c r="F4" s="3"/>
      <c r="G4" s="3"/>
      <c r="H4" s="4" t="s">
        <v>10</v>
      </c>
      <c r="I4" s="4" t="s">
        <v>12</v>
      </c>
      <c r="J4" s="4" t="s">
        <v>11</v>
      </c>
    </row>
    <row r="5" spans="1:10" ht="16" customHeight="1" x14ac:dyDescent="0.2">
      <c r="A5" s="9" t="b">
        <v>1</v>
      </c>
      <c r="B5" s="3"/>
      <c r="C5" s="11" t="b">
        <v>1</v>
      </c>
      <c r="D5" s="3"/>
      <c r="E5" s="13" t="b">
        <v>1</v>
      </c>
      <c r="F5" s="3"/>
      <c r="G5" s="3"/>
      <c r="H5" s="4" t="s">
        <v>13</v>
      </c>
      <c r="I5" s="4" t="s">
        <v>15</v>
      </c>
      <c r="J5" s="4" t="s">
        <v>14</v>
      </c>
    </row>
    <row r="6" spans="1:10" ht="16" customHeight="1" x14ac:dyDescent="0.2">
      <c r="A6" s="9" t="b">
        <v>1</v>
      </c>
      <c r="B6" s="3"/>
      <c r="C6" s="3"/>
      <c r="D6" s="3"/>
      <c r="E6" s="13" t="b">
        <v>1</v>
      </c>
      <c r="F6" s="3"/>
      <c r="G6" s="3"/>
      <c r="H6" s="4" t="s">
        <v>22</v>
      </c>
      <c r="I6" s="4" t="s">
        <v>24</v>
      </c>
      <c r="J6" s="4" t="s">
        <v>23</v>
      </c>
    </row>
    <row r="7" spans="1:10" x14ac:dyDescent="0.2">
      <c r="A7" s="9" t="b">
        <v>1</v>
      </c>
      <c r="B7" s="3"/>
      <c r="C7" s="3"/>
      <c r="D7" s="3"/>
      <c r="E7" s="13" t="b">
        <v>1</v>
      </c>
      <c r="F7" s="3"/>
      <c r="G7" s="3"/>
      <c r="H7" s="4" t="s">
        <v>25</v>
      </c>
      <c r="I7" s="4" t="s">
        <v>27</v>
      </c>
      <c r="J7" s="4" t="s">
        <v>26</v>
      </c>
    </row>
    <row r="8" spans="1:10" x14ac:dyDescent="0.2">
      <c r="A8" s="9" t="b">
        <v>1</v>
      </c>
      <c r="B8" s="3"/>
      <c r="C8" s="3"/>
      <c r="D8" s="3"/>
      <c r="E8" s="13" t="b">
        <v>1</v>
      </c>
      <c r="F8" s="3"/>
      <c r="G8" s="3"/>
      <c r="H8" s="4" t="s">
        <v>28</v>
      </c>
      <c r="I8" s="4" t="s">
        <v>30</v>
      </c>
      <c r="J8" s="4" t="s">
        <v>29</v>
      </c>
    </row>
    <row r="9" spans="1:10" x14ac:dyDescent="0.2">
      <c r="A9" s="9" t="b">
        <v>1</v>
      </c>
      <c r="B9" s="3"/>
      <c r="C9" s="3"/>
      <c r="D9" s="3"/>
      <c r="E9" s="13" t="b">
        <v>1</v>
      </c>
      <c r="F9" s="3"/>
      <c r="G9" s="3"/>
      <c r="H9" s="4" t="s">
        <v>31</v>
      </c>
      <c r="I9" s="4" t="s">
        <v>33</v>
      </c>
      <c r="J9" s="4" t="s">
        <v>32</v>
      </c>
    </row>
    <row r="10" spans="1:10" x14ac:dyDescent="0.2">
      <c r="A10" s="9" t="b">
        <v>1</v>
      </c>
      <c r="B10" s="3"/>
      <c r="C10" s="3"/>
      <c r="D10" s="3"/>
      <c r="E10" s="13" t="b">
        <v>1</v>
      </c>
      <c r="F10" s="3"/>
      <c r="G10" s="3"/>
      <c r="H10" s="4" t="s">
        <v>34</v>
      </c>
      <c r="I10" s="4" t="s">
        <v>36</v>
      </c>
      <c r="J10" s="4" t="s">
        <v>35</v>
      </c>
    </row>
    <row r="11" spans="1:10" x14ac:dyDescent="0.2">
      <c r="A11" s="9" t="b">
        <v>1</v>
      </c>
      <c r="B11" s="3"/>
      <c r="C11" s="3"/>
      <c r="D11" s="3"/>
      <c r="E11" s="13" t="b">
        <v>1</v>
      </c>
      <c r="F11" s="3"/>
      <c r="G11" s="3"/>
      <c r="H11" s="4" t="s">
        <v>37</v>
      </c>
      <c r="I11" s="4" t="s">
        <v>39</v>
      </c>
      <c r="J11" s="4" t="s">
        <v>38</v>
      </c>
    </row>
    <row r="12" spans="1:10" x14ac:dyDescent="0.2">
      <c r="A12" s="9" t="b">
        <v>1</v>
      </c>
      <c r="B12" s="3"/>
      <c r="C12" s="3"/>
      <c r="D12" s="3"/>
      <c r="E12" s="13" t="b">
        <v>1</v>
      </c>
      <c r="F12" s="3"/>
      <c r="G12" s="3"/>
      <c r="H12" s="4" t="s">
        <v>40</v>
      </c>
      <c r="I12" s="4" t="s">
        <v>42</v>
      </c>
      <c r="J12" s="4" t="s">
        <v>41</v>
      </c>
    </row>
    <row r="13" spans="1:10" x14ac:dyDescent="0.2">
      <c r="A13" s="9" t="b">
        <v>1</v>
      </c>
      <c r="B13" s="3"/>
      <c r="C13" s="3"/>
      <c r="D13" s="3"/>
      <c r="E13" s="13" t="b">
        <v>1</v>
      </c>
      <c r="F13" s="3"/>
      <c r="G13" s="3"/>
      <c r="H13" s="4" t="s">
        <v>43</v>
      </c>
      <c r="I13" s="4" t="s">
        <v>45</v>
      </c>
      <c r="J13" s="4" t="s">
        <v>44</v>
      </c>
    </row>
    <row r="14" spans="1:10" x14ac:dyDescent="0.2">
      <c r="A14" s="9" t="b">
        <v>1</v>
      </c>
      <c r="B14" s="3"/>
      <c r="C14" s="3"/>
      <c r="D14" s="3"/>
      <c r="E14" s="13" t="b">
        <v>1</v>
      </c>
      <c r="F14" s="3"/>
      <c r="G14" s="3"/>
      <c r="H14" s="4" t="s">
        <v>46</v>
      </c>
      <c r="I14" s="4" t="s">
        <v>48</v>
      </c>
      <c r="J14" s="4" t="s">
        <v>47</v>
      </c>
    </row>
    <row r="15" spans="1:10" x14ac:dyDescent="0.2">
      <c r="A15" s="9" t="b">
        <v>1</v>
      </c>
      <c r="B15" s="3"/>
      <c r="C15" s="3"/>
      <c r="D15" s="3"/>
      <c r="E15" s="13" t="b">
        <v>1</v>
      </c>
      <c r="F15" s="3"/>
      <c r="G15" s="3"/>
      <c r="H15" s="4" t="s">
        <v>49</v>
      </c>
      <c r="I15" s="4" t="s">
        <v>51</v>
      </c>
      <c r="J15" s="4" t="s">
        <v>50</v>
      </c>
    </row>
    <row r="16" spans="1:10" x14ac:dyDescent="0.2">
      <c r="A16" s="9" t="b">
        <v>1</v>
      </c>
      <c r="B16" s="3"/>
      <c r="C16" s="3"/>
      <c r="D16" s="3"/>
      <c r="E16" s="13" t="b">
        <v>1</v>
      </c>
      <c r="F16" s="3"/>
      <c r="G16" s="3"/>
      <c r="H16" s="4" t="s">
        <v>52</v>
      </c>
      <c r="I16" s="4" t="s">
        <v>54</v>
      </c>
      <c r="J16" s="4" t="s">
        <v>53</v>
      </c>
    </row>
    <row r="17" spans="1:10" x14ac:dyDescent="0.2">
      <c r="A17" s="9" t="b">
        <v>1</v>
      </c>
      <c r="B17" s="3"/>
      <c r="C17" s="3"/>
      <c r="D17" s="3"/>
      <c r="E17" s="13" t="b">
        <v>1</v>
      </c>
      <c r="F17" s="3"/>
      <c r="G17" s="3"/>
      <c r="H17" s="4" t="s">
        <v>55</v>
      </c>
      <c r="I17" s="4" t="s">
        <v>57</v>
      </c>
      <c r="J17" s="4" t="s">
        <v>56</v>
      </c>
    </row>
    <row r="18" spans="1:10" x14ac:dyDescent="0.2">
      <c r="A18" s="9" t="b">
        <v>1</v>
      </c>
      <c r="B18" s="3"/>
      <c r="C18" s="3"/>
      <c r="D18" s="3"/>
      <c r="E18" s="13" t="b">
        <v>1</v>
      </c>
      <c r="F18" s="3"/>
      <c r="G18" s="3"/>
      <c r="H18" s="4" t="s">
        <v>58</v>
      </c>
      <c r="I18" s="4" t="s">
        <v>60</v>
      </c>
      <c r="J18" s="4" t="s">
        <v>59</v>
      </c>
    </row>
    <row r="19" spans="1:10" x14ac:dyDescent="0.2">
      <c r="A19" s="9" t="b">
        <v>1</v>
      </c>
      <c r="B19" s="3"/>
      <c r="C19" s="3"/>
      <c r="D19" s="3"/>
      <c r="E19" s="13" t="b">
        <v>1</v>
      </c>
      <c r="F19" s="3"/>
      <c r="G19" s="3"/>
      <c r="H19" s="4" t="s">
        <v>61</v>
      </c>
      <c r="I19" s="4" t="s">
        <v>63</v>
      </c>
      <c r="J19" s="4" t="s">
        <v>62</v>
      </c>
    </row>
    <row r="20" spans="1:10" x14ac:dyDescent="0.2">
      <c r="A20" s="9" t="b">
        <v>1</v>
      </c>
      <c r="B20" s="3"/>
      <c r="C20" s="3"/>
      <c r="D20" s="3"/>
      <c r="E20" s="13" t="b">
        <v>1</v>
      </c>
      <c r="F20" s="3"/>
      <c r="G20" s="3"/>
      <c r="H20" s="4" t="s">
        <v>64</v>
      </c>
      <c r="I20" s="4" t="s">
        <v>66</v>
      </c>
      <c r="J20" s="4" t="s">
        <v>65</v>
      </c>
    </row>
    <row r="21" spans="1:10" x14ac:dyDescent="0.2">
      <c r="A21" s="9" t="b">
        <v>1</v>
      </c>
      <c r="B21" s="3"/>
      <c r="C21" s="3"/>
      <c r="D21" s="3"/>
      <c r="E21" s="13" t="b">
        <v>1</v>
      </c>
      <c r="F21" s="3"/>
      <c r="G21" s="3"/>
      <c r="H21" s="4" t="s">
        <v>67</v>
      </c>
      <c r="I21" s="4" t="s">
        <v>69</v>
      </c>
      <c r="J21" s="4" t="s">
        <v>68</v>
      </c>
    </row>
    <row r="22" spans="1:10" x14ac:dyDescent="0.2">
      <c r="A22" s="9" t="b">
        <v>1</v>
      </c>
      <c r="B22" s="3"/>
      <c r="C22" s="3"/>
      <c r="D22" s="3"/>
      <c r="E22" s="13" t="b">
        <v>1</v>
      </c>
      <c r="F22" s="3"/>
      <c r="G22" s="3"/>
      <c r="H22" s="4" t="s">
        <v>70</v>
      </c>
      <c r="I22" s="4" t="s">
        <v>72</v>
      </c>
      <c r="J22" s="4" t="s">
        <v>71</v>
      </c>
    </row>
    <row r="23" spans="1:10" x14ac:dyDescent="0.2">
      <c r="A23" s="9" t="b">
        <v>1</v>
      </c>
      <c r="B23" s="3"/>
      <c r="C23" s="3"/>
      <c r="D23" s="3"/>
      <c r="E23" s="13" t="b">
        <v>1</v>
      </c>
      <c r="F23" s="3"/>
      <c r="G23" s="3"/>
      <c r="H23" s="4" t="s">
        <v>73</v>
      </c>
      <c r="I23" s="4" t="s">
        <v>75</v>
      </c>
      <c r="J23" s="4" t="s">
        <v>74</v>
      </c>
    </row>
    <row r="24" spans="1:10" x14ac:dyDescent="0.2">
      <c r="A24" s="9" t="b">
        <v>1</v>
      </c>
      <c r="B24" s="3"/>
      <c r="C24" s="3"/>
      <c r="D24" s="3"/>
      <c r="E24" s="13" t="b">
        <v>1</v>
      </c>
      <c r="F24" s="3"/>
      <c r="G24" s="3"/>
      <c r="H24" s="4" t="s">
        <v>76</v>
      </c>
      <c r="I24" s="4" t="s">
        <v>78</v>
      </c>
      <c r="J24" s="4" t="s">
        <v>77</v>
      </c>
    </row>
    <row r="25" spans="1:10" x14ac:dyDescent="0.2">
      <c r="A25" s="9" t="b">
        <v>1</v>
      </c>
      <c r="B25" s="3"/>
      <c r="C25" s="3"/>
      <c r="D25" s="3"/>
      <c r="E25" s="13" t="b">
        <v>1</v>
      </c>
      <c r="F25" s="3"/>
      <c r="G25" s="3"/>
      <c r="H25" s="4" t="s">
        <v>79</v>
      </c>
      <c r="I25" s="4" t="s">
        <v>81</v>
      </c>
      <c r="J25" s="4" t="s">
        <v>80</v>
      </c>
    </row>
    <row r="26" spans="1:10" x14ac:dyDescent="0.2">
      <c r="A26" s="9" t="b">
        <v>1</v>
      </c>
      <c r="B26" s="3"/>
      <c r="C26" s="3"/>
      <c r="D26" s="3"/>
      <c r="E26" s="13" t="b">
        <v>1</v>
      </c>
      <c r="F26" s="3"/>
      <c r="G26" s="3"/>
      <c r="H26" s="4" t="s">
        <v>82</v>
      </c>
      <c r="I26" s="4" t="s">
        <v>84</v>
      </c>
      <c r="J26" s="4" t="s">
        <v>83</v>
      </c>
    </row>
    <row r="27" spans="1:10" x14ac:dyDescent="0.2">
      <c r="A27" s="9" t="b">
        <v>1</v>
      </c>
      <c r="B27" s="3"/>
      <c r="C27" s="3"/>
      <c r="D27" s="3"/>
      <c r="E27" s="13" t="b">
        <v>1</v>
      </c>
      <c r="F27" s="3"/>
      <c r="G27" s="3"/>
      <c r="H27" s="4" t="s">
        <v>85</v>
      </c>
      <c r="I27" s="4" t="s">
        <v>87</v>
      </c>
      <c r="J27" s="4" t="s">
        <v>86</v>
      </c>
    </row>
    <row r="28" spans="1:10" x14ac:dyDescent="0.2">
      <c r="A28" s="9" t="b">
        <v>1</v>
      </c>
      <c r="B28" s="3"/>
      <c r="C28" s="3"/>
      <c r="D28" s="3"/>
      <c r="E28" s="13" t="b">
        <v>1</v>
      </c>
      <c r="F28" s="3"/>
      <c r="G28" s="3"/>
      <c r="H28" s="4" t="s">
        <v>88</v>
      </c>
      <c r="I28" s="4" t="s">
        <v>90</v>
      </c>
      <c r="J28" s="4" t="s">
        <v>89</v>
      </c>
    </row>
    <row r="29" spans="1:10" x14ac:dyDescent="0.2">
      <c r="A29" s="9" t="b">
        <v>1</v>
      </c>
      <c r="B29" s="3"/>
      <c r="C29" s="3"/>
      <c r="D29" s="3"/>
      <c r="E29" s="13" t="b">
        <v>1</v>
      </c>
      <c r="F29" s="3"/>
      <c r="G29" s="3"/>
      <c r="H29" s="4" t="s">
        <v>91</v>
      </c>
      <c r="I29" s="4" t="s">
        <v>93</v>
      </c>
      <c r="J29" s="4" t="s">
        <v>92</v>
      </c>
    </row>
    <row r="30" spans="1:10" x14ac:dyDescent="0.2">
      <c r="A30" s="9" t="b">
        <v>1</v>
      </c>
      <c r="B30" s="3"/>
      <c r="C30" s="3"/>
      <c r="D30" s="3"/>
      <c r="E30" s="13" t="b">
        <v>1</v>
      </c>
      <c r="F30" s="3"/>
      <c r="G30" s="3"/>
      <c r="H30" s="4" t="s">
        <v>94</v>
      </c>
      <c r="I30" s="4" t="s">
        <v>96</v>
      </c>
      <c r="J30" s="4" t="s">
        <v>95</v>
      </c>
    </row>
    <row r="31" spans="1:10" x14ac:dyDescent="0.2">
      <c r="A31" s="9" t="b">
        <v>1</v>
      </c>
      <c r="B31" s="3"/>
      <c r="C31" s="3"/>
      <c r="D31" s="3"/>
      <c r="E31" s="13" t="b">
        <v>1</v>
      </c>
      <c r="F31" s="3"/>
      <c r="G31" s="3"/>
      <c r="H31" s="4" t="s">
        <v>97</v>
      </c>
      <c r="I31" s="4" t="s">
        <v>99</v>
      </c>
      <c r="J31" s="4" t="s">
        <v>98</v>
      </c>
    </row>
    <row r="32" spans="1:10" x14ac:dyDescent="0.2">
      <c r="A32" s="9" t="b">
        <v>1</v>
      </c>
      <c r="B32" s="3"/>
      <c r="C32" s="3"/>
      <c r="D32" s="3"/>
      <c r="E32" s="13" t="b">
        <v>1</v>
      </c>
      <c r="F32" s="3"/>
      <c r="G32" s="3"/>
      <c r="H32" s="4" t="s">
        <v>100</v>
      </c>
      <c r="I32" s="4" t="s">
        <v>102</v>
      </c>
      <c r="J32" s="4" t="s">
        <v>101</v>
      </c>
    </row>
    <row r="33" spans="1:10" x14ac:dyDescent="0.2">
      <c r="A33" s="9" t="b">
        <v>1</v>
      </c>
      <c r="B33" s="3"/>
      <c r="C33" s="3"/>
      <c r="D33" s="3"/>
      <c r="E33" s="13" t="b">
        <v>1</v>
      </c>
      <c r="F33" s="3"/>
      <c r="G33" s="3"/>
      <c r="H33" s="4" t="s">
        <v>103</v>
      </c>
      <c r="I33" s="4" t="s">
        <v>105</v>
      </c>
      <c r="J33" s="4" t="s">
        <v>104</v>
      </c>
    </row>
    <row r="34" spans="1:10" x14ac:dyDescent="0.2">
      <c r="A34" s="9" t="b">
        <v>1</v>
      </c>
      <c r="B34" s="3"/>
      <c r="C34" s="3"/>
      <c r="D34" s="3"/>
      <c r="E34" s="13" t="b">
        <v>1</v>
      </c>
      <c r="F34" s="3"/>
      <c r="G34" s="3"/>
      <c r="H34" s="4" t="s">
        <v>106</v>
      </c>
      <c r="I34" s="4" t="s">
        <v>108</v>
      </c>
      <c r="J34" s="4" t="s">
        <v>107</v>
      </c>
    </row>
    <row r="35" spans="1:10" x14ac:dyDescent="0.2">
      <c r="A35" s="9" t="b">
        <v>1</v>
      </c>
      <c r="B35" s="3"/>
      <c r="C35" s="3"/>
      <c r="D35" s="3"/>
      <c r="E35" s="13" t="b">
        <v>1</v>
      </c>
      <c r="F35" s="3"/>
      <c r="G35" s="3"/>
      <c r="H35" s="4" t="s">
        <v>109</v>
      </c>
      <c r="I35" s="4" t="s">
        <v>111</v>
      </c>
      <c r="J35" s="4" t="s">
        <v>110</v>
      </c>
    </row>
    <row r="36" spans="1:10" x14ac:dyDescent="0.2">
      <c r="A36" s="9" t="b">
        <v>1</v>
      </c>
      <c r="B36" s="3"/>
      <c r="C36" s="3"/>
      <c r="D36" s="3"/>
      <c r="E36" s="13" t="b">
        <v>1</v>
      </c>
      <c r="F36" s="3"/>
      <c r="G36" s="3"/>
      <c r="H36" s="4" t="s">
        <v>112</v>
      </c>
      <c r="I36" s="4" t="s">
        <v>114</v>
      </c>
      <c r="J36" s="4" t="s">
        <v>113</v>
      </c>
    </row>
    <row r="37" spans="1:10" x14ac:dyDescent="0.2">
      <c r="A37" s="9" t="b">
        <v>1</v>
      </c>
      <c r="B37" s="3"/>
      <c r="C37" s="3"/>
      <c r="D37" s="3"/>
      <c r="E37" s="13" t="b">
        <v>1</v>
      </c>
      <c r="F37" s="3"/>
      <c r="G37" s="3"/>
      <c r="H37" s="4" t="s">
        <v>115</v>
      </c>
      <c r="I37" s="4" t="s">
        <v>117</v>
      </c>
      <c r="J37" s="4" t="s">
        <v>116</v>
      </c>
    </row>
    <row r="38" spans="1:10" x14ac:dyDescent="0.2">
      <c r="A38" s="9" t="b">
        <v>1</v>
      </c>
      <c r="B38" s="3"/>
      <c r="C38" s="3"/>
      <c r="D38" s="3"/>
      <c r="E38" s="13" t="b">
        <v>1</v>
      </c>
      <c r="F38" s="3"/>
      <c r="G38" s="3"/>
      <c r="H38" s="4" t="s">
        <v>118</v>
      </c>
      <c r="I38" s="4" t="s">
        <v>120</v>
      </c>
      <c r="J38" s="4" t="s">
        <v>119</v>
      </c>
    </row>
    <row r="39" spans="1:10" x14ac:dyDescent="0.2">
      <c r="A39" s="9" t="b">
        <v>1</v>
      </c>
      <c r="B39" s="3"/>
      <c r="C39" s="3"/>
      <c r="D39" s="3"/>
      <c r="E39" s="13" t="b">
        <v>1</v>
      </c>
      <c r="F39" s="3"/>
      <c r="G39" s="3"/>
      <c r="H39" s="4" t="s">
        <v>121</v>
      </c>
      <c r="I39" s="4" t="s">
        <v>123</v>
      </c>
      <c r="J39" s="4" t="s">
        <v>122</v>
      </c>
    </row>
    <row r="40" spans="1:10" x14ac:dyDescent="0.2">
      <c r="A40" s="9" t="b">
        <v>1</v>
      </c>
      <c r="B40" s="3"/>
      <c r="C40" s="3"/>
      <c r="D40" s="3"/>
      <c r="E40" s="13" t="b">
        <v>1</v>
      </c>
      <c r="F40" s="3"/>
      <c r="G40" s="3"/>
      <c r="H40" s="4" t="s">
        <v>124</v>
      </c>
      <c r="I40" s="4" t="s">
        <v>126</v>
      </c>
      <c r="J40" s="4" t="s">
        <v>125</v>
      </c>
    </row>
    <row r="41" spans="1:10" x14ac:dyDescent="0.2">
      <c r="A41" s="9" t="b">
        <v>1</v>
      </c>
      <c r="B41" s="3"/>
      <c r="C41" s="3"/>
      <c r="D41" s="3"/>
      <c r="E41" s="13" t="b">
        <v>1</v>
      </c>
      <c r="F41" s="3"/>
      <c r="G41" s="3"/>
      <c r="H41" s="4" t="s">
        <v>127</v>
      </c>
      <c r="I41" s="4" t="s">
        <v>129</v>
      </c>
      <c r="J41" s="4" t="s">
        <v>128</v>
      </c>
    </row>
    <row r="42" spans="1:10" x14ac:dyDescent="0.2">
      <c r="A42" s="9" t="b">
        <v>1</v>
      </c>
      <c r="B42" s="3"/>
      <c r="C42" s="3"/>
      <c r="D42" s="3"/>
      <c r="E42" s="13" t="b">
        <v>1</v>
      </c>
      <c r="F42" s="3"/>
      <c r="G42" s="3"/>
      <c r="H42" s="4" t="s">
        <v>130</v>
      </c>
      <c r="I42" s="4" t="s">
        <v>132</v>
      </c>
      <c r="J42" s="4" t="s">
        <v>131</v>
      </c>
    </row>
    <row r="43" spans="1:10" x14ac:dyDescent="0.2">
      <c r="A43" s="9" t="b">
        <v>1</v>
      </c>
      <c r="B43" s="3"/>
      <c r="C43" s="3"/>
      <c r="D43" s="3"/>
      <c r="E43" s="13" t="b">
        <v>1</v>
      </c>
      <c r="F43" s="3"/>
      <c r="G43" s="3"/>
      <c r="H43" s="4" t="s">
        <v>133</v>
      </c>
      <c r="I43" s="4" t="s">
        <v>135</v>
      </c>
      <c r="J43" s="4" t="s">
        <v>134</v>
      </c>
    </row>
    <row r="44" spans="1:10" x14ac:dyDescent="0.2">
      <c r="A44" s="9" t="b">
        <v>1</v>
      </c>
      <c r="B44" s="3"/>
      <c r="C44" s="3"/>
      <c r="D44" s="3"/>
      <c r="E44" s="13" t="b">
        <v>1</v>
      </c>
      <c r="F44" s="3"/>
      <c r="G44" s="3"/>
      <c r="H44" s="4" t="s">
        <v>136</v>
      </c>
      <c r="I44" s="4" t="s">
        <v>138</v>
      </c>
      <c r="J44" s="4" t="s">
        <v>137</v>
      </c>
    </row>
    <row r="45" spans="1:10" x14ac:dyDescent="0.2">
      <c r="A45" s="9" t="b">
        <v>1</v>
      </c>
      <c r="B45" s="3"/>
      <c r="C45" s="3"/>
      <c r="D45" s="3"/>
      <c r="E45" s="13" t="b">
        <v>1</v>
      </c>
      <c r="F45" s="3"/>
      <c r="G45" s="3"/>
      <c r="H45" s="4" t="s">
        <v>139</v>
      </c>
      <c r="I45" s="4" t="s">
        <v>141</v>
      </c>
      <c r="J45" s="4" t="s">
        <v>140</v>
      </c>
    </row>
    <row r="46" spans="1:10" x14ac:dyDescent="0.2">
      <c r="A46" s="9" t="b">
        <v>1</v>
      </c>
      <c r="B46" s="3"/>
      <c r="C46" s="3"/>
      <c r="D46" s="3"/>
      <c r="E46" s="13" t="b">
        <v>1</v>
      </c>
      <c r="F46" s="3"/>
      <c r="G46" s="3"/>
      <c r="H46" s="4" t="s">
        <v>142</v>
      </c>
      <c r="I46" s="4" t="s">
        <v>144</v>
      </c>
      <c r="J46" s="4" t="s">
        <v>143</v>
      </c>
    </row>
    <row r="47" spans="1:10" x14ac:dyDescent="0.2">
      <c r="A47" s="9" t="b">
        <v>1</v>
      </c>
      <c r="B47" s="3"/>
      <c r="C47" s="3"/>
      <c r="D47" s="3"/>
      <c r="E47" s="13" t="b">
        <v>1</v>
      </c>
      <c r="F47" s="3"/>
      <c r="G47" s="3"/>
      <c r="H47" s="4" t="s">
        <v>145</v>
      </c>
      <c r="I47" s="4" t="s">
        <v>147</v>
      </c>
      <c r="J47" s="4" t="s">
        <v>146</v>
      </c>
    </row>
    <row r="48" spans="1:10" x14ac:dyDescent="0.2">
      <c r="A48" s="9" t="b">
        <v>1</v>
      </c>
      <c r="B48" s="3"/>
      <c r="C48" s="3"/>
      <c r="D48" s="3"/>
      <c r="E48" s="13" t="b">
        <v>1</v>
      </c>
      <c r="F48" s="3"/>
      <c r="G48" s="3"/>
      <c r="H48" s="4" t="s">
        <v>148</v>
      </c>
      <c r="I48" s="4" t="s">
        <v>150</v>
      </c>
      <c r="J48" s="4" t="s">
        <v>149</v>
      </c>
    </row>
    <row r="49" spans="1:10" x14ac:dyDescent="0.2">
      <c r="A49" s="9" t="b">
        <v>1</v>
      </c>
      <c r="B49" s="3"/>
      <c r="C49" s="3"/>
      <c r="D49" s="3"/>
      <c r="E49" s="13" t="b">
        <v>1</v>
      </c>
      <c r="F49" s="3"/>
      <c r="G49" s="3"/>
      <c r="H49" s="4" t="s">
        <v>151</v>
      </c>
      <c r="I49" s="4" t="s">
        <v>153</v>
      </c>
      <c r="J49" s="4" t="s">
        <v>152</v>
      </c>
    </row>
    <row r="50" spans="1:10" x14ac:dyDescent="0.2">
      <c r="A50" s="9" t="b">
        <v>1</v>
      </c>
      <c r="B50" s="3"/>
      <c r="C50" s="3"/>
      <c r="D50" s="3"/>
      <c r="E50" s="13" t="b">
        <v>1</v>
      </c>
      <c r="F50" s="3"/>
      <c r="G50" s="3"/>
      <c r="H50" s="4" t="s">
        <v>154</v>
      </c>
      <c r="I50" s="4" t="s">
        <v>156</v>
      </c>
      <c r="J50" s="4" t="s">
        <v>155</v>
      </c>
    </row>
    <row r="51" spans="1:10" x14ac:dyDescent="0.2">
      <c r="A51" s="9" t="b">
        <v>1</v>
      </c>
      <c r="B51" s="3"/>
      <c r="C51" s="3"/>
      <c r="D51" s="3"/>
      <c r="E51" s="13" t="b">
        <v>1</v>
      </c>
      <c r="F51" s="3"/>
      <c r="G51" s="3"/>
      <c r="H51" s="4" t="s">
        <v>157</v>
      </c>
      <c r="I51" s="4" t="s">
        <v>159</v>
      </c>
      <c r="J51" s="4" t="s">
        <v>158</v>
      </c>
    </row>
    <row r="52" spans="1:10" x14ac:dyDescent="0.2">
      <c r="A52" s="9" t="b">
        <v>1</v>
      </c>
      <c r="B52" s="3"/>
      <c r="C52" s="3"/>
      <c r="D52" s="3"/>
      <c r="E52" s="13" t="b">
        <v>1</v>
      </c>
      <c r="F52" s="3"/>
      <c r="G52" s="3"/>
      <c r="H52" s="4" t="s">
        <v>160</v>
      </c>
      <c r="I52" s="4" t="s">
        <v>162</v>
      </c>
      <c r="J52" s="4" t="s">
        <v>161</v>
      </c>
    </row>
    <row r="53" spans="1:10" x14ac:dyDescent="0.2">
      <c r="A53" s="9" t="b">
        <v>1</v>
      </c>
      <c r="B53" s="3"/>
      <c r="C53" s="3"/>
      <c r="D53" s="3"/>
      <c r="E53" s="13" t="b">
        <v>1</v>
      </c>
      <c r="F53" s="3"/>
      <c r="G53" s="3"/>
      <c r="H53" s="4" t="s">
        <v>163</v>
      </c>
      <c r="I53" s="4" t="s">
        <v>165</v>
      </c>
      <c r="J53" s="4" t="s">
        <v>164</v>
      </c>
    </row>
    <row r="54" spans="1:10" x14ac:dyDescent="0.2">
      <c r="A54" s="9" t="b">
        <v>1</v>
      </c>
      <c r="B54" s="3"/>
      <c r="C54" s="3"/>
      <c r="D54" s="3"/>
      <c r="E54" s="13" t="b">
        <v>1</v>
      </c>
      <c r="F54" s="3"/>
      <c r="G54" s="3"/>
      <c r="H54" s="4" t="s">
        <v>166</v>
      </c>
      <c r="I54" s="4" t="s">
        <v>168</v>
      </c>
      <c r="J54" s="4" t="s">
        <v>167</v>
      </c>
    </row>
    <row r="55" spans="1:10" x14ac:dyDescent="0.2">
      <c r="A55" s="9" t="b">
        <v>1</v>
      </c>
      <c r="B55" s="3"/>
      <c r="C55" s="3"/>
      <c r="D55" s="3"/>
      <c r="E55" s="13" t="b">
        <v>1</v>
      </c>
      <c r="F55" s="3"/>
      <c r="G55" s="3"/>
      <c r="H55" s="4" t="s">
        <v>169</v>
      </c>
      <c r="I55" s="4" t="s">
        <v>171</v>
      </c>
      <c r="J55" s="4" t="s">
        <v>170</v>
      </c>
    </row>
    <row r="56" spans="1:10" x14ac:dyDescent="0.2">
      <c r="A56" s="9" t="b">
        <v>1</v>
      </c>
      <c r="B56" s="3"/>
      <c r="C56" s="3"/>
      <c r="D56" s="3"/>
      <c r="E56" s="13" t="b">
        <v>1</v>
      </c>
      <c r="F56" s="3"/>
      <c r="G56" s="3"/>
      <c r="H56" s="4" t="s">
        <v>172</v>
      </c>
      <c r="I56" s="4" t="s">
        <v>174</v>
      </c>
      <c r="J56" s="4" t="s">
        <v>173</v>
      </c>
    </row>
    <row r="57" spans="1:10" x14ac:dyDescent="0.2">
      <c r="A57" s="9" t="b">
        <v>1</v>
      </c>
      <c r="B57" s="3"/>
      <c r="C57" s="3"/>
      <c r="D57" s="3"/>
      <c r="E57" s="13" t="b">
        <v>1</v>
      </c>
      <c r="F57" s="3"/>
      <c r="G57" s="3"/>
      <c r="H57" s="4" t="s">
        <v>175</v>
      </c>
      <c r="I57" s="4" t="s">
        <v>177</v>
      </c>
      <c r="J57" s="4" t="s">
        <v>176</v>
      </c>
    </row>
    <row r="58" spans="1:10" x14ac:dyDescent="0.2">
      <c r="A58" s="9" t="b">
        <v>1</v>
      </c>
      <c r="B58" s="3"/>
      <c r="C58" s="3"/>
      <c r="D58" s="3"/>
      <c r="E58" s="13" t="b">
        <v>1</v>
      </c>
      <c r="F58" s="3"/>
      <c r="G58" s="3"/>
      <c r="H58" s="4" t="s">
        <v>178</v>
      </c>
      <c r="I58" s="4" t="s">
        <v>180</v>
      </c>
      <c r="J58" s="4" t="s">
        <v>179</v>
      </c>
    </row>
    <row r="59" spans="1:10" x14ac:dyDescent="0.2">
      <c r="A59" s="9" t="b">
        <v>1</v>
      </c>
      <c r="B59" s="3"/>
      <c r="C59" s="3"/>
      <c r="D59" s="3"/>
      <c r="E59" s="13" t="b">
        <v>1</v>
      </c>
      <c r="F59" s="3"/>
      <c r="G59" s="3"/>
      <c r="H59" s="4" t="s">
        <v>181</v>
      </c>
      <c r="I59" s="4" t="s">
        <v>183</v>
      </c>
      <c r="J59" s="4" t="s">
        <v>182</v>
      </c>
    </row>
    <row r="60" spans="1:10" x14ac:dyDescent="0.2">
      <c r="A60" s="9" t="b">
        <v>1</v>
      </c>
      <c r="B60" s="3"/>
      <c r="C60" s="3"/>
      <c r="D60" s="3"/>
      <c r="E60" s="13" t="b">
        <v>1</v>
      </c>
      <c r="F60" s="3"/>
      <c r="G60" s="3"/>
      <c r="H60" s="4" t="s">
        <v>184</v>
      </c>
      <c r="I60" s="4" t="s">
        <v>186</v>
      </c>
      <c r="J60" s="4" t="s">
        <v>185</v>
      </c>
    </row>
    <row r="61" spans="1:10" x14ac:dyDescent="0.2">
      <c r="A61" s="9" t="b">
        <v>1</v>
      </c>
      <c r="B61" s="3"/>
      <c r="C61" s="3"/>
      <c r="D61" s="3"/>
      <c r="E61" s="13" t="b">
        <v>1</v>
      </c>
      <c r="F61" s="3"/>
      <c r="G61" s="3"/>
      <c r="H61" s="4" t="s">
        <v>187</v>
      </c>
      <c r="I61" s="4" t="s">
        <v>189</v>
      </c>
      <c r="J61" s="4" t="s">
        <v>188</v>
      </c>
    </row>
    <row r="62" spans="1:10" x14ac:dyDescent="0.2">
      <c r="A62" s="9" t="b">
        <v>1</v>
      </c>
      <c r="B62" s="3"/>
      <c r="C62" s="11" t="b">
        <v>1</v>
      </c>
      <c r="D62" s="3"/>
      <c r="E62" s="3"/>
      <c r="F62" s="3"/>
      <c r="G62" s="3"/>
      <c r="H62" s="4" t="s">
        <v>16</v>
      </c>
      <c r="I62" s="4" t="s">
        <v>18</v>
      </c>
      <c r="J62" s="4" t="s">
        <v>17</v>
      </c>
    </row>
    <row r="63" spans="1:10" x14ac:dyDescent="0.2">
      <c r="A63" s="9" t="b">
        <v>1</v>
      </c>
      <c r="B63" s="3"/>
      <c r="C63" s="3"/>
      <c r="D63" s="3"/>
      <c r="E63" s="3"/>
      <c r="F63" s="3"/>
      <c r="G63" s="3"/>
      <c r="H63" s="4" t="s">
        <v>190</v>
      </c>
      <c r="I63" s="4" t="s">
        <v>192</v>
      </c>
      <c r="J63" s="4" t="s">
        <v>191</v>
      </c>
    </row>
    <row r="64" spans="1:10" x14ac:dyDescent="0.2">
      <c r="A64" s="9" t="b">
        <v>1</v>
      </c>
      <c r="B64" s="3"/>
      <c r="C64" s="3"/>
      <c r="D64" s="3"/>
      <c r="E64" s="3"/>
      <c r="F64" s="3"/>
      <c r="G64" s="3"/>
      <c r="H64" s="4" t="s">
        <v>193</v>
      </c>
      <c r="I64" s="4" t="s">
        <v>195</v>
      </c>
      <c r="J64" s="4" t="s">
        <v>194</v>
      </c>
    </row>
    <row r="65" spans="1:10" x14ac:dyDescent="0.2">
      <c r="A65" s="9" t="b">
        <v>1</v>
      </c>
      <c r="B65" s="3"/>
      <c r="C65" s="3"/>
      <c r="D65" s="3"/>
      <c r="E65" s="3"/>
      <c r="F65" s="3"/>
      <c r="G65" s="3"/>
      <c r="H65" s="4" t="s">
        <v>196</v>
      </c>
      <c r="I65" s="4" t="s">
        <v>198</v>
      </c>
      <c r="J65" s="4" t="s">
        <v>197</v>
      </c>
    </row>
    <row r="66" spans="1:10" x14ac:dyDescent="0.2">
      <c r="A66" s="9" t="b">
        <v>1</v>
      </c>
      <c r="B66" s="3"/>
      <c r="C66" s="3"/>
      <c r="D66" s="3"/>
      <c r="E66" s="3"/>
      <c r="F66" s="3"/>
      <c r="G66" s="3"/>
      <c r="H66" s="4" t="s">
        <v>199</v>
      </c>
      <c r="I66" s="4" t="s">
        <v>200</v>
      </c>
      <c r="J66" s="3"/>
    </row>
    <row r="67" spans="1:10" x14ac:dyDescent="0.2">
      <c r="A67" s="9" t="b">
        <v>1</v>
      </c>
      <c r="B67" s="3"/>
      <c r="C67" s="3"/>
      <c r="D67" s="3"/>
      <c r="E67" s="3"/>
      <c r="F67" s="3"/>
      <c r="G67" s="3"/>
      <c r="H67" s="4" t="s">
        <v>201</v>
      </c>
      <c r="I67" s="4" t="s">
        <v>203</v>
      </c>
      <c r="J67" s="4" t="s">
        <v>202</v>
      </c>
    </row>
    <row r="68" spans="1:10" x14ac:dyDescent="0.2">
      <c r="A68" s="9" t="b">
        <v>1</v>
      </c>
      <c r="B68" s="3"/>
      <c r="C68" s="3"/>
      <c r="D68" s="3"/>
      <c r="E68" s="3"/>
      <c r="F68" s="3"/>
      <c r="G68" s="3"/>
      <c r="H68" s="4" t="s">
        <v>204</v>
      </c>
      <c r="I68" s="4" t="s">
        <v>206</v>
      </c>
      <c r="J68" s="4" t="s">
        <v>205</v>
      </c>
    </row>
    <row r="69" spans="1:10" x14ac:dyDescent="0.2">
      <c r="A69" s="9" t="b">
        <v>1</v>
      </c>
      <c r="B69" s="3"/>
      <c r="C69" s="3"/>
      <c r="D69" s="3"/>
      <c r="E69" s="3"/>
      <c r="F69" s="3"/>
      <c r="G69" s="3"/>
      <c r="H69" s="4" t="s">
        <v>207</v>
      </c>
      <c r="I69" s="4" t="s">
        <v>209</v>
      </c>
      <c r="J69" s="4" t="s">
        <v>208</v>
      </c>
    </row>
    <row r="70" spans="1:10" x14ac:dyDescent="0.2">
      <c r="A70" s="9" t="b">
        <v>1</v>
      </c>
      <c r="B70" s="3"/>
      <c r="C70" s="3"/>
      <c r="D70" s="3"/>
      <c r="E70" s="3"/>
      <c r="F70" s="3"/>
      <c r="G70" s="3"/>
      <c r="H70" s="4" t="s">
        <v>210</v>
      </c>
      <c r="I70" s="4" t="s">
        <v>212</v>
      </c>
      <c r="J70" s="4" t="s">
        <v>211</v>
      </c>
    </row>
    <row r="71" spans="1:10" x14ac:dyDescent="0.2">
      <c r="A71" s="9" t="b">
        <v>1</v>
      </c>
      <c r="B71" s="3"/>
      <c r="C71" s="3"/>
      <c r="D71" s="3"/>
      <c r="E71" s="3"/>
      <c r="F71" s="3"/>
      <c r="G71" s="3"/>
      <c r="H71" s="4" t="s">
        <v>213</v>
      </c>
      <c r="I71" s="4" t="s">
        <v>215</v>
      </c>
      <c r="J71" s="4" t="s">
        <v>214</v>
      </c>
    </row>
    <row r="72" spans="1:10" x14ac:dyDescent="0.2">
      <c r="A72" s="9" t="b">
        <v>1</v>
      </c>
      <c r="B72" s="3"/>
      <c r="C72" s="3"/>
      <c r="D72" s="3"/>
      <c r="E72" s="3"/>
      <c r="F72" s="3"/>
      <c r="G72" s="3"/>
      <c r="H72" s="4" t="s">
        <v>216</v>
      </c>
      <c r="I72" s="4" t="s">
        <v>218</v>
      </c>
      <c r="J72" s="4" t="s">
        <v>217</v>
      </c>
    </row>
    <row r="73" spans="1:10" x14ac:dyDescent="0.2">
      <c r="A73" s="9" t="b">
        <v>1</v>
      </c>
      <c r="B73" s="3"/>
      <c r="C73" s="3"/>
      <c r="D73" s="3"/>
      <c r="E73" s="3"/>
      <c r="F73" s="3"/>
      <c r="G73" s="3"/>
      <c r="H73" s="4" t="s">
        <v>219</v>
      </c>
      <c r="I73" s="4" t="s">
        <v>221</v>
      </c>
      <c r="J73" s="4" t="s">
        <v>220</v>
      </c>
    </row>
    <row r="74" spans="1:10" x14ac:dyDescent="0.2">
      <c r="A74" s="9" t="b">
        <v>1</v>
      </c>
      <c r="B74" s="3"/>
      <c r="C74" s="3"/>
      <c r="D74" s="3"/>
      <c r="E74" s="3"/>
      <c r="F74" s="3"/>
      <c r="G74" s="3"/>
      <c r="H74" s="4" t="s">
        <v>222</v>
      </c>
      <c r="I74" s="4" t="s">
        <v>224</v>
      </c>
      <c r="J74" s="4" t="s">
        <v>223</v>
      </c>
    </row>
    <row r="75" spans="1:10" x14ac:dyDescent="0.2">
      <c r="A75" s="9" t="b">
        <v>1</v>
      </c>
      <c r="B75" s="3"/>
      <c r="C75" s="3"/>
      <c r="D75" s="3"/>
      <c r="E75" s="3"/>
      <c r="F75" s="3"/>
      <c r="G75" s="3"/>
      <c r="H75" s="4" t="s">
        <v>225</v>
      </c>
      <c r="I75" s="4" t="s">
        <v>227</v>
      </c>
      <c r="J75" s="4" t="s">
        <v>226</v>
      </c>
    </row>
    <row r="76" spans="1:10" x14ac:dyDescent="0.2">
      <c r="A76" s="9" t="b">
        <v>1</v>
      </c>
      <c r="B76" s="3"/>
      <c r="C76" s="3"/>
      <c r="D76" s="3"/>
      <c r="E76" s="3"/>
      <c r="F76" s="3"/>
      <c r="G76" s="3"/>
      <c r="H76" s="4" t="s">
        <v>228</v>
      </c>
      <c r="I76" s="4" t="s">
        <v>230</v>
      </c>
      <c r="J76" s="4" t="s">
        <v>229</v>
      </c>
    </row>
    <row r="77" spans="1:10" x14ac:dyDescent="0.2">
      <c r="A77" s="9" t="b">
        <v>1</v>
      </c>
      <c r="B77" s="3"/>
      <c r="C77" s="3"/>
      <c r="D77" s="3"/>
      <c r="E77" s="3"/>
      <c r="F77" s="3"/>
      <c r="G77" s="3"/>
      <c r="H77" s="4" t="s">
        <v>231</v>
      </c>
      <c r="I77" s="4" t="s">
        <v>233</v>
      </c>
      <c r="J77" s="4" t="s">
        <v>232</v>
      </c>
    </row>
    <row r="78" spans="1:10" x14ac:dyDescent="0.2">
      <c r="A78" s="9" t="b">
        <v>1</v>
      </c>
      <c r="B78" s="3"/>
      <c r="C78" s="3"/>
      <c r="D78" s="3"/>
      <c r="E78" s="3"/>
      <c r="F78" s="3"/>
      <c r="G78" s="3"/>
      <c r="H78" s="4" t="s">
        <v>234</v>
      </c>
      <c r="I78" s="4" t="s">
        <v>236</v>
      </c>
      <c r="J78" s="4" t="s">
        <v>235</v>
      </c>
    </row>
    <row r="79" spans="1:10" x14ac:dyDescent="0.2">
      <c r="A79" s="9" t="b">
        <v>1</v>
      </c>
      <c r="B79" s="3"/>
      <c r="C79" s="3"/>
      <c r="D79" s="3"/>
      <c r="E79" s="3"/>
      <c r="F79" s="3"/>
      <c r="G79" s="3"/>
      <c r="H79" s="4" t="s">
        <v>237</v>
      </c>
      <c r="I79" s="4" t="s">
        <v>239</v>
      </c>
      <c r="J79" s="4" t="s">
        <v>238</v>
      </c>
    </row>
    <row r="80" spans="1:10" x14ac:dyDescent="0.2">
      <c r="A80" s="9" t="b">
        <v>1</v>
      </c>
      <c r="B80" s="3"/>
      <c r="C80" s="3"/>
      <c r="D80" s="3"/>
      <c r="E80" s="3"/>
      <c r="F80" s="3"/>
      <c r="G80" s="3"/>
      <c r="H80" s="4" t="s">
        <v>240</v>
      </c>
      <c r="I80" s="4" t="s">
        <v>241</v>
      </c>
      <c r="J80" s="3"/>
    </row>
    <row r="81" spans="1:10" x14ac:dyDescent="0.2">
      <c r="A81" s="9" t="b">
        <v>1</v>
      </c>
      <c r="B81" s="3"/>
      <c r="C81" s="3"/>
      <c r="D81" s="3"/>
      <c r="E81" s="3"/>
      <c r="F81" s="3"/>
      <c r="G81" s="3"/>
      <c r="H81" s="4" t="s">
        <v>242</v>
      </c>
      <c r="I81" s="4" t="s">
        <v>244</v>
      </c>
      <c r="J81" s="4" t="s">
        <v>243</v>
      </c>
    </row>
    <row r="82" spans="1:10" x14ac:dyDescent="0.2">
      <c r="A82" s="9" t="b">
        <v>1</v>
      </c>
      <c r="B82" s="3"/>
      <c r="C82" s="3"/>
      <c r="D82" s="3"/>
      <c r="E82" s="3"/>
      <c r="F82" s="3"/>
      <c r="G82" s="3"/>
      <c r="H82" s="4" t="s">
        <v>245</v>
      </c>
      <c r="I82" s="4" t="s">
        <v>246</v>
      </c>
      <c r="J82" s="3"/>
    </row>
    <row r="83" spans="1:10" x14ac:dyDescent="0.2">
      <c r="A83" s="3"/>
      <c r="B83" s="3"/>
      <c r="C83" s="3"/>
      <c r="D83" s="3"/>
      <c r="E83" s="3"/>
      <c r="F83" s="3"/>
      <c r="G83" s="5" t="b">
        <v>1</v>
      </c>
      <c r="H83" s="4" t="s">
        <v>2600</v>
      </c>
      <c r="I83" s="4" t="s">
        <v>2602</v>
      </c>
      <c r="J83" s="4" t="s">
        <v>2601</v>
      </c>
    </row>
    <row r="84" spans="1:10" x14ac:dyDescent="0.2">
      <c r="A84" s="3"/>
      <c r="B84" s="3"/>
      <c r="C84" s="3"/>
      <c r="D84" s="3"/>
      <c r="E84" s="3"/>
      <c r="F84" s="3"/>
      <c r="G84" s="5" t="b">
        <v>1</v>
      </c>
      <c r="H84" s="4" t="s">
        <v>2603</v>
      </c>
      <c r="I84" s="4" t="s">
        <v>2605</v>
      </c>
      <c r="J84" s="4" t="s">
        <v>2604</v>
      </c>
    </row>
    <row r="85" spans="1:10" x14ac:dyDescent="0.2">
      <c r="A85" s="3"/>
      <c r="B85" s="3"/>
      <c r="C85" s="3"/>
      <c r="D85" s="3"/>
      <c r="E85" s="3"/>
      <c r="F85" s="3"/>
      <c r="G85" s="5" t="b">
        <v>1</v>
      </c>
      <c r="H85" s="4" t="s">
        <v>2606</v>
      </c>
      <c r="I85" s="4" t="s">
        <v>2608</v>
      </c>
      <c r="J85" s="4" t="s">
        <v>2607</v>
      </c>
    </row>
    <row r="86" spans="1:10" x14ac:dyDescent="0.2">
      <c r="A86" s="3"/>
      <c r="B86" s="3"/>
      <c r="C86" s="3"/>
      <c r="D86" s="3"/>
      <c r="E86" s="3"/>
      <c r="F86" s="3"/>
      <c r="G86" s="5" t="b">
        <v>1</v>
      </c>
      <c r="H86" s="4" t="s">
        <v>2609</v>
      </c>
      <c r="I86" s="4" t="s">
        <v>2611</v>
      </c>
      <c r="J86" s="4" t="s">
        <v>2610</v>
      </c>
    </row>
    <row r="87" spans="1:10" x14ac:dyDescent="0.2">
      <c r="A87" s="3"/>
      <c r="B87" s="3"/>
      <c r="C87" s="3"/>
      <c r="D87" s="3"/>
      <c r="E87" s="3"/>
      <c r="F87" s="3"/>
      <c r="G87" s="5" t="b">
        <v>1</v>
      </c>
      <c r="H87" s="4" t="s">
        <v>2612</v>
      </c>
      <c r="I87" s="4" t="s">
        <v>2614</v>
      </c>
      <c r="J87" s="4" t="s">
        <v>2613</v>
      </c>
    </row>
    <row r="88" spans="1:10" x14ac:dyDescent="0.2">
      <c r="A88" s="20"/>
      <c r="B88" s="20"/>
      <c r="C88" s="20"/>
      <c r="D88" s="20"/>
      <c r="E88" s="20"/>
      <c r="F88" s="20"/>
      <c r="G88" s="28" t="b">
        <v>1</v>
      </c>
      <c r="H88" s="25" t="s">
        <v>2615</v>
      </c>
      <c r="I88" s="25" t="s">
        <v>2617</v>
      </c>
      <c r="J88" s="25" t="s">
        <v>2616</v>
      </c>
    </row>
    <row r="89" spans="1:10" x14ac:dyDescent="0.2">
      <c r="A89" s="20"/>
      <c r="B89" s="20"/>
      <c r="C89" s="20"/>
      <c r="D89" s="20"/>
      <c r="E89" s="20"/>
      <c r="F89" s="20"/>
      <c r="G89" s="28" t="b">
        <v>1</v>
      </c>
      <c r="H89" s="25" t="s">
        <v>2618</v>
      </c>
      <c r="I89" s="25" t="s">
        <v>2620</v>
      </c>
      <c r="J89" s="25" t="s">
        <v>2619</v>
      </c>
    </row>
    <row r="90" spans="1:10" x14ac:dyDescent="0.2">
      <c r="A90" s="20"/>
      <c r="B90" s="20"/>
      <c r="C90" s="20"/>
      <c r="D90" s="20"/>
      <c r="E90" s="20"/>
      <c r="F90" s="20"/>
      <c r="G90" s="28" t="b">
        <v>1</v>
      </c>
      <c r="H90" s="25" t="s">
        <v>2621</v>
      </c>
      <c r="I90" s="25" t="s">
        <v>2623</v>
      </c>
      <c r="J90" s="25" t="s">
        <v>2622</v>
      </c>
    </row>
    <row r="91" spans="1:10" x14ac:dyDescent="0.2">
      <c r="A91" s="20"/>
      <c r="B91" s="20"/>
      <c r="C91" s="20"/>
      <c r="D91" s="20"/>
      <c r="E91" s="20"/>
      <c r="F91" s="20"/>
      <c r="G91" s="28" t="b">
        <v>1</v>
      </c>
      <c r="H91" s="20" t="s">
        <v>2624</v>
      </c>
      <c r="I91" s="25" t="s">
        <v>2626</v>
      </c>
      <c r="J91" s="20" t="s">
        <v>2625</v>
      </c>
    </row>
    <row r="92" spans="1:10" x14ac:dyDescent="0.2">
      <c r="A92" s="3"/>
      <c r="B92" s="10" t="b">
        <v>1</v>
      </c>
      <c r="C92" s="3"/>
      <c r="D92" s="3"/>
      <c r="E92" s="3"/>
      <c r="F92" s="3"/>
      <c r="G92" s="3"/>
      <c r="H92" s="4" t="s">
        <v>1454</v>
      </c>
      <c r="I92" s="4" t="s">
        <v>1456</v>
      </c>
      <c r="J92" s="4" t="s">
        <v>1455</v>
      </c>
    </row>
    <row r="93" spans="1:10" x14ac:dyDescent="0.2">
      <c r="A93" s="3"/>
      <c r="B93" s="10" t="b">
        <v>1</v>
      </c>
      <c r="C93" s="3"/>
      <c r="D93" s="3"/>
      <c r="E93" s="3"/>
      <c r="F93" s="14" t="b">
        <v>1</v>
      </c>
      <c r="G93" s="3"/>
      <c r="H93" s="4" t="s">
        <v>1430</v>
      </c>
      <c r="I93" s="4" t="s">
        <v>1432</v>
      </c>
      <c r="J93" s="4" t="s">
        <v>1431</v>
      </c>
    </row>
    <row r="94" spans="1:10" x14ac:dyDescent="0.2">
      <c r="A94" s="20"/>
      <c r="B94" s="10" t="b">
        <v>1</v>
      </c>
      <c r="C94" s="20"/>
      <c r="D94" s="20"/>
      <c r="E94" s="20"/>
      <c r="F94" s="20"/>
      <c r="G94" s="20"/>
      <c r="H94" s="25" t="s">
        <v>1433</v>
      </c>
      <c r="I94" s="25" t="s">
        <v>1435</v>
      </c>
      <c r="J94" s="25" t="s">
        <v>1434</v>
      </c>
    </row>
    <row r="95" spans="1:10" x14ac:dyDescent="0.2">
      <c r="A95" s="20"/>
      <c r="B95" s="10" t="b">
        <v>1</v>
      </c>
      <c r="C95" s="20"/>
      <c r="D95" s="20"/>
      <c r="E95" s="20"/>
      <c r="F95" s="20"/>
      <c r="G95" s="20"/>
      <c r="H95" s="25" t="s">
        <v>1436</v>
      </c>
      <c r="I95" s="25" t="s">
        <v>1438</v>
      </c>
      <c r="J95" s="25" t="s">
        <v>1437</v>
      </c>
    </row>
    <row r="96" spans="1:10" x14ac:dyDescent="0.2">
      <c r="A96" s="3"/>
      <c r="B96" s="10" t="b">
        <v>1</v>
      </c>
      <c r="C96" s="3"/>
      <c r="D96" s="3"/>
      <c r="E96" s="3"/>
      <c r="F96" s="3"/>
      <c r="G96" s="3"/>
      <c r="H96" s="4" t="s">
        <v>1439</v>
      </c>
      <c r="I96" s="4" t="s">
        <v>1441</v>
      </c>
      <c r="J96" s="4" t="s">
        <v>1440</v>
      </c>
    </row>
    <row r="97" spans="1:10" x14ac:dyDescent="0.2">
      <c r="A97" s="3"/>
      <c r="B97" s="10" t="b">
        <v>1</v>
      </c>
      <c r="C97" s="3"/>
      <c r="D97" s="3"/>
      <c r="E97" s="3"/>
      <c r="F97" s="3"/>
      <c r="G97" s="3"/>
      <c r="H97" s="4" t="s">
        <v>1442</v>
      </c>
      <c r="I97" s="4" t="s">
        <v>1444</v>
      </c>
      <c r="J97" s="4" t="s">
        <v>1443</v>
      </c>
    </row>
    <row r="98" spans="1:10" x14ac:dyDescent="0.2">
      <c r="A98" s="3"/>
      <c r="B98" s="10" t="b">
        <v>1</v>
      </c>
      <c r="C98" s="3"/>
      <c r="D98" s="3"/>
      <c r="E98" s="3"/>
      <c r="F98" s="3"/>
      <c r="G98" s="3"/>
      <c r="H98" s="4" t="s">
        <v>1445</v>
      </c>
      <c r="I98" s="4" t="s">
        <v>1447</v>
      </c>
      <c r="J98" s="4" t="s">
        <v>1446</v>
      </c>
    </row>
    <row r="99" spans="1:10" x14ac:dyDescent="0.2">
      <c r="A99" s="3"/>
      <c r="B99" s="10" t="b">
        <v>1</v>
      </c>
      <c r="C99" s="3"/>
      <c r="D99" s="3"/>
      <c r="E99" s="3"/>
      <c r="F99" s="3"/>
      <c r="G99" s="3"/>
      <c r="H99" s="4" t="s">
        <v>1448</v>
      </c>
      <c r="I99" s="4" t="s">
        <v>1450</v>
      </c>
      <c r="J99" s="4" t="s">
        <v>1449</v>
      </c>
    </row>
    <row r="100" spans="1:10" x14ac:dyDescent="0.2">
      <c r="A100" s="3"/>
      <c r="B100" s="10" t="b">
        <v>1</v>
      </c>
      <c r="C100" s="3"/>
      <c r="D100" s="3"/>
      <c r="E100" s="3"/>
      <c r="F100" s="3"/>
      <c r="G100" s="3"/>
      <c r="H100" s="4" t="s">
        <v>1451</v>
      </c>
      <c r="I100" s="4" t="s">
        <v>1453</v>
      </c>
      <c r="J100" s="4" t="s">
        <v>1452</v>
      </c>
    </row>
    <row r="101" spans="1:10" x14ac:dyDescent="0.2">
      <c r="A101" s="3"/>
      <c r="B101" s="10" t="b">
        <v>1</v>
      </c>
      <c r="C101" s="3"/>
      <c r="D101" s="3"/>
      <c r="E101" s="3"/>
      <c r="F101" s="3"/>
      <c r="G101" s="3"/>
      <c r="H101" s="4" t="s">
        <v>1457</v>
      </c>
      <c r="I101" s="4" t="s">
        <v>1459</v>
      </c>
      <c r="J101" s="4" t="s">
        <v>1458</v>
      </c>
    </row>
    <row r="102" spans="1:10" x14ac:dyDescent="0.2">
      <c r="A102" s="3"/>
      <c r="B102" s="10" t="b">
        <v>1</v>
      </c>
      <c r="C102" s="3"/>
      <c r="D102" s="3"/>
      <c r="E102" s="3"/>
      <c r="F102" s="3"/>
      <c r="G102" s="3"/>
      <c r="H102" s="4" t="s">
        <v>1460</v>
      </c>
      <c r="I102" s="4" t="s">
        <v>1462</v>
      </c>
      <c r="J102" s="4" t="s">
        <v>1461</v>
      </c>
    </row>
    <row r="103" spans="1:10" x14ac:dyDescent="0.2">
      <c r="A103" s="3"/>
      <c r="B103" s="10" t="b">
        <v>1</v>
      </c>
      <c r="C103" s="3"/>
      <c r="D103" s="3"/>
      <c r="E103" s="3"/>
      <c r="F103" s="3"/>
      <c r="G103" s="3"/>
      <c r="H103" s="4" t="s">
        <v>1463</v>
      </c>
      <c r="I103" s="4" t="s">
        <v>1465</v>
      </c>
      <c r="J103" s="4" t="s">
        <v>1464</v>
      </c>
    </row>
    <row r="104" spans="1:10" x14ac:dyDescent="0.2">
      <c r="A104" s="3"/>
      <c r="B104" s="10" t="b">
        <v>1</v>
      </c>
      <c r="C104" s="3"/>
      <c r="D104" s="3"/>
      <c r="E104" s="3"/>
      <c r="F104" s="3"/>
      <c r="G104" s="3"/>
      <c r="H104" s="4" t="s">
        <v>1466</v>
      </c>
      <c r="I104" s="4" t="s">
        <v>1468</v>
      </c>
      <c r="J104" s="4" t="s">
        <v>1467</v>
      </c>
    </row>
    <row r="105" spans="1:10" x14ac:dyDescent="0.2">
      <c r="A105" s="3"/>
      <c r="B105" s="10" t="b">
        <v>1</v>
      </c>
      <c r="C105" s="3"/>
      <c r="D105" s="3"/>
      <c r="E105" s="3"/>
      <c r="F105" s="3"/>
      <c r="G105" s="3"/>
      <c r="H105" s="4" t="s">
        <v>1469</v>
      </c>
      <c r="I105" s="4" t="s">
        <v>1471</v>
      </c>
      <c r="J105" s="4" t="s">
        <v>1470</v>
      </c>
    </row>
    <row r="106" spans="1:10" x14ac:dyDescent="0.2">
      <c r="A106" s="3"/>
      <c r="B106" s="10" t="b">
        <v>1</v>
      </c>
      <c r="C106" s="3"/>
      <c r="D106" s="3"/>
      <c r="E106" s="3"/>
      <c r="F106" s="3"/>
      <c r="G106" s="3"/>
      <c r="H106" s="4" t="s">
        <v>1472</v>
      </c>
      <c r="I106" s="4" t="s">
        <v>1474</v>
      </c>
      <c r="J106" s="4" t="s">
        <v>1473</v>
      </c>
    </row>
    <row r="107" spans="1:10" x14ac:dyDescent="0.2">
      <c r="A107" s="3"/>
      <c r="B107" s="10" t="b">
        <v>1</v>
      </c>
      <c r="C107" s="3"/>
      <c r="D107" s="3"/>
      <c r="E107" s="3"/>
      <c r="F107" s="3"/>
      <c r="G107" s="3"/>
      <c r="H107" s="4" t="s">
        <v>1475</v>
      </c>
      <c r="I107" s="4" t="s">
        <v>1477</v>
      </c>
      <c r="J107" s="4" t="s">
        <v>1476</v>
      </c>
    </row>
    <row r="108" spans="1:10" x14ac:dyDescent="0.2">
      <c r="A108" s="3"/>
      <c r="B108" s="10" t="b">
        <v>1</v>
      </c>
      <c r="C108" s="3"/>
      <c r="D108" s="3"/>
      <c r="E108" s="3"/>
      <c r="F108" s="3"/>
      <c r="G108" s="3"/>
      <c r="H108" s="4" t="s">
        <v>1478</v>
      </c>
      <c r="I108" s="4" t="s">
        <v>1480</v>
      </c>
      <c r="J108" s="4" t="s">
        <v>1479</v>
      </c>
    </row>
    <row r="109" spans="1:10" x14ac:dyDescent="0.2">
      <c r="A109" s="3"/>
      <c r="B109" s="10" t="b">
        <v>1</v>
      </c>
      <c r="C109" s="3"/>
      <c r="D109" s="3"/>
      <c r="E109" s="3"/>
      <c r="F109" s="3"/>
      <c r="G109" s="3"/>
      <c r="H109" s="4" t="s">
        <v>1481</v>
      </c>
      <c r="I109" s="4" t="s">
        <v>1483</v>
      </c>
      <c r="J109" s="4" t="s">
        <v>1482</v>
      </c>
    </row>
    <row r="110" spans="1:10" x14ac:dyDescent="0.2">
      <c r="A110" s="3"/>
      <c r="B110" s="10" t="b">
        <v>1</v>
      </c>
      <c r="C110" s="3"/>
      <c r="D110" s="3"/>
      <c r="E110" s="3"/>
      <c r="F110" s="3"/>
      <c r="G110" s="3"/>
      <c r="H110" s="4" t="s">
        <v>1484</v>
      </c>
      <c r="I110" s="4" t="s">
        <v>1486</v>
      </c>
      <c r="J110" s="4" t="s">
        <v>1485</v>
      </c>
    </row>
    <row r="111" spans="1:10" x14ac:dyDescent="0.2">
      <c r="A111" s="3"/>
      <c r="B111" s="10" t="b">
        <v>1</v>
      </c>
      <c r="C111" s="3"/>
      <c r="D111" s="3"/>
      <c r="E111" s="3"/>
      <c r="F111" s="3"/>
      <c r="G111" s="3"/>
      <c r="H111" s="4" t="s">
        <v>1487</v>
      </c>
      <c r="I111" s="4" t="s">
        <v>1489</v>
      </c>
      <c r="J111" s="4" t="s">
        <v>1488</v>
      </c>
    </row>
    <row r="112" spans="1:10" x14ac:dyDescent="0.2">
      <c r="A112" s="3"/>
      <c r="B112" s="10" t="b">
        <v>1</v>
      </c>
      <c r="C112" s="3"/>
      <c r="D112" s="3"/>
      <c r="E112" s="3"/>
      <c r="F112" s="3"/>
      <c r="G112" s="3"/>
      <c r="H112" s="4" t="s">
        <v>1490</v>
      </c>
      <c r="I112" s="4" t="s">
        <v>1492</v>
      </c>
      <c r="J112" s="4" t="s">
        <v>1491</v>
      </c>
    </row>
    <row r="113" spans="1:10" x14ac:dyDescent="0.2">
      <c r="A113" s="3"/>
      <c r="B113" s="10" t="b">
        <v>1</v>
      </c>
      <c r="C113" s="3"/>
      <c r="D113" s="3"/>
      <c r="E113" s="3"/>
      <c r="F113" s="3"/>
      <c r="G113" s="3"/>
      <c r="H113" s="4" t="s">
        <v>1493</v>
      </c>
      <c r="I113" s="4" t="s">
        <v>1495</v>
      </c>
      <c r="J113" s="4" t="s">
        <v>1494</v>
      </c>
    </row>
    <row r="114" spans="1:10" x14ac:dyDescent="0.2">
      <c r="A114" s="3"/>
      <c r="B114" s="10" t="b">
        <v>1</v>
      </c>
      <c r="C114" s="3"/>
      <c r="D114" s="3"/>
      <c r="E114" s="3"/>
      <c r="F114" s="3"/>
      <c r="G114" s="3"/>
      <c r="H114" s="4" t="s">
        <v>1496</v>
      </c>
      <c r="I114" s="4" t="s">
        <v>1498</v>
      </c>
      <c r="J114" s="4" t="s">
        <v>1497</v>
      </c>
    </row>
    <row r="115" spans="1:10" x14ac:dyDescent="0.2">
      <c r="A115" s="3"/>
      <c r="B115" s="10" t="b">
        <v>1</v>
      </c>
      <c r="C115" s="3"/>
      <c r="D115" s="3"/>
      <c r="E115" s="3"/>
      <c r="F115" s="3"/>
      <c r="G115" s="3"/>
      <c r="H115" s="4" t="s">
        <v>1499</v>
      </c>
      <c r="I115" s="4" t="s">
        <v>1501</v>
      </c>
      <c r="J115" s="4" t="s">
        <v>1500</v>
      </c>
    </row>
    <row r="116" spans="1:10" x14ac:dyDescent="0.2">
      <c r="A116" s="3"/>
      <c r="B116" s="10" t="b">
        <v>1</v>
      </c>
      <c r="C116" s="3"/>
      <c r="D116" s="3"/>
      <c r="E116" s="3"/>
      <c r="F116" s="3"/>
      <c r="G116" s="3"/>
      <c r="H116" s="4" t="s">
        <v>1502</v>
      </c>
      <c r="I116" s="4" t="s">
        <v>1504</v>
      </c>
      <c r="J116" s="4" t="s">
        <v>1503</v>
      </c>
    </row>
    <row r="117" spans="1:10" x14ac:dyDescent="0.2">
      <c r="A117" s="3"/>
      <c r="B117" s="10" t="b">
        <v>1</v>
      </c>
      <c r="C117" s="3"/>
      <c r="D117" s="3"/>
      <c r="E117" s="3"/>
      <c r="F117" s="3"/>
      <c r="G117" s="3"/>
      <c r="H117" s="4" t="s">
        <v>1505</v>
      </c>
      <c r="I117" s="4" t="s">
        <v>1507</v>
      </c>
      <c r="J117" s="4" t="s">
        <v>1506</v>
      </c>
    </row>
    <row r="118" spans="1:10" x14ac:dyDescent="0.2">
      <c r="A118" s="3"/>
      <c r="B118" s="10" t="b">
        <v>1</v>
      </c>
      <c r="C118" s="3"/>
      <c r="D118" s="3"/>
      <c r="E118" s="3"/>
      <c r="F118" s="3"/>
      <c r="G118" s="3"/>
      <c r="H118" s="4" t="s">
        <v>1508</v>
      </c>
      <c r="I118" s="4" t="s">
        <v>1510</v>
      </c>
      <c r="J118" s="4" t="s">
        <v>1509</v>
      </c>
    </row>
    <row r="119" spans="1:10" x14ac:dyDescent="0.2">
      <c r="A119" s="3"/>
      <c r="B119" s="10" t="b">
        <v>1</v>
      </c>
      <c r="C119" s="3"/>
      <c r="D119" s="3"/>
      <c r="E119" s="3"/>
      <c r="F119" s="3"/>
      <c r="G119" s="3"/>
      <c r="H119" s="4" t="s">
        <v>1511</v>
      </c>
      <c r="I119" s="4" t="s">
        <v>1513</v>
      </c>
      <c r="J119" s="4" t="s">
        <v>1512</v>
      </c>
    </row>
    <row r="120" spans="1:10" x14ac:dyDescent="0.2">
      <c r="A120" s="3"/>
      <c r="B120" s="10" t="b">
        <v>1</v>
      </c>
      <c r="C120" s="3"/>
      <c r="D120" s="3"/>
      <c r="E120" s="3"/>
      <c r="F120" s="3"/>
      <c r="G120" s="3"/>
      <c r="H120" s="4" t="s">
        <v>1514</v>
      </c>
      <c r="I120" s="4" t="s">
        <v>1516</v>
      </c>
      <c r="J120" s="4" t="s">
        <v>1515</v>
      </c>
    </row>
    <row r="121" spans="1:10" x14ac:dyDescent="0.2">
      <c r="A121" s="3"/>
      <c r="B121" s="10" t="b">
        <v>1</v>
      </c>
      <c r="C121" s="3"/>
      <c r="D121" s="3"/>
      <c r="E121" s="3"/>
      <c r="F121" s="3"/>
      <c r="G121" s="3"/>
      <c r="H121" s="4" t="s">
        <v>1517</v>
      </c>
      <c r="I121" s="4" t="s">
        <v>1519</v>
      </c>
      <c r="J121" s="4" t="s">
        <v>1518</v>
      </c>
    </row>
    <row r="122" spans="1:10" x14ac:dyDescent="0.2">
      <c r="A122" s="3"/>
      <c r="B122" s="10" t="b">
        <v>1</v>
      </c>
      <c r="C122" s="3"/>
      <c r="D122" s="3"/>
      <c r="E122" s="3"/>
      <c r="F122" s="3"/>
      <c r="G122" s="3"/>
      <c r="H122" s="4" t="s">
        <v>1520</v>
      </c>
      <c r="I122" s="4" t="s">
        <v>1522</v>
      </c>
      <c r="J122" s="4" t="s">
        <v>1521</v>
      </c>
    </row>
    <row r="123" spans="1:10" x14ac:dyDescent="0.2">
      <c r="A123" s="3"/>
      <c r="B123" s="10" t="b">
        <v>1</v>
      </c>
      <c r="C123" s="3"/>
      <c r="D123" s="3"/>
      <c r="E123" s="3"/>
      <c r="F123" s="3"/>
      <c r="G123" s="3"/>
      <c r="H123" s="4" t="s">
        <v>1523</v>
      </c>
      <c r="I123" s="4" t="s">
        <v>1525</v>
      </c>
      <c r="J123" s="4" t="s">
        <v>1524</v>
      </c>
    </row>
    <row r="124" spans="1:10" x14ac:dyDescent="0.2">
      <c r="A124" s="3"/>
      <c r="B124" s="10" t="b">
        <v>1</v>
      </c>
      <c r="C124" s="3"/>
      <c r="D124" s="3"/>
      <c r="E124" s="3"/>
      <c r="F124" s="3"/>
      <c r="G124" s="3"/>
      <c r="H124" s="4" t="s">
        <v>1526</v>
      </c>
      <c r="I124" s="4" t="s">
        <v>1528</v>
      </c>
      <c r="J124" s="4" t="s">
        <v>1527</v>
      </c>
    </row>
    <row r="125" spans="1:10" x14ac:dyDescent="0.2">
      <c r="A125" s="3"/>
      <c r="B125" s="10" t="b">
        <v>1</v>
      </c>
      <c r="C125" s="3"/>
      <c r="D125" s="3"/>
      <c r="E125" s="3"/>
      <c r="F125" s="3"/>
      <c r="G125" s="3"/>
      <c r="H125" s="4" t="s">
        <v>1529</v>
      </c>
      <c r="I125" s="4" t="s">
        <v>1531</v>
      </c>
      <c r="J125" s="4" t="s">
        <v>1530</v>
      </c>
    </row>
    <row r="126" spans="1:10" x14ac:dyDescent="0.2">
      <c r="A126" s="3"/>
      <c r="B126" s="10" t="b">
        <v>1</v>
      </c>
      <c r="C126" s="3"/>
      <c r="D126" s="3"/>
      <c r="E126" s="3"/>
      <c r="F126" s="3"/>
      <c r="G126" s="3"/>
      <c r="H126" s="4" t="s">
        <v>1532</v>
      </c>
      <c r="I126" s="4" t="s">
        <v>1534</v>
      </c>
      <c r="J126" s="4" t="s">
        <v>1533</v>
      </c>
    </row>
    <row r="127" spans="1:10" x14ac:dyDescent="0.2">
      <c r="A127" s="3"/>
      <c r="B127" s="10" t="b">
        <v>1</v>
      </c>
      <c r="C127" s="3"/>
      <c r="D127" s="3"/>
      <c r="E127" s="3"/>
      <c r="F127" s="3"/>
      <c r="G127" s="3"/>
      <c r="H127" s="4" t="s">
        <v>1535</v>
      </c>
      <c r="I127" s="4" t="s">
        <v>1537</v>
      </c>
      <c r="J127" s="4" t="s">
        <v>1536</v>
      </c>
    </row>
    <row r="128" spans="1:10" x14ac:dyDescent="0.2">
      <c r="A128" s="3"/>
      <c r="B128" s="10" t="b">
        <v>1</v>
      </c>
      <c r="C128" s="3"/>
      <c r="D128" s="3"/>
      <c r="E128" s="3"/>
      <c r="F128" s="3"/>
      <c r="G128" s="3"/>
      <c r="H128" s="4" t="s">
        <v>1538</v>
      </c>
      <c r="I128" s="4" t="s">
        <v>1540</v>
      </c>
      <c r="J128" s="4" t="s">
        <v>1539</v>
      </c>
    </row>
    <row r="129" spans="1:10" x14ac:dyDescent="0.2">
      <c r="A129" s="3"/>
      <c r="B129" s="10" t="b">
        <v>1</v>
      </c>
      <c r="C129" s="3"/>
      <c r="D129" s="3"/>
      <c r="E129" s="3"/>
      <c r="F129" s="3"/>
      <c r="G129" s="3"/>
      <c r="H129" s="4" t="s">
        <v>1541</v>
      </c>
      <c r="I129" s="4" t="s">
        <v>1543</v>
      </c>
      <c r="J129" s="4" t="s">
        <v>1542</v>
      </c>
    </row>
    <row r="130" spans="1:10" x14ac:dyDescent="0.2">
      <c r="A130" s="3"/>
      <c r="B130" s="10" t="b">
        <v>1</v>
      </c>
      <c r="C130" s="3"/>
      <c r="D130" s="3"/>
      <c r="E130" s="3"/>
      <c r="F130" s="3"/>
      <c r="G130" s="3"/>
      <c r="H130" s="4" t="s">
        <v>1544</v>
      </c>
      <c r="I130" s="4" t="s">
        <v>1546</v>
      </c>
      <c r="J130" s="4" t="s">
        <v>1545</v>
      </c>
    </row>
    <row r="131" spans="1:10" x14ac:dyDescent="0.2">
      <c r="A131" s="3"/>
      <c r="B131" s="10" t="b">
        <v>1</v>
      </c>
      <c r="C131" s="3"/>
      <c r="D131" s="3"/>
      <c r="E131" s="3"/>
      <c r="F131" s="3"/>
      <c r="G131" s="3"/>
      <c r="H131" s="4" t="s">
        <v>1547</v>
      </c>
      <c r="I131" s="4" t="s">
        <v>1549</v>
      </c>
      <c r="J131" s="4" t="s">
        <v>1548</v>
      </c>
    </row>
    <row r="132" spans="1:10" x14ac:dyDescent="0.2">
      <c r="A132" s="3"/>
      <c r="B132" s="10" t="b">
        <v>1</v>
      </c>
      <c r="C132" s="3"/>
      <c r="D132" s="3"/>
      <c r="E132" s="3"/>
      <c r="F132" s="3"/>
      <c r="G132" s="3"/>
      <c r="H132" s="4" t="s">
        <v>1550</v>
      </c>
      <c r="I132" s="4" t="s">
        <v>1552</v>
      </c>
      <c r="J132" s="4" t="s">
        <v>1551</v>
      </c>
    </row>
    <row r="133" spans="1:10" x14ac:dyDescent="0.2">
      <c r="A133" s="3"/>
      <c r="B133" s="10" t="b">
        <v>1</v>
      </c>
      <c r="C133" s="3"/>
      <c r="D133" s="3"/>
      <c r="E133" s="3"/>
      <c r="F133" s="3"/>
      <c r="G133" s="3"/>
      <c r="H133" s="4" t="s">
        <v>1553</v>
      </c>
      <c r="I133" s="4" t="s">
        <v>1555</v>
      </c>
      <c r="J133" s="4" t="s">
        <v>1554</v>
      </c>
    </row>
    <row r="134" spans="1:10" x14ac:dyDescent="0.2">
      <c r="A134" s="3"/>
      <c r="B134" s="10" t="b">
        <v>1</v>
      </c>
      <c r="C134" s="3"/>
      <c r="D134" s="3"/>
      <c r="E134" s="3"/>
      <c r="F134" s="3"/>
      <c r="G134" s="3"/>
      <c r="H134" s="4" t="s">
        <v>1556</v>
      </c>
      <c r="I134" s="4" t="s">
        <v>1558</v>
      </c>
      <c r="J134" s="4" t="s">
        <v>1557</v>
      </c>
    </row>
    <row r="135" spans="1:10" x14ac:dyDescent="0.2">
      <c r="A135" s="3"/>
      <c r="B135" s="10" t="b">
        <v>1</v>
      </c>
      <c r="C135" s="3"/>
      <c r="D135" s="3"/>
      <c r="E135" s="3"/>
      <c r="F135" s="3"/>
      <c r="G135" s="3"/>
      <c r="H135" s="4" t="s">
        <v>1559</v>
      </c>
      <c r="I135" s="4" t="s">
        <v>1561</v>
      </c>
      <c r="J135" s="4" t="s">
        <v>1560</v>
      </c>
    </row>
    <row r="136" spans="1:10" x14ac:dyDescent="0.2">
      <c r="A136" s="3"/>
      <c r="B136" s="10" t="b">
        <v>1</v>
      </c>
      <c r="C136" s="3"/>
      <c r="D136" s="3"/>
      <c r="E136" s="3"/>
      <c r="F136" s="3"/>
      <c r="G136" s="3"/>
      <c r="H136" s="4" t="s">
        <v>1562</v>
      </c>
      <c r="I136" s="4" t="s">
        <v>1564</v>
      </c>
      <c r="J136" s="4" t="s">
        <v>1563</v>
      </c>
    </row>
    <row r="137" spans="1:10" x14ac:dyDescent="0.2">
      <c r="A137" s="3"/>
      <c r="B137" s="10" t="b">
        <v>1</v>
      </c>
      <c r="C137" s="3"/>
      <c r="D137" s="3"/>
      <c r="E137" s="3"/>
      <c r="F137" s="3"/>
      <c r="G137" s="3"/>
      <c r="H137" s="4" t="s">
        <v>1565</v>
      </c>
      <c r="I137" s="4" t="s">
        <v>1567</v>
      </c>
      <c r="J137" s="4" t="s">
        <v>1566</v>
      </c>
    </row>
    <row r="138" spans="1:10" x14ac:dyDescent="0.2">
      <c r="A138" s="3"/>
      <c r="B138" s="10" t="b">
        <v>1</v>
      </c>
      <c r="C138" s="3"/>
      <c r="D138" s="3"/>
      <c r="E138" s="3"/>
      <c r="F138" s="3"/>
      <c r="G138" s="3"/>
      <c r="H138" s="4" t="s">
        <v>1568</v>
      </c>
      <c r="I138" s="4" t="s">
        <v>1570</v>
      </c>
      <c r="J138" s="4" t="s">
        <v>1569</v>
      </c>
    </row>
    <row r="139" spans="1:10" x14ac:dyDescent="0.2">
      <c r="A139" s="3"/>
      <c r="B139" s="10" t="b">
        <v>1</v>
      </c>
      <c r="C139" s="3"/>
      <c r="D139" s="3"/>
      <c r="E139" s="3"/>
      <c r="F139" s="3"/>
      <c r="G139" s="3"/>
      <c r="H139" s="4" t="s">
        <v>1571</v>
      </c>
      <c r="I139" s="4" t="s">
        <v>1573</v>
      </c>
      <c r="J139" s="4" t="s">
        <v>1572</v>
      </c>
    </row>
    <row r="140" spans="1:10" x14ac:dyDescent="0.2">
      <c r="A140" s="3"/>
      <c r="B140" s="10" t="b">
        <v>1</v>
      </c>
      <c r="C140" s="3"/>
      <c r="D140" s="3"/>
      <c r="E140" s="3"/>
      <c r="F140" s="3"/>
      <c r="G140" s="3"/>
      <c r="H140" s="4" t="s">
        <v>1574</v>
      </c>
      <c r="I140" s="4" t="s">
        <v>1576</v>
      </c>
      <c r="J140" s="4" t="s">
        <v>1575</v>
      </c>
    </row>
    <row r="141" spans="1:10" x14ac:dyDescent="0.2">
      <c r="A141" s="3"/>
      <c r="B141" s="10" t="b">
        <v>1</v>
      </c>
      <c r="C141" s="3"/>
      <c r="D141" s="3"/>
      <c r="E141" s="3"/>
      <c r="F141" s="3"/>
      <c r="G141" s="3"/>
      <c r="H141" s="4" t="s">
        <v>1577</v>
      </c>
      <c r="I141" s="4" t="s">
        <v>1579</v>
      </c>
      <c r="J141" s="4" t="s">
        <v>1578</v>
      </c>
    </row>
    <row r="142" spans="1:10" x14ac:dyDescent="0.2">
      <c r="A142" s="3"/>
      <c r="B142" s="10" t="b">
        <v>1</v>
      </c>
      <c r="C142" s="3"/>
      <c r="D142" s="3"/>
      <c r="E142" s="3"/>
      <c r="F142" s="3"/>
      <c r="G142" s="3"/>
      <c r="H142" s="4" t="s">
        <v>1580</v>
      </c>
      <c r="I142" s="4" t="s">
        <v>1582</v>
      </c>
      <c r="J142" s="4" t="s">
        <v>1581</v>
      </c>
    </row>
    <row r="143" spans="1:10" x14ac:dyDescent="0.2">
      <c r="A143" s="3"/>
      <c r="B143" s="10" t="b">
        <v>1</v>
      </c>
      <c r="C143" s="3"/>
      <c r="D143" s="3"/>
      <c r="E143" s="3"/>
      <c r="F143" s="3"/>
      <c r="G143" s="3"/>
      <c r="H143" s="4" t="s">
        <v>1583</v>
      </c>
      <c r="I143" s="4" t="s">
        <v>1585</v>
      </c>
      <c r="J143" s="4" t="s">
        <v>1584</v>
      </c>
    </row>
    <row r="144" spans="1:10" x14ac:dyDescent="0.2">
      <c r="A144" s="3"/>
      <c r="B144" s="10" t="b">
        <v>1</v>
      </c>
      <c r="C144" s="3"/>
      <c r="D144" s="3"/>
      <c r="E144" s="3"/>
      <c r="F144" s="3"/>
      <c r="G144" s="3"/>
      <c r="H144" s="4" t="s">
        <v>1586</v>
      </c>
      <c r="I144" s="4" t="s">
        <v>1588</v>
      </c>
      <c r="J144" s="4" t="s">
        <v>1587</v>
      </c>
    </row>
    <row r="145" spans="1:10" x14ac:dyDescent="0.2">
      <c r="A145" s="3"/>
      <c r="B145" s="10" t="b">
        <v>1</v>
      </c>
      <c r="C145" s="3"/>
      <c r="D145" s="3"/>
      <c r="E145" s="3"/>
      <c r="F145" s="3"/>
      <c r="G145" s="3"/>
      <c r="H145" s="4" t="s">
        <v>1589</v>
      </c>
      <c r="I145" s="4" t="s">
        <v>1591</v>
      </c>
      <c r="J145" s="4" t="s">
        <v>1590</v>
      </c>
    </row>
    <row r="146" spans="1:10" x14ac:dyDescent="0.2">
      <c r="A146" s="3"/>
      <c r="B146" s="10" t="b">
        <v>1</v>
      </c>
      <c r="C146" s="3"/>
      <c r="D146" s="3"/>
      <c r="E146" s="3"/>
      <c r="F146" s="3"/>
      <c r="G146" s="3"/>
      <c r="H146" s="4" t="s">
        <v>1592</v>
      </c>
      <c r="I146" s="4" t="s">
        <v>1594</v>
      </c>
      <c r="J146" s="4" t="s">
        <v>1593</v>
      </c>
    </row>
    <row r="147" spans="1:10" x14ac:dyDescent="0.2">
      <c r="A147" s="3"/>
      <c r="B147" s="10" t="b">
        <v>1</v>
      </c>
      <c r="C147" s="3"/>
      <c r="D147" s="3"/>
      <c r="E147" s="3"/>
      <c r="F147" s="3"/>
      <c r="G147" s="3"/>
      <c r="H147" s="4" t="s">
        <v>1595</v>
      </c>
      <c r="I147" s="4" t="s">
        <v>1597</v>
      </c>
      <c r="J147" s="4" t="s">
        <v>1596</v>
      </c>
    </row>
    <row r="148" spans="1:10" x14ac:dyDescent="0.2">
      <c r="A148" s="3"/>
      <c r="B148" s="10" t="b">
        <v>1</v>
      </c>
      <c r="C148" s="3"/>
      <c r="D148" s="3"/>
      <c r="E148" s="3"/>
      <c r="F148" s="3"/>
      <c r="G148" s="3"/>
      <c r="H148" s="4" t="s">
        <v>1598</v>
      </c>
      <c r="I148" s="4" t="s">
        <v>1600</v>
      </c>
      <c r="J148" s="4" t="s">
        <v>1599</v>
      </c>
    </row>
    <row r="149" spans="1:10" x14ac:dyDescent="0.2">
      <c r="A149" s="3"/>
      <c r="B149" s="10" t="b">
        <v>1</v>
      </c>
      <c r="C149" s="3"/>
      <c r="D149" s="3"/>
      <c r="E149" s="3"/>
      <c r="F149" s="3"/>
      <c r="G149" s="3"/>
      <c r="H149" s="4" t="s">
        <v>1601</v>
      </c>
      <c r="I149" s="4" t="s">
        <v>1603</v>
      </c>
      <c r="J149" s="4" t="s">
        <v>1602</v>
      </c>
    </row>
    <row r="150" spans="1:10" x14ac:dyDescent="0.2">
      <c r="A150" s="3"/>
      <c r="B150" s="10" t="b">
        <v>1</v>
      </c>
      <c r="C150" s="3"/>
      <c r="D150" s="3"/>
      <c r="E150" s="3"/>
      <c r="F150" s="3"/>
      <c r="G150" s="3"/>
      <c r="H150" s="4" t="s">
        <v>1604</v>
      </c>
      <c r="I150" s="4" t="s">
        <v>1606</v>
      </c>
      <c r="J150" s="4" t="s">
        <v>1605</v>
      </c>
    </row>
    <row r="151" spans="1:10" x14ac:dyDescent="0.2">
      <c r="A151" s="3"/>
      <c r="B151" s="10" t="b">
        <v>1</v>
      </c>
      <c r="C151" s="3"/>
      <c r="D151" s="3"/>
      <c r="E151" s="3"/>
      <c r="F151" s="3"/>
      <c r="G151" s="3"/>
      <c r="H151" s="4" t="s">
        <v>1607</v>
      </c>
      <c r="I151" s="4" t="s">
        <v>1609</v>
      </c>
      <c r="J151" s="4" t="s">
        <v>1608</v>
      </c>
    </row>
    <row r="152" spans="1:10" x14ac:dyDescent="0.2">
      <c r="A152" s="3"/>
      <c r="B152" s="10" t="b">
        <v>1</v>
      </c>
      <c r="C152" s="3"/>
      <c r="D152" s="3"/>
      <c r="E152" s="3"/>
      <c r="F152" s="3"/>
      <c r="G152" s="3"/>
      <c r="H152" s="4" t="s">
        <v>1610</v>
      </c>
      <c r="I152" s="4" t="s">
        <v>1612</v>
      </c>
      <c r="J152" s="4" t="s">
        <v>1611</v>
      </c>
    </row>
    <row r="153" spans="1:10" x14ac:dyDescent="0.2">
      <c r="A153" s="3"/>
      <c r="B153" s="10" t="b">
        <v>1</v>
      </c>
      <c r="C153" s="3"/>
      <c r="D153" s="3"/>
      <c r="E153" s="3"/>
      <c r="F153" s="3"/>
      <c r="G153" s="3"/>
      <c r="H153" s="4" t="s">
        <v>1613</v>
      </c>
      <c r="I153" s="4" t="s">
        <v>1615</v>
      </c>
      <c r="J153" s="4" t="s">
        <v>1614</v>
      </c>
    </row>
    <row r="154" spans="1:10" x14ac:dyDescent="0.2">
      <c r="A154" s="3"/>
      <c r="B154" s="10" t="b">
        <v>1</v>
      </c>
      <c r="C154" s="3"/>
      <c r="D154" s="3"/>
      <c r="E154" s="3"/>
      <c r="F154" s="3"/>
      <c r="G154" s="3"/>
      <c r="H154" s="4" t="s">
        <v>1616</v>
      </c>
      <c r="I154" s="4" t="s">
        <v>1618</v>
      </c>
      <c r="J154" s="4" t="s">
        <v>1617</v>
      </c>
    </row>
    <row r="155" spans="1:10" x14ac:dyDescent="0.2">
      <c r="A155" s="3"/>
      <c r="B155" s="10" t="b">
        <v>1</v>
      </c>
      <c r="C155" s="3"/>
      <c r="D155" s="3"/>
      <c r="E155" s="3"/>
      <c r="F155" s="3"/>
      <c r="G155" s="3"/>
      <c r="H155" s="4" t="s">
        <v>1619</v>
      </c>
      <c r="I155" s="4" t="s">
        <v>1621</v>
      </c>
      <c r="J155" s="4" t="s">
        <v>1620</v>
      </c>
    </row>
    <row r="156" spans="1:10" x14ac:dyDescent="0.2">
      <c r="A156" s="3"/>
      <c r="B156" s="10" t="b">
        <v>1</v>
      </c>
      <c r="C156" s="3"/>
      <c r="D156" s="3"/>
      <c r="E156" s="3"/>
      <c r="F156" s="3"/>
      <c r="G156" s="3"/>
      <c r="H156" s="4" t="s">
        <v>1622</v>
      </c>
      <c r="I156" s="4" t="s">
        <v>1624</v>
      </c>
      <c r="J156" s="4" t="s">
        <v>1623</v>
      </c>
    </row>
    <row r="157" spans="1:10" x14ac:dyDescent="0.2">
      <c r="A157" s="3"/>
      <c r="B157" s="10" t="b">
        <v>1</v>
      </c>
      <c r="C157" s="3"/>
      <c r="D157" s="3"/>
      <c r="E157" s="3"/>
      <c r="F157" s="3"/>
      <c r="G157" s="3"/>
      <c r="H157" s="4" t="s">
        <v>1625</v>
      </c>
      <c r="I157" s="4" t="s">
        <v>1627</v>
      </c>
      <c r="J157" s="4" t="s">
        <v>1626</v>
      </c>
    </row>
    <row r="158" spans="1:10" x14ac:dyDescent="0.2">
      <c r="A158" s="3"/>
      <c r="B158" s="10" t="b">
        <v>1</v>
      </c>
      <c r="C158" s="3"/>
      <c r="D158" s="3"/>
      <c r="E158" s="3"/>
      <c r="F158" s="3"/>
      <c r="G158" s="3"/>
      <c r="H158" s="4" t="s">
        <v>1628</v>
      </c>
      <c r="I158" s="4" t="s">
        <v>1630</v>
      </c>
      <c r="J158" s="4" t="s">
        <v>1629</v>
      </c>
    </row>
    <row r="159" spans="1:10" x14ac:dyDescent="0.2">
      <c r="A159" s="3"/>
      <c r="B159" s="10" t="b">
        <v>1</v>
      </c>
      <c r="C159" s="3"/>
      <c r="D159" s="3"/>
      <c r="E159" s="3"/>
      <c r="F159" s="3"/>
      <c r="G159" s="3"/>
      <c r="H159" s="4" t="s">
        <v>1631</v>
      </c>
      <c r="I159" s="4" t="s">
        <v>1633</v>
      </c>
      <c r="J159" s="4" t="s">
        <v>1632</v>
      </c>
    </row>
    <row r="160" spans="1:10" x14ac:dyDescent="0.2">
      <c r="A160" s="3"/>
      <c r="B160" s="10" t="b">
        <v>1</v>
      </c>
      <c r="C160" s="3"/>
      <c r="D160" s="3"/>
      <c r="E160" s="3"/>
      <c r="F160" s="3"/>
      <c r="G160" s="3"/>
      <c r="H160" s="4" t="s">
        <v>1634</v>
      </c>
      <c r="I160" s="4" t="s">
        <v>1636</v>
      </c>
      <c r="J160" s="4" t="s">
        <v>1635</v>
      </c>
    </row>
    <row r="161" spans="1:10" x14ac:dyDescent="0.2">
      <c r="A161" s="3"/>
      <c r="B161" s="10" t="b">
        <v>1</v>
      </c>
      <c r="C161" s="3"/>
      <c r="D161" s="3"/>
      <c r="E161" s="3"/>
      <c r="F161" s="3"/>
      <c r="G161" s="3"/>
      <c r="H161" s="4" t="s">
        <v>1637</v>
      </c>
      <c r="I161" s="4" t="s">
        <v>1639</v>
      </c>
      <c r="J161" s="4" t="s">
        <v>1638</v>
      </c>
    </row>
    <row r="162" spans="1:10" x14ac:dyDescent="0.2">
      <c r="A162" s="3"/>
      <c r="B162" s="10" t="b">
        <v>1</v>
      </c>
      <c r="C162" s="3"/>
      <c r="D162" s="3"/>
      <c r="E162" s="3"/>
      <c r="F162" s="3"/>
      <c r="G162" s="3"/>
      <c r="H162" s="4" t="s">
        <v>1640</v>
      </c>
      <c r="I162" s="4" t="s">
        <v>1642</v>
      </c>
      <c r="J162" s="4" t="s">
        <v>1641</v>
      </c>
    </row>
    <row r="163" spans="1:10" x14ac:dyDescent="0.2">
      <c r="A163" s="3"/>
      <c r="B163" s="10" t="b">
        <v>1</v>
      </c>
      <c r="C163" s="3"/>
      <c r="D163" s="3"/>
      <c r="E163" s="3"/>
      <c r="F163" s="3"/>
      <c r="G163" s="3"/>
      <c r="H163" s="4" t="s">
        <v>1643</v>
      </c>
      <c r="I163" s="4" t="s">
        <v>1645</v>
      </c>
      <c r="J163" s="4" t="s">
        <v>1644</v>
      </c>
    </row>
    <row r="164" spans="1:10" x14ac:dyDescent="0.2">
      <c r="A164" s="3"/>
      <c r="B164" s="10" t="b">
        <v>1</v>
      </c>
      <c r="C164" s="3"/>
      <c r="D164" s="3"/>
      <c r="E164" s="3"/>
      <c r="F164" s="3"/>
      <c r="G164" s="3"/>
      <c r="H164" s="4" t="s">
        <v>1646</v>
      </c>
      <c r="I164" s="4" t="s">
        <v>1648</v>
      </c>
      <c r="J164" s="4" t="s">
        <v>1647</v>
      </c>
    </row>
    <row r="165" spans="1:10" x14ac:dyDescent="0.2">
      <c r="A165" s="3"/>
      <c r="B165" s="10" t="b">
        <v>1</v>
      </c>
      <c r="C165" s="3"/>
      <c r="D165" s="3"/>
      <c r="E165" s="3"/>
      <c r="F165" s="3"/>
      <c r="G165" s="3"/>
      <c r="H165" s="4" t="s">
        <v>1649</v>
      </c>
      <c r="I165" s="4" t="s">
        <v>1651</v>
      </c>
      <c r="J165" s="4" t="s">
        <v>1650</v>
      </c>
    </row>
    <row r="166" spans="1:10" x14ac:dyDescent="0.2">
      <c r="A166" s="3"/>
      <c r="B166" s="10" t="b">
        <v>1</v>
      </c>
      <c r="C166" s="3"/>
      <c r="D166" s="3"/>
      <c r="E166" s="3"/>
      <c r="F166" s="3"/>
      <c r="G166" s="3"/>
      <c r="H166" s="4" t="s">
        <v>1652</v>
      </c>
      <c r="I166" s="4" t="s">
        <v>1654</v>
      </c>
      <c r="J166" s="4" t="s">
        <v>1653</v>
      </c>
    </row>
    <row r="167" spans="1:10" x14ac:dyDescent="0.2">
      <c r="A167" s="3"/>
      <c r="B167" s="10" t="b">
        <v>1</v>
      </c>
      <c r="C167" s="3"/>
      <c r="D167" s="3"/>
      <c r="E167" s="3"/>
      <c r="F167" s="3"/>
      <c r="G167" s="3"/>
      <c r="H167" s="4" t="s">
        <v>1655</v>
      </c>
      <c r="I167" s="4" t="s">
        <v>1657</v>
      </c>
      <c r="J167" s="4" t="s">
        <v>1656</v>
      </c>
    </row>
    <row r="168" spans="1:10" x14ac:dyDescent="0.2">
      <c r="A168" s="3"/>
      <c r="B168" s="10" t="b">
        <v>1</v>
      </c>
      <c r="C168" s="3"/>
      <c r="D168" s="3"/>
      <c r="E168" s="3"/>
      <c r="F168" s="3"/>
      <c r="G168" s="3"/>
      <c r="H168" s="4" t="s">
        <v>1658</v>
      </c>
      <c r="I168" s="4" t="s">
        <v>1660</v>
      </c>
      <c r="J168" s="4" t="s">
        <v>1659</v>
      </c>
    </row>
    <row r="169" spans="1:10" x14ac:dyDescent="0.2">
      <c r="A169" s="3"/>
      <c r="B169" s="10" t="b">
        <v>1</v>
      </c>
      <c r="C169" s="3"/>
      <c r="D169" s="3"/>
      <c r="E169" s="3"/>
      <c r="F169" s="3"/>
      <c r="G169" s="3"/>
      <c r="H169" s="4" t="s">
        <v>1661</v>
      </c>
      <c r="I169" s="4" t="s">
        <v>1663</v>
      </c>
      <c r="J169" s="4" t="s">
        <v>1662</v>
      </c>
    </row>
    <row r="170" spans="1:10" x14ac:dyDescent="0.2">
      <c r="A170" s="3"/>
      <c r="B170" s="10" t="b">
        <v>1</v>
      </c>
      <c r="C170" s="3"/>
      <c r="D170" s="3"/>
      <c r="E170" s="3"/>
      <c r="F170" s="3"/>
      <c r="G170" s="3"/>
      <c r="H170" s="4" t="s">
        <v>1664</v>
      </c>
      <c r="I170" s="4" t="s">
        <v>1666</v>
      </c>
      <c r="J170" s="4" t="s">
        <v>1665</v>
      </c>
    </row>
    <row r="171" spans="1:10" x14ac:dyDescent="0.2">
      <c r="A171" s="3"/>
      <c r="B171" s="10" t="b">
        <v>1</v>
      </c>
      <c r="C171" s="3"/>
      <c r="D171" s="3"/>
      <c r="E171" s="3"/>
      <c r="F171" s="3"/>
      <c r="G171" s="3"/>
      <c r="H171" s="4" t="s">
        <v>1667</v>
      </c>
      <c r="I171" s="4" t="s">
        <v>1669</v>
      </c>
      <c r="J171" s="4" t="s">
        <v>1668</v>
      </c>
    </row>
    <row r="172" spans="1:10" x14ac:dyDescent="0.2">
      <c r="A172" s="3"/>
      <c r="B172" s="10" t="b">
        <v>1</v>
      </c>
      <c r="C172" s="3"/>
      <c r="D172" s="3"/>
      <c r="E172" s="3"/>
      <c r="F172" s="3"/>
      <c r="G172" s="3"/>
      <c r="H172" s="4" t="s">
        <v>1670</v>
      </c>
      <c r="I172" s="4" t="s">
        <v>1672</v>
      </c>
      <c r="J172" s="4" t="s">
        <v>1671</v>
      </c>
    </row>
    <row r="173" spans="1:10" x14ac:dyDescent="0.2">
      <c r="A173" s="3"/>
      <c r="B173" s="10" t="b">
        <v>1</v>
      </c>
      <c r="C173" s="3"/>
      <c r="D173" s="3"/>
      <c r="E173" s="3"/>
      <c r="F173" s="3"/>
      <c r="G173" s="3"/>
      <c r="H173" s="4" t="s">
        <v>1673</v>
      </c>
      <c r="I173" s="4" t="s">
        <v>1675</v>
      </c>
      <c r="J173" s="4" t="s">
        <v>1674</v>
      </c>
    </row>
    <row r="174" spans="1:10" x14ac:dyDescent="0.2">
      <c r="A174" s="3"/>
      <c r="B174" s="10" t="b">
        <v>1</v>
      </c>
      <c r="C174" s="3"/>
      <c r="D174" s="3"/>
      <c r="E174" s="3"/>
      <c r="F174" s="3"/>
      <c r="G174" s="3"/>
      <c r="H174" s="4" t="s">
        <v>1676</v>
      </c>
      <c r="I174" s="4" t="s">
        <v>1678</v>
      </c>
      <c r="J174" s="4" t="s">
        <v>1677</v>
      </c>
    </row>
    <row r="175" spans="1:10" x14ac:dyDescent="0.2">
      <c r="A175" s="3"/>
      <c r="B175" s="10" t="b">
        <v>1</v>
      </c>
      <c r="C175" s="3"/>
      <c r="D175" s="3"/>
      <c r="E175" s="3"/>
      <c r="F175" s="3"/>
      <c r="G175" s="3"/>
      <c r="H175" s="4" t="s">
        <v>1679</v>
      </c>
      <c r="I175" s="4" t="s">
        <v>1681</v>
      </c>
      <c r="J175" s="4" t="s">
        <v>1680</v>
      </c>
    </row>
    <row r="176" spans="1:10" x14ac:dyDescent="0.2">
      <c r="A176" s="3"/>
      <c r="B176" s="10" t="b">
        <v>1</v>
      </c>
      <c r="C176" s="3"/>
      <c r="D176" s="3"/>
      <c r="E176" s="3"/>
      <c r="F176" s="3"/>
      <c r="G176" s="3"/>
      <c r="H176" s="4" t="s">
        <v>1682</v>
      </c>
      <c r="I176" s="4" t="s">
        <v>1684</v>
      </c>
      <c r="J176" s="4" t="s">
        <v>1683</v>
      </c>
    </row>
    <row r="177" spans="1:10" x14ac:dyDescent="0.2">
      <c r="A177" s="3"/>
      <c r="B177" s="10" t="b">
        <v>1</v>
      </c>
      <c r="C177" s="3"/>
      <c r="D177" s="3"/>
      <c r="E177" s="3"/>
      <c r="F177" s="3"/>
      <c r="G177" s="3"/>
      <c r="H177" s="4" t="s">
        <v>1685</v>
      </c>
      <c r="I177" s="4" t="s">
        <v>1687</v>
      </c>
      <c r="J177" s="4" t="s">
        <v>1686</v>
      </c>
    </row>
    <row r="178" spans="1:10" x14ac:dyDescent="0.2">
      <c r="A178" s="3"/>
      <c r="B178" s="10" t="b">
        <v>1</v>
      </c>
      <c r="C178" s="3"/>
      <c r="D178" s="3"/>
      <c r="E178" s="3"/>
      <c r="F178" s="3"/>
      <c r="G178" s="3"/>
      <c r="H178" s="4" t="s">
        <v>1688</v>
      </c>
      <c r="I178" s="4" t="s">
        <v>1690</v>
      </c>
      <c r="J178" s="4" t="s">
        <v>1689</v>
      </c>
    </row>
    <row r="179" spans="1:10" x14ac:dyDescent="0.2">
      <c r="A179" s="3"/>
      <c r="B179" s="10" t="b">
        <v>1</v>
      </c>
      <c r="C179" s="3"/>
      <c r="D179" s="3"/>
      <c r="E179" s="3"/>
      <c r="F179" s="3"/>
      <c r="G179" s="3"/>
      <c r="H179" s="4" t="s">
        <v>1691</v>
      </c>
      <c r="I179" s="4" t="s">
        <v>1693</v>
      </c>
      <c r="J179" s="4" t="s">
        <v>1692</v>
      </c>
    </row>
    <row r="180" spans="1:10" x14ac:dyDescent="0.2">
      <c r="A180" s="3"/>
      <c r="B180" s="10" t="b">
        <v>1</v>
      </c>
      <c r="C180" s="3"/>
      <c r="D180" s="3"/>
      <c r="E180" s="3"/>
      <c r="F180" s="3"/>
      <c r="G180" s="3"/>
      <c r="H180" s="4" t="s">
        <v>1694</v>
      </c>
      <c r="I180" s="4" t="s">
        <v>1696</v>
      </c>
      <c r="J180" s="4" t="s">
        <v>1695</v>
      </c>
    </row>
    <row r="181" spans="1:10" x14ac:dyDescent="0.2">
      <c r="A181" s="3"/>
      <c r="B181" s="10" t="b">
        <v>1</v>
      </c>
      <c r="C181" s="3"/>
      <c r="D181" s="3"/>
      <c r="E181" s="3"/>
      <c r="F181" s="3"/>
      <c r="G181" s="3"/>
      <c r="H181" s="4" t="s">
        <v>1697</v>
      </c>
      <c r="I181" s="4" t="s">
        <v>1699</v>
      </c>
      <c r="J181" s="4" t="s">
        <v>1698</v>
      </c>
    </row>
    <row r="182" spans="1:10" x14ac:dyDescent="0.2">
      <c r="A182" s="3"/>
      <c r="B182" s="10" t="b">
        <v>1</v>
      </c>
      <c r="C182" s="3"/>
      <c r="D182" s="3"/>
      <c r="E182" s="3"/>
      <c r="F182" s="3"/>
      <c r="G182" s="3"/>
      <c r="H182" s="4" t="s">
        <v>1700</v>
      </c>
      <c r="I182" s="4" t="s">
        <v>1702</v>
      </c>
      <c r="J182" s="4" t="s">
        <v>1701</v>
      </c>
    </row>
    <row r="183" spans="1:10" x14ac:dyDescent="0.2">
      <c r="A183" s="3"/>
      <c r="B183" s="10" t="b">
        <v>1</v>
      </c>
      <c r="C183" s="3"/>
      <c r="D183" s="3"/>
      <c r="E183" s="3"/>
      <c r="F183" s="3"/>
      <c r="G183" s="3"/>
      <c r="H183" s="4" t="s">
        <v>1703</v>
      </c>
      <c r="I183" s="4" t="s">
        <v>1705</v>
      </c>
      <c r="J183" s="4" t="s">
        <v>1704</v>
      </c>
    </row>
    <row r="184" spans="1:10" x14ac:dyDescent="0.2">
      <c r="A184" s="3"/>
      <c r="B184" s="10" t="b">
        <v>1</v>
      </c>
      <c r="C184" s="3"/>
      <c r="D184" s="3"/>
      <c r="E184" s="3"/>
      <c r="F184" s="3"/>
      <c r="G184" s="3"/>
      <c r="H184" s="4" t="s">
        <v>1706</v>
      </c>
      <c r="I184" s="4" t="s">
        <v>1708</v>
      </c>
      <c r="J184" s="4" t="s">
        <v>1707</v>
      </c>
    </row>
    <row r="185" spans="1:10" x14ac:dyDescent="0.2">
      <c r="A185" s="3"/>
      <c r="B185" s="10" t="b">
        <v>1</v>
      </c>
      <c r="C185" s="3"/>
      <c r="D185" s="3"/>
      <c r="E185" s="3"/>
      <c r="F185" s="3"/>
      <c r="G185" s="3"/>
      <c r="H185" s="4" t="s">
        <v>1709</v>
      </c>
      <c r="I185" s="4" t="s">
        <v>1711</v>
      </c>
      <c r="J185" s="4" t="s">
        <v>1710</v>
      </c>
    </row>
    <row r="186" spans="1:10" x14ac:dyDescent="0.2">
      <c r="A186" s="3"/>
      <c r="B186" s="10" t="b">
        <v>1</v>
      </c>
      <c r="C186" s="3"/>
      <c r="D186" s="3"/>
      <c r="E186" s="3"/>
      <c r="F186" s="3"/>
      <c r="G186" s="3"/>
      <c r="H186" s="4" t="s">
        <v>1712</v>
      </c>
      <c r="I186" s="4" t="s">
        <v>1714</v>
      </c>
      <c r="J186" s="4" t="s">
        <v>1713</v>
      </c>
    </row>
    <row r="187" spans="1:10" x14ac:dyDescent="0.2">
      <c r="A187" s="3"/>
      <c r="B187" s="10" t="b">
        <v>1</v>
      </c>
      <c r="C187" s="3"/>
      <c r="D187" s="3"/>
      <c r="E187" s="3"/>
      <c r="F187" s="3"/>
      <c r="G187" s="3"/>
      <c r="H187" s="4" t="s">
        <v>1715</v>
      </c>
      <c r="I187" s="4" t="s">
        <v>1717</v>
      </c>
      <c r="J187" s="4" t="s">
        <v>1716</v>
      </c>
    </row>
    <row r="188" spans="1:10" x14ac:dyDescent="0.2">
      <c r="A188" s="3"/>
      <c r="B188" s="10" t="b">
        <v>1</v>
      </c>
      <c r="C188" s="3"/>
      <c r="D188" s="3"/>
      <c r="E188" s="3"/>
      <c r="F188" s="3"/>
      <c r="G188" s="3"/>
      <c r="H188" s="4" t="s">
        <v>1718</v>
      </c>
      <c r="I188" s="4" t="s">
        <v>1720</v>
      </c>
      <c r="J188" s="4" t="s">
        <v>1719</v>
      </c>
    </row>
    <row r="189" spans="1:10" x14ac:dyDescent="0.2">
      <c r="A189" s="3"/>
      <c r="B189" s="10" t="b">
        <v>1</v>
      </c>
      <c r="C189" s="3"/>
      <c r="D189" s="3"/>
      <c r="E189" s="3"/>
      <c r="F189" s="3"/>
      <c r="G189" s="3"/>
      <c r="H189" s="4" t="s">
        <v>1721</v>
      </c>
      <c r="I189" s="4" t="s">
        <v>1723</v>
      </c>
      <c r="J189" s="4" t="s">
        <v>1722</v>
      </c>
    </row>
    <row r="190" spans="1:10" x14ac:dyDescent="0.2">
      <c r="A190" s="3"/>
      <c r="B190" s="10" t="b">
        <v>1</v>
      </c>
      <c r="C190" s="3"/>
      <c r="D190" s="3"/>
      <c r="E190" s="3"/>
      <c r="F190" s="3"/>
      <c r="G190" s="3"/>
      <c r="H190" s="4" t="s">
        <v>1724</v>
      </c>
      <c r="I190" s="4" t="s">
        <v>1726</v>
      </c>
      <c r="J190" s="4" t="s">
        <v>1725</v>
      </c>
    </row>
    <row r="191" spans="1:10" x14ac:dyDescent="0.2">
      <c r="A191" s="3"/>
      <c r="B191" s="10" t="b">
        <v>1</v>
      </c>
      <c r="C191" s="3"/>
      <c r="D191" s="3"/>
      <c r="E191" s="3"/>
      <c r="F191" s="3"/>
      <c r="G191" s="3"/>
      <c r="H191" s="4" t="s">
        <v>1727</v>
      </c>
      <c r="I191" s="4" t="s">
        <v>1729</v>
      </c>
      <c r="J191" s="4" t="s">
        <v>1728</v>
      </c>
    </row>
    <row r="192" spans="1:10" x14ac:dyDescent="0.2">
      <c r="A192" s="3"/>
      <c r="B192" s="10" t="b">
        <v>1</v>
      </c>
      <c r="C192" s="3"/>
      <c r="D192" s="3"/>
      <c r="E192" s="3"/>
      <c r="F192" s="3"/>
      <c r="G192" s="3"/>
      <c r="H192" s="4" t="s">
        <v>1730</v>
      </c>
      <c r="I192" s="4" t="s">
        <v>1732</v>
      </c>
      <c r="J192" s="4" t="s">
        <v>1731</v>
      </c>
    </row>
    <row r="193" spans="1:10" x14ac:dyDescent="0.2">
      <c r="A193" s="3"/>
      <c r="B193" s="10" t="b">
        <v>1</v>
      </c>
      <c r="C193" s="3"/>
      <c r="D193" s="3"/>
      <c r="E193" s="3"/>
      <c r="F193" s="3"/>
      <c r="G193" s="3"/>
      <c r="H193" s="4" t="s">
        <v>1733</v>
      </c>
      <c r="I193" s="4" t="s">
        <v>1735</v>
      </c>
      <c r="J193" s="4" t="s">
        <v>1734</v>
      </c>
    </row>
    <row r="194" spans="1:10" x14ac:dyDescent="0.2">
      <c r="A194" s="3"/>
      <c r="B194" s="10" t="b">
        <v>1</v>
      </c>
      <c r="C194" s="3"/>
      <c r="D194" s="3"/>
      <c r="E194" s="3"/>
      <c r="F194" s="3"/>
      <c r="G194" s="3"/>
      <c r="H194" s="4" t="s">
        <v>1736</v>
      </c>
      <c r="I194" s="4" t="s">
        <v>1738</v>
      </c>
      <c r="J194" s="4" t="s">
        <v>1737</v>
      </c>
    </row>
    <row r="195" spans="1:10" x14ac:dyDescent="0.2">
      <c r="A195" s="3"/>
      <c r="B195" s="10" t="b">
        <v>1</v>
      </c>
      <c r="C195" s="3"/>
      <c r="D195" s="3"/>
      <c r="E195" s="3"/>
      <c r="F195" s="3"/>
      <c r="G195" s="3"/>
      <c r="H195" s="4" t="s">
        <v>1739</v>
      </c>
      <c r="I195" s="4" t="s">
        <v>1741</v>
      </c>
      <c r="J195" s="4" t="s">
        <v>1740</v>
      </c>
    </row>
    <row r="196" spans="1:10" x14ac:dyDescent="0.2">
      <c r="A196" s="3"/>
      <c r="B196" s="10" t="b">
        <v>1</v>
      </c>
      <c r="C196" s="3"/>
      <c r="D196" s="3"/>
      <c r="E196" s="3"/>
      <c r="F196" s="3"/>
      <c r="G196" s="3"/>
      <c r="H196" s="4" t="s">
        <v>1742</v>
      </c>
      <c r="I196" s="4" t="s">
        <v>1744</v>
      </c>
      <c r="J196" s="4" t="s">
        <v>1743</v>
      </c>
    </row>
    <row r="197" spans="1:10" x14ac:dyDescent="0.2">
      <c r="A197" s="3"/>
      <c r="B197" s="10" t="b">
        <v>1</v>
      </c>
      <c r="C197" s="3"/>
      <c r="D197" s="3"/>
      <c r="E197" s="3"/>
      <c r="F197" s="3"/>
      <c r="G197" s="3"/>
      <c r="H197" s="4" t="s">
        <v>1745</v>
      </c>
      <c r="I197" s="4" t="s">
        <v>1747</v>
      </c>
      <c r="J197" s="4" t="s">
        <v>1746</v>
      </c>
    </row>
    <row r="198" spans="1:10" x14ac:dyDescent="0.2">
      <c r="A198" s="3"/>
      <c r="B198" s="10" t="b">
        <v>1</v>
      </c>
      <c r="C198" s="3"/>
      <c r="D198" s="3"/>
      <c r="E198" s="3"/>
      <c r="F198" s="3"/>
      <c r="G198" s="3"/>
      <c r="H198" s="4" t="s">
        <v>1748</v>
      </c>
      <c r="I198" s="4" t="s">
        <v>1750</v>
      </c>
      <c r="J198" s="4" t="s">
        <v>1749</v>
      </c>
    </row>
    <row r="199" spans="1:10" x14ac:dyDescent="0.2">
      <c r="A199" s="3"/>
      <c r="B199" s="10" t="b">
        <v>1</v>
      </c>
      <c r="C199" s="3"/>
      <c r="D199" s="3"/>
      <c r="E199" s="3"/>
      <c r="F199" s="3"/>
      <c r="G199" s="3"/>
      <c r="H199" s="4" t="s">
        <v>1751</v>
      </c>
      <c r="I199" s="4" t="s">
        <v>1753</v>
      </c>
      <c r="J199" s="4" t="s">
        <v>1752</v>
      </c>
    </row>
    <row r="200" spans="1:10" x14ac:dyDescent="0.2">
      <c r="A200" s="3"/>
      <c r="B200" s="10" t="b">
        <v>1</v>
      </c>
      <c r="C200" s="3"/>
      <c r="D200" s="3"/>
      <c r="E200" s="3"/>
      <c r="F200" s="3"/>
      <c r="G200" s="3"/>
      <c r="H200" s="4" t="s">
        <v>1754</v>
      </c>
      <c r="I200" s="4" t="s">
        <v>1756</v>
      </c>
      <c r="J200" s="4" t="s">
        <v>1755</v>
      </c>
    </row>
    <row r="201" spans="1:10" x14ac:dyDescent="0.2">
      <c r="A201" s="3"/>
      <c r="B201" s="10" t="b">
        <v>1</v>
      </c>
      <c r="C201" s="3"/>
      <c r="D201" s="3"/>
      <c r="E201" s="3"/>
      <c r="F201" s="3"/>
      <c r="G201" s="3"/>
      <c r="H201" s="4" t="s">
        <v>1757</v>
      </c>
      <c r="I201" s="4" t="s">
        <v>1759</v>
      </c>
      <c r="J201" s="4" t="s">
        <v>1758</v>
      </c>
    </row>
    <row r="202" spans="1:10" x14ac:dyDescent="0.2">
      <c r="A202" s="3"/>
      <c r="B202" s="10" t="b">
        <v>1</v>
      </c>
      <c r="C202" s="3"/>
      <c r="D202" s="3"/>
      <c r="E202" s="3"/>
      <c r="F202" s="3"/>
      <c r="G202" s="3"/>
      <c r="H202" s="4" t="s">
        <v>1760</v>
      </c>
      <c r="I202" s="4" t="s">
        <v>1762</v>
      </c>
      <c r="J202" s="4" t="s">
        <v>1761</v>
      </c>
    </row>
    <row r="203" spans="1:10" x14ac:dyDescent="0.2">
      <c r="A203" s="3"/>
      <c r="B203" s="10" t="b">
        <v>1</v>
      </c>
      <c r="C203" s="3"/>
      <c r="D203" s="3"/>
      <c r="E203" s="3"/>
      <c r="F203" s="3"/>
      <c r="G203" s="3"/>
      <c r="H203" s="4" t="s">
        <v>1763</v>
      </c>
      <c r="I203" s="4" t="s">
        <v>1765</v>
      </c>
      <c r="J203" s="4" t="s">
        <v>1764</v>
      </c>
    </row>
    <row r="204" spans="1:10" x14ac:dyDescent="0.2">
      <c r="A204" s="3"/>
      <c r="B204" s="10" t="b">
        <v>1</v>
      </c>
      <c r="C204" s="3"/>
      <c r="D204" s="3"/>
      <c r="E204" s="3"/>
      <c r="F204" s="3"/>
      <c r="G204" s="3"/>
      <c r="H204" s="4" t="s">
        <v>1766</v>
      </c>
      <c r="I204" s="4" t="s">
        <v>1768</v>
      </c>
      <c r="J204" s="4" t="s">
        <v>1767</v>
      </c>
    </row>
    <row r="205" spans="1:10" x14ac:dyDescent="0.2">
      <c r="A205" s="3"/>
      <c r="B205" s="10" t="b">
        <v>1</v>
      </c>
      <c r="C205" s="3"/>
      <c r="D205" s="3"/>
      <c r="E205" s="3"/>
      <c r="F205" s="3"/>
      <c r="G205" s="3"/>
      <c r="H205" s="4" t="s">
        <v>1769</v>
      </c>
      <c r="I205" s="4" t="s">
        <v>1771</v>
      </c>
      <c r="J205" s="4" t="s">
        <v>1770</v>
      </c>
    </row>
    <row r="206" spans="1:10" x14ac:dyDescent="0.2">
      <c r="A206" s="3"/>
      <c r="B206" s="10" t="b">
        <v>1</v>
      </c>
      <c r="C206" s="3"/>
      <c r="D206" s="3"/>
      <c r="E206" s="3"/>
      <c r="F206" s="3"/>
      <c r="G206" s="3"/>
      <c r="H206" s="4" t="s">
        <v>1772</v>
      </c>
      <c r="I206" s="4" t="s">
        <v>1774</v>
      </c>
      <c r="J206" s="4" t="s">
        <v>1773</v>
      </c>
    </row>
    <row r="207" spans="1:10" x14ac:dyDescent="0.2">
      <c r="A207" s="3"/>
      <c r="B207" s="10" t="b">
        <v>1</v>
      </c>
      <c r="C207" s="3"/>
      <c r="D207" s="3"/>
      <c r="E207" s="3"/>
      <c r="F207" s="3"/>
      <c r="G207" s="3"/>
      <c r="H207" s="4" t="s">
        <v>1775</v>
      </c>
      <c r="I207" s="4" t="s">
        <v>1777</v>
      </c>
      <c r="J207" s="4" t="s">
        <v>1776</v>
      </c>
    </row>
    <row r="208" spans="1:10" x14ac:dyDescent="0.2">
      <c r="A208" s="3"/>
      <c r="B208" s="10" t="b">
        <v>1</v>
      </c>
      <c r="C208" s="3"/>
      <c r="D208" s="3"/>
      <c r="E208" s="3"/>
      <c r="F208" s="3"/>
      <c r="G208" s="3"/>
      <c r="H208" s="4" t="s">
        <v>1778</v>
      </c>
      <c r="I208" s="4" t="s">
        <v>1780</v>
      </c>
      <c r="J208" s="4" t="s">
        <v>1779</v>
      </c>
    </row>
    <row r="209" spans="1:10" x14ac:dyDescent="0.2">
      <c r="A209" s="3"/>
      <c r="B209" s="10" t="b">
        <v>1</v>
      </c>
      <c r="C209" s="3"/>
      <c r="D209" s="3"/>
      <c r="E209" s="3"/>
      <c r="F209" s="3"/>
      <c r="G209" s="3"/>
      <c r="H209" s="4" t="s">
        <v>1781</v>
      </c>
      <c r="I209" s="4" t="s">
        <v>1783</v>
      </c>
      <c r="J209" s="4" t="s">
        <v>1782</v>
      </c>
    </row>
    <row r="210" spans="1:10" x14ac:dyDescent="0.2">
      <c r="A210" s="3"/>
      <c r="B210" s="10" t="b">
        <v>1</v>
      </c>
      <c r="C210" s="3"/>
      <c r="D210" s="3"/>
      <c r="E210" s="3"/>
      <c r="F210" s="3"/>
      <c r="G210" s="3"/>
      <c r="H210" s="4" t="s">
        <v>1784</v>
      </c>
      <c r="I210" s="4" t="s">
        <v>1786</v>
      </c>
      <c r="J210" s="4" t="s">
        <v>1785</v>
      </c>
    </row>
    <row r="211" spans="1:10" x14ac:dyDescent="0.2">
      <c r="A211" s="3"/>
      <c r="B211" s="10" t="b">
        <v>1</v>
      </c>
      <c r="C211" s="3"/>
      <c r="D211" s="3"/>
      <c r="E211" s="3"/>
      <c r="F211" s="3"/>
      <c r="G211" s="3"/>
      <c r="H211" s="4" t="s">
        <v>1787</v>
      </c>
      <c r="I211" s="4" t="s">
        <v>1789</v>
      </c>
      <c r="J211" s="4" t="s">
        <v>1788</v>
      </c>
    </row>
    <row r="212" spans="1:10" x14ac:dyDescent="0.2">
      <c r="A212" s="3"/>
      <c r="B212" s="10" t="b">
        <v>1</v>
      </c>
      <c r="C212" s="3"/>
      <c r="D212" s="3"/>
      <c r="E212" s="3"/>
      <c r="F212" s="3"/>
      <c r="G212" s="3"/>
      <c r="H212" s="4" t="s">
        <v>1790</v>
      </c>
      <c r="I212" s="4" t="s">
        <v>1792</v>
      </c>
      <c r="J212" s="4" t="s">
        <v>1791</v>
      </c>
    </row>
    <row r="213" spans="1:10" x14ac:dyDescent="0.2">
      <c r="A213" s="3"/>
      <c r="B213" s="10" t="b">
        <v>1</v>
      </c>
      <c r="C213" s="3"/>
      <c r="D213" s="3"/>
      <c r="E213" s="3"/>
      <c r="F213" s="3"/>
      <c r="G213" s="3"/>
      <c r="H213" s="4" t="s">
        <v>1793</v>
      </c>
      <c r="I213" s="4" t="s">
        <v>1795</v>
      </c>
      <c r="J213" s="4" t="s">
        <v>1794</v>
      </c>
    </row>
    <row r="214" spans="1:10" x14ac:dyDescent="0.2">
      <c r="A214" s="3"/>
      <c r="B214" s="10" t="b">
        <v>1</v>
      </c>
      <c r="C214" s="3"/>
      <c r="D214" s="3"/>
      <c r="E214" s="3"/>
      <c r="F214" s="3"/>
      <c r="G214" s="3"/>
      <c r="H214" s="4" t="s">
        <v>1796</v>
      </c>
      <c r="I214" s="4" t="s">
        <v>1798</v>
      </c>
      <c r="J214" s="4" t="s">
        <v>1797</v>
      </c>
    </row>
    <row r="215" spans="1:10" x14ac:dyDescent="0.2">
      <c r="A215" s="3"/>
      <c r="B215" s="10" t="b">
        <v>1</v>
      </c>
      <c r="C215" s="3"/>
      <c r="D215" s="3"/>
      <c r="E215" s="3"/>
      <c r="F215" s="3"/>
      <c r="G215" s="3"/>
      <c r="H215" s="4" t="s">
        <v>1799</v>
      </c>
      <c r="I215" s="4" t="s">
        <v>1801</v>
      </c>
      <c r="J215" s="4" t="s">
        <v>1800</v>
      </c>
    </row>
    <row r="216" spans="1:10" x14ac:dyDescent="0.2">
      <c r="A216" s="3"/>
      <c r="B216" s="10" t="b">
        <v>1</v>
      </c>
      <c r="C216" s="3"/>
      <c r="D216" s="3"/>
      <c r="E216" s="3"/>
      <c r="F216" s="3"/>
      <c r="G216" s="3"/>
      <c r="H216" s="4" t="s">
        <v>1802</v>
      </c>
      <c r="I216" s="4" t="s">
        <v>1804</v>
      </c>
      <c r="J216" s="4" t="s">
        <v>1803</v>
      </c>
    </row>
    <row r="217" spans="1:10" x14ac:dyDescent="0.2">
      <c r="A217" s="3"/>
      <c r="B217" s="10" t="b">
        <v>1</v>
      </c>
      <c r="C217" s="3"/>
      <c r="D217" s="3"/>
      <c r="E217" s="3"/>
      <c r="F217" s="3"/>
      <c r="G217" s="3"/>
      <c r="H217" s="4" t="s">
        <v>1805</v>
      </c>
      <c r="I217" s="4" t="s">
        <v>1807</v>
      </c>
      <c r="J217" s="4" t="s">
        <v>1806</v>
      </c>
    </row>
    <row r="218" spans="1:10" x14ac:dyDescent="0.2">
      <c r="A218" s="3"/>
      <c r="B218" s="10" t="b">
        <v>1</v>
      </c>
      <c r="C218" s="3"/>
      <c r="D218" s="3"/>
      <c r="E218" s="3"/>
      <c r="F218" s="3"/>
      <c r="G218" s="3"/>
      <c r="H218" s="4" t="s">
        <v>1808</v>
      </c>
      <c r="I218" s="4" t="s">
        <v>1810</v>
      </c>
      <c r="J218" s="4" t="s">
        <v>1809</v>
      </c>
    </row>
    <row r="219" spans="1:10" x14ac:dyDescent="0.2">
      <c r="A219" s="3"/>
      <c r="B219" s="10" t="b">
        <v>1</v>
      </c>
      <c r="C219" s="3"/>
      <c r="D219" s="3"/>
      <c r="E219" s="3"/>
      <c r="F219" s="3"/>
      <c r="G219" s="3"/>
      <c r="H219" s="4" t="s">
        <v>1811</v>
      </c>
      <c r="I219" s="4" t="s">
        <v>1813</v>
      </c>
      <c r="J219" s="4" t="s">
        <v>1812</v>
      </c>
    </row>
    <row r="220" spans="1:10" x14ac:dyDescent="0.2">
      <c r="A220" s="3"/>
      <c r="B220" s="10" t="b">
        <v>1</v>
      </c>
      <c r="C220" s="3"/>
      <c r="D220" s="3"/>
      <c r="E220" s="3"/>
      <c r="F220" s="3"/>
      <c r="G220" s="3"/>
      <c r="H220" s="4" t="s">
        <v>1814</v>
      </c>
      <c r="I220" s="4" t="s">
        <v>1816</v>
      </c>
      <c r="J220" s="4" t="s">
        <v>1815</v>
      </c>
    </row>
    <row r="221" spans="1:10" x14ac:dyDescent="0.2">
      <c r="A221" s="3"/>
      <c r="B221" s="10" t="b">
        <v>1</v>
      </c>
      <c r="C221" s="3"/>
      <c r="D221" s="3"/>
      <c r="E221" s="3"/>
      <c r="F221" s="3"/>
      <c r="G221" s="3"/>
      <c r="H221" s="4" t="s">
        <v>1817</v>
      </c>
      <c r="I221" s="4" t="s">
        <v>1819</v>
      </c>
      <c r="J221" s="4" t="s">
        <v>1818</v>
      </c>
    </row>
    <row r="222" spans="1:10" x14ac:dyDescent="0.2">
      <c r="A222" s="3"/>
      <c r="B222" s="10" t="b">
        <v>1</v>
      </c>
      <c r="C222" s="3"/>
      <c r="D222" s="3"/>
      <c r="E222" s="3"/>
      <c r="F222" s="3"/>
      <c r="G222" s="3"/>
      <c r="H222" s="4" t="s">
        <v>1820</v>
      </c>
      <c r="I222" s="4" t="s">
        <v>1822</v>
      </c>
      <c r="J222" s="4" t="s">
        <v>1821</v>
      </c>
    </row>
    <row r="223" spans="1:10" x14ac:dyDescent="0.2">
      <c r="A223" s="3"/>
      <c r="B223" s="10" t="b">
        <v>1</v>
      </c>
      <c r="C223" s="3"/>
      <c r="D223" s="3"/>
      <c r="E223" s="3"/>
      <c r="F223" s="3"/>
      <c r="G223" s="3"/>
      <c r="H223" s="4" t="s">
        <v>1823</v>
      </c>
      <c r="I223" s="4" t="s">
        <v>1825</v>
      </c>
      <c r="J223" s="4" t="s">
        <v>1824</v>
      </c>
    </row>
    <row r="224" spans="1:10" x14ac:dyDescent="0.2">
      <c r="A224" s="3"/>
      <c r="B224" s="10" t="b">
        <v>1</v>
      </c>
      <c r="C224" s="3"/>
      <c r="D224" s="3"/>
      <c r="E224" s="3"/>
      <c r="F224" s="3"/>
      <c r="G224" s="3"/>
      <c r="H224" s="4" t="s">
        <v>1826</v>
      </c>
      <c r="I224" s="4" t="s">
        <v>1828</v>
      </c>
      <c r="J224" s="4" t="s">
        <v>1827</v>
      </c>
    </row>
    <row r="225" spans="1:10" x14ac:dyDescent="0.2">
      <c r="A225" s="3"/>
      <c r="B225" s="10" t="b">
        <v>1</v>
      </c>
      <c r="C225" s="3"/>
      <c r="D225" s="3"/>
      <c r="E225" s="3"/>
      <c r="F225" s="3"/>
      <c r="G225" s="3"/>
      <c r="H225" s="4" t="s">
        <v>1829</v>
      </c>
      <c r="I225" s="4" t="s">
        <v>1831</v>
      </c>
      <c r="J225" s="4" t="s">
        <v>1830</v>
      </c>
    </row>
    <row r="226" spans="1:10" x14ac:dyDescent="0.2">
      <c r="A226" s="3"/>
      <c r="B226" s="10" t="b">
        <v>1</v>
      </c>
      <c r="C226" s="3"/>
      <c r="D226" s="3"/>
      <c r="E226" s="3"/>
      <c r="F226" s="3"/>
      <c r="G226" s="3"/>
      <c r="H226" s="4" t="s">
        <v>1832</v>
      </c>
      <c r="I226" s="4" t="s">
        <v>1834</v>
      </c>
      <c r="J226" s="4" t="s">
        <v>1833</v>
      </c>
    </row>
    <row r="227" spans="1:10" x14ac:dyDescent="0.2">
      <c r="A227" s="3"/>
      <c r="B227" s="10" t="b">
        <v>1</v>
      </c>
      <c r="C227" s="3"/>
      <c r="D227" s="3"/>
      <c r="E227" s="3"/>
      <c r="F227" s="3"/>
      <c r="G227" s="3"/>
      <c r="H227" s="4" t="s">
        <v>1835</v>
      </c>
      <c r="I227" s="4" t="s">
        <v>1837</v>
      </c>
      <c r="J227" s="4" t="s">
        <v>1836</v>
      </c>
    </row>
    <row r="228" spans="1:10" x14ac:dyDescent="0.2">
      <c r="A228" s="3"/>
      <c r="B228" s="10" t="b">
        <v>1</v>
      </c>
      <c r="C228" s="3"/>
      <c r="D228" s="3"/>
      <c r="E228" s="3"/>
      <c r="F228" s="3"/>
      <c r="G228" s="3"/>
      <c r="H228" s="4" t="s">
        <v>1838</v>
      </c>
      <c r="I228" s="4" t="s">
        <v>1840</v>
      </c>
      <c r="J228" s="4" t="s">
        <v>1839</v>
      </c>
    </row>
    <row r="229" spans="1:10" x14ac:dyDescent="0.2">
      <c r="A229" s="3"/>
      <c r="B229" s="10" t="b">
        <v>1</v>
      </c>
      <c r="C229" s="3"/>
      <c r="D229" s="3"/>
      <c r="E229" s="3"/>
      <c r="F229" s="3"/>
      <c r="G229" s="3"/>
      <c r="H229" s="4" t="s">
        <v>1841</v>
      </c>
      <c r="I229" s="4" t="s">
        <v>1843</v>
      </c>
      <c r="J229" s="4" t="s">
        <v>1842</v>
      </c>
    </row>
    <row r="230" spans="1:10" x14ac:dyDescent="0.2">
      <c r="A230" s="3"/>
      <c r="B230" s="10" t="b">
        <v>1</v>
      </c>
      <c r="C230" s="3"/>
      <c r="D230" s="3"/>
      <c r="E230" s="3"/>
      <c r="F230" s="3"/>
      <c r="G230" s="3"/>
      <c r="H230" s="4" t="s">
        <v>1844</v>
      </c>
      <c r="I230" s="4" t="s">
        <v>1846</v>
      </c>
      <c r="J230" s="4" t="s">
        <v>1845</v>
      </c>
    </row>
    <row r="231" spans="1:10" x14ac:dyDescent="0.2">
      <c r="A231" s="3"/>
      <c r="B231" s="10" t="b">
        <v>1</v>
      </c>
      <c r="C231" s="3"/>
      <c r="D231" s="3"/>
      <c r="E231" s="3"/>
      <c r="F231" s="3"/>
      <c r="G231" s="3"/>
      <c r="H231" s="4" t="s">
        <v>1847</v>
      </c>
      <c r="I231" s="4" t="s">
        <v>1849</v>
      </c>
      <c r="J231" s="4" t="s">
        <v>1848</v>
      </c>
    </row>
    <row r="232" spans="1:10" x14ac:dyDescent="0.2">
      <c r="A232" s="3"/>
      <c r="B232" s="10" t="b">
        <v>1</v>
      </c>
      <c r="C232" s="3"/>
      <c r="D232" s="3"/>
      <c r="E232" s="3"/>
      <c r="F232" s="3"/>
      <c r="G232" s="3"/>
      <c r="H232" s="4" t="s">
        <v>1850</v>
      </c>
      <c r="I232" s="4" t="s">
        <v>1852</v>
      </c>
      <c r="J232" s="4" t="s">
        <v>1851</v>
      </c>
    </row>
    <row r="233" spans="1:10" x14ac:dyDescent="0.2">
      <c r="A233" s="3"/>
      <c r="B233" s="10" t="b">
        <v>1</v>
      </c>
      <c r="C233" s="3"/>
      <c r="D233" s="3"/>
      <c r="E233" s="3"/>
      <c r="F233" s="3"/>
      <c r="G233" s="3"/>
      <c r="H233" s="4" t="s">
        <v>1853</v>
      </c>
      <c r="I233" s="4" t="s">
        <v>1855</v>
      </c>
      <c r="J233" s="4" t="s">
        <v>1854</v>
      </c>
    </row>
    <row r="234" spans="1:10" x14ac:dyDescent="0.2">
      <c r="A234" s="3"/>
      <c r="B234" s="10" t="b">
        <v>1</v>
      </c>
      <c r="C234" s="3"/>
      <c r="D234" s="3"/>
      <c r="E234" s="3"/>
      <c r="F234" s="3"/>
      <c r="G234" s="3"/>
      <c r="H234" s="4" t="s">
        <v>1856</v>
      </c>
      <c r="I234" s="4" t="s">
        <v>1858</v>
      </c>
      <c r="J234" s="4" t="s">
        <v>1857</v>
      </c>
    </row>
    <row r="235" spans="1:10" x14ac:dyDescent="0.2">
      <c r="A235" s="3"/>
      <c r="B235" s="10" t="b">
        <v>1</v>
      </c>
      <c r="C235" s="3"/>
      <c r="D235" s="3"/>
      <c r="E235" s="3"/>
      <c r="F235" s="3"/>
      <c r="G235" s="3"/>
      <c r="H235" s="4" t="s">
        <v>1859</v>
      </c>
      <c r="I235" s="4" t="s">
        <v>1861</v>
      </c>
      <c r="J235" s="4" t="s">
        <v>1860</v>
      </c>
    </row>
    <row r="236" spans="1:10" x14ac:dyDescent="0.2">
      <c r="A236" s="3"/>
      <c r="B236" s="10" t="b">
        <v>1</v>
      </c>
      <c r="C236" s="3"/>
      <c r="D236" s="3"/>
      <c r="E236" s="3"/>
      <c r="F236" s="3"/>
      <c r="G236" s="3"/>
      <c r="H236" s="4" t="s">
        <v>1862</v>
      </c>
      <c r="I236" s="4" t="s">
        <v>1864</v>
      </c>
      <c r="J236" s="4" t="s">
        <v>1863</v>
      </c>
    </row>
    <row r="237" spans="1:10" x14ac:dyDescent="0.2">
      <c r="A237" s="3"/>
      <c r="B237" s="10" t="b">
        <v>1</v>
      </c>
      <c r="C237" s="3"/>
      <c r="D237" s="3"/>
      <c r="E237" s="3"/>
      <c r="F237" s="3"/>
      <c r="G237" s="3"/>
      <c r="H237" s="4" t="s">
        <v>1865</v>
      </c>
      <c r="I237" s="4" t="s">
        <v>1867</v>
      </c>
      <c r="J237" s="4" t="s">
        <v>1866</v>
      </c>
    </row>
    <row r="238" spans="1:10" x14ac:dyDescent="0.2">
      <c r="A238" s="3"/>
      <c r="B238" s="10" t="b">
        <v>1</v>
      </c>
      <c r="C238" s="3"/>
      <c r="D238" s="3"/>
      <c r="E238" s="3"/>
      <c r="F238" s="3"/>
      <c r="G238" s="3"/>
      <c r="H238" s="4" t="s">
        <v>1868</v>
      </c>
      <c r="I238" s="4" t="s">
        <v>1870</v>
      </c>
      <c r="J238" s="4" t="s">
        <v>1869</v>
      </c>
    </row>
    <row r="239" spans="1:10" x14ac:dyDescent="0.2">
      <c r="A239" s="3"/>
      <c r="B239" s="10" t="b">
        <v>1</v>
      </c>
      <c r="C239" s="3"/>
      <c r="D239" s="3"/>
      <c r="E239" s="3"/>
      <c r="F239" s="3"/>
      <c r="G239" s="3"/>
      <c r="H239" s="4" t="s">
        <v>1871</v>
      </c>
      <c r="I239" s="4" t="s">
        <v>1873</v>
      </c>
      <c r="J239" s="4" t="s">
        <v>1872</v>
      </c>
    </row>
    <row r="240" spans="1:10" x14ac:dyDescent="0.2">
      <c r="A240" s="3"/>
      <c r="B240" s="10" t="b">
        <v>1</v>
      </c>
      <c r="C240" s="3"/>
      <c r="D240" s="3"/>
      <c r="E240" s="3"/>
      <c r="F240" s="3"/>
      <c r="G240" s="3"/>
      <c r="H240" s="4" t="s">
        <v>1874</v>
      </c>
      <c r="I240" s="4" t="s">
        <v>1876</v>
      </c>
      <c r="J240" s="4" t="s">
        <v>1875</v>
      </c>
    </row>
    <row r="241" spans="1:10" x14ac:dyDescent="0.2">
      <c r="A241" s="3"/>
      <c r="B241" s="10" t="b">
        <v>1</v>
      </c>
      <c r="C241" s="3"/>
      <c r="D241" s="3"/>
      <c r="E241" s="3"/>
      <c r="F241" s="3"/>
      <c r="G241" s="3"/>
      <c r="H241" s="4" t="s">
        <v>1877</v>
      </c>
      <c r="I241" s="4" t="s">
        <v>1879</v>
      </c>
      <c r="J241" s="4" t="s">
        <v>1878</v>
      </c>
    </row>
    <row r="242" spans="1:10" x14ac:dyDescent="0.2">
      <c r="A242" s="3"/>
      <c r="B242" s="10" t="b">
        <v>1</v>
      </c>
      <c r="C242" s="3"/>
      <c r="D242" s="3"/>
      <c r="E242" s="3"/>
      <c r="F242" s="3"/>
      <c r="G242" s="3"/>
      <c r="H242" s="4" t="s">
        <v>1880</v>
      </c>
      <c r="I242" s="4" t="s">
        <v>1882</v>
      </c>
      <c r="J242" s="4" t="s">
        <v>1881</v>
      </c>
    </row>
    <row r="243" spans="1:10" x14ac:dyDescent="0.2">
      <c r="A243" s="3"/>
      <c r="B243" s="10" t="b">
        <v>1</v>
      </c>
      <c r="C243" s="3"/>
      <c r="D243" s="3"/>
      <c r="E243" s="3"/>
      <c r="F243" s="3"/>
      <c r="G243" s="3"/>
      <c r="H243" s="4" t="s">
        <v>1883</v>
      </c>
      <c r="I243" s="4" t="s">
        <v>1885</v>
      </c>
      <c r="J243" s="4" t="s">
        <v>1884</v>
      </c>
    </row>
    <row r="244" spans="1:10" x14ac:dyDescent="0.2">
      <c r="A244" s="3"/>
      <c r="B244" s="10" t="b">
        <v>1</v>
      </c>
      <c r="C244" s="3"/>
      <c r="D244" s="3"/>
      <c r="E244" s="3"/>
      <c r="F244" s="3"/>
      <c r="G244" s="3"/>
      <c r="H244" s="4" t="s">
        <v>1886</v>
      </c>
      <c r="I244" s="4" t="s">
        <v>1888</v>
      </c>
      <c r="J244" s="4" t="s">
        <v>1887</v>
      </c>
    </row>
    <row r="245" spans="1:10" x14ac:dyDescent="0.2">
      <c r="A245" s="3"/>
      <c r="B245" s="10" t="b">
        <v>1</v>
      </c>
      <c r="C245" s="3"/>
      <c r="D245" s="3"/>
      <c r="E245" s="3"/>
      <c r="F245" s="3"/>
      <c r="G245" s="3"/>
      <c r="H245" s="4" t="s">
        <v>1889</v>
      </c>
      <c r="I245" s="4" t="s">
        <v>1891</v>
      </c>
      <c r="J245" s="4" t="s">
        <v>1890</v>
      </c>
    </row>
    <row r="246" spans="1:10" x14ac:dyDescent="0.2">
      <c r="A246" s="3"/>
      <c r="B246" s="10" t="b">
        <v>1</v>
      </c>
      <c r="C246" s="3"/>
      <c r="D246" s="3"/>
      <c r="E246" s="3"/>
      <c r="F246" s="3"/>
      <c r="G246" s="3"/>
      <c r="H246" s="4" t="s">
        <v>1892</v>
      </c>
      <c r="I246" s="4" t="s">
        <v>1894</v>
      </c>
      <c r="J246" s="4" t="s">
        <v>1893</v>
      </c>
    </row>
    <row r="247" spans="1:10" x14ac:dyDescent="0.2">
      <c r="A247" s="3"/>
      <c r="B247" s="10" t="b">
        <v>1</v>
      </c>
      <c r="C247" s="3"/>
      <c r="D247" s="3"/>
      <c r="E247" s="3"/>
      <c r="F247" s="3"/>
      <c r="G247" s="3"/>
      <c r="H247" s="4" t="s">
        <v>1895</v>
      </c>
      <c r="I247" s="4" t="s">
        <v>1897</v>
      </c>
      <c r="J247" s="4" t="s">
        <v>1896</v>
      </c>
    </row>
    <row r="248" spans="1:10" x14ac:dyDescent="0.2">
      <c r="A248" s="3"/>
      <c r="B248" s="10" t="b">
        <v>1</v>
      </c>
      <c r="C248" s="3"/>
      <c r="D248" s="3"/>
      <c r="E248" s="3"/>
      <c r="F248" s="3"/>
      <c r="G248" s="3"/>
      <c r="H248" s="4" t="s">
        <v>1898</v>
      </c>
      <c r="I248" s="4" t="s">
        <v>1900</v>
      </c>
      <c r="J248" s="4" t="s">
        <v>1899</v>
      </c>
    </row>
    <row r="249" spans="1:10" x14ac:dyDescent="0.2">
      <c r="A249" s="3"/>
      <c r="B249" s="10" t="b">
        <v>1</v>
      </c>
      <c r="C249" s="3"/>
      <c r="D249" s="3"/>
      <c r="E249" s="3"/>
      <c r="F249" s="3"/>
      <c r="G249" s="3"/>
      <c r="H249" s="4" t="s">
        <v>1901</v>
      </c>
      <c r="I249" s="4" t="s">
        <v>1903</v>
      </c>
      <c r="J249" s="4" t="s">
        <v>1902</v>
      </c>
    </row>
    <row r="250" spans="1:10" x14ac:dyDescent="0.2">
      <c r="A250" s="3"/>
      <c r="B250" s="10" t="b">
        <v>1</v>
      </c>
      <c r="C250" s="3"/>
      <c r="D250" s="3"/>
      <c r="E250" s="3"/>
      <c r="F250" s="3"/>
      <c r="G250" s="3"/>
      <c r="H250" s="4" t="s">
        <v>1904</v>
      </c>
      <c r="I250" s="4" t="s">
        <v>1906</v>
      </c>
      <c r="J250" s="4" t="s">
        <v>1905</v>
      </c>
    </row>
    <row r="251" spans="1:10" x14ac:dyDescent="0.2">
      <c r="A251" s="3"/>
      <c r="B251" s="10" t="b">
        <v>1</v>
      </c>
      <c r="C251" s="3"/>
      <c r="D251" s="3"/>
      <c r="E251" s="3"/>
      <c r="F251" s="3"/>
      <c r="G251" s="3"/>
      <c r="H251" s="4" t="s">
        <v>1907</v>
      </c>
      <c r="I251" s="4" t="s">
        <v>1909</v>
      </c>
      <c r="J251" s="4" t="s">
        <v>1908</v>
      </c>
    </row>
    <row r="252" spans="1:10" x14ac:dyDescent="0.2">
      <c r="A252" s="3"/>
      <c r="B252" s="10" t="b">
        <v>1</v>
      </c>
      <c r="C252" s="3"/>
      <c r="D252" s="3"/>
      <c r="E252" s="3"/>
      <c r="F252" s="3"/>
      <c r="G252" s="3"/>
      <c r="H252" s="4" t="s">
        <v>1910</v>
      </c>
      <c r="I252" s="4" t="s">
        <v>1912</v>
      </c>
      <c r="J252" s="4" t="s">
        <v>1911</v>
      </c>
    </row>
    <row r="253" spans="1:10" x14ac:dyDescent="0.2">
      <c r="A253" s="3"/>
      <c r="B253" s="10" t="b">
        <v>1</v>
      </c>
      <c r="C253" s="3"/>
      <c r="D253" s="3"/>
      <c r="E253" s="3"/>
      <c r="F253" s="3"/>
      <c r="G253" s="3"/>
      <c r="H253" s="4" t="s">
        <v>1913</v>
      </c>
      <c r="I253" s="4" t="s">
        <v>1915</v>
      </c>
      <c r="J253" s="4" t="s">
        <v>1914</v>
      </c>
    </row>
    <row r="254" spans="1:10" x14ac:dyDescent="0.2">
      <c r="A254" s="3"/>
      <c r="B254" s="10" t="b">
        <v>1</v>
      </c>
      <c r="C254" s="3"/>
      <c r="D254" s="3"/>
      <c r="E254" s="3"/>
      <c r="F254" s="3"/>
      <c r="G254" s="3"/>
      <c r="H254" s="4" t="s">
        <v>1916</v>
      </c>
      <c r="I254" s="4" t="s">
        <v>1918</v>
      </c>
      <c r="J254" s="4" t="s">
        <v>1917</v>
      </c>
    </row>
    <row r="255" spans="1:10" x14ac:dyDescent="0.2">
      <c r="A255" s="3"/>
      <c r="B255" s="10" t="b">
        <v>1</v>
      </c>
      <c r="C255" s="3"/>
      <c r="D255" s="3"/>
      <c r="E255" s="3"/>
      <c r="F255" s="3"/>
      <c r="G255" s="3"/>
      <c r="H255" s="4" t="s">
        <v>1919</v>
      </c>
      <c r="I255" s="4" t="s">
        <v>1921</v>
      </c>
      <c r="J255" s="4" t="s">
        <v>1920</v>
      </c>
    </row>
    <row r="256" spans="1:10" x14ac:dyDescent="0.2">
      <c r="A256" s="3"/>
      <c r="B256" s="10" t="b">
        <v>1</v>
      </c>
      <c r="C256" s="3"/>
      <c r="D256" s="3"/>
      <c r="E256" s="3"/>
      <c r="F256" s="3"/>
      <c r="G256" s="3"/>
      <c r="H256" s="4" t="s">
        <v>1922</v>
      </c>
      <c r="I256" s="4" t="s">
        <v>1924</v>
      </c>
      <c r="J256" s="4" t="s">
        <v>1923</v>
      </c>
    </row>
    <row r="257" spans="1:10" x14ac:dyDescent="0.2">
      <c r="A257" s="3"/>
      <c r="B257" s="10" t="b">
        <v>1</v>
      </c>
      <c r="C257" s="3"/>
      <c r="D257" s="3"/>
      <c r="E257" s="3"/>
      <c r="F257" s="3"/>
      <c r="G257" s="3"/>
      <c r="H257" s="4" t="s">
        <v>1925</v>
      </c>
      <c r="I257" s="4" t="s">
        <v>1927</v>
      </c>
      <c r="J257" s="4" t="s">
        <v>1926</v>
      </c>
    </row>
    <row r="258" spans="1:10" x14ac:dyDescent="0.2">
      <c r="A258" s="3"/>
      <c r="B258" s="10" t="b">
        <v>1</v>
      </c>
      <c r="C258" s="3"/>
      <c r="D258" s="3"/>
      <c r="E258" s="3"/>
      <c r="F258" s="3"/>
      <c r="G258" s="3"/>
      <c r="H258" s="4" t="s">
        <v>1928</v>
      </c>
      <c r="I258" s="4" t="s">
        <v>1930</v>
      </c>
      <c r="J258" s="4" t="s">
        <v>1929</v>
      </c>
    </row>
    <row r="259" spans="1:10" x14ac:dyDescent="0.2">
      <c r="A259" s="3"/>
      <c r="B259" s="10" t="b">
        <v>1</v>
      </c>
      <c r="C259" s="3"/>
      <c r="D259" s="3"/>
      <c r="E259" s="3"/>
      <c r="F259" s="3"/>
      <c r="G259" s="3"/>
      <c r="H259" s="4" t="s">
        <v>1931</v>
      </c>
      <c r="I259" s="4" t="s">
        <v>1933</v>
      </c>
      <c r="J259" s="4" t="s">
        <v>1932</v>
      </c>
    </row>
    <row r="260" spans="1:10" x14ac:dyDescent="0.2">
      <c r="A260" s="3"/>
      <c r="B260" s="10" t="b">
        <v>1</v>
      </c>
      <c r="C260" s="3"/>
      <c r="D260" s="3"/>
      <c r="E260" s="3"/>
      <c r="F260" s="3"/>
      <c r="G260" s="3"/>
      <c r="H260" s="4" t="s">
        <v>1934</v>
      </c>
      <c r="I260" s="4" t="s">
        <v>1936</v>
      </c>
      <c r="J260" s="4" t="s">
        <v>1935</v>
      </c>
    </row>
    <row r="261" spans="1:10" x14ac:dyDescent="0.2">
      <c r="A261" s="3"/>
      <c r="B261" s="10" t="b">
        <v>1</v>
      </c>
      <c r="C261" s="3"/>
      <c r="D261" s="3"/>
      <c r="E261" s="3"/>
      <c r="F261" s="3"/>
      <c r="G261" s="3"/>
      <c r="H261" s="4" t="s">
        <v>1937</v>
      </c>
      <c r="I261" s="4" t="s">
        <v>1939</v>
      </c>
      <c r="J261" s="4" t="s">
        <v>1938</v>
      </c>
    </row>
    <row r="262" spans="1:10" x14ac:dyDescent="0.2">
      <c r="A262" s="3"/>
      <c r="B262" s="10" t="b">
        <v>1</v>
      </c>
      <c r="C262" s="3"/>
      <c r="D262" s="3"/>
      <c r="E262" s="3"/>
      <c r="F262" s="3"/>
      <c r="G262" s="3"/>
      <c r="H262" s="4" t="s">
        <v>1940</v>
      </c>
      <c r="I262" s="4" t="s">
        <v>1942</v>
      </c>
      <c r="J262" s="4" t="s">
        <v>1941</v>
      </c>
    </row>
    <row r="263" spans="1:10" x14ac:dyDescent="0.2">
      <c r="A263" s="3"/>
      <c r="B263" s="10" t="b">
        <v>1</v>
      </c>
      <c r="C263" s="3"/>
      <c r="D263" s="3"/>
      <c r="E263" s="3"/>
      <c r="F263" s="3"/>
      <c r="G263" s="3"/>
      <c r="H263" s="4" t="s">
        <v>1943</v>
      </c>
      <c r="I263" s="4" t="s">
        <v>1945</v>
      </c>
      <c r="J263" s="4" t="s">
        <v>1944</v>
      </c>
    </row>
    <row r="264" spans="1:10" x14ac:dyDescent="0.2">
      <c r="A264" s="3"/>
      <c r="B264" s="10" t="b">
        <v>1</v>
      </c>
      <c r="C264" s="3"/>
      <c r="D264" s="3"/>
      <c r="E264" s="3"/>
      <c r="F264" s="3"/>
      <c r="G264" s="3"/>
      <c r="H264" s="4" t="s">
        <v>1946</v>
      </c>
      <c r="I264" s="4" t="s">
        <v>1948</v>
      </c>
      <c r="J264" s="4" t="s">
        <v>1947</v>
      </c>
    </row>
    <row r="265" spans="1:10" x14ac:dyDescent="0.2">
      <c r="A265" s="3"/>
      <c r="B265" s="10" t="b">
        <v>1</v>
      </c>
      <c r="C265" s="3"/>
      <c r="D265" s="3"/>
      <c r="E265" s="3"/>
      <c r="F265" s="3"/>
      <c r="G265" s="3"/>
      <c r="H265" s="4" t="s">
        <v>1949</v>
      </c>
      <c r="I265" s="4" t="s">
        <v>1951</v>
      </c>
      <c r="J265" s="4" t="s">
        <v>1950</v>
      </c>
    </row>
    <row r="266" spans="1:10" x14ac:dyDescent="0.2">
      <c r="A266" s="3"/>
      <c r="B266" s="10" t="b">
        <v>1</v>
      </c>
      <c r="C266" s="3"/>
      <c r="D266" s="3"/>
      <c r="E266" s="3"/>
      <c r="F266" s="3"/>
      <c r="G266" s="3"/>
      <c r="H266" s="4" t="s">
        <v>1952</v>
      </c>
      <c r="I266" s="4" t="s">
        <v>1954</v>
      </c>
      <c r="J266" s="4" t="s">
        <v>1953</v>
      </c>
    </row>
    <row r="267" spans="1:10" x14ac:dyDescent="0.2">
      <c r="A267" s="3"/>
      <c r="B267" s="10" t="b">
        <v>1</v>
      </c>
      <c r="C267" s="3"/>
      <c r="D267" s="3"/>
      <c r="E267" s="3"/>
      <c r="F267" s="3"/>
      <c r="G267" s="3"/>
      <c r="H267" s="4" t="s">
        <v>1955</v>
      </c>
      <c r="I267" s="4" t="s">
        <v>1957</v>
      </c>
      <c r="J267" s="4" t="s">
        <v>1956</v>
      </c>
    </row>
    <row r="268" spans="1:10" x14ac:dyDescent="0.2">
      <c r="A268" s="3"/>
      <c r="B268" s="10" t="b">
        <v>1</v>
      </c>
      <c r="C268" s="3"/>
      <c r="D268" s="3"/>
      <c r="E268" s="3"/>
      <c r="F268" s="3"/>
      <c r="G268" s="3"/>
      <c r="H268" s="4" t="s">
        <v>1958</v>
      </c>
      <c r="I268" s="4" t="s">
        <v>1960</v>
      </c>
      <c r="J268" s="4" t="s">
        <v>1959</v>
      </c>
    </row>
    <row r="269" spans="1:10" x14ac:dyDescent="0.2">
      <c r="A269" s="3"/>
      <c r="B269" s="10" t="b">
        <v>1</v>
      </c>
      <c r="C269" s="3"/>
      <c r="D269" s="3"/>
      <c r="E269" s="3"/>
      <c r="F269" s="3"/>
      <c r="G269" s="3"/>
      <c r="H269" s="4" t="s">
        <v>1961</v>
      </c>
      <c r="I269" s="4" t="s">
        <v>1963</v>
      </c>
      <c r="J269" s="4" t="s">
        <v>1962</v>
      </c>
    </row>
    <row r="270" spans="1:10" x14ac:dyDescent="0.2">
      <c r="A270" s="3"/>
      <c r="B270" s="10" t="b">
        <v>1</v>
      </c>
      <c r="C270" s="3"/>
      <c r="D270" s="3"/>
      <c r="E270" s="3"/>
      <c r="F270" s="3"/>
      <c r="G270" s="3"/>
      <c r="H270" s="4" t="s">
        <v>1964</v>
      </c>
      <c r="I270" s="4" t="s">
        <v>1966</v>
      </c>
      <c r="J270" s="4" t="s">
        <v>1965</v>
      </c>
    </row>
    <row r="271" spans="1:10" x14ac:dyDescent="0.2">
      <c r="A271" s="3"/>
      <c r="B271" s="10" t="b">
        <v>1</v>
      </c>
      <c r="C271" s="3"/>
      <c r="D271" s="3"/>
      <c r="E271" s="3"/>
      <c r="F271" s="3"/>
      <c r="G271" s="3"/>
      <c r="H271" s="4" t="s">
        <v>1967</v>
      </c>
      <c r="I271" s="4" t="s">
        <v>1969</v>
      </c>
      <c r="J271" s="4" t="s">
        <v>1968</v>
      </c>
    </row>
    <row r="272" spans="1:10" x14ac:dyDescent="0.2">
      <c r="A272" s="3"/>
      <c r="B272" s="10" t="b">
        <v>1</v>
      </c>
      <c r="C272" s="3"/>
      <c r="D272" s="3"/>
      <c r="E272" s="3"/>
      <c r="F272" s="3"/>
      <c r="G272" s="3"/>
      <c r="H272" s="4" t="s">
        <v>1970</v>
      </c>
      <c r="I272" s="4" t="s">
        <v>1972</v>
      </c>
      <c r="J272" s="4" t="s">
        <v>1971</v>
      </c>
    </row>
    <row r="273" spans="1:10" x14ac:dyDescent="0.2">
      <c r="A273" s="3"/>
      <c r="B273" s="10" t="b">
        <v>1</v>
      </c>
      <c r="C273" s="3"/>
      <c r="D273" s="3"/>
      <c r="E273" s="3"/>
      <c r="F273" s="3"/>
      <c r="G273" s="3"/>
      <c r="H273" s="4" t="s">
        <v>1973</v>
      </c>
      <c r="I273" s="4" t="s">
        <v>1975</v>
      </c>
      <c r="J273" s="4" t="s">
        <v>1974</v>
      </c>
    </row>
    <row r="274" spans="1:10" x14ac:dyDescent="0.2">
      <c r="A274" s="3"/>
      <c r="B274" s="10" t="b">
        <v>1</v>
      </c>
      <c r="C274" s="3"/>
      <c r="D274" s="3"/>
      <c r="E274" s="3"/>
      <c r="F274" s="3"/>
      <c r="G274" s="3"/>
      <c r="H274" s="4" t="s">
        <v>1976</v>
      </c>
      <c r="I274" s="4" t="s">
        <v>1978</v>
      </c>
      <c r="J274" s="4" t="s">
        <v>1977</v>
      </c>
    </row>
    <row r="275" spans="1:10" x14ac:dyDescent="0.2">
      <c r="A275" s="3"/>
      <c r="B275" s="10" t="b">
        <v>1</v>
      </c>
      <c r="C275" s="3"/>
      <c r="D275" s="3"/>
      <c r="E275" s="3"/>
      <c r="F275" s="3"/>
      <c r="G275" s="3"/>
      <c r="H275" s="4" t="s">
        <v>1979</v>
      </c>
      <c r="I275" s="4" t="s">
        <v>1981</v>
      </c>
      <c r="J275" s="4" t="s">
        <v>1980</v>
      </c>
    </row>
    <row r="276" spans="1:10" x14ac:dyDescent="0.2">
      <c r="A276" s="3"/>
      <c r="B276" s="10" t="b">
        <v>1</v>
      </c>
      <c r="C276" s="3"/>
      <c r="D276" s="3"/>
      <c r="E276" s="3"/>
      <c r="F276" s="3"/>
      <c r="G276" s="3"/>
      <c r="H276" s="4" t="s">
        <v>1982</v>
      </c>
      <c r="I276" s="4" t="s">
        <v>1984</v>
      </c>
      <c r="J276" s="4" t="s">
        <v>1983</v>
      </c>
    </row>
    <row r="277" spans="1:10" x14ac:dyDescent="0.2">
      <c r="A277" s="3"/>
      <c r="B277" s="10" t="b">
        <v>1</v>
      </c>
      <c r="C277" s="3"/>
      <c r="D277" s="3"/>
      <c r="E277" s="3"/>
      <c r="F277" s="3"/>
      <c r="G277" s="3"/>
      <c r="H277" s="4" t="s">
        <v>1985</v>
      </c>
      <c r="I277" s="4" t="s">
        <v>1987</v>
      </c>
      <c r="J277" s="4" t="s">
        <v>1986</v>
      </c>
    </row>
    <row r="278" spans="1:10" x14ac:dyDescent="0.2">
      <c r="A278" s="3"/>
      <c r="B278" s="10" t="b">
        <v>1</v>
      </c>
      <c r="C278" s="3"/>
      <c r="D278" s="3"/>
      <c r="E278" s="3"/>
      <c r="F278" s="3"/>
      <c r="G278" s="3"/>
      <c r="H278" s="4" t="s">
        <v>1988</v>
      </c>
      <c r="I278" s="4" t="s">
        <v>1990</v>
      </c>
      <c r="J278" s="4" t="s">
        <v>1989</v>
      </c>
    </row>
    <row r="279" spans="1:10" x14ac:dyDescent="0.2">
      <c r="A279" s="3"/>
      <c r="B279" s="10" t="b">
        <v>1</v>
      </c>
      <c r="C279" s="3"/>
      <c r="D279" s="3"/>
      <c r="E279" s="3"/>
      <c r="F279" s="3"/>
      <c r="G279" s="3"/>
      <c r="H279" s="4" t="s">
        <v>1991</v>
      </c>
      <c r="I279" s="4" t="s">
        <v>1993</v>
      </c>
      <c r="J279" s="4" t="s">
        <v>1992</v>
      </c>
    </row>
    <row r="280" spans="1:10" x14ac:dyDescent="0.2">
      <c r="A280" s="3"/>
      <c r="B280" s="10" t="b">
        <v>1</v>
      </c>
      <c r="C280" s="3"/>
      <c r="D280" s="3"/>
      <c r="E280" s="3"/>
      <c r="F280" s="3"/>
      <c r="G280" s="3"/>
      <c r="H280" s="4" t="s">
        <v>1994</v>
      </c>
      <c r="I280" s="4" t="s">
        <v>1996</v>
      </c>
      <c r="J280" s="4" t="s">
        <v>1995</v>
      </c>
    </row>
    <row r="281" spans="1:10" x14ac:dyDescent="0.2">
      <c r="A281" s="3"/>
      <c r="B281" s="10" t="b">
        <v>1</v>
      </c>
      <c r="C281" s="3"/>
      <c r="D281" s="3"/>
      <c r="E281" s="3"/>
      <c r="F281" s="3"/>
      <c r="G281" s="3"/>
      <c r="H281" s="4" t="s">
        <v>1997</v>
      </c>
      <c r="I281" s="4" t="s">
        <v>1999</v>
      </c>
      <c r="J281" s="4" t="s">
        <v>1998</v>
      </c>
    </row>
    <row r="282" spans="1:10" x14ac:dyDescent="0.2">
      <c r="A282" s="3"/>
      <c r="B282" s="10" t="b">
        <v>1</v>
      </c>
      <c r="C282" s="3"/>
      <c r="D282" s="3"/>
      <c r="E282" s="3"/>
      <c r="F282" s="3"/>
      <c r="G282" s="3"/>
      <c r="H282" s="4" t="s">
        <v>2000</v>
      </c>
      <c r="I282" s="4" t="s">
        <v>2002</v>
      </c>
      <c r="J282" s="4" t="s">
        <v>2001</v>
      </c>
    </row>
    <row r="283" spans="1:10" x14ac:dyDescent="0.2">
      <c r="A283" s="3"/>
      <c r="B283" s="10" t="b">
        <v>1</v>
      </c>
      <c r="C283" s="3"/>
      <c r="D283" s="3"/>
      <c r="E283" s="3"/>
      <c r="F283" s="3"/>
      <c r="G283" s="3"/>
      <c r="H283" s="4" t="s">
        <v>2003</v>
      </c>
      <c r="I283" s="4" t="s">
        <v>2005</v>
      </c>
      <c r="J283" s="4" t="s">
        <v>2004</v>
      </c>
    </row>
    <row r="284" spans="1:10" x14ac:dyDescent="0.2">
      <c r="A284" s="3"/>
      <c r="B284" s="10" t="b">
        <v>1</v>
      </c>
      <c r="C284" s="3"/>
      <c r="D284" s="3"/>
      <c r="E284" s="3"/>
      <c r="F284" s="3"/>
      <c r="G284" s="3"/>
      <c r="H284" s="4" t="s">
        <v>2006</v>
      </c>
      <c r="I284" s="4" t="s">
        <v>2008</v>
      </c>
      <c r="J284" s="4" t="s">
        <v>2007</v>
      </c>
    </row>
    <row r="285" spans="1:10" x14ac:dyDescent="0.2">
      <c r="A285" s="3"/>
      <c r="B285" s="10" t="b">
        <v>1</v>
      </c>
      <c r="C285" s="3"/>
      <c r="D285" s="3"/>
      <c r="E285" s="3"/>
      <c r="F285" s="3"/>
      <c r="G285" s="3"/>
      <c r="H285" s="4" t="s">
        <v>2009</v>
      </c>
      <c r="I285" s="4" t="s">
        <v>2011</v>
      </c>
      <c r="J285" s="4" t="s">
        <v>2010</v>
      </c>
    </row>
    <row r="286" spans="1:10" x14ac:dyDescent="0.2">
      <c r="A286" s="3"/>
      <c r="B286" s="10" t="b">
        <v>1</v>
      </c>
      <c r="C286" s="3"/>
      <c r="D286" s="3"/>
      <c r="E286" s="3"/>
      <c r="F286" s="3"/>
      <c r="G286" s="3"/>
      <c r="H286" s="4" t="s">
        <v>2012</v>
      </c>
      <c r="I286" s="4" t="s">
        <v>2014</v>
      </c>
      <c r="J286" s="4" t="s">
        <v>2013</v>
      </c>
    </row>
    <row r="287" spans="1:10" x14ac:dyDescent="0.2">
      <c r="A287" s="3"/>
      <c r="B287" s="10" t="b">
        <v>1</v>
      </c>
      <c r="C287" s="3"/>
      <c r="D287" s="3"/>
      <c r="E287" s="3"/>
      <c r="F287" s="3"/>
      <c r="G287" s="3"/>
      <c r="H287" s="4" t="s">
        <v>2015</v>
      </c>
      <c r="I287" s="4" t="s">
        <v>2017</v>
      </c>
      <c r="J287" s="4" t="s">
        <v>2016</v>
      </c>
    </row>
    <row r="288" spans="1:10" x14ac:dyDescent="0.2">
      <c r="A288" s="3"/>
      <c r="B288" s="10" t="b">
        <v>1</v>
      </c>
      <c r="C288" s="3"/>
      <c r="D288" s="3"/>
      <c r="E288" s="3"/>
      <c r="F288" s="3"/>
      <c r="G288" s="3"/>
      <c r="H288" s="4" t="s">
        <v>2018</v>
      </c>
      <c r="I288" s="4" t="s">
        <v>2020</v>
      </c>
      <c r="J288" s="4" t="s">
        <v>2019</v>
      </c>
    </row>
    <row r="289" spans="1:10" x14ac:dyDescent="0.2">
      <c r="A289" s="3"/>
      <c r="B289" s="10" t="b">
        <v>1</v>
      </c>
      <c r="C289" s="3"/>
      <c r="D289" s="3"/>
      <c r="E289" s="3"/>
      <c r="F289" s="3"/>
      <c r="G289" s="3"/>
      <c r="H289" s="4" t="s">
        <v>2021</v>
      </c>
      <c r="I289" s="4" t="s">
        <v>2023</v>
      </c>
      <c r="J289" s="4" t="s">
        <v>2022</v>
      </c>
    </row>
    <row r="290" spans="1:10" x14ac:dyDescent="0.2">
      <c r="A290" s="3"/>
      <c r="B290" s="10" t="b">
        <v>1</v>
      </c>
      <c r="C290" s="3"/>
      <c r="D290" s="3"/>
      <c r="E290" s="3"/>
      <c r="F290" s="3"/>
      <c r="G290" s="3"/>
      <c r="H290" s="4" t="s">
        <v>2024</v>
      </c>
      <c r="I290" s="4" t="s">
        <v>2026</v>
      </c>
      <c r="J290" s="4" t="s">
        <v>2025</v>
      </c>
    </row>
    <row r="291" spans="1:10" x14ac:dyDescent="0.2">
      <c r="A291" s="3"/>
      <c r="B291" s="10" t="b">
        <v>1</v>
      </c>
      <c r="C291" s="3"/>
      <c r="D291" s="3"/>
      <c r="E291" s="3"/>
      <c r="F291" s="3"/>
      <c r="G291" s="3"/>
      <c r="H291" s="4" t="s">
        <v>2027</v>
      </c>
      <c r="I291" s="4" t="s">
        <v>2029</v>
      </c>
      <c r="J291" s="4" t="s">
        <v>2028</v>
      </c>
    </row>
    <row r="292" spans="1:10" x14ac:dyDescent="0.2">
      <c r="A292" s="3"/>
      <c r="B292" s="10" t="b">
        <v>1</v>
      </c>
      <c r="C292" s="3"/>
      <c r="D292" s="3"/>
      <c r="E292" s="3"/>
      <c r="F292" s="3"/>
      <c r="G292" s="3"/>
      <c r="H292" s="4" t="s">
        <v>2030</v>
      </c>
      <c r="I292" s="4" t="s">
        <v>2032</v>
      </c>
      <c r="J292" s="4" t="s">
        <v>2031</v>
      </c>
    </row>
    <row r="293" spans="1:10" x14ac:dyDescent="0.2">
      <c r="A293" s="3"/>
      <c r="B293" s="10" t="b">
        <v>1</v>
      </c>
      <c r="C293" s="3"/>
      <c r="D293" s="3"/>
      <c r="E293" s="3"/>
      <c r="F293" s="3"/>
      <c r="G293" s="3"/>
      <c r="H293" s="4" t="s">
        <v>2033</v>
      </c>
      <c r="I293" s="4" t="s">
        <v>2035</v>
      </c>
      <c r="J293" s="4" t="s">
        <v>2034</v>
      </c>
    </row>
    <row r="294" spans="1:10" x14ac:dyDescent="0.2">
      <c r="A294" s="3"/>
      <c r="B294" s="10" t="b">
        <v>1</v>
      </c>
      <c r="C294" s="3"/>
      <c r="D294" s="3"/>
      <c r="E294" s="3"/>
      <c r="F294" s="3"/>
      <c r="G294" s="3"/>
      <c r="H294" s="4" t="s">
        <v>2036</v>
      </c>
      <c r="I294" s="4" t="s">
        <v>2038</v>
      </c>
      <c r="J294" s="4" t="s">
        <v>2037</v>
      </c>
    </row>
    <row r="295" spans="1:10" x14ac:dyDescent="0.2">
      <c r="A295" s="3"/>
      <c r="B295" s="10" t="b">
        <v>1</v>
      </c>
      <c r="C295" s="3"/>
      <c r="D295" s="3"/>
      <c r="E295" s="3"/>
      <c r="F295" s="3"/>
      <c r="G295" s="3"/>
      <c r="H295" s="4" t="s">
        <v>2039</v>
      </c>
      <c r="I295" s="4" t="s">
        <v>2041</v>
      </c>
      <c r="J295" s="4" t="s">
        <v>2040</v>
      </c>
    </row>
    <row r="296" spans="1:10" x14ac:dyDescent="0.2">
      <c r="A296" s="3"/>
      <c r="B296" s="10" t="b">
        <v>1</v>
      </c>
      <c r="C296" s="3"/>
      <c r="D296" s="3"/>
      <c r="E296" s="3"/>
      <c r="F296" s="3"/>
      <c r="G296" s="3"/>
      <c r="H296" s="4" t="s">
        <v>2042</v>
      </c>
      <c r="I296" s="4" t="s">
        <v>2044</v>
      </c>
      <c r="J296" s="4" t="s">
        <v>2043</v>
      </c>
    </row>
    <row r="297" spans="1:10" x14ac:dyDescent="0.2">
      <c r="A297" s="3"/>
      <c r="B297" s="10" t="b">
        <v>1</v>
      </c>
      <c r="C297" s="3"/>
      <c r="D297" s="3"/>
      <c r="E297" s="3"/>
      <c r="F297" s="3"/>
      <c r="G297" s="3"/>
      <c r="H297" s="4" t="s">
        <v>2045</v>
      </c>
      <c r="I297" s="4" t="s">
        <v>2047</v>
      </c>
      <c r="J297" s="4" t="s">
        <v>2046</v>
      </c>
    </row>
    <row r="298" spans="1:10" x14ac:dyDescent="0.2">
      <c r="A298" s="3"/>
      <c r="B298" s="10" t="b">
        <v>1</v>
      </c>
      <c r="C298" s="3"/>
      <c r="D298" s="3"/>
      <c r="E298" s="3"/>
      <c r="F298" s="3"/>
      <c r="G298" s="3"/>
      <c r="H298" s="4" t="s">
        <v>2048</v>
      </c>
      <c r="I298" s="4" t="s">
        <v>2050</v>
      </c>
      <c r="J298" s="4" t="s">
        <v>2049</v>
      </c>
    </row>
    <row r="299" spans="1:10" x14ac:dyDescent="0.2">
      <c r="A299" s="3"/>
      <c r="B299" s="10" t="b">
        <v>1</v>
      </c>
      <c r="C299" s="3"/>
      <c r="D299" s="3"/>
      <c r="E299" s="3"/>
      <c r="F299" s="3"/>
      <c r="G299" s="3"/>
      <c r="H299" s="4" t="s">
        <v>2051</v>
      </c>
      <c r="I299" s="4" t="s">
        <v>2053</v>
      </c>
      <c r="J299" s="4" t="s">
        <v>2052</v>
      </c>
    </row>
    <row r="300" spans="1:10" x14ac:dyDescent="0.2">
      <c r="A300" s="3"/>
      <c r="B300" s="10" t="b">
        <v>1</v>
      </c>
      <c r="C300" s="3"/>
      <c r="D300" s="3"/>
      <c r="E300" s="3"/>
      <c r="F300" s="3"/>
      <c r="G300" s="3"/>
      <c r="H300" s="4" t="s">
        <v>2054</v>
      </c>
      <c r="I300" s="4" t="s">
        <v>2056</v>
      </c>
      <c r="J300" s="4" t="s">
        <v>2055</v>
      </c>
    </row>
    <row r="301" spans="1:10" x14ac:dyDescent="0.2">
      <c r="A301" s="3"/>
      <c r="B301" s="10" t="b">
        <v>1</v>
      </c>
      <c r="C301" s="3"/>
      <c r="D301" s="3"/>
      <c r="E301" s="3"/>
      <c r="F301" s="3"/>
      <c r="G301" s="3"/>
      <c r="H301" s="4" t="s">
        <v>2057</v>
      </c>
      <c r="I301" s="4" t="s">
        <v>2059</v>
      </c>
      <c r="J301" s="4" t="s">
        <v>2058</v>
      </c>
    </row>
    <row r="302" spans="1:10" x14ac:dyDescent="0.2">
      <c r="A302" s="3"/>
      <c r="B302" s="10" t="b">
        <v>1</v>
      </c>
      <c r="C302" s="3"/>
      <c r="D302" s="3"/>
      <c r="E302" s="3"/>
      <c r="F302" s="3"/>
      <c r="G302" s="3"/>
      <c r="H302" s="4" t="s">
        <v>2060</v>
      </c>
      <c r="I302" s="4" t="s">
        <v>2062</v>
      </c>
      <c r="J302" s="4" t="s">
        <v>2061</v>
      </c>
    </row>
    <row r="303" spans="1:10" x14ac:dyDescent="0.2">
      <c r="A303" s="3"/>
      <c r="B303" s="10" t="b">
        <v>1</v>
      </c>
      <c r="C303" s="3"/>
      <c r="D303" s="3"/>
      <c r="E303" s="3"/>
      <c r="F303" s="3"/>
      <c r="G303" s="3"/>
      <c r="H303" s="4" t="s">
        <v>2063</v>
      </c>
      <c r="I303" s="4" t="s">
        <v>2065</v>
      </c>
      <c r="J303" s="4" t="s">
        <v>2064</v>
      </c>
    </row>
    <row r="304" spans="1:10" x14ac:dyDescent="0.2">
      <c r="A304" s="3"/>
      <c r="B304" s="10" t="b">
        <v>1</v>
      </c>
      <c r="C304" s="3"/>
      <c r="D304" s="3"/>
      <c r="E304" s="3"/>
      <c r="F304" s="3"/>
      <c r="G304" s="3"/>
      <c r="H304" s="4" t="s">
        <v>2066</v>
      </c>
      <c r="I304" s="4" t="s">
        <v>2068</v>
      </c>
      <c r="J304" s="4" t="s">
        <v>2067</v>
      </c>
    </row>
    <row r="305" spans="1:10" x14ac:dyDescent="0.2">
      <c r="A305" s="3"/>
      <c r="B305" s="10" t="b">
        <v>1</v>
      </c>
      <c r="C305" s="3"/>
      <c r="D305" s="3"/>
      <c r="E305" s="3"/>
      <c r="F305" s="3"/>
      <c r="G305" s="3"/>
      <c r="H305" s="4" t="s">
        <v>2069</v>
      </c>
      <c r="I305" s="4" t="s">
        <v>2071</v>
      </c>
      <c r="J305" s="4" t="s">
        <v>2070</v>
      </c>
    </row>
    <row r="306" spans="1:10" x14ac:dyDescent="0.2">
      <c r="A306" s="3"/>
      <c r="B306" s="10" t="b">
        <v>1</v>
      </c>
      <c r="C306" s="3"/>
      <c r="D306" s="3"/>
      <c r="E306" s="3"/>
      <c r="F306" s="3"/>
      <c r="G306" s="3"/>
      <c r="H306" s="4" t="s">
        <v>2072</v>
      </c>
      <c r="I306" s="4" t="s">
        <v>2074</v>
      </c>
      <c r="J306" s="4" t="s">
        <v>2073</v>
      </c>
    </row>
    <row r="307" spans="1:10" x14ac:dyDescent="0.2">
      <c r="A307" s="3"/>
      <c r="B307" s="10" t="b">
        <v>1</v>
      </c>
      <c r="C307" s="3"/>
      <c r="D307" s="3"/>
      <c r="E307" s="3"/>
      <c r="F307" s="3"/>
      <c r="G307" s="3"/>
      <c r="H307" s="4" t="s">
        <v>2075</v>
      </c>
      <c r="I307" s="4" t="s">
        <v>2077</v>
      </c>
      <c r="J307" s="4" t="s">
        <v>2076</v>
      </c>
    </row>
    <row r="308" spans="1:10" x14ac:dyDescent="0.2">
      <c r="A308" s="3"/>
      <c r="B308" s="10" t="b">
        <v>1</v>
      </c>
      <c r="C308" s="3"/>
      <c r="D308" s="3"/>
      <c r="E308" s="3"/>
      <c r="F308" s="3"/>
      <c r="G308" s="3"/>
      <c r="H308" s="4" t="s">
        <v>2078</v>
      </c>
      <c r="I308" s="4" t="s">
        <v>2080</v>
      </c>
      <c r="J308" s="4" t="s">
        <v>2079</v>
      </c>
    </row>
    <row r="309" spans="1:10" x14ac:dyDescent="0.2">
      <c r="A309" s="3"/>
      <c r="B309" s="10" t="b">
        <v>1</v>
      </c>
      <c r="C309" s="3"/>
      <c r="D309" s="3"/>
      <c r="E309" s="3"/>
      <c r="F309" s="3"/>
      <c r="G309" s="3"/>
      <c r="H309" s="4" t="s">
        <v>2081</v>
      </c>
      <c r="I309" s="4" t="s">
        <v>2083</v>
      </c>
      <c r="J309" s="4" t="s">
        <v>2082</v>
      </c>
    </row>
    <row r="310" spans="1:10" x14ac:dyDescent="0.2">
      <c r="A310" s="3"/>
      <c r="B310" s="10" t="b">
        <v>1</v>
      </c>
      <c r="C310" s="3"/>
      <c r="D310" s="3"/>
      <c r="E310" s="3"/>
      <c r="F310" s="3"/>
      <c r="G310" s="3"/>
      <c r="H310" s="4" t="s">
        <v>2084</v>
      </c>
      <c r="I310" s="4" t="s">
        <v>2086</v>
      </c>
      <c r="J310" s="4" t="s">
        <v>2085</v>
      </c>
    </row>
    <row r="311" spans="1:10" x14ac:dyDescent="0.2">
      <c r="A311" s="3"/>
      <c r="B311" s="10" t="b">
        <v>1</v>
      </c>
      <c r="C311" s="3"/>
      <c r="D311" s="3"/>
      <c r="E311" s="3"/>
      <c r="F311" s="3"/>
      <c r="G311" s="3"/>
      <c r="H311" s="4" t="s">
        <v>2087</v>
      </c>
      <c r="I311" s="4" t="s">
        <v>2089</v>
      </c>
      <c r="J311" s="4" t="s">
        <v>2088</v>
      </c>
    </row>
    <row r="312" spans="1:10" x14ac:dyDescent="0.2">
      <c r="A312" s="3"/>
      <c r="B312" s="10" t="b">
        <v>1</v>
      </c>
      <c r="C312" s="3"/>
      <c r="D312" s="3"/>
      <c r="E312" s="3"/>
      <c r="F312" s="3"/>
      <c r="G312" s="3"/>
      <c r="H312" s="4" t="s">
        <v>2090</v>
      </c>
      <c r="I312" s="4" t="s">
        <v>2092</v>
      </c>
      <c r="J312" s="4" t="s">
        <v>2091</v>
      </c>
    </row>
    <row r="313" spans="1:10" x14ac:dyDescent="0.2">
      <c r="A313" s="3"/>
      <c r="B313" s="10" t="b">
        <v>1</v>
      </c>
      <c r="C313" s="3"/>
      <c r="D313" s="3"/>
      <c r="E313" s="3"/>
      <c r="F313" s="3"/>
      <c r="G313" s="3"/>
      <c r="H313" s="4" t="s">
        <v>2093</v>
      </c>
      <c r="I313" s="4" t="s">
        <v>2095</v>
      </c>
      <c r="J313" s="4" t="s">
        <v>2094</v>
      </c>
    </row>
    <row r="314" spans="1:10" x14ac:dyDescent="0.2">
      <c r="A314" s="3"/>
      <c r="B314" s="10" t="b">
        <v>1</v>
      </c>
      <c r="C314" s="3"/>
      <c r="D314" s="3"/>
      <c r="E314" s="3"/>
      <c r="F314" s="3"/>
      <c r="G314" s="3"/>
      <c r="H314" s="4" t="s">
        <v>2096</v>
      </c>
      <c r="I314" s="4" t="s">
        <v>2098</v>
      </c>
      <c r="J314" s="4" t="s">
        <v>2097</v>
      </c>
    </row>
    <row r="315" spans="1:10" x14ac:dyDescent="0.2">
      <c r="A315" s="3"/>
      <c r="B315" s="10" t="b">
        <v>1</v>
      </c>
      <c r="C315" s="3"/>
      <c r="D315" s="3"/>
      <c r="E315" s="3"/>
      <c r="F315" s="3"/>
      <c r="G315" s="3"/>
      <c r="H315" s="4" t="s">
        <v>2099</v>
      </c>
      <c r="I315" s="4" t="s">
        <v>2101</v>
      </c>
      <c r="J315" s="4" t="s">
        <v>2100</v>
      </c>
    </row>
    <row r="316" spans="1:10" x14ac:dyDescent="0.2">
      <c r="A316" s="3"/>
      <c r="B316" s="10" t="b">
        <v>1</v>
      </c>
      <c r="C316" s="3"/>
      <c r="D316" s="3"/>
      <c r="E316" s="3"/>
      <c r="F316" s="3"/>
      <c r="G316" s="3"/>
      <c r="H316" s="4" t="s">
        <v>2102</v>
      </c>
      <c r="I316" s="4" t="s">
        <v>2104</v>
      </c>
      <c r="J316" s="4" t="s">
        <v>2103</v>
      </c>
    </row>
    <row r="317" spans="1:10" x14ac:dyDescent="0.2">
      <c r="A317" s="3"/>
      <c r="B317" s="10" t="b">
        <v>1</v>
      </c>
      <c r="C317" s="3"/>
      <c r="D317" s="3"/>
      <c r="E317" s="3"/>
      <c r="F317" s="3"/>
      <c r="G317" s="3"/>
      <c r="H317" s="4" t="s">
        <v>2105</v>
      </c>
      <c r="I317" s="4" t="s">
        <v>2107</v>
      </c>
      <c r="J317" s="4" t="s">
        <v>2106</v>
      </c>
    </row>
    <row r="318" spans="1:10" x14ac:dyDescent="0.2">
      <c r="A318" s="3"/>
      <c r="B318" s="10" t="b">
        <v>1</v>
      </c>
      <c r="C318" s="3"/>
      <c r="D318" s="3"/>
      <c r="E318" s="3"/>
      <c r="F318" s="3"/>
      <c r="G318" s="3"/>
      <c r="H318" s="4" t="s">
        <v>2108</v>
      </c>
      <c r="I318" s="4" t="s">
        <v>2110</v>
      </c>
      <c r="J318" s="4" t="s">
        <v>2109</v>
      </c>
    </row>
    <row r="319" spans="1:10" x14ac:dyDescent="0.2">
      <c r="A319" s="3"/>
      <c r="B319" s="10" t="b">
        <v>1</v>
      </c>
      <c r="C319" s="3"/>
      <c r="D319" s="3"/>
      <c r="E319" s="3"/>
      <c r="F319" s="3"/>
      <c r="G319" s="3"/>
      <c r="H319" s="4" t="s">
        <v>2111</v>
      </c>
      <c r="I319" s="4" t="s">
        <v>2113</v>
      </c>
      <c r="J319" s="4" t="s">
        <v>2112</v>
      </c>
    </row>
    <row r="320" spans="1:10" x14ac:dyDescent="0.2">
      <c r="A320" s="3"/>
      <c r="B320" s="10" t="b">
        <v>1</v>
      </c>
      <c r="C320" s="3"/>
      <c r="D320" s="3"/>
      <c r="E320" s="3"/>
      <c r="F320" s="3"/>
      <c r="G320" s="3"/>
      <c r="H320" s="4" t="s">
        <v>2114</v>
      </c>
      <c r="I320" s="4" t="s">
        <v>2116</v>
      </c>
      <c r="J320" s="4" t="s">
        <v>2115</v>
      </c>
    </row>
    <row r="321" spans="1:10" x14ac:dyDescent="0.2">
      <c r="A321" s="3"/>
      <c r="B321" s="10" t="b">
        <v>1</v>
      </c>
      <c r="C321" s="3"/>
      <c r="D321" s="3"/>
      <c r="E321" s="3"/>
      <c r="F321" s="3"/>
      <c r="G321" s="3"/>
      <c r="H321" s="4" t="s">
        <v>2117</v>
      </c>
      <c r="I321" s="4" t="s">
        <v>2119</v>
      </c>
      <c r="J321" s="4" t="s">
        <v>2118</v>
      </c>
    </row>
    <row r="322" spans="1:10" x14ac:dyDescent="0.2">
      <c r="A322" s="3"/>
      <c r="B322" s="10" t="b">
        <v>1</v>
      </c>
      <c r="C322" s="3"/>
      <c r="D322" s="3"/>
      <c r="E322" s="3"/>
      <c r="F322" s="3"/>
      <c r="G322" s="3"/>
      <c r="H322" s="4" t="s">
        <v>2120</v>
      </c>
      <c r="I322" s="4" t="s">
        <v>2122</v>
      </c>
      <c r="J322" s="4" t="s">
        <v>2121</v>
      </c>
    </row>
    <row r="323" spans="1:10" x14ac:dyDescent="0.2">
      <c r="A323" s="3"/>
      <c r="B323" s="10" t="b">
        <v>1</v>
      </c>
      <c r="C323" s="3"/>
      <c r="D323" s="3"/>
      <c r="E323" s="3"/>
      <c r="F323" s="3"/>
      <c r="G323" s="3"/>
      <c r="H323" s="4" t="s">
        <v>2123</v>
      </c>
      <c r="I323" s="4" t="s">
        <v>2125</v>
      </c>
      <c r="J323" s="4" t="s">
        <v>2124</v>
      </c>
    </row>
    <row r="324" spans="1:10" x14ac:dyDescent="0.2">
      <c r="A324" s="3"/>
      <c r="B324" s="10" t="b">
        <v>1</v>
      </c>
      <c r="C324" s="3"/>
      <c r="D324" s="3"/>
      <c r="E324" s="3"/>
      <c r="F324" s="3"/>
      <c r="G324" s="3"/>
      <c r="H324" s="4" t="s">
        <v>2126</v>
      </c>
      <c r="I324" s="4" t="s">
        <v>2128</v>
      </c>
      <c r="J324" s="4" t="s">
        <v>2127</v>
      </c>
    </row>
    <row r="325" spans="1:10" x14ac:dyDescent="0.2">
      <c r="A325" s="3"/>
      <c r="B325" s="10" t="b">
        <v>1</v>
      </c>
      <c r="C325" s="3"/>
      <c r="D325" s="3"/>
      <c r="E325" s="3"/>
      <c r="F325" s="3"/>
      <c r="G325" s="3"/>
      <c r="H325" s="4" t="s">
        <v>2129</v>
      </c>
      <c r="I325" s="4" t="s">
        <v>2131</v>
      </c>
      <c r="J325" s="4" t="s">
        <v>2130</v>
      </c>
    </row>
    <row r="326" spans="1:10" x14ac:dyDescent="0.2">
      <c r="A326" s="3"/>
      <c r="B326" s="10" t="b">
        <v>1</v>
      </c>
      <c r="C326" s="3"/>
      <c r="D326" s="3"/>
      <c r="E326" s="3"/>
      <c r="F326" s="3"/>
      <c r="G326" s="3"/>
      <c r="H326" s="4" t="s">
        <v>2132</v>
      </c>
      <c r="I326" s="4" t="s">
        <v>2134</v>
      </c>
      <c r="J326" s="4" t="s">
        <v>2133</v>
      </c>
    </row>
    <row r="327" spans="1:10" x14ac:dyDescent="0.2">
      <c r="A327" s="3"/>
      <c r="B327" s="10" t="b">
        <v>1</v>
      </c>
      <c r="C327" s="3"/>
      <c r="D327" s="3"/>
      <c r="E327" s="3"/>
      <c r="F327" s="3"/>
      <c r="G327" s="3"/>
      <c r="H327" s="4" t="s">
        <v>2135</v>
      </c>
      <c r="I327" s="4" t="s">
        <v>2137</v>
      </c>
      <c r="J327" s="4" t="s">
        <v>2136</v>
      </c>
    </row>
    <row r="328" spans="1:10" x14ac:dyDescent="0.2">
      <c r="A328" s="3"/>
      <c r="B328" s="10" t="b">
        <v>1</v>
      </c>
      <c r="C328" s="3"/>
      <c r="D328" s="3"/>
      <c r="E328" s="3"/>
      <c r="F328" s="3"/>
      <c r="G328" s="3"/>
      <c r="H328" s="4" t="s">
        <v>2138</v>
      </c>
      <c r="I328" s="4" t="s">
        <v>2140</v>
      </c>
      <c r="J328" s="4" t="s">
        <v>2139</v>
      </c>
    </row>
    <row r="329" spans="1:10" x14ac:dyDescent="0.2">
      <c r="A329" s="3"/>
      <c r="B329" s="10" t="b">
        <v>1</v>
      </c>
      <c r="C329" s="3"/>
      <c r="D329" s="3"/>
      <c r="E329" s="3"/>
      <c r="F329" s="3"/>
      <c r="G329" s="3"/>
      <c r="H329" s="4" t="s">
        <v>2141</v>
      </c>
      <c r="I329" s="4" t="s">
        <v>2143</v>
      </c>
      <c r="J329" s="4" t="s">
        <v>2142</v>
      </c>
    </row>
    <row r="330" spans="1:10" x14ac:dyDescent="0.2">
      <c r="A330" s="3"/>
      <c r="B330" s="10" t="b">
        <v>1</v>
      </c>
      <c r="C330" s="3"/>
      <c r="D330" s="3"/>
      <c r="E330" s="3"/>
      <c r="F330" s="3"/>
      <c r="G330" s="3"/>
      <c r="H330" s="4" t="s">
        <v>2144</v>
      </c>
      <c r="I330" s="4" t="s">
        <v>2146</v>
      </c>
      <c r="J330" s="4" t="s">
        <v>2145</v>
      </c>
    </row>
    <row r="331" spans="1:10" x14ac:dyDescent="0.2">
      <c r="A331" s="3"/>
      <c r="B331" s="10" t="b">
        <v>1</v>
      </c>
      <c r="C331" s="3"/>
      <c r="D331" s="3"/>
      <c r="E331" s="3"/>
      <c r="F331" s="3"/>
      <c r="G331" s="3"/>
      <c r="H331" s="4" t="s">
        <v>2147</v>
      </c>
      <c r="I331" s="4" t="s">
        <v>2149</v>
      </c>
      <c r="J331" s="4" t="s">
        <v>2148</v>
      </c>
    </row>
    <row r="332" spans="1:10" x14ac:dyDescent="0.2">
      <c r="A332" s="3"/>
      <c r="B332" s="10" t="b">
        <v>1</v>
      </c>
      <c r="C332" s="3"/>
      <c r="D332" s="3"/>
      <c r="E332" s="3"/>
      <c r="F332" s="3"/>
      <c r="G332" s="3"/>
      <c r="H332" s="4" t="s">
        <v>2150</v>
      </c>
      <c r="I332" s="4" t="s">
        <v>2152</v>
      </c>
      <c r="J332" s="4" t="s">
        <v>2151</v>
      </c>
    </row>
    <row r="333" spans="1:10" x14ac:dyDescent="0.2">
      <c r="A333" s="3"/>
      <c r="B333" s="10" t="b">
        <v>1</v>
      </c>
      <c r="C333" s="3"/>
      <c r="D333" s="3"/>
      <c r="E333" s="3"/>
      <c r="F333" s="3"/>
      <c r="G333" s="3"/>
      <c r="H333" s="4" t="s">
        <v>2153</v>
      </c>
      <c r="I333" s="4" t="s">
        <v>2155</v>
      </c>
      <c r="J333" s="4" t="s">
        <v>2154</v>
      </c>
    </row>
    <row r="334" spans="1:10" x14ac:dyDescent="0.2">
      <c r="A334" s="3"/>
      <c r="B334" s="10" t="b">
        <v>1</v>
      </c>
      <c r="C334" s="3"/>
      <c r="D334" s="3"/>
      <c r="E334" s="3"/>
      <c r="F334" s="3"/>
      <c r="G334" s="3"/>
      <c r="H334" s="4" t="s">
        <v>2156</v>
      </c>
      <c r="I334" s="4" t="s">
        <v>2158</v>
      </c>
      <c r="J334" s="4" t="s">
        <v>2157</v>
      </c>
    </row>
    <row r="335" spans="1:10" x14ac:dyDescent="0.2">
      <c r="A335" s="3"/>
      <c r="B335" s="10" t="b">
        <v>1</v>
      </c>
      <c r="C335" s="3"/>
      <c r="D335" s="3"/>
      <c r="E335" s="3"/>
      <c r="F335" s="3"/>
      <c r="G335" s="3"/>
      <c r="H335" s="4" t="s">
        <v>2159</v>
      </c>
      <c r="I335" s="4" t="s">
        <v>2161</v>
      </c>
      <c r="J335" s="4" t="s">
        <v>2160</v>
      </c>
    </row>
    <row r="336" spans="1:10" x14ac:dyDescent="0.2">
      <c r="A336" s="3"/>
      <c r="B336" s="10" t="b">
        <v>1</v>
      </c>
      <c r="C336" s="3"/>
      <c r="D336" s="3"/>
      <c r="E336" s="3"/>
      <c r="F336" s="3"/>
      <c r="G336" s="3"/>
      <c r="H336" s="4" t="s">
        <v>2162</v>
      </c>
      <c r="I336" s="4" t="s">
        <v>2164</v>
      </c>
      <c r="J336" s="4" t="s">
        <v>2163</v>
      </c>
    </row>
    <row r="337" spans="1:10" x14ac:dyDescent="0.2">
      <c r="A337" s="3"/>
      <c r="B337" s="10" t="b">
        <v>1</v>
      </c>
      <c r="C337" s="3"/>
      <c r="D337" s="3"/>
      <c r="E337" s="3"/>
      <c r="F337" s="3"/>
      <c r="G337" s="3"/>
      <c r="H337" s="4" t="s">
        <v>2165</v>
      </c>
      <c r="I337" s="4" t="s">
        <v>2167</v>
      </c>
      <c r="J337" s="4" t="s">
        <v>2166</v>
      </c>
    </row>
    <row r="338" spans="1:10" x14ac:dyDescent="0.2">
      <c r="A338" s="3"/>
      <c r="B338" s="10" t="b">
        <v>1</v>
      </c>
      <c r="C338" s="3"/>
      <c r="D338" s="3"/>
      <c r="E338" s="3"/>
      <c r="F338" s="3"/>
      <c r="G338" s="3"/>
      <c r="H338" s="4" t="s">
        <v>2168</v>
      </c>
      <c r="I338" s="4" t="s">
        <v>2170</v>
      </c>
      <c r="J338" s="4" t="s">
        <v>2169</v>
      </c>
    </row>
    <row r="339" spans="1:10" x14ac:dyDescent="0.2">
      <c r="A339" s="3"/>
      <c r="B339" s="10" t="b">
        <v>1</v>
      </c>
      <c r="C339" s="3"/>
      <c r="D339" s="3"/>
      <c r="E339" s="3"/>
      <c r="F339" s="3"/>
      <c r="G339" s="3"/>
      <c r="H339" s="4" t="s">
        <v>2171</v>
      </c>
      <c r="I339" s="4" t="s">
        <v>2173</v>
      </c>
      <c r="J339" s="4" t="s">
        <v>2172</v>
      </c>
    </row>
    <row r="340" spans="1:10" x14ac:dyDescent="0.2">
      <c r="A340" s="3"/>
      <c r="B340" s="10" t="b">
        <v>1</v>
      </c>
      <c r="C340" s="3"/>
      <c r="D340" s="3"/>
      <c r="E340" s="3"/>
      <c r="F340" s="3"/>
      <c r="G340" s="3"/>
      <c r="H340" s="4" t="s">
        <v>2174</v>
      </c>
      <c r="I340" s="4" t="s">
        <v>2176</v>
      </c>
      <c r="J340" s="4" t="s">
        <v>2175</v>
      </c>
    </row>
    <row r="341" spans="1:10" x14ac:dyDescent="0.2">
      <c r="A341" s="3"/>
      <c r="B341" s="10" t="b">
        <v>1</v>
      </c>
      <c r="C341" s="3"/>
      <c r="D341" s="3"/>
      <c r="E341" s="3"/>
      <c r="F341" s="3"/>
      <c r="G341" s="3"/>
      <c r="H341" s="4" t="s">
        <v>2177</v>
      </c>
      <c r="I341" s="4" t="s">
        <v>2179</v>
      </c>
      <c r="J341" s="4" t="s">
        <v>2178</v>
      </c>
    </row>
    <row r="342" spans="1:10" x14ac:dyDescent="0.2">
      <c r="A342" s="3"/>
      <c r="B342" s="10" t="b">
        <v>1</v>
      </c>
      <c r="C342" s="3"/>
      <c r="D342" s="3"/>
      <c r="E342" s="3"/>
      <c r="F342" s="3"/>
      <c r="G342" s="3"/>
      <c r="H342" s="4" t="s">
        <v>2180</v>
      </c>
      <c r="I342" s="4" t="s">
        <v>2182</v>
      </c>
      <c r="J342" s="4" t="s">
        <v>2181</v>
      </c>
    </row>
    <row r="343" spans="1:10" x14ac:dyDescent="0.2">
      <c r="A343" s="3"/>
      <c r="B343" s="10" t="b">
        <v>1</v>
      </c>
      <c r="C343" s="3"/>
      <c r="D343" s="3"/>
      <c r="E343" s="3"/>
      <c r="F343" s="3"/>
      <c r="G343" s="3"/>
      <c r="H343" s="4" t="s">
        <v>2183</v>
      </c>
      <c r="I343" s="4" t="s">
        <v>2185</v>
      </c>
      <c r="J343" s="4" t="s">
        <v>2184</v>
      </c>
    </row>
    <row r="344" spans="1:10" x14ac:dyDescent="0.2">
      <c r="A344" s="3"/>
      <c r="B344" s="10" t="b">
        <v>1</v>
      </c>
      <c r="C344" s="3"/>
      <c r="D344" s="3"/>
      <c r="E344" s="3"/>
      <c r="F344" s="3"/>
      <c r="G344" s="3"/>
      <c r="H344" s="4" t="s">
        <v>2186</v>
      </c>
      <c r="I344" s="4" t="s">
        <v>2188</v>
      </c>
      <c r="J344" s="4" t="s">
        <v>2187</v>
      </c>
    </row>
    <row r="345" spans="1:10" x14ac:dyDescent="0.2">
      <c r="A345" s="3"/>
      <c r="B345" s="10" t="b">
        <v>1</v>
      </c>
      <c r="C345" s="3"/>
      <c r="D345" s="3"/>
      <c r="E345" s="3"/>
      <c r="F345" s="3"/>
      <c r="G345" s="3"/>
      <c r="H345" s="4" t="s">
        <v>2189</v>
      </c>
      <c r="I345" s="4" t="s">
        <v>2191</v>
      </c>
      <c r="J345" s="4" t="s">
        <v>2190</v>
      </c>
    </row>
    <row r="346" spans="1:10" x14ac:dyDescent="0.2">
      <c r="A346" s="3"/>
      <c r="B346" s="10" t="b">
        <v>1</v>
      </c>
      <c r="C346" s="3"/>
      <c r="D346" s="3"/>
      <c r="E346" s="3"/>
      <c r="F346" s="3"/>
      <c r="G346" s="3"/>
      <c r="H346" s="4" t="s">
        <v>2192</v>
      </c>
      <c r="I346" s="4" t="s">
        <v>2194</v>
      </c>
      <c r="J346" s="4" t="s">
        <v>2193</v>
      </c>
    </row>
    <row r="347" spans="1:10" x14ac:dyDescent="0.2">
      <c r="A347" s="3"/>
      <c r="B347" s="10" t="b">
        <v>1</v>
      </c>
      <c r="C347" s="3"/>
      <c r="D347" s="3"/>
      <c r="E347" s="3"/>
      <c r="F347" s="3"/>
      <c r="G347" s="3"/>
      <c r="H347" s="4" t="s">
        <v>2195</v>
      </c>
      <c r="I347" s="4" t="s">
        <v>2197</v>
      </c>
      <c r="J347" s="4" t="s">
        <v>2196</v>
      </c>
    </row>
    <row r="348" spans="1:10" x14ac:dyDescent="0.2">
      <c r="A348" s="3"/>
      <c r="B348" s="10" t="b">
        <v>1</v>
      </c>
      <c r="C348" s="3"/>
      <c r="D348" s="3"/>
      <c r="E348" s="3"/>
      <c r="F348" s="3"/>
      <c r="G348" s="3"/>
      <c r="H348" s="4" t="s">
        <v>2198</v>
      </c>
      <c r="I348" s="4" t="s">
        <v>2200</v>
      </c>
      <c r="J348" s="4" t="s">
        <v>2199</v>
      </c>
    </row>
    <row r="349" spans="1:10" x14ac:dyDescent="0.2">
      <c r="A349" s="3"/>
      <c r="B349" s="10" t="b">
        <v>1</v>
      </c>
      <c r="C349" s="3"/>
      <c r="D349" s="3"/>
      <c r="E349" s="3"/>
      <c r="F349" s="3"/>
      <c r="G349" s="3"/>
      <c r="H349" s="4" t="s">
        <v>2201</v>
      </c>
      <c r="I349" s="4" t="s">
        <v>2203</v>
      </c>
      <c r="J349" s="4" t="s">
        <v>2202</v>
      </c>
    </row>
    <row r="350" spans="1:10" x14ac:dyDescent="0.2">
      <c r="A350" s="3"/>
      <c r="B350" s="10" t="b">
        <v>1</v>
      </c>
      <c r="C350" s="3"/>
      <c r="D350" s="3"/>
      <c r="E350" s="3"/>
      <c r="F350" s="3"/>
      <c r="G350" s="3"/>
      <c r="H350" s="4" t="s">
        <v>2204</v>
      </c>
      <c r="I350" s="4" t="s">
        <v>2206</v>
      </c>
      <c r="J350" s="4" t="s">
        <v>2205</v>
      </c>
    </row>
    <row r="351" spans="1:10" x14ac:dyDescent="0.2">
      <c r="A351" s="3"/>
      <c r="B351" s="10" t="b">
        <v>1</v>
      </c>
      <c r="C351" s="3"/>
      <c r="D351" s="3"/>
      <c r="E351" s="3"/>
      <c r="F351" s="3"/>
      <c r="G351" s="3"/>
      <c r="H351" s="4" t="s">
        <v>2207</v>
      </c>
      <c r="I351" s="4" t="s">
        <v>2209</v>
      </c>
      <c r="J351" s="4" t="s">
        <v>2208</v>
      </c>
    </row>
    <row r="352" spans="1:10" x14ac:dyDescent="0.2">
      <c r="A352" s="3"/>
      <c r="B352" s="10" t="b">
        <v>1</v>
      </c>
      <c r="C352" s="3"/>
      <c r="D352" s="3"/>
      <c r="E352" s="3"/>
      <c r="F352" s="3"/>
      <c r="G352" s="3"/>
      <c r="H352" s="4" t="s">
        <v>2210</v>
      </c>
      <c r="I352" s="4" t="s">
        <v>2212</v>
      </c>
      <c r="J352" s="4" t="s">
        <v>2211</v>
      </c>
    </row>
    <row r="353" spans="1:10" x14ac:dyDescent="0.2">
      <c r="A353" s="3"/>
      <c r="B353" s="10" t="b">
        <v>1</v>
      </c>
      <c r="C353" s="3"/>
      <c r="D353" s="3"/>
      <c r="E353" s="3"/>
      <c r="F353" s="3"/>
      <c r="G353" s="3"/>
      <c r="H353" s="4" t="s">
        <v>2213</v>
      </c>
      <c r="I353" s="4" t="s">
        <v>2215</v>
      </c>
      <c r="J353" s="4" t="s">
        <v>2214</v>
      </c>
    </row>
    <row r="354" spans="1:10" x14ac:dyDescent="0.2">
      <c r="A354" s="3"/>
      <c r="B354" s="10" t="b">
        <v>1</v>
      </c>
      <c r="C354" s="3"/>
      <c r="D354" s="3"/>
      <c r="E354" s="3"/>
      <c r="F354" s="3"/>
      <c r="G354" s="3"/>
      <c r="H354" s="4" t="s">
        <v>2216</v>
      </c>
      <c r="I354" s="4" t="s">
        <v>2218</v>
      </c>
      <c r="J354" s="4" t="s">
        <v>2217</v>
      </c>
    </row>
    <row r="355" spans="1:10" x14ac:dyDescent="0.2">
      <c r="A355" s="3"/>
      <c r="B355" s="10" t="b">
        <v>1</v>
      </c>
      <c r="C355" s="3"/>
      <c r="D355" s="3"/>
      <c r="E355" s="3"/>
      <c r="F355" s="3"/>
      <c r="G355" s="3"/>
      <c r="H355" s="4" t="s">
        <v>2219</v>
      </c>
      <c r="I355" s="4" t="s">
        <v>2221</v>
      </c>
      <c r="J355" s="4" t="s">
        <v>2220</v>
      </c>
    </row>
    <row r="356" spans="1:10" x14ac:dyDescent="0.2">
      <c r="A356" s="3"/>
      <c r="B356" s="10" t="b">
        <v>1</v>
      </c>
      <c r="C356" s="3"/>
      <c r="D356" s="3"/>
      <c r="E356" s="3"/>
      <c r="F356" s="3"/>
      <c r="G356" s="3"/>
      <c r="H356" s="4" t="s">
        <v>2222</v>
      </c>
      <c r="I356" s="4" t="s">
        <v>2224</v>
      </c>
      <c r="J356" s="4" t="s">
        <v>2223</v>
      </c>
    </row>
    <row r="357" spans="1:10" x14ac:dyDescent="0.2">
      <c r="A357" s="3"/>
      <c r="B357" s="10" t="b">
        <v>1</v>
      </c>
      <c r="C357" s="3"/>
      <c r="D357" s="3"/>
      <c r="E357" s="3"/>
      <c r="F357" s="3"/>
      <c r="G357" s="3"/>
      <c r="H357" s="4" t="s">
        <v>2225</v>
      </c>
      <c r="I357" s="4" t="s">
        <v>2227</v>
      </c>
      <c r="J357" s="4" t="s">
        <v>2226</v>
      </c>
    </row>
    <row r="358" spans="1:10" x14ac:dyDescent="0.2">
      <c r="A358" s="3"/>
      <c r="B358" s="10" t="b">
        <v>1</v>
      </c>
      <c r="C358" s="3"/>
      <c r="D358" s="3"/>
      <c r="E358" s="3"/>
      <c r="F358" s="3"/>
      <c r="G358" s="3"/>
      <c r="H358" s="4" t="s">
        <v>2228</v>
      </c>
      <c r="I358" s="4" t="s">
        <v>2230</v>
      </c>
      <c r="J358" s="4" t="s">
        <v>2229</v>
      </c>
    </row>
    <row r="359" spans="1:10" x14ac:dyDescent="0.2">
      <c r="A359" s="3"/>
      <c r="B359" s="10" t="b">
        <v>1</v>
      </c>
      <c r="C359" s="3"/>
      <c r="D359" s="3"/>
      <c r="E359" s="3"/>
      <c r="F359" s="3"/>
      <c r="G359" s="3"/>
      <c r="H359" s="4" t="s">
        <v>2231</v>
      </c>
      <c r="I359" s="4" t="s">
        <v>2233</v>
      </c>
      <c r="J359" s="4" t="s">
        <v>2232</v>
      </c>
    </row>
    <row r="360" spans="1:10" x14ac:dyDescent="0.2">
      <c r="A360" s="3"/>
      <c r="B360" s="10" t="b">
        <v>1</v>
      </c>
      <c r="C360" s="3"/>
      <c r="D360" s="3"/>
      <c r="E360" s="3"/>
      <c r="F360" s="3"/>
      <c r="G360" s="3"/>
      <c r="H360" s="4" t="s">
        <v>2234</v>
      </c>
      <c r="I360" s="4" t="s">
        <v>2236</v>
      </c>
      <c r="J360" s="4" t="s">
        <v>2235</v>
      </c>
    </row>
    <row r="361" spans="1:10" x14ac:dyDescent="0.2">
      <c r="A361" s="3"/>
      <c r="B361" s="10" t="b">
        <v>1</v>
      </c>
      <c r="C361" s="3"/>
      <c r="D361" s="3"/>
      <c r="E361" s="3"/>
      <c r="F361" s="3"/>
      <c r="G361" s="3"/>
      <c r="H361" s="4" t="s">
        <v>2237</v>
      </c>
      <c r="I361" s="4" t="s">
        <v>2239</v>
      </c>
      <c r="J361" s="4" t="s">
        <v>2238</v>
      </c>
    </row>
    <row r="362" spans="1:10" x14ac:dyDescent="0.2">
      <c r="A362" s="3"/>
      <c r="B362" s="10" t="b">
        <v>1</v>
      </c>
      <c r="C362" s="3"/>
      <c r="D362" s="3"/>
      <c r="E362" s="3"/>
      <c r="F362" s="3"/>
      <c r="G362" s="3"/>
      <c r="H362" s="4" t="s">
        <v>2240</v>
      </c>
      <c r="I362" s="4" t="s">
        <v>2242</v>
      </c>
      <c r="J362" s="4" t="s">
        <v>2241</v>
      </c>
    </row>
    <row r="363" spans="1:10" x14ac:dyDescent="0.2">
      <c r="A363" s="3"/>
      <c r="B363" s="10" t="b">
        <v>1</v>
      </c>
      <c r="C363" s="3"/>
      <c r="D363" s="3"/>
      <c r="E363" s="3"/>
      <c r="F363" s="3"/>
      <c r="G363" s="3"/>
      <c r="H363" s="4" t="s">
        <v>2243</v>
      </c>
      <c r="I363" s="4" t="s">
        <v>2245</v>
      </c>
      <c r="J363" s="4" t="s">
        <v>2244</v>
      </c>
    </row>
    <row r="364" spans="1:10" x14ac:dyDescent="0.2">
      <c r="A364" s="3"/>
      <c r="B364" s="10" t="b">
        <v>1</v>
      </c>
      <c r="C364" s="3"/>
      <c r="D364" s="3"/>
      <c r="E364" s="3"/>
      <c r="F364" s="3"/>
      <c r="G364" s="3"/>
      <c r="H364" s="4" t="s">
        <v>2246</v>
      </c>
      <c r="I364" s="4" t="s">
        <v>2248</v>
      </c>
      <c r="J364" s="4" t="s">
        <v>2247</v>
      </c>
    </row>
    <row r="365" spans="1:10" x14ac:dyDescent="0.2">
      <c r="A365" s="3"/>
      <c r="B365" s="10" t="b">
        <v>1</v>
      </c>
      <c r="C365" s="3"/>
      <c r="D365" s="3"/>
      <c r="E365" s="3"/>
      <c r="F365" s="3"/>
      <c r="G365" s="3"/>
      <c r="H365" s="4" t="s">
        <v>2249</v>
      </c>
      <c r="I365" s="4" t="s">
        <v>2251</v>
      </c>
      <c r="J365" s="4" t="s">
        <v>2250</v>
      </c>
    </row>
    <row r="366" spans="1:10" x14ac:dyDescent="0.2">
      <c r="A366" s="3"/>
      <c r="B366" s="10" t="b">
        <v>1</v>
      </c>
      <c r="C366" s="3"/>
      <c r="D366" s="3"/>
      <c r="E366" s="3"/>
      <c r="F366" s="3"/>
      <c r="G366" s="3"/>
      <c r="H366" s="4" t="s">
        <v>2252</v>
      </c>
      <c r="I366" s="4" t="s">
        <v>2254</v>
      </c>
      <c r="J366" s="4" t="s">
        <v>2253</v>
      </c>
    </row>
    <row r="367" spans="1:10" x14ac:dyDescent="0.2">
      <c r="A367" s="3"/>
      <c r="B367" s="10" t="b">
        <v>1</v>
      </c>
      <c r="C367" s="3"/>
      <c r="D367" s="3"/>
      <c r="E367" s="3"/>
      <c r="F367" s="3"/>
      <c r="G367" s="3"/>
      <c r="H367" s="4" t="s">
        <v>2255</v>
      </c>
      <c r="I367" s="4" t="s">
        <v>2257</v>
      </c>
      <c r="J367" s="4" t="s">
        <v>2256</v>
      </c>
    </row>
    <row r="368" spans="1:10" x14ac:dyDescent="0.2">
      <c r="A368" s="3"/>
      <c r="B368" s="10" t="b">
        <v>1</v>
      </c>
      <c r="C368" s="3"/>
      <c r="D368" s="3"/>
      <c r="E368" s="3"/>
      <c r="F368" s="3"/>
      <c r="G368" s="3"/>
      <c r="H368" s="4" t="s">
        <v>2258</v>
      </c>
      <c r="I368" s="4" t="s">
        <v>2260</v>
      </c>
      <c r="J368" s="4" t="s">
        <v>2259</v>
      </c>
    </row>
    <row r="369" spans="1:10" x14ac:dyDescent="0.2">
      <c r="A369" s="3"/>
      <c r="B369" s="10" t="b">
        <v>1</v>
      </c>
      <c r="C369" s="3"/>
      <c r="D369" s="3"/>
      <c r="E369" s="3"/>
      <c r="F369" s="3"/>
      <c r="G369" s="3"/>
      <c r="H369" s="4" t="s">
        <v>2261</v>
      </c>
      <c r="I369" s="4" t="s">
        <v>2263</v>
      </c>
      <c r="J369" s="4" t="s">
        <v>2262</v>
      </c>
    </row>
    <row r="370" spans="1:10" x14ac:dyDescent="0.2">
      <c r="A370" s="3"/>
      <c r="B370" s="10" t="b">
        <v>1</v>
      </c>
      <c r="C370" s="3"/>
      <c r="D370" s="3"/>
      <c r="E370" s="3"/>
      <c r="F370" s="3"/>
      <c r="G370" s="3"/>
      <c r="H370" s="4" t="s">
        <v>2264</v>
      </c>
      <c r="I370" s="4" t="s">
        <v>2266</v>
      </c>
      <c r="J370" s="4" t="s">
        <v>2265</v>
      </c>
    </row>
    <row r="371" spans="1:10" x14ac:dyDescent="0.2">
      <c r="A371" s="3"/>
      <c r="B371" s="10" t="b">
        <v>1</v>
      </c>
      <c r="C371" s="3"/>
      <c r="D371" s="3"/>
      <c r="E371" s="3"/>
      <c r="F371" s="3"/>
      <c r="G371" s="3"/>
      <c r="H371" s="4" t="s">
        <v>2267</v>
      </c>
      <c r="I371" s="4" t="s">
        <v>2269</v>
      </c>
      <c r="J371" s="4" t="s">
        <v>2268</v>
      </c>
    </row>
    <row r="372" spans="1:10" x14ac:dyDescent="0.2">
      <c r="A372" s="3"/>
      <c r="B372" s="10" t="b">
        <v>1</v>
      </c>
      <c r="C372" s="3"/>
      <c r="D372" s="3"/>
      <c r="E372" s="3"/>
      <c r="F372" s="3"/>
      <c r="G372" s="3"/>
      <c r="H372" s="4" t="s">
        <v>2270</v>
      </c>
      <c r="I372" s="4" t="s">
        <v>2272</v>
      </c>
      <c r="J372" s="4" t="s">
        <v>2271</v>
      </c>
    </row>
    <row r="373" spans="1:10" x14ac:dyDescent="0.2">
      <c r="A373" s="3"/>
      <c r="B373" s="10" t="b">
        <v>1</v>
      </c>
      <c r="C373" s="3"/>
      <c r="D373" s="3"/>
      <c r="E373" s="3"/>
      <c r="F373" s="3"/>
      <c r="G373" s="3"/>
      <c r="H373" s="4" t="s">
        <v>2273</v>
      </c>
      <c r="I373" s="4" t="s">
        <v>2275</v>
      </c>
      <c r="J373" s="4" t="s">
        <v>2274</v>
      </c>
    </row>
    <row r="374" spans="1:10" x14ac:dyDescent="0.2">
      <c r="A374" s="3"/>
      <c r="B374" s="10" t="b">
        <v>1</v>
      </c>
      <c r="C374" s="3"/>
      <c r="D374" s="3"/>
      <c r="E374" s="3"/>
      <c r="F374" s="3"/>
      <c r="G374" s="3"/>
      <c r="H374" s="4" t="s">
        <v>2276</v>
      </c>
      <c r="I374" s="4" t="s">
        <v>2278</v>
      </c>
      <c r="J374" s="4" t="s">
        <v>2277</v>
      </c>
    </row>
    <row r="375" spans="1:10" x14ac:dyDescent="0.2">
      <c r="A375" s="3"/>
      <c r="B375" s="10" t="b">
        <v>1</v>
      </c>
      <c r="C375" s="3"/>
      <c r="D375" s="3"/>
      <c r="E375" s="3"/>
      <c r="F375" s="3"/>
      <c r="G375" s="3"/>
      <c r="H375" s="4" t="s">
        <v>2279</v>
      </c>
      <c r="I375" s="4" t="s">
        <v>2281</v>
      </c>
      <c r="J375" s="4" t="s">
        <v>2280</v>
      </c>
    </row>
    <row r="376" spans="1:10" x14ac:dyDescent="0.2">
      <c r="A376" s="3"/>
      <c r="B376" s="10" t="b">
        <v>1</v>
      </c>
      <c r="C376" s="3"/>
      <c r="D376" s="3"/>
      <c r="E376" s="3"/>
      <c r="F376" s="3"/>
      <c r="G376" s="3"/>
      <c r="H376" s="4" t="s">
        <v>2282</v>
      </c>
      <c r="I376" s="4" t="s">
        <v>2284</v>
      </c>
      <c r="J376" s="4" t="s">
        <v>2283</v>
      </c>
    </row>
    <row r="377" spans="1:10" x14ac:dyDescent="0.2">
      <c r="A377" s="3"/>
      <c r="B377" s="10" t="b">
        <v>1</v>
      </c>
      <c r="C377" s="3"/>
      <c r="D377" s="3"/>
      <c r="E377" s="3"/>
      <c r="F377" s="3"/>
      <c r="G377" s="3"/>
      <c r="H377" s="4" t="s">
        <v>2285</v>
      </c>
      <c r="I377" s="4" t="s">
        <v>2287</v>
      </c>
      <c r="J377" s="4" t="s">
        <v>2286</v>
      </c>
    </row>
    <row r="378" spans="1:10" x14ac:dyDescent="0.2">
      <c r="A378" s="3"/>
      <c r="B378" s="10" t="b">
        <v>1</v>
      </c>
      <c r="C378" s="3"/>
      <c r="D378" s="3"/>
      <c r="E378" s="3"/>
      <c r="F378" s="3"/>
      <c r="G378" s="3"/>
      <c r="H378" s="4" t="s">
        <v>2288</v>
      </c>
      <c r="I378" s="4" t="s">
        <v>2290</v>
      </c>
      <c r="J378" s="4" t="s">
        <v>2289</v>
      </c>
    </row>
    <row r="379" spans="1:10" x14ac:dyDescent="0.2">
      <c r="A379" s="3"/>
      <c r="B379" s="10" t="b">
        <v>1</v>
      </c>
      <c r="C379" s="3"/>
      <c r="D379" s="3"/>
      <c r="E379" s="3"/>
      <c r="F379" s="3"/>
      <c r="G379" s="3"/>
      <c r="H379" s="4" t="s">
        <v>2291</v>
      </c>
      <c r="I379" s="4" t="s">
        <v>2293</v>
      </c>
      <c r="J379" s="4" t="s">
        <v>2292</v>
      </c>
    </row>
    <row r="380" spans="1:10" x14ac:dyDescent="0.2">
      <c r="A380" s="3"/>
      <c r="B380" s="10" t="b">
        <v>1</v>
      </c>
      <c r="C380" s="3"/>
      <c r="D380" s="3"/>
      <c r="E380" s="3"/>
      <c r="F380" s="3"/>
      <c r="G380" s="3"/>
      <c r="H380" s="4" t="s">
        <v>2294</v>
      </c>
      <c r="I380" s="4" t="s">
        <v>2296</v>
      </c>
      <c r="J380" s="4" t="s">
        <v>2295</v>
      </c>
    </row>
    <row r="381" spans="1:10" x14ac:dyDescent="0.2">
      <c r="A381" s="3"/>
      <c r="B381" s="10" t="b">
        <v>1</v>
      </c>
      <c r="C381" s="3"/>
      <c r="D381" s="3"/>
      <c r="E381" s="3"/>
      <c r="F381" s="3"/>
      <c r="G381" s="3"/>
      <c r="H381" s="4" t="s">
        <v>2297</v>
      </c>
      <c r="I381" s="4" t="s">
        <v>2299</v>
      </c>
      <c r="J381" s="4" t="s">
        <v>2298</v>
      </c>
    </row>
    <row r="382" spans="1:10" x14ac:dyDescent="0.2">
      <c r="A382" s="3"/>
      <c r="B382" s="10" t="b">
        <v>1</v>
      </c>
      <c r="C382" s="3"/>
      <c r="D382" s="3"/>
      <c r="E382" s="3"/>
      <c r="F382" s="3"/>
      <c r="G382" s="3"/>
      <c r="H382" s="4" t="s">
        <v>2300</v>
      </c>
      <c r="I382" s="4" t="s">
        <v>2302</v>
      </c>
      <c r="J382" s="4" t="s">
        <v>2301</v>
      </c>
    </row>
    <row r="383" spans="1:10" x14ac:dyDescent="0.2">
      <c r="A383" s="3"/>
      <c r="B383" s="10" t="b">
        <v>1</v>
      </c>
      <c r="C383" s="3"/>
      <c r="D383" s="3"/>
      <c r="E383" s="3"/>
      <c r="F383" s="3"/>
      <c r="G383" s="3"/>
      <c r="H383" s="4" t="s">
        <v>2303</v>
      </c>
      <c r="I383" s="4" t="s">
        <v>2305</v>
      </c>
      <c r="J383" s="4" t="s">
        <v>2304</v>
      </c>
    </row>
    <row r="384" spans="1:10" x14ac:dyDescent="0.2">
      <c r="A384" s="3"/>
      <c r="B384" s="10" t="b">
        <v>1</v>
      </c>
      <c r="C384" s="3"/>
      <c r="D384" s="3"/>
      <c r="E384" s="3"/>
      <c r="F384" s="3"/>
      <c r="G384" s="3"/>
      <c r="H384" s="4" t="s">
        <v>2306</v>
      </c>
      <c r="I384" s="4" t="s">
        <v>2308</v>
      </c>
      <c r="J384" s="4" t="s">
        <v>2307</v>
      </c>
    </row>
    <row r="385" spans="1:10" x14ac:dyDescent="0.2">
      <c r="A385" s="3"/>
      <c r="B385" s="10" t="b">
        <v>1</v>
      </c>
      <c r="C385" s="3"/>
      <c r="D385" s="3"/>
      <c r="E385" s="3"/>
      <c r="F385" s="3"/>
      <c r="G385" s="3"/>
      <c r="H385" s="4" t="s">
        <v>2309</v>
      </c>
      <c r="I385" s="4" t="s">
        <v>2311</v>
      </c>
      <c r="J385" s="4" t="s">
        <v>2310</v>
      </c>
    </row>
    <row r="386" spans="1:10" x14ac:dyDescent="0.2">
      <c r="A386" s="3"/>
      <c r="B386" s="10" t="b">
        <v>1</v>
      </c>
      <c r="C386" s="3"/>
      <c r="D386" s="3"/>
      <c r="E386" s="3"/>
      <c r="F386" s="3"/>
      <c r="G386" s="3"/>
      <c r="H386" s="4" t="s">
        <v>2312</v>
      </c>
      <c r="I386" s="4" t="s">
        <v>2314</v>
      </c>
      <c r="J386" s="4" t="s">
        <v>2313</v>
      </c>
    </row>
    <row r="387" spans="1:10" x14ac:dyDescent="0.2">
      <c r="A387" s="3"/>
      <c r="B387" s="10" t="b">
        <v>1</v>
      </c>
      <c r="C387" s="3"/>
      <c r="D387" s="3"/>
      <c r="E387" s="3"/>
      <c r="F387" s="3"/>
      <c r="G387" s="3"/>
      <c r="H387" s="4" t="s">
        <v>2315</v>
      </c>
      <c r="I387" s="4" t="s">
        <v>2317</v>
      </c>
      <c r="J387" s="4" t="s">
        <v>2316</v>
      </c>
    </row>
    <row r="388" spans="1:10" x14ac:dyDescent="0.2">
      <c r="A388" s="3"/>
      <c r="B388" s="10" t="b">
        <v>1</v>
      </c>
      <c r="C388" s="3"/>
      <c r="D388" s="3"/>
      <c r="E388" s="3"/>
      <c r="F388" s="3"/>
      <c r="G388" s="3"/>
      <c r="H388" s="4" t="s">
        <v>2318</v>
      </c>
      <c r="I388" s="4" t="s">
        <v>2320</v>
      </c>
      <c r="J388" s="4" t="s">
        <v>2319</v>
      </c>
    </row>
    <row r="389" spans="1:10" x14ac:dyDescent="0.2">
      <c r="A389" s="3"/>
      <c r="B389" s="10" t="b">
        <v>1</v>
      </c>
      <c r="C389" s="3"/>
      <c r="D389" s="3"/>
      <c r="E389" s="3"/>
      <c r="F389" s="3"/>
      <c r="G389" s="3"/>
      <c r="H389" s="4" t="s">
        <v>2321</v>
      </c>
      <c r="I389" s="4" t="s">
        <v>2323</v>
      </c>
      <c r="J389" s="4" t="s">
        <v>2322</v>
      </c>
    </row>
    <row r="390" spans="1:10" x14ac:dyDescent="0.2">
      <c r="A390" s="3"/>
      <c r="B390" s="10" t="b">
        <v>1</v>
      </c>
      <c r="C390" s="3"/>
      <c r="D390" s="3"/>
      <c r="E390" s="3"/>
      <c r="F390" s="3"/>
      <c r="G390" s="3"/>
      <c r="H390" s="4" t="s">
        <v>2324</v>
      </c>
      <c r="I390" s="4" t="s">
        <v>2326</v>
      </c>
      <c r="J390" s="4" t="s">
        <v>2325</v>
      </c>
    </row>
    <row r="391" spans="1:10" x14ac:dyDescent="0.2">
      <c r="A391" s="3"/>
      <c r="B391" s="10" t="b">
        <v>1</v>
      </c>
      <c r="C391" s="3"/>
      <c r="D391" s="3"/>
      <c r="E391" s="3"/>
      <c r="F391" s="3"/>
      <c r="G391" s="3"/>
      <c r="H391" s="4" t="s">
        <v>2327</v>
      </c>
      <c r="I391" s="4" t="s">
        <v>2329</v>
      </c>
      <c r="J391" s="4" t="s">
        <v>2328</v>
      </c>
    </row>
    <row r="392" spans="1:10" x14ac:dyDescent="0.2">
      <c r="A392" s="3"/>
      <c r="B392" s="10" t="b">
        <v>1</v>
      </c>
      <c r="C392" s="3"/>
      <c r="D392" s="3"/>
      <c r="E392" s="3"/>
      <c r="F392" s="3"/>
      <c r="G392" s="3"/>
      <c r="H392" s="4" t="s">
        <v>2330</v>
      </c>
      <c r="I392" s="4" t="s">
        <v>2332</v>
      </c>
      <c r="J392" s="4" t="s">
        <v>2331</v>
      </c>
    </row>
    <row r="393" spans="1:10" x14ac:dyDescent="0.2">
      <c r="A393" s="3"/>
      <c r="B393" s="10" t="b">
        <v>1</v>
      </c>
      <c r="C393" s="3"/>
      <c r="D393" s="3"/>
      <c r="E393" s="3"/>
      <c r="F393" s="3"/>
      <c r="G393" s="3"/>
      <c r="H393" s="4" t="s">
        <v>2333</v>
      </c>
      <c r="I393" s="4" t="s">
        <v>2335</v>
      </c>
      <c r="J393" s="4" t="s">
        <v>2334</v>
      </c>
    </row>
    <row r="394" spans="1:10" x14ac:dyDescent="0.2">
      <c r="A394" s="3"/>
      <c r="B394" s="10" t="b">
        <v>1</v>
      </c>
      <c r="C394" s="3"/>
      <c r="D394" s="3"/>
      <c r="E394" s="3"/>
      <c r="F394" s="3"/>
      <c r="G394" s="3"/>
      <c r="H394" s="4" t="s">
        <v>2336</v>
      </c>
      <c r="I394" s="4" t="s">
        <v>2338</v>
      </c>
      <c r="J394" s="4" t="s">
        <v>2337</v>
      </c>
    </row>
    <row r="395" spans="1:10" x14ac:dyDescent="0.2">
      <c r="A395" s="3"/>
      <c r="B395" s="10" t="b">
        <v>1</v>
      </c>
      <c r="C395" s="3"/>
      <c r="D395" s="3"/>
      <c r="E395" s="3"/>
      <c r="F395" s="3"/>
      <c r="G395" s="3"/>
      <c r="H395" s="4" t="s">
        <v>2339</v>
      </c>
      <c r="I395" s="4" t="s">
        <v>2341</v>
      </c>
      <c r="J395" s="4" t="s">
        <v>2340</v>
      </c>
    </row>
    <row r="396" spans="1:10" x14ac:dyDescent="0.2">
      <c r="A396" s="3"/>
      <c r="B396" s="10" t="b">
        <v>1</v>
      </c>
      <c r="C396" s="3"/>
      <c r="D396" s="3"/>
      <c r="E396" s="3"/>
      <c r="F396" s="3"/>
      <c r="G396" s="3"/>
      <c r="H396" s="4" t="s">
        <v>2342</v>
      </c>
      <c r="I396" s="4" t="s">
        <v>2344</v>
      </c>
      <c r="J396" s="4" t="s">
        <v>2343</v>
      </c>
    </row>
    <row r="397" spans="1:10" x14ac:dyDescent="0.2">
      <c r="A397" s="3"/>
      <c r="B397" s="10" t="b">
        <v>1</v>
      </c>
      <c r="C397" s="3"/>
      <c r="D397" s="3"/>
      <c r="E397" s="3"/>
      <c r="F397" s="3"/>
      <c r="G397" s="3"/>
      <c r="H397" s="4" t="s">
        <v>2345</v>
      </c>
      <c r="I397" s="4" t="s">
        <v>2347</v>
      </c>
      <c r="J397" s="4" t="s">
        <v>2346</v>
      </c>
    </row>
    <row r="398" spans="1:10" x14ac:dyDescent="0.2">
      <c r="A398" s="3"/>
      <c r="B398" s="10" t="b">
        <v>1</v>
      </c>
      <c r="C398" s="3"/>
      <c r="D398" s="3"/>
      <c r="E398" s="3"/>
      <c r="F398" s="3"/>
      <c r="G398" s="3"/>
      <c r="H398" s="4" t="s">
        <v>2348</v>
      </c>
      <c r="I398" s="4" t="s">
        <v>2350</v>
      </c>
      <c r="J398" s="4" t="s">
        <v>2349</v>
      </c>
    </row>
    <row r="399" spans="1:10" x14ac:dyDescent="0.2">
      <c r="A399" s="3"/>
      <c r="B399" s="10" t="b">
        <v>1</v>
      </c>
      <c r="C399" s="3"/>
      <c r="D399" s="3"/>
      <c r="E399" s="3"/>
      <c r="F399" s="3"/>
      <c r="G399" s="3"/>
      <c r="H399" s="4" t="s">
        <v>2351</v>
      </c>
      <c r="I399" s="4" t="s">
        <v>2353</v>
      </c>
      <c r="J399" s="4" t="s">
        <v>2352</v>
      </c>
    </row>
    <row r="400" spans="1:10" x14ac:dyDescent="0.2">
      <c r="A400" s="3"/>
      <c r="B400" s="10" t="b">
        <v>1</v>
      </c>
      <c r="C400" s="3"/>
      <c r="D400" s="3"/>
      <c r="E400" s="3"/>
      <c r="F400" s="3"/>
      <c r="G400" s="3"/>
      <c r="H400" s="4" t="s">
        <v>2354</v>
      </c>
      <c r="I400" s="4" t="s">
        <v>2356</v>
      </c>
      <c r="J400" s="4" t="s">
        <v>2355</v>
      </c>
    </row>
    <row r="401" spans="1:10" x14ac:dyDescent="0.2">
      <c r="A401" s="3"/>
      <c r="B401" s="10" t="b">
        <v>1</v>
      </c>
      <c r="C401" s="3"/>
      <c r="D401" s="3"/>
      <c r="E401" s="3"/>
      <c r="F401" s="3"/>
      <c r="G401" s="3"/>
      <c r="H401" s="4" t="s">
        <v>2357</v>
      </c>
      <c r="I401" s="4" t="s">
        <v>2359</v>
      </c>
      <c r="J401" s="4" t="s">
        <v>2358</v>
      </c>
    </row>
    <row r="402" spans="1:10" x14ac:dyDescent="0.2">
      <c r="A402" s="3"/>
      <c r="B402" s="10" t="b">
        <v>1</v>
      </c>
      <c r="C402" s="3"/>
      <c r="D402" s="3"/>
      <c r="E402" s="3"/>
      <c r="F402" s="3"/>
      <c r="G402" s="3"/>
      <c r="H402" s="4" t="s">
        <v>2360</v>
      </c>
      <c r="I402" s="4" t="s">
        <v>2362</v>
      </c>
      <c r="J402" s="4" t="s">
        <v>2361</v>
      </c>
    </row>
    <row r="403" spans="1:10" x14ac:dyDescent="0.2">
      <c r="A403" s="3"/>
      <c r="B403" s="10" t="b">
        <v>1</v>
      </c>
      <c r="C403" s="3"/>
      <c r="D403" s="3"/>
      <c r="E403" s="3"/>
      <c r="F403" s="3"/>
      <c r="G403" s="3"/>
      <c r="H403" s="4" t="s">
        <v>2363</v>
      </c>
      <c r="I403" s="4" t="s">
        <v>2365</v>
      </c>
      <c r="J403" s="4" t="s">
        <v>2364</v>
      </c>
    </row>
    <row r="404" spans="1:10" x14ac:dyDescent="0.2">
      <c r="A404" s="3"/>
      <c r="B404" s="10" t="b">
        <v>1</v>
      </c>
      <c r="C404" s="3"/>
      <c r="D404" s="3"/>
      <c r="E404" s="3"/>
      <c r="F404" s="3"/>
      <c r="G404" s="3"/>
      <c r="H404" s="4" t="s">
        <v>2366</v>
      </c>
      <c r="I404" s="4" t="s">
        <v>2368</v>
      </c>
      <c r="J404" s="4" t="s">
        <v>2367</v>
      </c>
    </row>
    <row r="405" spans="1:10" x14ac:dyDescent="0.2">
      <c r="A405" s="3"/>
      <c r="B405" s="10" t="b">
        <v>1</v>
      </c>
      <c r="C405" s="3"/>
      <c r="D405" s="3"/>
      <c r="E405" s="3"/>
      <c r="F405" s="3"/>
      <c r="G405" s="3"/>
      <c r="H405" s="4" t="s">
        <v>2369</v>
      </c>
      <c r="I405" s="4" t="s">
        <v>2371</v>
      </c>
      <c r="J405" s="4" t="s">
        <v>2370</v>
      </c>
    </row>
    <row r="406" spans="1:10" x14ac:dyDescent="0.2">
      <c r="A406" s="3"/>
      <c r="B406" s="10" t="b">
        <v>1</v>
      </c>
      <c r="C406" s="3"/>
      <c r="D406" s="3"/>
      <c r="E406" s="3"/>
      <c r="F406" s="3"/>
      <c r="G406" s="3"/>
      <c r="H406" s="4" t="s">
        <v>2372</v>
      </c>
      <c r="I406" s="4" t="s">
        <v>2374</v>
      </c>
      <c r="J406" s="4" t="s">
        <v>2373</v>
      </c>
    </row>
    <row r="407" spans="1:10" x14ac:dyDescent="0.2">
      <c r="A407" s="3"/>
      <c r="B407" s="10" t="b">
        <v>1</v>
      </c>
      <c r="C407" s="3"/>
      <c r="D407" s="3"/>
      <c r="E407" s="3"/>
      <c r="F407" s="3"/>
      <c r="G407" s="3"/>
      <c r="H407" s="4" t="s">
        <v>2375</v>
      </c>
      <c r="I407" s="4" t="s">
        <v>2377</v>
      </c>
      <c r="J407" s="4" t="s">
        <v>2376</v>
      </c>
    </row>
    <row r="408" spans="1:10" x14ac:dyDescent="0.2">
      <c r="A408" s="3"/>
      <c r="B408" s="10" t="b">
        <v>1</v>
      </c>
      <c r="C408" s="3"/>
      <c r="D408" s="3"/>
      <c r="E408" s="3"/>
      <c r="F408" s="3"/>
      <c r="G408" s="3"/>
      <c r="H408" s="4" t="s">
        <v>2378</v>
      </c>
      <c r="I408" s="4" t="s">
        <v>2380</v>
      </c>
      <c r="J408" s="4" t="s">
        <v>2379</v>
      </c>
    </row>
    <row r="409" spans="1:10" x14ac:dyDescent="0.2">
      <c r="A409" s="3"/>
      <c r="B409" s="10" t="b">
        <v>1</v>
      </c>
      <c r="C409" s="3"/>
      <c r="D409" s="3"/>
      <c r="E409" s="3"/>
      <c r="F409" s="3"/>
      <c r="G409" s="3"/>
      <c r="H409" s="4" t="s">
        <v>2381</v>
      </c>
      <c r="I409" s="4" t="s">
        <v>2383</v>
      </c>
      <c r="J409" s="4" t="s">
        <v>2382</v>
      </c>
    </row>
    <row r="410" spans="1:10" x14ac:dyDescent="0.2">
      <c r="A410" s="3"/>
      <c r="B410" s="10" t="b">
        <v>1</v>
      </c>
      <c r="C410" s="3"/>
      <c r="D410" s="3"/>
      <c r="E410" s="3"/>
      <c r="F410" s="3"/>
      <c r="G410" s="3"/>
      <c r="H410" s="4" t="s">
        <v>2384</v>
      </c>
      <c r="I410" s="4" t="s">
        <v>2386</v>
      </c>
      <c r="J410" s="4" t="s">
        <v>2385</v>
      </c>
    </row>
    <row r="411" spans="1:10" x14ac:dyDescent="0.2">
      <c r="A411" s="3"/>
      <c r="B411" s="10" t="b">
        <v>1</v>
      </c>
      <c r="C411" s="3"/>
      <c r="D411" s="3"/>
      <c r="E411" s="3"/>
      <c r="F411" s="3"/>
      <c r="G411" s="3"/>
      <c r="H411" s="4" t="s">
        <v>2387</v>
      </c>
      <c r="I411" s="4" t="s">
        <v>2389</v>
      </c>
      <c r="J411" s="4" t="s">
        <v>2388</v>
      </c>
    </row>
    <row r="412" spans="1:10" x14ac:dyDescent="0.2">
      <c r="A412" s="3"/>
      <c r="B412" s="10" t="b">
        <v>1</v>
      </c>
      <c r="C412" s="3"/>
      <c r="D412" s="3"/>
      <c r="E412" s="3"/>
      <c r="F412" s="3"/>
      <c r="G412" s="3"/>
      <c r="H412" s="4" t="s">
        <v>2390</v>
      </c>
      <c r="I412" s="4" t="s">
        <v>2392</v>
      </c>
      <c r="J412" s="4" t="s">
        <v>2391</v>
      </c>
    </row>
    <row r="413" spans="1:10" x14ac:dyDescent="0.2">
      <c r="A413" s="3"/>
      <c r="B413" s="10" t="b">
        <v>1</v>
      </c>
      <c r="C413" s="3"/>
      <c r="D413" s="3"/>
      <c r="E413" s="3"/>
      <c r="F413" s="3"/>
      <c r="G413" s="3"/>
      <c r="H413" s="4" t="s">
        <v>2393</v>
      </c>
      <c r="I413" s="4" t="s">
        <v>2395</v>
      </c>
      <c r="J413" s="4" t="s">
        <v>2394</v>
      </c>
    </row>
    <row r="414" spans="1:10" x14ac:dyDescent="0.2">
      <c r="A414" s="3"/>
      <c r="B414" s="10" t="b">
        <v>1</v>
      </c>
      <c r="C414" s="3"/>
      <c r="D414" s="3"/>
      <c r="E414" s="3"/>
      <c r="F414" s="3"/>
      <c r="G414" s="3"/>
      <c r="H414" s="4" t="s">
        <v>2396</v>
      </c>
      <c r="I414" s="4" t="s">
        <v>2398</v>
      </c>
      <c r="J414" s="4" t="s">
        <v>2397</v>
      </c>
    </row>
    <row r="415" spans="1:10" x14ac:dyDescent="0.2">
      <c r="A415" s="3"/>
      <c r="B415" s="10" t="b">
        <v>1</v>
      </c>
      <c r="C415" s="3"/>
      <c r="D415" s="3"/>
      <c r="E415" s="3"/>
      <c r="F415" s="3"/>
      <c r="G415" s="3"/>
      <c r="H415" s="4" t="s">
        <v>2399</v>
      </c>
      <c r="I415" s="4" t="s">
        <v>2401</v>
      </c>
      <c r="J415" s="4" t="s">
        <v>2400</v>
      </c>
    </row>
    <row r="416" spans="1:10" x14ac:dyDescent="0.2">
      <c r="A416" s="3"/>
      <c r="B416" s="10" t="b">
        <v>1</v>
      </c>
      <c r="C416" s="3"/>
      <c r="D416" s="3"/>
      <c r="E416" s="3"/>
      <c r="F416" s="3"/>
      <c r="G416" s="3"/>
      <c r="H416" s="4" t="s">
        <v>2402</v>
      </c>
      <c r="I416" s="4" t="s">
        <v>2404</v>
      </c>
      <c r="J416" s="4" t="s">
        <v>2403</v>
      </c>
    </row>
    <row r="417" spans="1:10" x14ac:dyDescent="0.2">
      <c r="A417" s="3"/>
      <c r="B417" s="10" t="b">
        <v>1</v>
      </c>
      <c r="C417" s="3"/>
      <c r="D417" s="3"/>
      <c r="E417" s="3"/>
      <c r="F417" s="3"/>
      <c r="G417" s="3"/>
      <c r="H417" s="4" t="s">
        <v>2405</v>
      </c>
      <c r="I417" s="4" t="s">
        <v>2407</v>
      </c>
      <c r="J417" s="4" t="s">
        <v>2406</v>
      </c>
    </row>
    <row r="418" spans="1:10" x14ac:dyDescent="0.2">
      <c r="A418" s="3"/>
      <c r="B418" s="10" t="b">
        <v>1</v>
      </c>
      <c r="C418" s="3"/>
      <c r="D418" s="3"/>
      <c r="E418" s="3"/>
      <c r="F418" s="3"/>
      <c r="G418" s="3"/>
      <c r="H418" s="4" t="s">
        <v>2408</v>
      </c>
      <c r="I418" s="4" t="s">
        <v>2410</v>
      </c>
      <c r="J418" s="4" t="s">
        <v>2409</v>
      </c>
    </row>
    <row r="419" spans="1:10" x14ac:dyDescent="0.2">
      <c r="A419" s="3"/>
      <c r="B419" s="10" t="b">
        <v>1</v>
      </c>
      <c r="C419" s="3"/>
      <c r="D419" s="3"/>
      <c r="E419" s="3"/>
      <c r="F419" s="3"/>
      <c r="G419" s="3"/>
      <c r="H419" s="4" t="s">
        <v>2411</v>
      </c>
      <c r="I419" s="4" t="s">
        <v>2413</v>
      </c>
      <c r="J419" s="4" t="s">
        <v>2412</v>
      </c>
    </row>
    <row r="420" spans="1:10" x14ac:dyDescent="0.2">
      <c r="A420" s="3"/>
      <c r="B420" s="10" t="b">
        <v>1</v>
      </c>
      <c r="C420" s="3"/>
      <c r="D420" s="3"/>
      <c r="E420" s="3"/>
      <c r="F420" s="3"/>
      <c r="G420" s="3"/>
      <c r="H420" s="4" t="s">
        <v>2414</v>
      </c>
      <c r="I420" s="4" t="s">
        <v>2416</v>
      </c>
      <c r="J420" s="4" t="s">
        <v>2415</v>
      </c>
    </row>
    <row r="421" spans="1:10" x14ac:dyDescent="0.2">
      <c r="A421" s="3"/>
      <c r="B421" s="10" t="b">
        <v>1</v>
      </c>
      <c r="C421" s="3"/>
      <c r="D421" s="3"/>
      <c r="E421" s="3"/>
      <c r="F421" s="3"/>
      <c r="G421" s="3"/>
      <c r="H421" s="4" t="s">
        <v>2417</v>
      </c>
      <c r="I421" s="4" t="s">
        <v>2419</v>
      </c>
      <c r="J421" s="4" t="s">
        <v>2418</v>
      </c>
    </row>
    <row r="422" spans="1:10" x14ac:dyDescent="0.2">
      <c r="A422" s="3"/>
      <c r="B422" s="10" t="b">
        <v>1</v>
      </c>
      <c r="C422" s="3"/>
      <c r="D422" s="3"/>
      <c r="E422" s="3"/>
      <c r="F422" s="3"/>
      <c r="G422" s="3"/>
      <c r="H422" s="4" t="s">
        <v>2420</v>
      </c>
      <c r="I422" s="4" t="s">
        <v>2422</v>
      </c>
      <c r="J422" s="4" t="s">
        <v>2421</v>
      </c>
    </row>
    <row r="423" spans="1:10" x14ac:dyDescent="0.2">
      <c r="A423" s="3"/>
      <c r="B423" s="10" t="b">
        <v>1</v>
      </c>
      <c r="C423" s="3"/>
      <c r="D423" s="3"/>
      <c r="E423" s="3"/>
      <c r="F423" s="3"/>
      <c r="G423" s="3"/>
      <c r="H423" s="4" t="s">
        <v>2423</v>
      </c>
      <c r="I423" s="4" t="s">
        <v>2425</v>
      </c>
      <c r="J423" s="4" t="s">
        <v>2424</v>
      </c>
    </row>
    <row r="424" spans="1:10" x14ac:dyDescent="0.2">
      <c r="A424" s="3"/>
      <c r="B424" s="10" t="b">
        <v>1</v>
      </c>
      <c r="C424" s="3"/>
      <c r="D424" s="3"/>
      <c r="E424" s="3"/>
      <c r="F424" s="3"/>
      <c r="G424" s="3"/>
      <c r="H424" s="4" t="s">
        <v>2426</v>
      </c>
      <c r="I424" s="4" t="s">
        <v>2428</v>
      </c>
      <c r="J424" s="4" t="s">
        <v>2427</v>
      </c>
    </row>
    <row r="425" spans="1:10" x14ac:dyDescent="0.2">
      <c r="A425" s="3"/>
      <c r="B425" s="10" t="b">
        <v>1</v>
      </c>
      <c r="C425" s="3"/>
      <c r="D425" s="3"/>
      <c r="E425" s="3"/>
      <c r="F425" s="3"/>
      <c r="G425" s="3"/>
      <c r="H425" s="4" t="s">
        <v>2429</v>
      </c>
      <c r="I425" s="4" t="s">
        <v>2431</v>
      </c>
      <c r="J425" s="4" t="s">
        <v>2430</v>
      </c>
    </row>
    <row r="426" spans="1:10" x14ac:dyDescent="0.2">
      <c r="A426" s="3"/>
      <c r="B426" s="10" t="b">
        <v>1</v>
      </c>
      <c r="C426" s="3"/>
      <c r="D426" s="3"/>
      <c r="E426" s="3"/>
      <c r="F426" s="3"/>
      <c r="G426" s="3"/>
      <c r="H426" s="4" t="s">
        <v>2432</v>
      </c>
      <c r="I426" s="4" t="s">
        <v>2434</v>
      </c>
      <c r="J426" s="4" t="s">
        <v>2433</v>
      </c>
    </row>
    <row r="427" spans="1:10" x14ac:dyDescent="0.2">
      <c r="A427" s="3"/>
      <c r="B427" s="10" t="b">
        <v>1</v>
      </c>
      <c r="C427" s="3"/>
      <c r="D427" s="3"/>
      <c r="E427" s="3"/>
      <c r="F427" s="3"/>
      <c r="G427" s="3"/>
      <c r="H427" s="4" t="s">
        <v>2435</v>
      </c>
      <c r="I427" s="4" t="s">
        <v>2437</v>
      </c>
      <c r="J427" s="4" t="s">
        <v>2436</v>
      </c>
    </row>
    <row r="428" spans="1:10" x14ac:dyDescent="0.2">
      <c r="A428" s="3"/>
      <c r="B428" s="10" t="b">
        <v>1</v>
      </c>
      <c r="C428" s="3"/>
      <c r="D428" s="3"/>
      <c r="E428" s="3"/>
      <c r="F428" s="3"/>
      <c r="G428" s="3"/>
      <c r="H428" s="4" t="s">
        <v>2438</v>
      </c>
      <c r="I428" s="4" t="s">
        <v>2440</v>
      </c>
      <c r="J428" s="4" t="s">
        <v>2439</v>
      </c>
    </row>
    <row r="429" spans="1:10" x14ac:dyDescent="0.2">
      <c r="A429" s="3"/>
      <c r="B429" s="10" t="b">
        <v>1</v>
      </c>
      <c r="C429" s="3"/>
      <c r="D429" s="3"/>
      <c r="E429" s="3"/>
      <c r="F429" s="3"/>
      <c r="G429" s="3"/>
      <c r="H429" s="4" t="s">
        <v>2441</v>
      </c>
      <c r="I429" s="4" t="s">
        <v>2443</v>
      </c>
      <c r="J429" s="4" t="s">
        <v>2442</v>
      </c>
    </row>
    <row r="430" spans="1:10" x14ac:dyDescent="0.2">
      <c r="A430" s="3"/>
      <c r="B430" s="10" t="b">
        <v>1</v>
      </c>
      <c r="C430" s="3"/>
      <c r="D430" s="3"/>
      <c r="E430" s="3"/>
      <c r="F430" s="3"/>
      <c r="G430" s="3"/>
      <c r="H430" s="4" t="s">
        <v>2444</v>
      </c>
      <c r="I430" s="4" t="s">
        <v>2446</v>
      </c>
      <c r="J430" s="4" t="s">
        <v>2445</v>
      </c>
    </row>
    <row r="431" spans="1:10" x14ac:dyDescent="0.2">
      <c r="A431" s="3"/>
      <c r="B431" s="10" t="b">
        <v>1</v>
      </c>
      <c r="C431" s="3"/>
      <c r="D431" s="3"/>
      <c r="E431" s="3"/>
      <c r="F431" s="3"/>
      <c r="G431" s="3"/>
      <c r="H431" s="4" t="s">
        <v>2447</v>
      </c>
      <c r="I431" s="4" t="s">
        <v>2449</v>
      </c>
      <c r="J431" s="4" t="s">
        <v>2448</v>
      </c>
    </row>
    <row r="432" spans="1:10" x14ac:dyDescent="0.2">
      <c r="A432" s="3"/>
      <c r="B432" s="10" t="b">
        <v>1</v>
      </c>
      <c r="C432" s="3"/>
      <c r="D432" s="3"/>
      <c r="E432" s="3"/>
      <c r="F432" s="3"/>
      <c r="G432" s="3"/>
      <c r="H432" s="4" t="s">
        <v>2450</v>
      </c>
      <c r="I432" s="4" t="s">
        <v>2452</v>
      </c>
      <c r="J432" s="4" t="s">
        <v>2451</v>
      </c>
    </row>
    <row r="433" spans="1:10" x14ac:dyDescent="0.2">
      <c r="A433" s="3"/>
      <c r="B433" s="10" t="b">
        <v>1</v>
      </c>
      <c r="C433" s="3"/>
      <c r="D433" s="3"/>
      <c r="E433" s="3"/>
      <c r="F433" s="3"/>
      <c r="G433" s="3"/>
      <c r="H433" s="4" t="s">
        <v>2453</v>
      </c>
      <c r="I433" s="4" t="s">
        <v>2455</v>
      </c>
      <c r="J433" s="4" t="s">
        <v>2454</v>
      </c>
    </row>
    <row r="434" spans="1:10" x14ac:dyDescent="0.2">
      <c r="A434" s="3"/>
      <c r="B434" s="10" t="b">
        <v>1</v>
      </c>
      <c r="C434" s="3"/>
      <c r="D434" s="3"/>
      <c r="E434" s="3"/>
      <c r="F434" s="3"/>
      <c r="G434" s="3"/>
      <c r="H434" s="4" t="s">
        <v>2456</v>
      </c>
      <c r="I434" s="4" t="s">
        <v>2458</v>
      </c>
      <c r="J434" s="4" t="s">
        <v>2457</v>
      </c>
    </row>
    <row r="435" spans="1:10" x14ac:dyDescent="0.2">
      <c r="A435" s="3"/>
      <c r="B435" s="10" t="b">
        <v>1</v>
      </c>
      <c r="C435" s="3"/>
      <c r="D435" s="3"/>
      <c r="E435" s="3"/>
      <c r="F435" s="3"/>
      <c r="G435" s="3"/>
      <c r="H435" s="4" t="s">
        <v>2459</v>
      </c>
      <c r="I435" s="4" t="s">
        <v>2461</v>
      </c>
      <c r="J435" s="4" t="s">
        <v>2460</v>
      </c>
    </row>
    <row r="436" spans="1:10" x14ac:dyDescent="0.2">
      <c r="A436" s="3"/>
      <c r="B436" s="10" t="b">
        <v>1</v>
      </c>
      <c r="C436" s="3"/>
      <c r="D436" s="3"/>
      <c r="E436" s="3"/>
      <c r="F436" s="3"/>
      <c r="G436" s="3"/>
      <c r="H436" s="4" t="s">
        <v>2462</v>
      </c>
      <c r="I436" s="4" t="s">
        <v>2464</v>
      </c>
      <c r="J436" s="4" t="s">
        <v>2463</v>
      </c>
    </row>
    <row r="437" spans="1:10" x14ac:dyDescent="0.2">
      <c r="A437" s="3"/>
      <c r="B437" s="10" t="b">
        <v>1</v>
      </c>
      <c r="C437" s="3"/>
      <c r="D437" s="3"/>
      <c r="E437" s="3"/>
      <c r="F437" s="3"/>
      <c r="G437" s="3"/>
      <c r="H437" s="4" t="s">
        <v>2465</v>
      </c>
      <c r="I437" s="4" t="s">
        <v>2467</v>
      </c>
      <c r="J437" s="4" t="s">
        <v>2466</v>
      </c>
    </row>
    <row r="438" spans="1:10" x14ac:dyDescent="0.2">
      <c r="A438" s="3"/>
      <c r="B438" s="10" t="b">
        <v>1</v>
      </c>
      <c r="C438" s="3"/>
      <c r="D438" s="3"/>
      <c r="E438" s="3"/>
      <c r="F438" s="3"/>
      <c r="G438" s="3"/>
      <c r="H438" s="4" t="s">
        <v>2468</v>
      </c>
      <c r="I438" s="4" t="s">
        <v>2470</v>
      </c>
      <c r="J438" s="4" t="s">
        <v>2469</v>
      </c>
    </row>
    <row r="439" spans="1:10" x14ac:dyDescent="0.2">
      <c r="A439" s="3"/>
      <c r="B439" s="10" t="b">
        <v>1</v>
      </c>
      <c r="C439" s="3"/>
      <c r="D439" s="3"/>
      <c r="E439" s="3"/>
      <c r="F439" s="3"/>
      <c r="G439" s="3"/>
      <c r="H439" s="4" t="s">
        <v>2471</v>
      </c>
      <c r="I439" s="4" t="s">
        <v>2473</v>
      </c>
      <c r="J439" s="4" t="s">
        <v>2472</v>
      </c>
    </row>
    <row r="440" spans="1:10" x14ac:dyDescent="0.2">
      <c r="A440" s="3"/>
      <c r="B440" s="10" t="b">
        <v>1</v>
      </c>
      <c r="C440" s="3"/>
      <c r="D440" s="3"/>
      <c r="E440" s="3"/>
      <c r="F440" s="3"/>
      <c r="G440" s="3"/>
      <c r="H440" s="4" t="s">
        <v>2474</v>
      </c>
      <c r="I440" s="4" t="s">
        <v>2476</v>
      </c>
      <c r="J440" s="4" t="s">
        <v>2475</v>
      </c>
    </row>
    <row r="441" spans="1:10" x14ac:dyDescent="0.2">
      <c r="A441" s="3"/>
      <c r="B441" s="10" t="b">
        <v>1</v>
      </c>
      <c r="C441" s="3"/>
      <c r="D441" s="3"/>
      <c r="E441" s="3"/>
      <c r="F441" s="3"/>
      <c r="G441" s="3"/>
      <c r="H441" s="4" t="s">
        <v>2477</v>
      </c>
      <c r="I441" s="4" t="s">
        <v>2479</v>
      </c>
      <c r="J441" s="4" t="s">
        <v>2478</v>
      </c>
    </row>
    <row r="442" spans="1:10" x14ac:dyDescent="0.2">
      <c r="A442" s="3"/>
      <c r="B442" s="10" t="b">
        <v>1</v>
      </c>
      <c r="C442" s="3"/>
      <c r="D442" s="3"/>
      <c r="E442" s="3"/>
      <c r="F442" s="3"/>
      <c r="G442" s="3"/>
      <c r="H442" s="4" t="s">
        <v>2480</v>
      </c>
      <c r="I442" s="4" t="s">
        <v>2482</v>
      </c>
      <c r="J442" s="4" t="s">
        <v>2481</v>
      </c>
    </row>
    <row r="443" spans="1:10" x14ac:dyDescent="0.2">
      <c r="A443" s="3"/>
      <c r="B443" s="10" t="b">
        <v>1</v>
      </c>
      <c r="C443" s="3"/>
      <c r="D443" s="3"/>
      <c r="E443" s="3"/>
      <c r="F443" s="3"/>
      <c r="G443" s="3"/>
      <c r="H443" s="4" t="s">
        <v>2483</v>
      </c>
      <c r="I443" s="4" t="s">
        <v>2485</v>
      </c>
      <c r="J443" s="4" t="s">
        <v>2484</v>
      </c>
    </row>
    <row r="444" spans="1:10" x14ac:dyDescent="0.2">
      <c r="A444" s="3"/>
      <c r="B444" s="10" t="b">
        <v>1</v>
      </c>
      <c r="C444" s="3"/>
      <c r="D444" s="3"/>
      <c r="E444" s="3"/>
      <c r="F444" s="3"/>
      <c r="G444" s="3"/>
      <c r="H444" s="4" t="s">
        <v>2486</v>
      </c>
      <c r="I444" s="4" t="s">
        <v>2488</v>
      </c>
      <c r="J444" s="4" t="s">
        <v>2487</v>
      </c>
    </row>
    <row r="445" spans="1:10" x14ac:dyDescent="0.2">
      <c r="A445" s="3"/>
      <c r="B445" s="10" t="b">
        <v>1</v>
      </c>
      <c r="C445" s="3"/>
      <c r="D445" s="3"/>
      <c r="E445" s="3"/>
      <c r="F445" s="3"/>
      <c r="G445" s="3"/>
      <c r="H445" s="4" t="s">
        <v>2489</v>
      </c>
      <c r="I445" s="4" t="s">
        <v>2491</v>
      </c>
      <c r="J445" s="4" t="s">
        <v>2490</v>
      </c>
    </row>
    <row r="446" spans="1:10" x14ac:dyDescent="0.2">
      <c r="A446" s="3"/>
      <c r="B446" s="10" t="b">
        <v>1</v>
      </c>
      <c r="C446" s="3"/>
      <c r="D446" s="3"/>
      <c r="E446" s="3"/>
      <c r="F446" s="3"/>
      <c r="G446" s="3"/>
      <c r="H446" s="4" t="s">
        <v>2492</v>
      </c>
      <c r="I446" s="4" t="s">
        <v>2494</v>
      </c>
      <c r="J446" s="4" t="s">
        <v>2493</v>
      </c>
    </row>
    <row r="447" spans="1:10" x14ac:dyDescent="0.2">
      <c r="A447" s="3"/>
      <c r="B447" s="10" t="b">
        <v>1</v>
      </c>
      <c r="C447" s="3"/>
      <c r="D447" s="3"/>
      <c r="E447" s="3"/>
      <c r="F447" s="3"/>
      <c r="G447" s="3"/>
      <c r="H447" s="4" t="s">
        <v>2495</v>
      </c>
      <c r="I447" s="4" t="s">
        <v>2497</v>
      </c>
      <c r="J447" s="4" t="s">
        <v>2496</v>
      </c>
    </row>
    <row r="448" spans="1:10" x14ac:dyDescent="0.2">
      <c r="A448" s="3"/>
      <c r="B448" s="10" t="b">
        <v>1</v>
      </c>
      <c r="C448" s="3"/>
      <c r="D448" s="3"/>
      <c r="E448" s="3"/>
      <c r="F448" s="3"/>
      <c r="G448" s="3"/>
      <c r="H448" s="4" t="s">
        <v>2498</v>
      </c>
      <c r="I448" s="4" t="s">
        <v>2500</v>
      </c>
      <c r="J448" s="4" t="s">
        <v>2499</v>
      </c>
    </row>
    <row r="449" spans="1:10" x14ac:dyDescent="0.2">
      <c r="A449" s="3"/>
      <c r="B449" s="10" t="b">
        <v>1</v>
      </c>
      <c r="C449" s="3"/>
      <c r="D449" s="3"/>
      <c r="E449" s="3"/>
      <c r="F449" s="3"/>
      <c r="G449" s="3"/>
      <c r="H449" s="4" t="s">
        <v>2501</v>
      </c>
      <c r="I449" s="4" t="s">
        <v>2503</v>
      </c>
      <c r="J449" s="4" t="s">
        <v>2502</v>
      </c>
    </row>
    <row r="450" spans="1:10" x14ac:dyDescent="0.2">
      <c r="A450" s="3"/>
      <c r="B450" s="10" t="b">
        <v>1</v>
      </c>
      <c r="C450" s="3"/>
      <c r="D450" s="3"/>
      <c r="E450" s="3"/>
      <c r="F450" s="3"/>
      <c r="G450" s="3"/>
      <c r="H450" s="4" t="s">
        <v>2504</v>
      </c>
      <c r="I450" s="4" t="s">
        <v>2506</v>
      </c>
      <c r="J450" s="4" t="s">
        <v>2505</v>
      </c>
    </row>
    <row r="451" spans="1:10" x14ac:dyDescent="0.2">
      <c r="A451" s="3"/>
      <c r="B451" s="10" t="b">
        <v>1</v>
      </c>
      <c r="C451" s="3"/>
      <c r="D451" s="3"/>
      <c r="E451" s="3"/>
      <c r="F451" s="3"/>
      <c r="G451" s="3"/>
      <c r="H451" s="4" t="s">
        <v>2507</v>
      </c>
      <c r="I451" s="4" t="s">
        <v>2509</v>
      </c>
      <c r="J451" s="4" t="s">
        <v>2508</v>
      </c>
    </row>
    <row r="452" spans="1:10" x14ac:dyDescent="0.2">
      <c r="A452" s="3"/>
      <c r="B452" s="10" t="b">
        <v>1</v>
      </c>
      <c r="C452" s="3"/>
      <c r="D452" s="3"/>
      <c r="E452" s="3"/>
      <c r="F452" s="3"/>
      <c r="G452" s="3"/>
      <c r="H452" s="4" t="s">
        <v>2510</v>
      </c>
      <c r="I452" s="4" t="s">
        <v>2512</v>
      </c>
      <c r="J452" s="4" t="s">
        <v>2511</v>
      </c>
    </row>
    <row r="453" spans="1:10" x14ac:dyDescent="0.2">
      <c r="A453" s="3"/>
      <c r="B453" s="10" t="b">
        <v>1</v>
      </c>
      <c r="C453" s="3"/>
      <c r="D453" s="3"/>
      <c r="E453" s="3"/>
      <c r="F453" s="3"/>
      <c r="G453" s="3"/>
      <c r="H453" s="4" t="s">
        <v>2513</v>
      </c>
      <c r="I453" s="4" t="s">
        <v>2515</v>
      </c>
      <c r="J453" s="4" t="s">
        <v>2514</v>
      </c>
    </row>
    <row r="454" spans="1:10" x14ac:dyDescent="0.2">
      <c r="A454" s="3"/>
      <c r="B454" s="10" t="b">
        <v>1</v>
      </c>
      <c r="C454" s="3"/>
      <c r="D454" s="3"/>
      <c r="E454" s="3"/>
      <c r="F454" s="3"/>
      <c r="G454" s="3"/>
      <c r="H454" s="4" t="s">
        <v>2516</v>
      </c>
      <c r="I454" s="4" t="s">
        <v>2518</v>
      </c>
      <c r="J454" s="4" t="s">
        <v>2517</v>
      </c>
    </row>
    <row r="455" spans="1:10" x14ac:dyDescent="0.2">
      <c r="A455" s="3"/>
      <c r="B455" s="10" t="b">
        <v>1</v>
      </c>
      <c r="C455" s="3"/>
      <c r="D455" s="3"/>
      <c r="E455" s="3"/>
      <c r="F455" s="3"/>
      <c r="G455" s="3"/>
      <c r="H455" s="4" t="s">
        <v>2519</v>
      </c>
      <c r="I455" s="4" t="s">
        <v>2521</v>
      </c>
      <c r="J455" s="4" t="s">
        <v>2520</v>
      </c>
    </row>
    <row r="456" spans="1:10" x14ac:dyDescent="0.2">
      <c r="A456" s="3"/>
      <c r="B456" s="10" t="b">
        <v>1</v>
      </c>
      <c r="C456" s="3"/>
      <c r="D456" s="3"/>
      <c r="E456" s="3"/>
      <c r="F456" s="3"/>
      <c r="G456" s="3"/>
      <c r="H456" s="4" t="s">
        <v>2522</v>
      </c>
      <c r="I456" s="4" t="s">
        <v>2524</v>
      </c>
      <c r="J456" s="4" t="s">
        <v>2523</v>
      </c>
    </row>
    <row r="457" spans="1:10" x14ac:dyDescent="0.2">
      <c r="A457" s="3"/>
      <c r="B457" s="10" t="b">
        <v>1</v>
      </c>
      <c r="C457" s="3"/>
      <c r="D457" s="3"/>
      <c r="E457" s="3"/>
      <c r="F457" s="3"/>
      <c r="G457" s="3"/>
      <c r="H457" s="4" t="s">
        <v>2525</v>
      </c>
      <c r="I457" s="4" t="s">
        <v>2527</v>
      </c>
      <c r="J457" s="4" t="s">
        <v>2526</v>
      </c>
    </row>
    <row r="458" spans="1:10" x14ac:dyDescent="0.2">
      <c r="A458" s="3"/>
      <c r="B458" s="10" t="b">
        <v>1</v>
      </c>
      <c r="C458" s="3"/>
      <c r="D458" s="3"/>
      <c r="E458" s="3"/>
      <c r="F458" s="3"/>
      <c r="G458" s="3"/>
      <c r="H458" s="4" t="s">
        <v>2528</v>
      </c>
      <c r="I458" s="4" t="s">
        <v>2530</v>
      </c>
      <c r="J458" s="4" t="s">
        <v>2529</v>
      </c>
    </row>
    <row r="459" spans="1:10" x14ac:dyDescent="0.2">
      <c r="A459" s="3"/>
      <c r="B459" s="10" t="b">
        <v>1</v>
      </c>
      <c r="C459" s="3"/>
      <c r="D459" s="3"/>
      <c r="E459" s="3"/>
      <c r="F459" s="3"/>
      <c r="G459" s="3"/>
      <c r="H459" s="4" t="s">
        <v>2531</v>
      </c>
      <c r="I459" s="4" t="s">
        <v>2533</v>
      </c>
      <c r="J459" s="4" t="s">
        <v>2532</v>
      </c>
    </row>
    <row r="460" spans="1:10" x14ac:dyDescent="0.2">
      <c r="A460" s="3"/>
      <c r="B460" s="10" t="b">
        <v>1</v>
      </c>
      <c r="C460" s="3"/>
      <c r="D460" s="3"/>
      <c r="E460" s="3"/>
      <c r="F460" s="3"/>
      <c r="G460" s="3"/>
      <c r="H460" s="4" t="s">
        <v>2534</v>
      </c>
      <c r="I460" s="4" t="s">
        <v>2536</v>
      </c>
      <c r="J460" s="4" t="s">
        <v>2535</v>
      </c>
    </row>
    <row r="461" spans="1:10" x14ac:dyDescent="0.2">
      <c r="A461" s="3"/>
      <c r="B461" s="10" t="b">
        <v>1</v>
      </c>
      <c r="C461" s="3"/>
      <c r="D461" s="3"/>
      <c r="E461" s="3"/>
      <c r="F461" s="3"/>
      <c r="G461" s="3"/>
      <c r="H461" s="4" t="s">
        <v>2537</v>
      </c>
      <c r="I461" s="4" t="s">
        <v>2539</v>
      </c>
      <c r="J461" s="4" t="s">
        <v>2538</v>
      </c>
    </row>
    <row r="462" spans="1:10" x14ac:dyDescent="0.2">
      <c r="A462" s="3"/>
      <c r="B462" s="10" t="b">
        <v>1</v>
      </c>
      <c r="C462" s="3"/>
      <c r="D462" s="3"/>
      <c r="E462" s="3"/>
      <c r="F462" s="3"/>
      <c r="G462" s="3"/>
      <c r="H462" s="4" t="s">
        <v>2540</v>
      </c>
      <c r="I462" s="4" t="s">
        <v>2542</v>
      </c>
      <c r="J462" s="4" t="s">
        <v>2541</v>
      </c>
    </row>
    <row r="463" spans="1:10" x14ac:dyDescent="0.2">
      <c r="A463" s="3"/>
      <c r="B463" s="10" t="b">
        <v>1</v>
      </c>
      <c r="C463" s="3"/>
      <c r="D463" s="3"/>
      <c r="E463" s="3"/>
      <c r="F463" s="3"/>
      <c r="G463" s="3"/>
      <c r="H463" s="4" t="s">
        <v>2543</v>
      </c>
      <c r="I463" s="4" t="s">
        <v>2545</v>
      </c>
      <c r="J463" s="4" t="s">
        <v>2544</v>
      </c>
    </row>
    <row r="464" spans="1:10" x14ac:dyDescent="0.2">
      <c r="A464" s="3"/>
      <c r="B464" s="10" t="b">
        <v>1</v>
      </c>
      <c r="C464" s="3"/>
      <c r="D464" s="3"/>
      <c r="E464" s="3"/>
      <c r="F464" s="3"/>
      <c r="G464" s="3"/>
      <c r="H464" s="4" t="s">
        <v>2546</v>
      </c>
      <c r="I464" s="4" t="s">
        <v>2548</v>
      </c>
      <c r="J464" s="4" t="s">
        <v>2547</v>
      </c>
    </row>
    <row r="465" spans="1:10" x14ac:dyDescent="0.2">
      <c r="A465" s="3"/>
      <c r="B465" s="10" t="b">
        <v>1</v>
      </c>
      <c r="C465" s="3"/>
      <c r="D465" s="3"/>
      <c r="E465" s="3"/>
      <c r="F465" s="3"/>
      <c r="G465" s="3"/>
      <c r="H465" s="4" t="s">
        <v>2549</v>
      </c>
      <c r="I465" s="4" t="s">
        <v>2551</v>
      </c>
      <c r="J465" s="4" t="s">
        <v>2550</v>
      </c>
    </row>
    <row r="466" spans="1:10" x14ac:dyDescent="0.2">
      <c r="A466" s="3"/>
      <c r="B466" s="10" t="b">
        <v>1</v>
      </c>
      <c r="C466" s="3"/>
      <c r="D466" s="3"/>
      <c r="E466" s="3"/>
      <c r="F466" s="3"/>
      <c r="G466" s="3"/>
      <c r="H466" s="4" t="s">
        <v>2552</v>
      </c>
      <c r="I466" s="4" t="s">
        <v>2554</v>
      </c>
      <c r="J466" s="4" t="s">
        <v>2553</v>
      </c>
    </row>
    <row r="467" spans="1:10" x14ac:dyDescent="0.2">
      <c r="A467" s="3"/>
      <c r="B467" s="10" t="b">
        <v>1</v>
      </c>
      <c r="C467" s="3"/>
      <c r="D467" s="3"/>
      <c r="E467" s="3"/>
      <c r="F467" s="3"/>
      <c r="G467" s="3"/>
      <c r="H467" s="4" t="s">
        <v>2555</v>
      </c>
      <c r="I467" s="4" t="s">
        <v>2557</v>
      </c>
      <c r="J467" s="4" t="s">
        <v>2556</v>
      </c>
    </row>
    <row r="468" spans="1:10" x14ac:dyDescent="0.2">
      <c r="A468" s="3"/>
      <c r="B468" s="10" t="b">
        <v>1</v>
      </c>
      <c r="C468" s="3"/>
      <c r="D468" s="3"/>
      <c r="E468" s="3"/>
      <c r="F468" s="3"/>
      <c r="G468" s="3"/>
      <c r="H468" s="4" t="s">
        <v>2558</v>
      </c>
      <c r="I468" s="4" t="s">
        <v>2560</v>
      </c>
      <c r="J468" s="4" t="s">
        <v>2559</v>
      </c>
    </row>
    <row r="469" spans="1:10" x14ac:dyDescent="0.2">
      <c r="A469" s="3"/>
      <c r="B469" s="10" t="b">
        <v>1</v>
      </c>
      <c r="C469" s="3"/>
      <c r="D469" s="3"/>
      <c r="E469" s="3"/>
      <c r="F469" s="3"/>
      <c r="G469" s="3"/>
      <c r="H469" s="4" t="s">
        <v>2561</v>
      </c>
      <c r="I469" s="4" t="s">
        <v>2563</v>
      </c>
      <c r="J469" s="4" t="s">
        <v>2562</v>
      </c>
    </row>
    <row r="470" spans="1:10" x14ac:dyDescent="0.2">
      <c r="A470" s="3"/>
      <c r="B470" s="10" t="b">
        <v>1</v>
      </c>
      <c r="C470" s="3"/>
      <c r="D470" s="3"/>
      <c r="E470" s="3"/>
      <c r="F470" s="3"/>
      <c r="G470" s="3"/>
      <c r="H470" s="4" t="s">
        <v>2564</v>
      </c>
      <c r="I470" s="4" t="s">
        <v>2566</v>
      </c>
      <c r="J470" s="4" t="s">
        <v>2565</v>
      </c>
    </row>
    <row r="471" spans="1:10" x14ac:dyDescent="0.2">
      <c r="A471" s="3"/>
      <c r="B471" s="10" t="b">
        <v>1</v>
      </c>
      <c r="C471" s="3"/>
      <c r="D471" s="3"/>
      <c r="E471" s="3"/>
      <c r="F471" s="3"/>
      <c r="G471" s="3"/>
      <c r="H471" s="4" t="s">
        <v>2567</v>
      </c>
      <c r="I471" s="4" t="s">
        <v>2569</v>
      </c>
      <c r="J471" s="4" t="s">
        <v>2568</v>
      </c>
    </row>
    <row r="472" spans="1:10" x14ac:dyDescent="0.2">
      <c r="A472" s="3"/>
      <c r="B472" s="10" t="b">
        <v>1</v>
      </c>
      <c r="C472" s="3"/>
      <c r="D472" s="3"/>
      <c r="E472" s="3"/>
      <c r="F472" s="3"/>
      <c r="G472" s="3"/>
      <c r="H472" s="4" t="s">
        <v>2570</v>
      </c>
      <c r="I472" s="4" t="s">
        <v>2572</v>
      </c>
      <c r="J472" s="4" t="s">
        <v>2571</v>
      </c>
    </row>
    <row r="473" spans="1:10" x14ac:dyDescent="0.2">
      <c r="A473" s="3"/>
      <c r="B473" s="10" t="b">
        <v>1</v>
      </c>
      <c r="C473" s="3"/>
      <c r="D473" s="3"/>
      <c r="E473" s="3"/>
      <c r="F473" s="3"/>
      <c r="G473" s="3"/>
      <c r="H473" s="4" t="s">
        <v>2573</v>
      </c>
      <c r="I473" s="4" t="s">
        <v>2575</v>
      </c>
      <c r="J473" s="4" t="s">
        <v>2574</v>
      </c>
    </row>
    <row r="474" spans="1:10" x14ac:dyDescent="0.2">
      <c r="A474" s="3"/>
      <c r="B474" s="10" t="b">
        <v>1</v>
      </c>
      <c r="C474" s="3"/>
      <c r="D474" s="3"/>
      <c r="E474" s="3"/>
      <c r="F474" s="3"/>
      <c r="G474" s="3"/>
      <c r="H474" s="4" t="s">
        <v>2576</v>
      </c>
      <c r="I474" s="4" t="s">
        <v>2578</v>
      </c>
      <c r="J474" s="4" t="s">
        <v>2577</v>
      </c>
    </row>
    <row r="475" spans="1:10" x14ac:dyDescent="0.2">
      <c r="A475" s="3"/>
      <c r="B475" s="10" t="b">
        <v>1</v>
      </c>
      <c r="C475" s="3"/>
      <c r="D475" s="3"/>
      <c r="E475" s="3"/>
      <c r="F475" s="3"/>
      <c r="G475" s="3"/>
      <c r="H475" s="4" t="s">
        <v>2579</v>
      </c>
      <c r="I475" s="4" t="s">
        <v>2581</v>
      </c>
      <c r="J475" s="4" t="s">
        <v>2580</v>
      </c>
    </row>
    <row r="476" spans="1:10" x14ac:dyDescent="0.2">
      <c r="A476" s="3"/>
      <c r="B476" s="10" t="b">
        <v>1</v>
      </c>
      <c r="C476" s="3"/>
      <c r="D476" s="3"/>
      <c r="E476" s="3"/>
      <c r="F476" s="3"/>
      <c r="G476" s="3"/>
      <c r="H476" s="4" t="s">
        <v>2582</v>
      </c>
      <c r="I476" s="4" t="s">
        <v>2584</v>
      </c>
      <c r="J476" s="4" t="s">
        <v>2583</v>
      </c>
    </row>
    <row r="477" spans="1:10" x14ac:dyDescent="0.2">
      <c r="A477" s="3"/>
      <c r="B477" s="10" t="b">
        <v>1</v>
      </c>
      <c r="C477" s="3"/>
      <c r="D477" s="3"/>
      <c r="E477" s="3"/>
      <c r="F477" s="3"/>
      <c r="G477" s="3"/>
      <c r="H477" s="4" t="s">
        <v>2585</v>
      </c>
      <c r="I477" s="4" t="s">
        <v>2587</v>
      </c>
      <c r="J477" s="4" t="s">
        <v>2586</v>
      </c>
    </row>
    <row r="478" spans="1:10" x14ac:dyDescent="0.2">
      <c r="A478" s="3"/>
      <c r="B478" s="10" t="b">
        <v>1</v>
      </c>
      <c r="C478" s="3"/>
      <c r="D478" s="3"/>
      <c r="E478" s="3"/>
      <c r="F478" s="3"/>
      <c r="G478" s="3"/>
      <c r="H478" s="4" t="s">
        <v>2588</v>
      </c>
      <c r="I478" s="4" t="s">
        <v>2590</v>
      </c>
      <c r="J478" s="4" t="s">
        <v>2589</v>
      </c>
    </row>
    <row r="479" spans="1:10" x14ac:dyDescent="0.2">
      <c r="A479" s="3"/>
      <c r="B479" s="10" t="b">
        <v>1</v>
      </c>
      <c r="C479" s="3"/>
      <c r="D479" s="3"/>
      <c r="E479" s="3"/>
      <c r="F479" s="3"/>
      <c r="G479" s="3"/>
      <c r="H479" s="4" t="s">
        <v>2591</v>
      </c>
      <c r="I479" s="4" t="s">
        <v>2593</v>
      </c>
      <c r="J479" s="4" t="s">
        <v>2592</v>
      </c>
    </row>
    <row r="480" spans="1:10" x14ac:dyDescent="0.2">
      <c r="A480" s="3"/>
      <c r="B480" s="10" t="b">
        <v>1</v>
      </c>
      <c r="C480" s="3"/>
      <c r="D480" s="3"/>
      <c r="E480" s="3"/>
      <c r="F480" s="3"/>
      <c r="G480" s="3"/>
      <c r="H480" s="4" t="s">
        <v>2594</v>
      </c>
      <c r="I480" s="4" t="s">
        <v>2596</v>
      </c>
      <c r="J480" s="4" t="s">
        <v>2595</v>
      </c>
    </row>
    <row r="481" spans="1:10" x14ac:dyDescent="0.2">
      <c r="A481" s="3"/>
      <c r="B481" s="10" t="b">
        <v>1</v>
      </c>
      <c r="C481" s="3"/>
      <c r="D481" s="3"/>
      <c r="E481" s="3"/>
      <c r="F481" s="3"/>
      <c r="G481" s="3"/>
      <c r="H481" s="4" t="s">
        <v>2597</v>
      </c>
      <c r="I481" s="4" t="s">
        <v>2599</v>
      </c>
      <c r="J481" s="4" t="s">
        <v>2598</v>
      </c>
    </row>
    <row r="482" spans="1:10" x14ac:dyDescent="0.2">
      <c r="A482" s="20"/>
      <c r="B482" s="20"/>
      <c r="C482" s="11" t="b">
        <v>1</v>
      </c>
      <c r="D482" s="3"/>
      <c r="E482" s="3"/>
      <c r="F482" s="14" t="b">
        <v>1</v>
      </c>
      <c r="G482" s="20"/>
      <c r="H482" s="25" t="s">
        <v>247</v>
      </c>
      <c r="I482" s="25" t="s">
        <v>249</v>
      </c>
      <c r="J482" s="25" t="s">
        <v>248</v>
      </c>
    </row>
    <row r="483" spans="1:10" x14ac:dyDescent="0.2">
      <c r="A483" s="3"/>
      <c r="B483" s="3"/>
      <c r="C483" s="11" t="b">
        <v>1</v>
      </c>
      <c r="D483" s="3"/>
      <c r="E483" s="3"/>
      <c r="F483" s="14" t="b">
        <v>1</v>
      </c>
      <c r="G483" s="3"/>
      <c r="H483" s="4" t="s">
        <v>250</v>
      </c>
      <c r="I483" s="4" t="s">
        <v>252</v>
      </c>
      <c r="J483" s="4" t="s">
        <v>251</v>
      </c>
    </row>
    <row r="484" spans="1:10" x14ac:dyDescent="0.2">
      <c r="A484" s="3"/>
      <c r="B484" s="3"/>
      <c r="C484" s="11" t="b">
        <v>1</v>
      </c>
      <c r="D484" s="3"/>
      <c r="E484" s="3"/>
      <c r="F484" s="14" t="b">
        <v>1</v>
      </c>
      <c r="G484" s="3"/>
      <c r="H484" s="4" t="s">
        <v>253</v>
      </c>
      <c r="I484" s="4" t="s">
        <v>255</v>
      </c>
      <c r="J484" s="4" t="s">
        <v>254</v>
      </c>
    </row>
    <row r="485" spans="1:10" x14ac:dyDescent="0.2">
      <c r="A485" s="3"/>
      <c r="B485" s="3"/>
      <c r="C485" s="11" t="b">
        <v>1</v>
      </c>
      <c r="D485" s="3"/>
      <c r="E485" s="3"/>
      <c r="F485" s="14" t="b">
        <v>1</v>
      </c>
      <c r="G485" s="3"/>
      <c r="H485" s="4" t="s">
        <v>256</v>
      </c>
      <c r="I485" s="4" t="s">
        <v>258</v>
      </c>
      <c r="J485" s="4" t="s">
        <v>257</v>
      </c>
    </row>
    <row r="486" spans="1:10" x14ac:dyDescent="0.2">
      <c r="A486" s="3"/>
      <c r="B486" s="3"/>
      <c r="C486" s="11" t="b">
        <v>1</v>
      </c>
      <c r="D486" s="3"/>
      <c r="E486" s="3"/>
      <c r="F486" s="14" t="b">
        <v>1</v>
      </c>
      <c r="G486" s="3"/>
      <c r="H486" s="4" t="s">
        <v>259</v>
      </c>
      <c r="I486" s="4" t="s">
        <v>261</v>
      </c>
      <c r="J486" s="4" t="s">
        <v>260</v>
      </c>
    </row>
    <row r="487" spans="1:10" x14ac:dyDescent="0.2">
      <c r="A487" s="3"/>
      <c r="B487" s="3"/>
      <c r="C487" s="11" t="b">
        <v>1</v>
      </c>
      <c r="D487" s="3"/>
      <c r="E487" s="3"/>
      <c r="F487" s="14" t="b">
        <v>1</v>
      </c>
      <c r="G487" s="3"/>
      <c r="H487" s="4" t="s">
        <v>262</v>
      </c>
      <c r="I487" s="4" t="s">
        <v>264</v>
      </c>
      <c r="J487" s="4" t="s">
        <v>263</v>
      </c>
    </row>
    <row r="488" spans="1:10" x14ac:dyDescent="0.2">
      <c r="A488" s="3"/>
      <c r="B488" s="3"/>
      <c r="C488" s="11" t="b">
        <v>1</v>
      </c>
      <c r="D488" s="3"/>
      <c r="E488" s="3"/>
      <c r="F488" s="14" t="b">
        <v>1</v>
      </c>
      <c r="G488" s="3"/>
      <c r="H488" s="4" t="s">
        <v>265</v>
      </c>
      <c r="I488" s="4" t="s">
        <v>267</v>
      </c>
      <c r="J488" s="4" t="s">
        <v>266</v>
      </c>
    </row>
    <row r="489" spans="1:10" x14ac:dyDescent="0.2">
      <c r="A489" s="3"/>
      <c r="B489" s="3"/>
      <c r="C489" s="11" t="b">
        <v>1</v>
      </c>
      <c r="D489" s="3"/>
      <c r="E489" s="3"/>
      <c r="F489" s="14" t="b">
        <v>1</v>
      </c>
      <c r="G489" s="3"/>
      <c r="H489" s="4" t="s">
        <v>268</v>
      </c>
      <c r="I489" s="4" t="s">
        <v>270</v>
      </c>
      <c r="J489" s="4" t="s">
        <v>269</v>
      </c>
    </row>
    <row r="490" spans="1:10" x14ac:dyDescent="0.2">
      <c r="A490" s="20"/>
      <c r="B490" s="20"/>
      <c r="C490" s="20"/>
      <c r="D490" s="20"/>
      <c r="E490" s="20"/>
      <c r="F490" s="14" t="b">
        <v>1</v>
      </c>
      <c r="G490" s="20"/>
      <c r="H490" s="25" t="s">
        <v>2627</v>
      </c>
      <c r="I490" s="25" t="s">
        <v>2629</v>
      </c>
      <c r="J490" s="25" t="s">
        <v>2628</v>
      </c>
    </row>
    <row r="491" spans="1:10" x14ac:dyDescent="0.2">
      <c r="A491" s="20"/>
      <c r="B491" s="20"/>
      <c r="C491" s="20"/>
      <c r="D491" s="20"/>
      <c r="E491" s="20"/>
      <c r="F491" s="14" t="b">
        <v>1</v>
      </c>
      <c r="G491" s="20"/>
      <c r="H491" s="25" t="s">
        <v>2630</v>
      </c>
      <c r="I491" s="25" t="s">
        <v>2632</v>
      </c>
      <c r="J491" s="25" t="s">
        <v>2631</v>
      </c>
    </row>
    <row r="492" spans="1:10" x14ac:dyDescent="0.2">
      <c r="A492" s="20"/>
      <c r="B492" s="20"/>
      <c r="C492" s="20"/>
      <c r="D492" s="20"/>
      <c r="E492" s="20"/>
      <c r="F492" s="14" t="b">
        <v>1</v>
      </c>
      <c r="G492" s="20"/>
      <c r="H492" s="25" t="s">
        <v>2633</v>
      </c>
      <c r="I492" s="25" t="s">
        <v>2635</v>
      </c>
      <c r="J492" s="25" t="s">
        <v>2634</v>
      </c>
    </row>
    <row r="493" spans="1:10" x14ac:dyDescent="0.2">
      <c r="A493" s="20"/>
      <c r="B493" s="20"/>
      <c r="C493" s="20"/>
      <c r="D493" s="20"/>
      <c r="E493" s="20"/>
      <c r="F493" s="14" t="b">
        <v>1</v>
      </c>
      <c r="G493" s="20"/>
      <c r="H493" s="25" t="s">
        <v>2636</v>
      </c>
      <c r="I493" s="25" t="s">
        <v>2638</v>
      </c>
      <c r="J493" s="25" t="s">
        <v>2637</v>
      </c>
    </row>
    <row r="494" spans="1:10" x14ac:dyDescent="0.2">
      <c r="A494" s="3"/>
      <c r="B494" s="3"/>
      <c r="C494" s="3"/>
      <c r="D494" s="3"/>
      <c r="E494" s="3"/>
      <c r="F494" s="14" t="b">
        <v>1</v>
      </c>
      <c r="G494" s="3"/>
      <c r="H494" s="4" t="s">
        <v>2639</v>
      </c>
      <c r="I494" s="4" t="s">
        <v>2640</v>
      </c>
      <c r="J494" s="3"/>
    </row>
    <row r="495" spans="1:10" x14ac:dyDescent="0.2">
      <c r="A495" s="3"/>
      <c r="B495" s="3"/>
      <c r="C495" s="3"/>
      <c r="D495" s="3"/>
      <c r="E495" s="3"/>
      <c r="F495" s="14" t="b">
        <v>1</v>
      </c>
      <c r="G495" s="3"/>
      <c r="H495" s="3" t="s">
        <v>2641</v>
      </c>
      <c r="I495" s="3" t="s">
        <v>2642</v>
      </c>
      <c r="J495" s="3"/>
    </row>
    <row r="496" spans="1:10" x14ac:dyDescent="0.2">
      <c r="A496" s="3"/>
      <c r="B496" s="3"/>
      <c r="C496" s="3"/>
      <c r="D496" s="3"/>
      <c r="E496" s="3"/>
      <c r="F496" s="14" t="b">
        <v>1</v>
      </c>
      <c r="G496" s="3"/>
      <c r="H496" s="4" t="s">
        <v>2643</v>
      </c>
      <c r="I496" s="4" t="s">
        <v>2644</v>
      </c>
      <c r="J496" s="3"/>
    </row>
    <row r="497" spans="1:10" x14ac:dyDescent="0.2">
      <c r="A497" s="3"/>
      <c r="B497" s="3"/>
      <c r="C497" s="3"/>
      <c r="D497" s="3"/>
      <c r="E497" s="3"/>
      <c r="F497" s="14" t="b">
        <v>1</v>
      </c>
      <c r="G497" s="3"/>
      <c r="H497" s="4" t="s">
        <v>2645</v>
      </c>
      <c r="I497" s="4" t="s">
        <v>2646</v>
      </c>
      <c r="J497" s="3"/>
    </row>
    <row r="498" spans="1:10" x14ac:dyDescent="0.2">
      <c r="A498" s="3"/>
      <c r="B498" s="3"/>
      <c r="C498" s="3"/>
      <c r="D498" s="3"/>
      <c r="E498" s="3"/>
      <c r="F498" s="14" t="b">
        <v>1</v>
      </c>
      <c r="G498" s="3"/>
      <c r="H498" s="4" t="s">
        <v>2647</v>
      </c>
      <c r="I498" s="4" t="s">
        <v>2648</v>
      </c>
      <c r="J498" s="3"/>
    </row>
    <row r="499" spans="1:10" x14ac:dyDescent="0.2">
      <c r="A499" s="3"/>
      <c r="B499" s="3"/>
      <c r="C499" s="3"/>
      <c r="D499" s="3"/>
      <c r="E499" s="3"/>
      <c r="F499" s="14" t="b">
        <v>1</v>
      </c>
      <c r="G499" s="3"/>
      <c r="H499" s="4" t="s">
        <v>2649</v>
      </c>
      <c r="I499" s="4" t="s">
        <v>2650</v>
      </c>
      <c r="J499" s="3"/>
    </row>
    <row r="500" spans="1:10" x14ac:dyDescent="0.2">
      <c r="A500" s="3"/>
      <c r="B500" s="3"/>
      <c r="C500" s="3"/>
      <c r="D500" s="3"/>
      <c r="E500" s="3"/>
      <c r="F500" s="14" t="b">
        <v>1</v>
      </c>
      <c r="G500" s="3"/>
      <c r="H500" s="4" t="s">
        <v>2651</v>
      </c>
      <c r="I500" s="4" t="s">
        <v>2652</v>
      </c>
      <c r="J500" s="3"/>
    </row>
    <row r="501" spans="1:10" x14ac:dyDescent="0.2">
      <c r="A501" s="3"/>
      <c r="B501" s="3"/>
      <c r="C501" s="3"/>
      <c r="D501" s="3"/>
      <c r="E501" s="3"/>
      <c r="F501" s="14" t="b">
        <v>1</v>
      </c>
      <c r="G501" s="3"/>
      <c r="H501" s="4" t="s">
        <v>2653</v>
      </c>
      <c r="I501" s="4" t="s">
        <v>2654</v>
      </c>
      <c r="J501" s="3"/>
    </row>
    <row r="502" spans="1:10" x14ac:dyDescent="0.2">
      <c r="A502" s="3"/>
      <c r="B502" s="3"/>
      <c r="C502" s="3"/>
      <c r="D502" s="3"/>
      <c r="E502" s="3"/>
      <c r="F502" s="14" t="b">
        <v>1</v>
      </c>
      <c r="G502" s="3"/>
      <c r="H502" s="4" t="s">
        <v>2655</v>
      </c>
      <c r="I502" s="4" t="s">
        <v>2657</v>
      </c>
      <c r="J502" s="4" t="s">
        <v>2656</v>
      </c>
    </row>
    <row r="503" spans="1:10" x14ac:dyDescent="0.2">
      <c r="A503" s="3"/>
      <c r="B503" s="3"/>
      <c r="C503" s="3"/>
      <c r="D503" s="3"/>
      <c r="E503" s="3"/>
      <c r="F503" s="14" t="b">
        <v>1</v>
      </c>
      <c r="G503" s="3"/>
      <c r="H503" s="4" t="s">
        <v>2658</v>
      </c>
      <c r="I503" s="4" t="s">
        <v>2660</v>
      </c>
      <c r="J503" s="3" t="s">
        <v>2659</v>
      </c>
    </row>
    <row r="504" spans="1:10" x14ac:dyDescent="0.2">
      <c r="A504" s="3"/>
      <c r="B504" s="3"/>
      <c r="C504" s="3"/>
      <c r="D504" s="3"/>
      <c r="E504" s="3"/>
      <c r="F504" s="14" t="b">
        <v>1</v>
      </c>
      <c r="G504" s="3"/>
      <c r="H504" s="4" t="s">
        <v>2661</v>
      </c>
      <c r="I504" s="4" t="s">
        <v>2662</v>
      </c>
      <c r="J504" s="3"/>
    </row>
    <row r="505" spans="1:10" x14ac:dyDescent="0.2">
      <c r="A505" s="3"/>
      <c r="B505" s="3"/>
      <c r="C505" s="3"/>
      <c r="D505" s="3"/>
      <c r="E505" s="3"/>
      <c r="F505" s="14" t="b">
        <v>1</v>
      </c>
      <c r="G505" s="3"/>
      <c r="H505" s="4" t="s">
        <v>2663</v>
      </c>
      <c r="I505" s="4" t="s">
        <v>2664</v>
      </c>
      <c r="J505" s="3"/>
    </row>
    <row r="506" spans="1:10" x14ac:dyDescent="0.2">
      <c r="A506" s="3"/>
      <c r="B506" s="3"/>
      <c r="C506" s="3"/>
      <c r="D506" s="3"/>
      <c r="E506" s="3"/>
      <c r="F506" s="14" t="b">
        <v>1</v>
      </c>
      <c r="G506" s="3"/>
      <c r="H506" s="4" t="s">
        <v>2665</v>
      </c>
      <c r="I506" s="4" t="s">
        <v>2666</v>
      </c>
      <c r="J506" s="3"/>
    </row>
    <row r="507" spans="1:10" x14ac:dyDescent="0.2">
      <c r="A507" s="3"/>
      <c r="B507" s="3"/>
      <c r="C507" s="3"/>
      <c r="D507" s="3"/>
      <c r="E507" s="3"/>
      <c r="F507" s="14" t="b">
        <v>1</v>
      </c>
      <c r="G507" s="3"/>
      <c r="H507" s="4" t="s">
        <v>2667</v>
      </c>
      <c r="I507" s="4" t="s">
        <v>2669</v>
      </c>
      <c r="J507" s="3" t="s">
        <v>2668</v>
      </c>
    </row>
    <row r="508" spans="1:10" x14ac:dyDescent="0.2">
      <c r="A508" s="3"/>
      <c r="B508" s="3"/>
      <c r="C508" s="3"/>
      <c r="D508" s="3"/>
      <c r="E508" s="3"/>
      <c r="F508" s="14" t="b">
        <v>1</v>
      </c>
      <c r="G508" s="3"/>
      <c r="H508" s="4" t="s">
        <v>2670</v>
      </c>
      <c r="I508" s="4" t="s">
        <v>2671</v>
      </c>
      <c r="J508" s="3"/>
    </row>
    <row r="509" spans="1:10" x14ac:dyDescent="0.2">
      <c r="A509" s="3"/>
      <c r="B509" s="3"/>
      <c r="C509" s="3"/>
      <c r="D509" s="3"/>
      <c r="E509" s="3"/>
      <c r="F509" s="14" t="b">
        <v>1</v>
      </c>
      <c r="G509" s="3"/>
      <c r="H509" s="4" t="s">
        <v>2672</v>
      </c>
      <c r="I509" s="4" t="s">
        <v>2673</v>
      </c>
      <c r="J509" s="3"/>
    </row>
    <row r="510" spans="1:10" x14ac:dyDescent="0.2">
      <c r="A510" s="3"/>
      <c r="B510" s="3"/>
      <c r="C510" s="3"/>
      <c r="D510" s="3"/>
      <c r="E510" s="3"/>
      <c r="F510" s="14" t="b">
        <v>1</v>
      </c>
      <c r="G510" s="3"/>
      <c r="H510" s="4" t="s">
        <v>2674</v>
      </c>
      <c r="I510" s="4" t="s">
        <v>2675</v>
      </c>
      <c r="J510" s="3"/>
    </row>
    <row r="511" spans="1:10" x14ac:dyDescent="0.2">
      <c r="A511" s="3"/>
      <c r="B511" s="3"/>
      <c r="C511" s="3"/>
      <c r="D511" s="3"/>
      <c r="E511" s="3"/>
      <c r="F511" s="14" t="b">
        <v>1</v>
      </c>
      <c r="G511" s="3"/>
      <c r="H511" s="4" t="s">
        <v>2676</v>
      </c>
      <c r="I511" s="4" t="s">
        <v>2677</v>
      </c>
      <c r="J511" s="3"/>
    </row>
    <row r="512" spans="1:10" x14ac:dyDescent="0.2">
      <c r="A512" s="3"/>
      <c r="B512" s="3"/>
      <c r="C512" s="3"/>
      <c r="D512" s="3"/>
      <c r="E512" s="3"/>
      <c r="F512" s="14" t="b">
        <v>1</v>
      </c>
      <c r="G512" s="3"/>
      <c r="H512" s="4" t="s">
        <v>2678</v>
      </c>
      <c r="I512" s="4" t="s">
        <v>2679</v>
      </c>
      <c r="J512" s="3"/>
    </row>
    <row r="513" spans="1:10" x14ac:dyDescent="0.2">
      <c r="A513" s="3"/>
      <c r="B513" s="3"/>
      <c r="C513" s="3"/>
      <c r="D513" s="3"/>
      <c r="E513" s="3"/>
      <c r="F513" s="14" t="b">
        <v>1</v>
      </c>
      <c r="G513" s="3"/>
      <c r="H513" s="4" t="s">
        <v>2680</v>
      </c>
      <c r="I513" s="4" t="s">
        <v>2681</v>
      </c>
      <c r="J513" s="3"/>
    </row>
    <row r="514" spans="1:10" x14ac:dyDescent="0.2">
      <c r="A514" s="3"/>
      <c r="B514" s="3"/>
      <c r="C514" s="3"/>
      <c r="D514" s="3"/>
      <c r="E514" s="3"/>
      <c r="F514" s="14" t="b">
        <v>1</v>
      </c>
      <c r="G514" s="3"/>
      <c r="H514" s="4" t="s">
        <v>2682</v>
      </c>
      <c r="I514" s="4" t="s">
        <v>2683</v>
      </c>
      <c r="J514" s="3"/>
    </row>
    <row r="515" spans="1:10" x14ac:dyDescent="0.2">
      <c r="A515" s="3"/>
      <c r="B515" s="3"/>
      <c r="C515" s="3"/>
      <c r="D515" s="3"/>
      <c r="E515" s="3"/>
      <c r="F515" s="14" t="b">
        <v>1</v>
      </c>
      <c r="G515" s="3"/>
      <c r="H515" s="4" t="s">
        <v>2684</v>
      </c>
      <c r="I515" s="4" t="s">
        <v>2685</v>
      </c>
      <c r="J515" s="3"/>
    </row>
    <row r="516" spans="1:10" x14ac:dyDescent="0.2">
      <c r="A516" s="3"/>
      <c r="B516" s="3"/>
      <c r="C516" s="3"/>
      <c r="D516" s="3"/>
      <c r="E516" s="3"/>
      <c r="F516" s="14" t="b">
        <v>1</v>
      </c>
      <c r="G516" s="3"/>
      <c r="H516" s="4" t="s">
        <v>2686</v>
      </c>
      <c r="I516" s="4" t="s">
        <v>2687</v>
      </c>
      <c r="J516" s="3"/>
    </row>
    <row r="517" spans="1:10" x14ac:dyDescent="0.2">
      <c r="A517" s="3"/>
      <c r="B517" s="3"/>
      <c r="C517" s="3"/>
      <c r="D517" s="3"/>
      <c r="E517" s="3"/>
      <c r="F517" s="14" t="b">
        <v>1</v>
      </c>
      <c r="G517" s="3"/>
      <c r="H517" s="4" t="s">
        <v>2688</v>
      </c>
      <c r="I517" s="4" t="s">
        <v>2689</v>
      </c>
      <c r="J517" s="3"/>
    </row>
    <row r="518" spans="1:10" x14ac:dyDescent="0.2">
      <c r="A518" s="3"/>
      <c r="B518" s="3"/>
      <c r="C518" s="3"/>
      <c r="D518" s="3"/>
      <c r="E518" s="3"/>
      <c r="F518" s="14" t="b">
        <v>1</v>
      </c>
      <c r="G518" s="3"/>
      <c r="H518" s="4" t="s">
        <v>2690</v>
      </c>
      <c r="I518" s="4" t="s">
        <v>2691</v>
      </c>
      <c r="J518" s="3"/>
    </row>
    <row r="519" spans="1:10" x14ac:dyDescent="0.2">
      <c r="A519" s="3"/>
      <c r="B519" s="3"/>
      <c r="C519" s="3"/>
      <c r="D519" s="3"/>
      <c r="E519" s="3"/>
      <c r="F519" s="14" t="b">
        <v>1</v>
      </c>
      <c r="G519" s="3"/>
      <c r="H519" s="4" t="s">
        <v>2692</v>
      </c>
      <c r="I519" s="4" t="s">
        <v>2693</v>
      </c>
      <c r="J519" s="3"/>
    </row>
    <row r="520" spans="1:10" x14ac:dyDescent="0.2">
      <c r="A520" s="3"/>
      <c r="B520" s="3"/>
      <c r="C520" s="3"/>
      <c r="D520" s="3"/>
      <c r="E520" s="3"/>
      <c r="F520" s="14" t="b">
        <v>1</v>
      </c>
      <c r="G520" s="3"/>
      <c r="H520" s="4" t="s">
        <v>2694</v>
      </c>
      <c r="I520" s="4" t="s">
        <v>2695</v>
      </c>
      <c r="J520" s="3"/>
    </row>
    <row r="521" spans="1:10" x14ac:dyDescent="0.2">
      <c r="A521" s="3"/>
      <c r="B521" s="3"/>
      <c r="C521" s="3"/>
      <c r="D521" s="3"/>
      <c r="E521" s="3"/>
      <c r="F521" s="14" t="b">
        <v>1</v>
      </c>
      <c r="G521" s="3"/>
      <c r="H521" s="4" t="s">
        <v>2696</v>
      </c>
      <c r="I521" s="4" t="s">
        <v>2697</v>
      </c>
      <c r="J521" s="3"/>
    </row>
    <row r="522" spans="1:10" x14ac:dyDescent="0.2">
      <c r="A522" s="3"/>
      <c r="B522" s="3"/>
      <c r="C522" s="3"/>
      <c r="D522" s="3"/>
      <c r="E522" s="3"/>
      <c r="F522" s="14" t="b">
        <v>1</v>
      </c>
      <c r="G522" s="3"/>
      <c r="H522" s="4" t="s">
        <v>2698</v>
      </c>
      <c r="I522" s="4" t="s">
        <v>2699</v>
      </c>
      <c r="J522" s="3"/>
    </row>
    <row r="523" spans="1:10" x14ac:dyDescent="0.2">
      <c r="A523" s="3"/>
      <c r="B523" s="3"/>
      <c r="C523" s="3"/>
      <c r="D523" s="3"/>
      <c r="E523" s="3"/>
      <c r="F523" s="14" t="b">
        <v>1</v>
      </c>
      <c r="G523" s="3"/>
      <c r="H523" s="4" t="s">
        <v>2700</v>
      </c>
      <c r="I523" s="4" t="s">
        <v>2701</v>
      </c>
      <c r="J523" s="3"/>
    </row>
    <row r="524" spans="1:10" x14ac:dyDescent="0.2">
      <c r="A524" s="3"/>
      <c r="B524" s="3"/>
      <c r="C524" s="3"/>
      <c r="D524" s="3"/>
      <c r="E524" s="3"/>
      <c r="F524" s="14" t="b">
        <v>1</v>
      </c>
      <c r="G524" s="3"/>
      <c r="H524" s="4" t="s">
        <v>2702</v>
      </c>
      <c r="I524" s="4" t="s">
        <v>2703</v>
      </c>
      <c r="J524" s="3"/>
    </row>
    <row r="525" spans="1:10" x14ac:dyDescent="0.2">
      <c r="A525" s="3"/>
      <c r="B525" s="3"/>
      <c r="C525" s="3"/>
      <c r="D525" s="3"/>
      <c r="E525" s="3"/>
      <c r="F525" s="14" t="b">
        <v>1</v>
      </c>
      <c r="G525" s="3"/>
      <c r="H525" s="4" t="s">
        <v>2704</v>
      </c>
      <c r="I525" s="4" t="s">
        <v>2705</v>
      </c>
      <c r="J525" s="3"/>
    </row>
    <row r="526" spans="1:10" x14ac:dyDescent="0.2">
      <c r="A526" s="3"/>
      <c r="B526" s="3"/>
      <c r="C526" s="3"/>
      <c r="D526" s="3"/>
      <c r="E526" s="3"/>
      <c r="F526" s="14" t="b">
        <v>1</v>
      </c>
      <c r="G526" s="3"/>
      <c r="H526" s="4" t="s">
        <v>2706</v>
      </c>
      <c r="I526" s="4" t="s">
        <v>2707</v>
      </c>
      <c r="J526" s="3"/>
    </row>
    <row r="527" spans="1:10" x14ac:dyDescent="0.2">
      <c r="A527" s="3"/>
      <c r="B527" s="3"/>
      <c r="C527" s="3"/>
      <c r="D527" s="3"/>
      <c r="E527" s="3"/>
      <c r="F527" s="14" t="b">
        <v>1</v>
      </c>
      <c r="G527" s="3"/>
      <c r="H527" s="4" t="s">
        <v>2708</v>
      </c>
      <c r="I527" s="4" t="s">
        <v>2709</v>
      </c>
      <c r="J527" s="3"/>
    </row>
    <row r="528" spans="1:10" x14ac:dyDescent="0.2">
      <c r="A528" s="3"/>
      <c r="B528" s="3"/>
      <c r="C528" s="3"/>
      <c r="D528" s="3"/>
      <c r="E528" s="3"/>
      <c r="F528" s="14" t="b">
        <v>1</v>
      </c>
      <c r="G528" s="3"/>
      <c r="H528" s="4" t="s">
        <v>2710</v>
      </c>
      <c r="I528" s="4" t="s">
        <v>2711</v>
      </c>
      <c r="J528" s="3"/>
    </row>
    <row r="529" spans="1:10" x14ac:dyDescent="0.2">
      <c r="A529" s="3"/>
      <c r="B529" s="3"/>
      <c r="C529" s="3"/>
      <c r="D529" s="3"/>
      <c r="E529" s="3"/>
      <c r="F529" s="14" t="b">
        <v>1</v>
      </c>
      <c r="G529" s="3"/>
      <c r="H529" s="4" t="s">
        <v>2712</v>
      </c>
      <c r="I529" s="4" t="s">
        <v>2713</v>
      </c>
      <c r="J529" s="3"/>
    </row>
    <row r="530" spans="1:10" x14ac:dyDescent="0.2">
      <c r="A530" s="3"/>
      <c r="B530" s="3"/>
      <c r="C530" s="3"/>
      <c r="D530" s="3"/>
      <c r="E530" s="3"/>
      <c r="F530" s="14" t="b">
        <v>1</v>
      </c>
      <c r="G530" s="3"/>
      <c r="H530" s="4" t="s">
        <v>2714</v>
      </c>
      <c r="I530" s="4" t="s">
        <v>2715</v>
      </c>
      <c r="J530" s="3"/>
    </row>
    <row r="531" spans="1:10" x14ac:dyDescent="0.2">
      <c r="A531" s="3"/>
      <c r="B531" s="3"/>
      <c r="C531" s="3"/>
      <c r="D531" s="3"/>
      <c r="E531" s="3"/>
      <c r="F531" s="14" t="b">
        <v>1</v>
      </c>
      <c r="G531" s="3"/>
      <c r="H531" s="4" t="s">
        <v>2716</v>
      </c>
      <c r="I531" s="4" t="s">
        <v>2717</v>
      </c>
      <c r="J531" s="3"/>
    </row>
    <row r="532" spans="1:10" x14ac:dyDescent="0.2">
      <c r="A532" s="3"/>
      <c r="B532" s="3"/>
      <c r="C532" s="3"/>
      <c r="D532" s="3"/>
      <c r="E532" s="3"/>
      <c r="F532" s="14" t="b">
        <v>1</v>
      </c>
      <c r="G532" s="3"/>
      <c r="H532" s="4" t="s">
        <v>2718</v>
      </c>
      <c r="I532" s="4" t="s">
        <v>2719</v>
      </c>
      <c r="J532" s="3"/>
    </row>
    <row r="533" spans="1:10" x14ac:dyDescent="0.2">
      <c r="A533" s="3"/>
      <c r="B533" s="3"/>
      <c r="C533" s="3"/>
      <c r="D533" s="3"/>
      <c r="E533" s="3"/>
      <c r="F533" s="14" t="b">
        <v>1</v>
      </c>
      <c r="G533" s="3"/>
      <c r="H533" s="4" t="s">
        <v>2720</v>
      </c>
      <c r="I533" s="4" t="s">
        <v>2721</v>
      </c>
      <c r="J533" s="3"/>
    </row>
    <row r="534" spans="1:10" x14ac:dyDescent="0.2">
      <c r="A534" s="3"/>
      <c r="B534" s="3"/>
      <c r="C534" s="3"/>
      <c r="D534" s="3"/>
      <c r="E534" s="3"/>
      <c r="F534" s="14" t="b">
        <v>1</v>
      </c>
      <c r="G534" s="3"/>
      <c r="H534" s="4" t="s">
        <v>2722</v>
      </c>
      <c r="I534" s="4" t="s">
        <v>2724</v>
      </c>
      <c r="J534" s="4" t="s">
        <v>2723</v>
      </c>
    </row>
    <row r="535" spans="1:10" x14ac:dyDescent="0.2">
      <c r="A535" s="3"/>
      <c r="B535" s="3"/>
      <c r="C535" s="3"/>
      <c r="D535" s="3"/>
      <c r="E535" s="3"/>
      <c r="F535" s="14" t="b">
        <v>1</v>
      </c>
      <c r="G535" s="3"/>
      <c r="H535" s="4" t="s">
        <v>2725</v>
      </c>
      <c r="I535" s="4" t="s">
        <v>2726</v>
      </c>
      <c r="J535" s="3"/>
    </row>
    <row r="536" spans="1:10" x14ac:dyDescent="0.2">
      <c r="A536" s="3"/>
      <c r="B536" s="3"/>
      <c r="C536" s="3"/>
      <c r="D536" s="3"/>
      <c r="E536" s="3"/>
      <c r="F536" s="14" t="b">
        <v>1</v>
      </c>
      <c r="G536" s="3"/>
      <c r="H536" s="4" t="s">
        <v>2727</v>
      </c>
      <c r="I536" s="4" t="s">
        <v>2728</v>
      </c>
      <c r="J536" s="3"/>
    </row>
    <row r="537" spans="1:10" x14ac:dyDescent="0.2">
      <c r="A537" s="3"/>
      <c r="B537" s="3"/>
      <c r="C537" s="3"/>
      <c r="D537" s="3"/>
      <c r="E537" s="3"/>
      <c r="F537" s="14" t="b">
        <v>1</v>
      </c>
      <c r="G537" s="3"/>
      <c r="H537" s="4" t="s">
        <v>2729</v>
      </c>
      <c r="I537" s="4" t="s">
        <v>2730</v>
      </c>
      <c r="J537" s="3"/>
    </row>
    <row r="538" spans="1:10" x14ac:dyDescent="0.2">
      <c r="A538" s="3"/>
      <c r="B538" s="3"/>
      <c r="C538" s="3"/>
      <c r="D538" s="3"/>
      <c r="E538" s="3"/>
      <c r="F538" s="14" t="b">
        <v>1</v>
      </c>
      <c r="G538" s="3"/>
      <c r="H538" s="4" t="s">
        <v>2731</v>
      </c>
      <c r="I538" s="4" t="s">
        <v>2732</v>
      </c>
      <c r="J538" s="3"/>
    </row>
    <row r="539" spans="1:10" x14ac:dyDescent="0.2">
      <c r="A539" s="3"/>
      <c r="B539" s="3"/>
      <c r="C539" s="3"/>
      <c r="D539" s="3"/>
      <c r="E539" s="3"/>
      <c r="F539" s="14" t="b">
        <v>1</v>
      </c>
      <c r="G539" s="3"/>
      <c r="H539" s="4" t="s">
        <v>2733</v>
      </c>
      <c r="I539" s="4" t="s">
        <v>2734</v>
      </c>
      <c r="J539" s="3"/>
    </row>
    <row r="540" spans="1:10" x14ac:dyDescent="0.2">
      <c r="A540" s="3"/>
      <c r="B540" s="3"/>
      <c r="C540" s="3"/>
      <c r="D540" s="3"/>
      <c r="E540" s="3"/>
      <c r="F540" s="14" t="b">
        <v>1</v>
      </c>
      <c r="G540" s="3"/>
      <c r="H540" s="4" t="s">
        <v>2735</v>
      </c>
      <c r="I540" s="4" t="s">
        <v>2736</v>
      </c>
      <c r="J540" s="3"/>
    </row>
    <row r="541" spans="1:10" x14ac:dyDescent="0.2">
      <c r="A541" s="3"/>
      <c r="B541" s="3"/>
      <c r="C541" s="3"/>
      <c r="D541" s="3"/>
      <c r="E541" s="3"/>
      <c r="F541" s="14" t="b">
        <v>1</v>
      </c>
      <c r="G541" s="3"/>
      <c r="H541" s="4" t="s">
        <v>2737</v>
      </c>
      <c r="I541" s="4" t="s">
        <v>2738</v>
      </c>
      <c r="J541" s="3"/>
    </row>
    <row r="542" spans="1:10" x14ac:dyDescent="0.2">
      <c r="A542" s="3"/>
      <c r="B542" s="3"/>
      <c r="C542" s="3"/>
      <c r="D542" s="3"/>
      <c r="E542" s="3"/>
      <c r="F542" s="14" t="b">
        <v>1</v>
      </c>
      <c r="G542" s="3"/>
      <c r="H542" s="4" t="s">
        <v>2739</v>
      </c>
      <c r="I542" s="4" t="s">
        <v>2740</v>
      </c>
      <c r="J542" s="3"/>
    </row>
    <row r="543" spans="1:10" x14ac:dyDescent="0.2">
      <c r="A543" s="3"/>
      <c r="B543" s="3"/>
      <c r="C543" s="3"/>
      <c r="D543" s="3"/>
      <c r="E543" s="3"/>
      <c r="F543" s="14" t="b">
        <v>1</v>
      </c>
      <c r="G543" s="3"/>
      <c r="H543" s="4" t="s">
        <v>2741</v>
      </c>
      <c r="I543" s="4" t="s">
        <v>2742</v>
      </c>
      <c r="J543" s="3"/>
    </row>
    <row r="544" spans="1:10" x14ac:dyDescent="0.2">
      <c r="A544" s="3"/>
      <c r="B544" s="3"/>
      <c r="C544" s="3"/>
      <c r="D544" s="3"/>
      <c r="E544" s="3"/>
      <c r="F544" s="14" t="b">
        <v>1</v>
      </c>
      <c r="G544" s="3"/>
      <c r="H544" s="4" t="s">
        <v>2743</v>
      </c>
      <c r="I544" s="4" t="s">
        <v>2744</v>
      </c>
      <c r="J544" s="3"/>
    </row>
    <row r="545" spans="1:10" x14ac:dyDescent="0.2">
      <c r="A545" s="3"/>
      <c r="B545" s="3"/>
      <c r="C545" s="3"/>
      <c r="D545" s="3"/>
      <c r="E545" s="3"/>
      <c r="F545" s="14" t="b">
        <v>1</v>
      </c>
      <c r="G545" s="3"/>
      <c r="H545" s="4" t="s">
        <v>2745</v>
      </c>
      <c r="I545" s="4" t="s">
        <v>2746</v>
      </c>
      <c r="J545" s="3"/>
    </row>
    <row r="546" spans="1:10" x14ac:dyDescent="0.2">
      <c r="A546" s="3"/>
      <c r="B546" s="3"/>
      <c r="C546" s="3"/>
      <c r="D546" s="3"/>
      <c r="E546" s="3"/>
      <c r="F546" s="14" t="b">
        <v>1</v>
      </c>
      <c r="G546" s="3"/>
      <c r="H546" s="4" t="s">
        <v>2747</v>
      </c>
      <c r="I546" s="4" t="s">
        <v>2748</v>
      </c>
      <c r="J546" s="3"/>
    </row>
    <row r="547" spans="1:10" x14ac:dyDescent="0.2">
      <c r="A547" s="3"/>
      <c r="B547" s="3"/>
      <c r="C547" s="3"/>
      <c r="D547" s="3"/>
      <c r="E547" s="3"/>
      <c r="F547" s="14" t="b">
        <v>1</v>
      </c>
      <c r="G547" s="3"/>
      <c r="H547" s="4" t="s">
        <v>2749</v>
      </c>
      <c r="I547" s="4" t="s">
        <v>2750</v>
      </c>
      <c r="J547" s="3"/>
    </row>
    <row r="548" spans="1:10" x14ac:dyDescent="0.2">
      <c r="A548" s="3"/>
      <c r="B548" s="3"/>
      <c r="C548" s="3"/>
      <c r="D548" s="3"/>
      <c r="E548" s="3"/>
      <c r="F548" s="14" t="b">
        <v>1</v>
      </c>
      <c r="G548" s="3"/>
      <c r="H548" s="4" t="s">
        <v>2751</v>
      </c>
      <c r="I548" s="4" t="s">
        <v>2752</v>
      </c>
      <c r="J548" s="3"/>
    </row>
    <row r="549" spans="1:10" x14ac:dyDescent="0.2">
      <c r="A549" s="3"/>
      <c r="B549" s="3"/>
      <c r="C549" s="3"/>
      <c r="D549" s="3"/>
      <c r="E549" s="3"/>
      <c r="F549" s="14" t="b">
        <v>1</v>
      </c>
      <c r="G549" s="3"/>
      <c r="H549" s="4" t="s">
        <v>2753</v>
      </c>
      <c r="I549" s="4" t="s">
        <v>2754</v>
      </c>
      <c r="J549" s="3"/>
    </row>
    <row r="550" spans="1:10" x14ac:dyDescent="0.2">
      <c r="A550" s="3"/>
      <c r="B550" s="3"/>
      <c r="C550" s="3"/>
      <c r="D550" s="3"/>
      <c r="E550" s="3"/>
      <c r="F550" s="14" t="b">
        <v>1</v>
      </c>
      <c r="G550" s="3"/>
      <c r="H550" s="4" t="s">
        <v>2755</v>
      </c>
      <c r="I550" s="4" t="s">
        <v>2756</v>
      </c>
      <c r="J550" s="3"/>
    </row>
    <row r="551" spans="1:10" x14ac:dyDescent="0.2">
      <c r="A551" s="3"/>
      <c r="B551" s="3"/>
      <c r="C551" s="3"/>
      <c r="D551" s="3"/>
      <c r="E551" s="3"/>
      <c r="F551" s="14" t="b">
        <v>1</v>
      </c>
      <c r="G551" s="3"/>
      <c r="H551" s="4" t="s">
        <v>2757</v>
      </c>
      <c r="I551" s="4" t="s">
        <v>2758</v>
      </c>
      <c r="J551" s="3"/>
    </row>
    <row r="552" spans="1:10" x14ac:dyDescent="0.2">
      <c r="A552" s="3"/>
      <c r="B552" s="3"/>
      <c r="C552" s="3"/>
      <c r="D552" s="3"/>
      <c r="E552" s="3"/>
      <c r="F552" s="14" t="b">
        <v>1</v>
      </c>
      <c r="G552" s="3"/>
      <c r="H552" s="4" t="s">
        <v>2759</v>
      </c>
      <c r="I552" s="4" t="s">
        <v>2760</v>
      </c>
      <c r="J552" s="3"/>
    </row>
    <row r="553" spans="1:10" x14ac:dyDescent="0.2">
      <c r="A553" s="3"/>
      <c r="B553" s="3"/>
      <c r="C553" s="3"/>
      <c r="D553" s="3"/>
      <c r="E553" s="3"/>
      <c r="F553" s="14" t="b">
        <v>1</v>
      </c>
      <c r="G553" s="3"/>
      <c r="H553" s="4" t="s">
        <v>2761</v>
      </c>
      <c r="I553" s="4" t="s">
        <v>2762</v>
      </c>
      <c r="J553" s="3"/>
    </row>
    <row r="554" spans="1:10" x14ac:dyDescent="0.2">
      <c r="A554" s="3"/>
      <c r="B554" s="3"/>
      <c r="C554" s="3"/>
      <c r="D554" s="3"/>
      <c r="E554" s="3"/>
      <c r="F554" s="14" t="b">
        <v>1</v>
      </c>
      <c r="G554" s="3"/>
      <c r="H554" s="4" t="s">
        <v>2763</v>
      </c>
      <c r="I554" s="4" t="s">
        <v>2764</v>
      </c>
      <c r="J554" s="3"/>
    </row>
    <row r="555" spans="1:10" x14ac:dyDescent="0.2">
      <c r="A555" s="3"/>
      <c r="B555" s="3"/>
      <c r="C555" s="3"/>
      <c r="D555" s="3"/>
      <c r="E555" s="3"/>
      <c r="F555" s="14" t="b">
        <v>1</v>
      </c>
      <c r="G555" s="3"/>
      <c r="H555" s="4" t="s">
        <v>2765</v>
      </c>
      <c r="I555" s="4" t="s">
        <v>2766</v>
      </c>
      <c r="J555" s="3"/>
    </row>
    <row r="556" spans="1:10" x14ac:dyDescent="0.2">
      <c r="A556" s="3"/>
      <c r="B556" s="3"/>
      <c r="C556" s="3"/>
      <c r="D556" s="3"/>
      <c r="E556" s="3"/>
      <c r="F556" s="14" t="b">
        <v>1</v>
      </c>
      <c r="G556" s="3"/>
      <c r="H556" s="4" t="s">
        <v>2767</v>
      </c>
      <c r="I556" s="4" t="s">
        <v>2768</v>
      </c>
      <c r="J556" s="3"/>
    </row>
    <row r="557" spans="1:10" x14ac:dyDescent="0.2">
      <c r="A557" s="3"/>
      <c r="B557" s="3"/>
      <c r="C557" s="3"/>
      <c r="D557" s="3"/>
      <c r="E557" s="3"/>
      <c r="F557" s="14" t="b">
        <v>1</v>
      </c>
      <c r="G557" s="3"/>
      <c r="H557" s="4" t="s">
        <v>2769</v>
      </c>
      <c r="I557" s="4" t="s">
        <v>2770</v>
      </c>
      <c r="J557" s="3"/>
    </row>
    <row r="558" spans="1:10" x14ac:dyDescent="0.2">
      <c r="A558" s="3"/>
      <c r="B558" s="3"/>
      <c r="C558" s="3"/>
      <c r="D558" s="3"/>
      <c r="E558" s="3"/>
      <c r="F558" s="14" t="b">
        <v>1</v>
      </c>
      <c r="G558" s="3"/>
      <c r="H558" s="4" t="s">
        <v>2771</v>
      </c>
      <c r="I558" s="4" t="s">
        <v>2772</v>
      </c>
      <c r="J558" s="3"/>
    </row>
    <row r="559" spans="1:10" x14ac:dyDescent="0.2">
      <c r="A559" s="3"/>
      <c r="B559" s="3"/>
      <c r="C559" s="3"/>
      <c r="D559" s="3"/>
      <c r="E559" s="3"/>
      <c r="F559" s="14" t="b">
        <v>1</v>
      </c>
      <c r="G559" s="3"/>
      <c r="H559" s="4" t="s">
        <v>2773</v>
      </c>
      <c r="I559" s="4" t="s">
        <v>2774</v>
      </c>
      <c r="J559" s="3"/>
    </row>
    <row r="560" spans="1:10" x14ac:dyDescent="0.2">
      <c r="A560" s="3"/>
      <c r="B560" s="3"/>
      <c r="C560" s="3"/>
      <c r="D560" s="3"/>
      <c r="E560" s="3"/>
      <c r="F560" s="14" t="b">
        <v>1</v>
      </c>
      <c r="G560" s="3"/>
      <c r="H560" s="4" t="s">
        <v>2775</v>
      </c>
      <c r="I560" s="4" t="s">
        <v>2776</v>
      </c>
      <c r="J560" s="3"/>
    </row>
    <row r="561" spans="1:10" x14ac:dyDescent="0.2">
      <c r="A561" s="3"/>
      <c r="B561" s="3"/>
      <c r="C561" s="3"/>
      <c r="D561" s="3"/>
      <c r="E561" s="3"/>
      <c r="F561" s="14" t="b">
        <v>1</v>
      </c>
      <c r="G561" s="3"/>
      <c r="H561" s="4" t="s">
        <v>2777</v>
      </c>
      <c r="I561" s="4" t="s">
        <v>2778</v>
      </c>
      <c r="J561" s="3"/>
    </row>
    <row r="562" spans="1:10" x14ac:dyDescent="0.2">
      <c r="A562" s="3"/>
      <c r="B562" s="3"/>
      <c r="C562" s="3"/>
      <c r="D562" s="3"/>
      <c r="E562" s="3"/>
      <c r="F562" s="14" t="b">
        <v>1</v>
      </c>
      <c r="G562" s="3"/>
      <c r="H562" s="4" t="s">
        <v>2779</v>
      </c>
      <c r="I562" s="4" t="s">
        <v>2780</v>
      </c>
      <c r="J562" s="3"/>
    </row>
    <row r="563" spans="1:10" x14ac:dyDescent="0.2">
      <c r="A563" s="3"/>
      <c r="B563" s="3"/>
      <c r="C563" s="3"/>
      <c r="D563" s="3"/>
      <c r="E563" s="3"/>
      <c r="F563" s="14" t="b">
        <v>1</v>
      </c>
      <c r="G563" s="3"/>
      <c r="H563" s="4" t="s">
        <v>2781</v>
      </c>
      <c r="I563" s="4" t="s">
        <v>2782</v>
      </c>
      <c r="J563" s="3"/>
    </row>
    <row r="564" spans="1:10" x14ac:dyDescent="0.2">
      <c r="A564" s="3"/>
      <c r="B564" s="3"/>
      <c r="C564" s="3"/>
      <c r="D564" s="3"/>
      <c r="E564" s="3"/>
      <c r="F564" s="14" t="b">
        <v>1</v>
      </c>
      <c r="G564" s="3"/>
      <c r="H564" s="4" t="s">
        <v>2783</v>
      </c>
      <c r="I564" s="4" t="s">
        <v>2784</v>
      </c>
      <c r="J564" s="3"/>
    </row>
    <row r="565" spans="1:10" x14ac:dyDescent="0.2">
      <c r="A565" s="3"/>
      <c r="B565" s="3"/>
      <c r="C565" s="3"/>
      <c r="D565" s="3"/>
      <c r="E565" s="3"/>
      <c r="F565" s="14" t="b">
        <v>1</v>
      </c>
      <c r="G565" s="3"/>
      <c r="H565" s="4" t="s">
        <v>2785</v>
      </c>
      <c r="I565" s="4" t="s">
        <v>2786</v>
      </c>
      <c r="J565" s="3"/>
    </row>
    <row r="566" spans="1:10" x14ac:dyDescent="0.2">
      <c r="A566" s="3"/>
      <c r="B566" s="3"/>
      <c r="C566" s="3"/>
      <c r="D566" s="3"/>
      <c r="E566" s="3"/>
      <c r="F566" s="14" t="b">
        <v>1</v>
      </c>
      <c r="G566" s="3"/>
      <c r="H566" s="4" t="s">
        <v>2787</v>
      </c>
      <c r="I566" s="4" t="s">
        <v>2788</v>
      </c>
      <c r="J566" s="3"/>
    </row>
    <row r="567" spans="1:10" x14ac:dyDescent="0.2">
      <c r="A567" s="3"/>
      <c r="B567" s="3"/>
      <c r="C567" s="3"/>
      <c r="D567" s="3"/>
      <c r="E567" s="3"/>
      <c r="F567" s="14" t="b">
        <v>1</v>
      </c>
      <c r="G567" s="3"/>
      <c r="H567" s="4" t="s">
        <v>2789</v>
      </c>
      <c r="I567" s="4" t="s">
        <v>2791</v>
      </c>
      <c r="J567" s="4" t="s">
        <v>2790</v>
      </c>
    </row>
    <row r="568" spans="1:10" x14ac:dyDescent="0.2">
      <c r="A568" s="3"/>
      <c r="B568" s="3"/>
      <c r="C568" s="3"/>
      <c r="D568" s="3"/>
      <c r="E568" s="3"/>
      <c r="F568" s="14" t="b">
        <v>1</v>
      </c>
      <c r="G568" s="3"/>
      <c r="H568" s="4" t="s">
        <v>2792</v>
      </c>
      <c r="I568" s="4" t="s">
        <v>2793</v>
      </c>
      <c r="J568" s="3"/>
    </row>
    <row r="569" spans="1:10" x14ac:dyDescent="0.2">
      <c r="A569" s="3"/>
      <c r="B569" s="3"/>
      <c r="C569" s="3"/>
      <c r="D569" s="3"/>
      <c r="E569" s="3"/>
      <c r="F569" s="14" t="b">
        <v>1</v>
      </c>
      <c r="G569" s="3"/>
      <c r="H569" s="4" t="s">
        <v>2794</v>
      </c>
      <c r="I569" s="4" t="s">
        <v>2795</v>
      </c>
      <c r="J569" s="3"/>
    </row>
    <row r="570" spans="1:10" x14ac:dyDescent="0.2">
      <c r="A570" s="3"/>
      <c r="B570" s="3"/>
      <c r="C570" s="3"/>
      <c r="D570" s="3"/>
      <c r="E570" s="3"/>
      <c r="F570" s="14" t="b">
        <v>1</v>
      </c>
      <c r="G570" s="3"/>
      <c r="H570" s="4" t="s">
        <v>2796</v>
      </c>
      <c r="I570" s="4" t="s">
        <v>2797</v>
      </c>
      <c r="J570" s="3"/>
    </row>
    <row r="571" spans="1:10" x14ac:dyDescent="0.2">
      <c r="A571" s="3"/>
      <c r="B571" s="3"/>
      <c r="C571" s="3"/>
      <c r="D571" s="3"/>
      <c r="E571" s="3"/>
      <c r="F571" s="14" t="b">
        <v>1</v>
      </c>
      <c r="G571" s="3"/>
      <c r="H571" s="4" t="s">
        <v>2798</v>
      </c>
      <c r="I571" s="4" t="s">
        <v>2799</v>
      </c>
      <c r="J571" s="3"/>
    </row>
    <row r="572" spans="1:10" x14ac:dyDescent="0.2">
      <c r="A572" s="3"/>
      <c r="B572" s="3"/>
      <c r="C572" s="3"/>
      <c r="D572" s="3"/>
      <c r="E572" s="3"/>
      <c r="F572" s="14" t="b">
        <v>1</v>
      </c>
      <c r="G572" s="3"/>
      <c r="H572" s="4" t="s">
        <v>2800</v>
      </c>
      <c r="I572" s="4" t="s">
        <v>2801</v>
      </c>
      <c r="J572" s="3"/>
    </row>
    <row r="573" spans="1:10" x14ac:dyDescent="0.2">
      <c r="A573" s="3"/>
      <c r="B573" s="3"/>
      <c r="C573" s="3"/>
      <c r="D573" s="3"/>
      <c r="E573" s="3"/>
      <c r="F573" s="14" t="b">
        <v>1</v>
      </c>
      <c r="G573" s="3"/>
      <c r="H573" s="4" t="s">
        <v>2802</v>
      </c>
      <c r="I573" s="4" t="s">
        <v>2803</v>
      </c>
      <c r="J573" s="3"/>
    </row>
    <row r="574" spans="1:10" x14ac:dyDescent="0.2">
      <c r="A574" s="3"/>
      <c r="B574" s="3"/>
      <c r="C574" s="3"/>
      <c r="D574" s="3"/>
      <c r="E574" s="3"/>
      <c r="F574" s="14" t="b">
        <v>1</v>
      </c>
      <c r="G574" s="3"/>
      <c r="H574" s="4" t="s">
        <v>2804</v>
      </c>
      <c r="I574" s="4" t="s">
        <v>2805</v>
      </c>
      <c r="J574" s="3"/>
    </row>
    <row r="575" spans="1:10" x14ac:dyDescent="0.2">
      <c r="A575" s="3"/>
      <c r="B575" s="3"/>
      <c r="C575" s="3"/>
      <c r="D575" s="3"/>
      <c r="E575" s="3"/>
      <c r="F575" s="14" t="b">
        <v>1</v>
      </c>
      <c r="G575" s="3"/>
      <c r="H575" s="4" t="s">
        <v>2806</v>
      </c>
      <c r="I575" s="4" t="s">
        <v>2807</v>
      </c>
      <c r="J575" s="3"/>
    </row>
    <row r="576" spans="1:10" x14ac:dyDescent="0.2">
      <c r="A576" s="3"/>
      <c r="B576" s="3"/>
      <c r="C576" s="3"/>
      <c r="D576" s="3"/>
      <c r="E576" s="3"/>
      <c r="F576" s="14" t="b">
        <v>1</v>
      </c>
      <c r="G576" s="3"/>
      <c r="H576" s="4" t="s">
        <v>2808</v>
      </c>
      <c r="I576" s="4" t="s">
        <v>2809</v>
      </c>
      <c r="J576" s="3"/>
    </row>
    <row r="577" spans="1:10" x14ac:dyDescent="0.2">
      <c r="A577" s="3"/>
      <c r="B577" s="3"/>
      <c r="C577" s="3"/>
      <c r="D577" s="3"/>
      <c r="E577" s="3"/>
      <c r="F577" s="14" t="b">
        <v>1</v>
      </c>
      <c r="G577" s="3"/>
      <c r="H577" s="4" t="s">
        <v>2810</v>
      </c>
      <c r="I577" s="4" t="s">
        <v>2811</v>
      </c>
      <c r="J577" s="3"/>
    </row>
    <row r="578" spans="1:10" x14ac:dyDescent="0.2">
      <c r="A578" s="3"/>
      <c r="B578" s="3"/>
      <c r="C578" s="3"/>
      <c r="D578" s="3"/>
      <c r="E578" s="3"/>
      <c r="F578" s="14" t="b">
        <v>1</v>
      </c>
      <c r="G578" s="3"/>
      <c r="H578" s="4" t="s">
        <v>2812</v>
      </c>
      <c r="I578" s="4" t="s">
        <v>2813</v>
      </c>
      <c r="J578" s="3"/>
    </row>
    <row r="579" spans="1:10" x14ac:dyDescent="0.2">
      <c r="A579" s="3"/>
      <c r="B579" s="3"/>
      <c r="C579" s="3"/>
      <c r="D579" s="3"/>
      <c r="E579" s="3"/>
      <c r="F579" s="14" t="b">
        <v>1</v>
      </c>
      <c r="G579" s="3"/>
      <c r="H579" s="3" t="s">
        <v>2814</v>
      </c>
      <c r="I579" s="3" t="s">
        <v>2815</v>
      </c>
      <c r="J579" s="3"/>
    </row>
    <row r="580" spans="1:10" x14ac:dyDescent="0.2">
      <c r="A580" s="3"/>
      <c r="B580" s="3"/>
      <c r="C580" s="3"/>
      <c r="D580" s="3"/>
      <c r="E580" s="3"/>
      <c r="F580" s="14" t="b">
        <v>1</v>
      </c>
      <c r="G580" s="3"/>
      <c r="H580" s="3" t="s">
        <v>2816</v>
      </c>
      <c r="I580" s="3" t="s">
        <v>2817</v>
      </c>
      <c r="J580" s="3"/>
    </row>
    <row r="581" spans="1:10" x14ac:dyDescent="0.2">
      <c r="A581" s="3"/>
      <c r="B581" s="3"/>
      <c r="C581" s="3"/>
      <c r="D581" s="3"/>
      <c r="E581" s="13" t="b">
        <v>1</v>
      </c>
      <c r="F581" s="3"/>
      <c r="G581" s="3"/>
      <c r="H581" s="4" t="s">
        <v>2818</v>
      </c>
      <c r="I581" s="4" t="s">
        <v>2819</v>
      </c>
      <c r="J581" s="3"/>
    </row>
    <row r="582" spans="1:10" x14ac:dyDescent="0.2">
      <c r="A582" s="3"/>
      <c r="B582" s="3"/>
      <c r="C582" s="3"/>
      <c r="D582" s="3"/>
      <c r="E582" s="13" t="b">
        <v>1</v>
      </c>
      <c r="F582" s="3"/>
      <c r="G582" s="3"/>
      <c r="H582" s="4" t="s">
        <v>2820</v>
      </c>
      <c r="I582" s="4" t="s">
        <v>2821</v>
      </c>
      <c r="J582" s="3"/>
    </row>
    <row r="583" spans="1:10" x14ac:dyDescent="0.2">
      <c r="A583" s="3"/>
      <c r="B583" s="3"/>
      <c r="C583" s="3"/>
      <c r="D583" s="3"/>
      <c r="E583" s="13" t="b">
        <v>1</v>
      </c>
      <c r="F583" s="3"/>
      <c r="G583" s="3"/>
      <c r="H583" s="4" t="s">
        <v>2822</v>
      </c>
      <c r="I583" s="4" t="s">
        <v>2823</v>
      </c>
      <c r="J583" s="3"/>
    </row>
    <row r="584" spans="1:10" x14ac:dyDescent="0.2">
      <c r="A584" s="3"/>
      <c r="B584" s="3"/>
      <c r="C584" s="3"/>
      <c r="D584" s="3"/>
      <c r="E584" s="13" t="b">
        <v>1</v>
      </c>
      <c r="F584" s="3"/>
      <c r="G584" s="3"/>
      <c r="H584" s="4" t="s">
        <v>2824</v>
      </c>
      <c r="I584" s="4" t="s">
        <v>2825</v>
      </c>
      <c r="J584" s="3"/>
    </row>
    <row r="585" spans="1:10" x14ac:dyDescent="0.2">
      <c r="A585" s="3"/>
      <c r="B585" s="3"/>
      <c r="C585" s="3"/>
      <c r="D585" s="3"/>
      <c r="E585" s="13" t="b">
        <v>1</v>
      </c>
      <c r="F585" s="3"/>
      <c r="G585" s="3"/>
      <c r="H585" s="4" t="s">
        <v>2826</v>
      </c>
      <c r="I585" s="4" t="s">
        <v>2827</v>
      </c>
      <c r="J585" s="3"/>
    </row>
    <row r="586" spans="1:10" x14ac:dyDescent="0.2">
      <c r="A586" s="3"/>
      <c r="B586" s="3"/>
      <c r="C586" s="3"/>
      <c r="D586" s="3"/>
      <c r="E586" s="13" t="b">
        <v>1</v>
      </c>
      <c r="F586" s="3"/>
      <c r="G586" s="3"/>
      <c r="H586" s="4" t="s">
        <v>2828</v>
      </c>
      <c r="I586" s="4" t="s">
        <v>2829</v>
      </c>
      <c r="J586" s="3"/>
    </row>
    <row r="587" spans="1:10" x14ac:dyDescent="0.2">
      <c r="A587" s="3"/>
      <c r="B587" s="3"/>
      <c r="C587" s="3"/>
      <c r="D587" s="3"/>
      <c r="E587" s="13" t="b">
        <v>1</v>
      </c>
      <c r="F587" s="3"/>
      <c r="G587" s="3"/>
      <c r="H587" s="4" t="s">
        <v>2830</v>
      </c>
      <c r="I587" s="4" t="s">
        <v>2831</v>
      </c>
      <c r="J587" s="3"/>
    </row>
    <row r="588" spans="1:10" x14ac:dyDescent="0.2">
      <c r="A588" s="3"/>
      <c r="B588" s="3"/>
      <c r="C588" s="3"/>
      <c r="D588" s="3"/>
      <c r="E588" s="13" t="b">
        <v>1</v>
      </c>
      <c r="F588" s="3"/>
      <c r="G588" s="3"/>
      <c r="H588" s="4" t="s">
        <v>2832</v>
      </c>
      <c r="I588" s="4" t="s">
        <v>2833</v>
      </c>
      <c r="J588" s="3"/>
    </row>
    <row r="589" spans="1:10" x14ac:dyDescent="0.2">
      <c r="A589" s="3"/>
      <c r="B589" s="3"/>
      <c r="C589" s="3"/>
      <c r="D589" s="3"/>
      <c r="E589" s="13" t="b">
        <v>1</v>
      </c>
      <c r="F589" s="3"/>
      <c r="G589" s="3"/>
      <c r="H589" s="4" t="s">
        <v>2834</v>
      </c>
      <c r="I589" s="4" t="s">
        <v>2835</v>
      </c>
      <c r="J589" s="3"/>
    </row>
    <row r="590" spans="1:10" x14ac:dyDescent="0.2">
      <c r="A590" s="3"/>
      <c r="B590" s="3"/>
      <c r="C590" s="3"/>
      <c r="D590" s="3"/>
      <c r="E590" s="13" t="b">
        <v>1</v>
      </c>
      <c r="F590" s="3"/>
      <c r="G590" s="3"/>
      <c r="H590" s="4" t="s">
        <v>2836</v>
      </c>
      <c r="I590" s="4" t="s">
        <v>2837</v>
      </c>
      <c r="J590" s="3"/>
    </row>
    <row r="591" spans="1:10" x14ac:dyDescent="0.2">
      <c r="A591" s="3"/>
      <c r="B591" s="3"/>
      <c r="C591" s="3"/>
      <c r="D591" s="3"/>
      <c r="E591" s="13" t="b">
        <v>1</v>
      </c>
      <c r="F591" s="3"/>
      <c r="G591" s="3"/>
      <c r="H591" s="4" t="s">
        <v>2838</v>
      </c>
      <c r="I591" s="4" t="s">
        <v>2839</v>
      </c>
      <c r="J591" s="3"/>
    </row>
    <row r="592" spans="1:10" x14ac:dyDescent="0.2">
      <c r="A592" s="3"/>
      <c r="B592" s="3"/>
      <c r="C592" s="3"/>
      <c r="D592" s="3"/>
      <c r="E592" s="13" t="b">
        <v>1</v>
      </c>
      <c r="F592" s="3"/>
      <c r="G592" s="3"/>
      <c r="H592" s="4" t="s">
        <v>2840</v>
      </c>
      <c r="I592" s="4" t="s">
        <v>2841</v>
      </c>
      <c r="J592" s="3"/>
    </row>
    <row r="593" spans="1:10" x14ac:dyDescent="0.2">
      <c r="A593" s="3"/>
      <c r="B593" s="3"/>
      <c r="C593" s="3"/>
      <c r="D593" s="3"/>
      <c r="E593" s="13" t="b">
        <v>1</v>
      </c>
      <c r="F593" s="3"/>
      <c r="G593" s="3"/>
      <c r="H593" s="4" t="s">
        <v>2842</v>
      </c>
      <c r="I593" s="4" t="s">
        <v>2843</v>
      </c>
      <c r="J593" s="3"/>
    </row>
    <row r="594" spans="1:10" x14ac:dyDescent="0.2">
      <c r="A594" s="3"/>
      <c r="B594" s="3"/>
      <c r="C594" s="3"/>
      <c r="D594" s="3"/>
      <c r="E594" s="13" t="b">
        <v>1</v>
      </c>
      <c r="F594" s="3"/>
      <c r="G594" s="3"/>
      <c r="H594" s="4" t="s">
        <v>2844</v>
      </c>
      <c r="I594" s="4" t="s">
        <v>2845</v>
      </c>
      <c r="J594" s="3"/>
    </row>
    <row r="595" spans="1:10" x14ac:dyDescent="0.2">
      <c r="A595" s="3"/>
      <c r="B595" s="3"/>
      <c r="C595" s="3"/>
      <c r="D595" s="3"/>
      <c r="E595" s="13" t="b">
        <v>1</v>
      </c>
      <c r="F595" s="3"/>
      <c r="G595" s="3"/>
      <c r="H595" s="4" t="s">
        <v>2846</v>
      </c>
      <c r="I595" s="4" t="s">
        <v>2847</v>
      </c>
      <c r="J595" s="3"/>
    </row>
    <row r="596" spans="1:10" x14ac:dyDescent="0.2">
      <c r="A596" s="3"/>
      <c r="B596" s="3"/>
      <c r="C596" s="3"/>
      <c r="D596" s="3"/>
      <c r="E596" s="13" t="b">
        <v>1</v>
      </c>
      <c r="F596" s="3"/>
      <c r="G596" s="3"/>
      <c r="H596" s="4" t="s">
        <v>2848</v>
      </c>
      <c r="I596" s="4" t="s">
        <v>2849</v>
      </c>
      <c r="J596" s="3"/>
    </row>
    <row r="597" spans="1:10" x14ac:dyDescent="0.2">
      <c r="A597" s="3"/>
      <c r="B597" s="3"/>
      <c r="C597" s="3"/>
      <c r="D597" s="3"/>
      <c r="E597" s="13" t="b">
        <v>1</v>
      </c>
      <c r="F597" s="3"/>
      <c r="G597" s="3"/>
      <c r="H597" s="4" t="s">
        <v>2850</v>
      </c>
      <c r="I597" s="4" t="s">
        <v>2851</v>
      </c>
      <c r="J597" s="3"/>
    </row>
    <row r="598" spans="1:10" x14ac:dyDescent="0.2">
      <c r="A598" s="3"/>
      <c r="B598" s="3"/>
      <c r="C598" s="3"/>
      <c r="D598" s="3"/>
      <c r="E598" s="13" t="b">
        <v>1</v>
      </c>
      <c r="F598" s="3"/>
      <c r="G598" s="3"/>
      <c r="H598" s="4" t="s">
        <v>2852</v>
      </c>
      <c r="I598" s="4" t="s">
        <v>2853</v>
      </c>
      <c r="J598" s="3"/>
    </row>
    <row r="599" spans="1:10" x14ac:dyDescent="0.2">
      <c r="A599" s="3"/>
      <c r="B599" s="3"/>
      <c r="C599" s="3"/>
      <c r="D599" s="3"/>
      <c r="E599" s="13" t="b">
        <v>1</v>
      </c>
      <c r="F599" s="3"/>
      <c r="G599" s="3"/>
      <c r="H599" s="4" t="s">
        <v>2854</v>
      </c>
      <c r="I599" s="4" t="s">
        <v>2855</v>
      </c>
      <c r="J599" s="3"/>
    </row>
    <row r="600" spans="1:10" x14ac:dyDescent="0.2">
      <c r="A600" s="3"/>
      <c r="B600" s="3"/>
      <c r="C600" s="3"/>
      <c r="D600" s="3"/>
      <c r="E600" s="13" t="b">
        <v>1</v>
      </c>
      <c r="F600" s="3"/>
      <c r="G600" s="3"/>
      <c r="H600" s="4" t="s">
        <v>2856</v>
      </c>
      <c r="I600" s="4" t="s">
        <v>2857</v>
      </c>
      <c r="J600" s="3"/>
    </row>
    <row r="601" spans="1:10" x14ac:dyDescent="0.2">
      <c r="A601" s="3"/>
      <c r="B601" s="3"/>
      <c r="C601" s="3"/>
      <c r="D601" s="3"/>
      <c r="E601" s="13" t="b">
        <v>1</v>
      </c>
      <c r="F601" s="3"/>
      <c r="G601" s="3"/>
      <c r="H601" s="4" t="s">
        <v>2858</v>
      </c>
      <c r="I601" s="4" t="s">
        <v>2859</v>
      </c>
      <c r="J601" s="3"/>
    </row>
    <row r="602" spans="1:10" x14ac:dyDescent="0.2">
      <c r="A602" s="3"/>
      <c r="B602" s="3"/>
      <c r="C602" s="3"/>
      <c r="D602" s="3"/>
      <c r="E602" s="13" t="b">
        <v>1</v>
      </c>
      <c r="F602" s="3"/>
      <c r="G602" s="3"/>
      <c r="H602" s="4" t="s">
        <v>2860</v>
      </c>
      <c r="I602" s="4" t="s">
        <v>2861</v>
      </c>
      <c r="J602" s="3"/>
    </row>
    <row r="603" spans="1:10" x14ac:dyDescent="0.2">
      <c r="A603" s="3"/>
      <c r="B603" s="3"/>
      <c r="C603" s="3"/>
      <c r="D603" s="3"/>
      <c r="E603" s="13" t="b">
        <v>1</v>
      </c>
      <c r="F603" s="3"/>
      <c r="G603" s="3"/>
      <c r="H603" s="4" t="s">
        <v>2862</v>
      </c>
      <c r="I603" s="4" t="s">
        <v>2863</v>
      </c>
      <c r="J603" s="3"/>
    </row>
    <row r="604" spans="1:10" x14ac:dyDescent="0.2">
      <c r="A604" s="3"/>
      <c r="B604" s="3"/>
      <c r="C604" s="3"/>
      <c r="D604" s="3"/>
      <c r="E604" s="13" t="b">
        <v>1</v>
      </c>
      <c r="F604" s="3"/>
      <c r="G604" s="3"/>
      <c r="H604" s="4" t="s">
        <v>2864</v>
      </c>
      <c r="I604" s="4" t="s">
        <v>2865</v>
      </c>
      <c r="J604" s="3"/>
    </row>
    <row r="605" spans="1:10" x14ac:dyDescent="0.2">
      <c r="A605" s="3"/>
      <c r="B605" s="3"/>
      <c r="C605" s="3"/>
      <c r="D605" s="3"/>
      <c r="E605" s="13" t="b">
        <v>1</v>
      </c>
      <c r="F605" s="3"/>
      <c r="G605" s="3"/>
      <c r="H605" s="4" t="s">
        <v>2866</v>
      </c>
      <c r="I605" s="4" t="s">
        <v>2867</v>
      </c>
      <c r="J605" s="3"/>
    </row>
    <row r="606" spans="1:10" x14ac:dyDescent="0.2">
      <c r="A606" s="3"/>
      <c r="B606" s="3"/>
      <c r="C606" s="3"/>
      <c r="D606" s="3"/>
      <c r="E606" s="13" t="b">
        <v>1</v>
      </c>
      <c r="F606" s="3"/>
      <c r="G606" s="3"/>
      <c r="H606" s="4" t="s">
        <v>2868</v>
      </c>
      <c r="I606" s="4" t="s">
        <v>2869</v>
      </c>
      <c r="J606" s="3"/>
    </row>
    <row r="607" spans="1:10" x14ac:dyDescent="0.2">
      <c r="A607" s="3"/>
      <c r="B607" s="3"/>
      <c r="C607" s="3"/>
      <c r="D607" s="3"/>
      <c r="E607" s="13" t="b">
        <v>1</v>
      </c>
      <c r="F607" s="3"/>
      <c r="G607" s="3"/>
      <c r="H607" s="4" t="s">
        <v>2870</v>
      </c>
      <c r="I607" s="4" t="s">
        <v>2871</v>
      </c>
      <c r="J607" s="3"/>
    </row>
    <row r="608" spans="1:10" x14ac:dyDescent="0.2">
      <c r="A608" s="3"/>
      <c r="B608" s="3"/>
      <c r="C608" s="3"/>
      <c r="D608" s="3"/>
      <c r="E608" s="13" t="b">
        <v>1</v>
      </c>
      <c r="F608" s="3"/>
      <c r="G608" s="3"/>
      <c r="H608" s="4" t="s">
        <v>2872</v>
      </c>
      <c r="I608" s="4" t="s">
        <v>2873</v>
      </c>
      <c r="J608" s="3"/>
    </row>
    <row r="609" spans="1:10" x14ac:dyDescent="0.2">
      <c r="A609" s="3"/>
      <c r="B609" s="3"/>
      <c r="C609" s="3"/>
      <c r="D609" s="3"/>
      <c r="E609" s="13" t="b">
        <v>1</v>
      </c>
      <c r="F609" s="3"/>
      <c r="G609" s="3"/>
      <c r="H609" s="4" t="s">
        <v>2874</v>
      </c>
      <c r="I609" s="4" t="s">
        <v>2875</v>
      </c>
      <c r="J609" s="3"/>
    </row>
    <row r="610" spans="1:10" x14ac:dyDescent="0.2">
      <c r="A610" s="3"/>
      <c r="B610" s="3"/>
      <c r="C610" s="3"/>
      <c r="D610" s="3"/>
      <c r="E610" s="13" t="b">
        <v>1</v>
      </c>
      <c r="F610" s="3"/>
      <c r="G610" s="3"/>
      <c r="H610" s="4" t="s">
        <v>2876</v>
      </c>
      <c r="I610" s="4" t="s">
        <v>2877</v>
      </c>
      <c r="J610" s="3"/>
    </row>
    <row r="611" spans="1:10" x14ac:dyDescent="0.2">
      <c r="A611" s="3"/>
      <c r="B611" s="3"/>
      <c r="C611" s="3"/>
      <c r="D611" s="3"/>
      <c r="E611" s="13" t="b">
        <v>1</v>
      </c>
      <c r="F611" s="3"/>
      <c r="G611" s="3"/>
      <c r="H611" s="4" t="s">
        <v>2878</v>
      </c>
      <c r="I611" s="4" t="s">
        <v>2879</v>
      </c>
      <c r="J611" s="3"/>
    </row>
    <row r="612" spans="1:10" x14ac:dyDescent="0.2">
      <c r="A612" s="3"/>
      <c r="B612" s="3"/>
      <c r="C612" s="3"/>
      <c r="D612" s="3"/>
      <c r="E612" s="13" t="b">
        <v>1</v>
      </c>
      <c r="F612" s="3"/>
      <c r="G612" s="3"/>
      <c r="H612" s="4" t="s">
        <v>2880</v>
      </c>
      <c r="I612" s="4" t="s">
        <v>2881</v>
      </c>
      <c r="J612" s="3"/>
    </row>
    <row r="613" spans="1:10" x14ac:dyDescent="0.2">
      <c r="A613" s="3"/>
      <c r="B613" s="3"/>
      <c r="C613" s="3"/>
      <c r="D613" s="3"/>
      <c r="E613" s="13" t="b">
        <v>1</v>
      </c>
      <c r="F613" s="3"/>
      <c r="G613" s="3"/>
      <c r="H613" s="4" t="s">
        <v>2882</v>
      </c>
      <c r="I613" s="4" t="s">
        <v>2883</v>
      </c>
      <c r="J613" s="3"/>
    </row>
    <row r="614" spans="1:10" x14ac:dyDescent="0.2">
      <c r="A614" s="3"/>
      <c r="B614" s="3"/>
      <c r="C614" s="3"/>
      <c r="D614" s="3"/>
      <c r="E614" s="13" t="b">
        <v>1</v>
      </c>
      <c r="F614" s="3"/>
      <c r="G614" s="3"/>
      <c r="H614" s="4" t="s">
        <v>2884</v>
      </c>
      <c r="I614" s="4" t="s">
        <v>2885</v>
      </c>
      <c r="J614" s="3"/>
    </row>
    <row r="615" spans="1:10" x14ac:dyDescent="0.2">
      <c r="A615" s="3"/>
      <c r="B615" s="3"/>
      <c r="C615" s="3"/>
      <c r="D615" s="3"/>
      <c r="E615" s="13" t="b">
        <v>1</v>
      </c>
      <c r="F615" s="3"/>
      <c r="G615" s="3"/>
      <c r="H615" s="4" t="s">
        <v>2886</v>
      </c>
      <c r="I615" s="4" t="s">
        <v>2887</v>
      </c>
      <c r="J615" s="3"/>
    </row>
    <row r="616" spans="1:10" x14ac:dyDescent="0.2">
      <c r="A616" s="3"/>
      <c r="B616" s="3"/>
      <c r="C616" s="3"/>
      <c r="D616" s="3"/>
      <c r="E616" s="13" t="b">
        <v>1</v>
      </c>
      <c r="F616" s="3"/>
      <c r="G616" s="3"/>
      <c r="H616" s="4" t="s">
        <v>2888</v>
      </c>
      <c r="I616" s="4" t="s">
        <v>2889</v>
      </c>
      <c r="J616" s="3"/>
    </row>
    <row r="617" spans="1:10" x14ac:dyDescent="0.2">
      <c r="A617" s="3"/>
      <c r="B617" s="3"/>
      <c r="C617" s="3"/>
      <c r="D617" s="3"/>
      <c r="E617" s="13" t="b">
        <v>1</v>
      </c>
      <c r="F617" s="3"/>
      <c r="G617" s="3"/>
      <c r="H617" s="4" t="s">
        <v>2890</v>
      </c>
      <c r="I617" s="4" t="s">
        <v>2891</v>
      </c>
      <c r="J617" s="3"/>
    </row>
    <row r="618" spans="1:10" x14ac:dyDescent="0.2">
      <c r="A618" s="3"/>
      <c r="B618" s="3"/>
      <c r="C618" s="3"/>
      <c r="D618" s="3"/>
      <c r="E618" s="13" t="b">
        <v>1</v>
      </c>
      <c r="F618" s="3"/>
      <c r="G618" s="3"/>
      <c r="H618" s="4" t="s">
        <v>2892</v>
      </c>
      <c r="I618" s="4" t="s">
        <v>2893</v>
      </c>
      <c r="J618" s="3"/>
    </row>
    <row r="619" spans="1:10" x14ac:dyDescent="0.2">
      <c r="A619" s="3"/>
      <c r="B619" s="3"/>
      <c r="C619" s="3"/>
      <c r="D619" s="3"/>
      <c r="E619" s="13" t="b">
        <v>1</v>
      </c>
      <c r="F619" s="3"/>
      <c r="G619" s="3"/>
      <c r="H619" s="4" t="s">
        <v>2894</v>
      </c>
      <c r="I619" s="4" t="s">
        <v>2895</v>
      </c>
      <c r="J619" s="3"/>
    </row>
    <row r="620" spans="1:10" x14ac:dyDescent="0.2">
      <c r="A620" s="3"/>
      <c r="B620" s="3"/>
      <c r="C620" s="3"/>
      <c r="D620" s="3"/>
      <c r="E620" s="13" t="b">
        <v>1</v>
      </c>
      <c r="F620" s="3"/>
      <c r="G620" s="3"/>
      <c r="H620" s="4" t="s">
        <v>2896</v>
      </c>
      <c r="I620" s="4" t="s">
        <v>2897</v>
      </c>
      <c r="J620" s="3"/>
    </row>
    <row r="621" spans="1:10" x14ac:dyDescent="0.2">
      <c r="A621" s="3"/>
      <c r="B621" s="3"/>
      <c r="C621" s="3"/>
      <c r="D621" s="3"/>
      <c r="E621" s="13" t="b">
        <v>1</v>
      </c>
      <c r="F621" s="3"/>
      <c r="G621" s="3"/>
      <c r="H621" s="4" t="s">
        <v>2898</v>
      </c>
      <c r="I621" s="4" t="s">
        <v>2899</v>
      </c>
      <c r="J621" s="3"/>
    </row>
    <row r="622" spans="1:10" x14ac:dyDescent="0.2">
      <c r="A622" s="3"/>
      <c r="B622" s="3"/>
      <c r="C622" s="3"/>
      <c r="D622" s="3"/>
      <c r="E622" s="13" t="b">
        <v>1</v>
      </c>
      <c r="F622" s="3"/>
      <c r="G622" s="3"/>
      <c r="H622" s="4" t="s">
        <v>2900</v>
      </c>
      <c r="I622" s="4" t="s">
        <v>2901</v>
      </c>
      <c r="J622" s="3"/>
    </row>
    <row r="623" spans="1:10" x14ac:dyDescent="0.2">
      <c r="A623" s="3"/>
      <c r="B623" s="3"/>
      <c r="C623" s="3"/>
      <c r="D623" s="3"/>
      <c r="E623" s="13" t="b">
        <v>1</v>
      </c>
      <c r="F623" s="3"/>
      <c r="G623" s="3"/>
      <c r="H623" s="4" t="s">
        <v>2902</v>
      </c>
      <c r="I623" s="4" t="s">
        <v>2903</v>
      </c>
      <c r="J623" s="3"/>
    </row>
    <row r="624" spans="1:10" x14ac:dyDescent="0.2">
      <c r="A624" s="3"/>
      <c r="B624" s="3"/>
      <c r="C624" s="3"/>
      <c r="D624" s="3"/>
      <c r="E624" s="13" t="b">
        <v>1</v>
      </c>
      <c r="F624" s="3"/>
      <c r="G624" s="3"/>
      <c r="H624" s="4" t="s">
        <v>2904</v>
      </c>
      <c r="I624" s="4" t="s">
        <v>2905</v>
      </c>
      <c r="J624" s="3"/>
    </row>
    <row r="625" spans="1:10" x14ac:dyDescent="0.2">
      <c r="A625" s="3"/>
      <c r="B625" s="3"/>
      <c r="C625" s="3"/>
      <c r="D625" s="3"/>
      <c r="E625" s="13" t="b">
        <v>1</v>
      </c>
      <c r="F625" s="3"/>
      <c r="G625" s="3"/>
      <c r="H625" s="4" t="s">
        <v>2906</v>
      </c>
      <c r="I625" s="4" t="s">
        <v>2907</v>
      </c>
      <c r="J625" s="3"/>
    </row>
    <row r="626" spans="1:10" x14ac:dyDescent="0.2">
      <c r="A626" s="3"/>
      <c r="B626" s="3"/>
      <c r="C626" s="3"/>
      <c r="D626" s="3"/>
      <c r="E626" s="13" t="b">
        <v>1</v>
      </c>
      <c r="F626" s="3"/>
      <c r="G626" s="3"/>
      <c r="H626" s="4" t="s">
        <v>2908</v>
      </c>
      <c r="I626" s="4" t="s">
        <v>2909</v>
      </c>
      <c r="J626" s="3"/>
    </row>
    <row r="627" spans="1:10" x14ac:dyDescent="0.2">
      <c r="A627" s="3"/>
      <c r="B627" s="3"/>
      <c r="C627" s="3"/>
      <c r="D627" s="3"/>
      <c r="E627" s="13" t="b">
        <v>1</v>
      </c>
      <c r="F627" s="3"/>
      <c r="G627" s="3"/>
      <c r="H627" s="4" t="s">
        <v>2910</v>
      </c>
      <c r="I627" s="4" t="s">
        <v>2911</v>
      </c>
      <c r="J627" s="3"/>
    </row>
    <row r="628" spans="1:10" x14ac:dyDescent="0.2">
      <c r="A628" s="3"/>
      <c r="B628" s="3"/>
      <c r="C628" s="3"/>
      <c r="D628" s="3"/>
      <c r="E628" s="13" t="b">
        <v>1</v>
      </c>
      <c r="F628" s="3"/>
      <c r="G628" s="3"/>
      <c r="H628" s="4" t="s">
        <v>2912</v>
      </c>
      <c r="I628" s="4" t="s">
        <v>2913</v>
      </c>
      <c r="J628" s="3"/>
    </row>
    <row r="629" spans="1:10" x14ac:dyDescent="0.2">
      <c r="A629" s="3"/>
      <c r="B629" s="3"/>
      <c r="C629" s="3"/>
      <c r="D629" s="3"/>
      <c r="E629" s="13" t="b">
        <v>1</v>
      </c>
      <c r="F629" s="3"/>
      <c r="G629" s="3"/>
      <c r="H629" s="4" t="s">
        <v>2914</v>
      </c>
      <c r="I629" s="4" t="s">
        <v>2915</v>
      </c>
      <c r="J629" s="3"/>
    </row>
    <row r="630" spans="1:10" x14ac:dyDescent="0.2">
      <c r="A630" s="3"/>
      <c r="B630" s="3"/>
      <c r="C630" s="3"/>
      <c r="D630" s="3"/>
      <c r="E630" s="13" t="b">
        <v>1</v>
      </c>
      <c r="F630" s="3"/>
      <c r="G630" s="3"/>
      <c r="H630" s="4" t="s">
        <v>2916</v>
      </c>
      <c r="I630" s="4" t="s">
        <v>2917</v>
      </c>
      <c r="J630" s="3"/>
    </row>
    <row r="631" spans="1:10" x14ac:dyDescent="0.2">
      <c r="A631" s="3"/>
      <c r="B631" s="3"/>
      <c r="C631" s="3"/>
      <c r="D631" s="3"/>
      <c r="E631" s="13" t="b">
        <v>1</v>
      </c>
      <c r="F631" s="3"/>
      <c r="G631" s="3"/>
      <c r="H631" s="4" t="s">
        <v>2918</v>
      </c>
      <c r="I631" s="4" t="s">
        <v>2919</v>
      </c>
      <c r="J631" s="3"/>
    </row>
    <row r="632" spans="1:10" x14ac:dyDescent="0.2">
      <c r="A632" s="3"/>
      <c r="B632" s="3"/>
      <c r="C632" s="3"/>
      <c r="D632" s="3"/>
      <c r="E632" s="13" t="b">
        <v>1</v>
      </c>
      <c r="F632" s="3"/>
      <c r="G632" s="3"/>
      <c r="H632" s="4" t="s">
        <v>2920</v>
      </c>
      <c r="I632" s="4" t="s">
        <v>2921</v>
      </c>
      <c r="J632" s="3"/>
    </row>
    <row r="633" spans="1:10" x14ac:dyDescent="0.2">
      <c r="A633" s="3"/>
      <c r="B633" s="3"/>
      <c r="C633" s="3"/>
      <c r="D633" s="3"/>
      <c r="E633" s="13" t="b">
        <v>1</v>
      </c>
      <c r="F633" s="3"/>
      <c r="G633" s="3"/>
      <c r="H633" s="4" t="s">
        <v>2922</v>
      </c>
      <c r="I633" s="4" t="s">
        <v>2923</v>
      </c>
      <c r="J633" s="3"/>
    </row>
    <row r="634" spans="1:10" x14ac:dyDescent="0.2">
      <c r="A634" s="3"/>
      <c r="B634" s="3"/>
      <c r="C634" s="3"/>
      <c r="D634" s="3"/>
      <c r="E634" s="13" t="b">
        <v>1</v>
      </c>
      <c r="F634" s="3"/>
      <c r="G634" s="3"/>
      <c r="H634" s="4" t="s">
        <v>2924</v>
      </c>
      <c r="I634" s="4" t="s">
        <v>2925</v>
      </c>
      <c r="J634" s="3"/>
    </row>
    <row r="635" spans="1:10" x14ac:dyDescent="0.2">
      <c r="A635" s="3"/>
      <c r="B635" s="3"/>
      <c r="C635" s="3"/>
      <c r="D635" s="3"/>
      <c r="E635" s="13" t="b">
        <v>1</v>
      </c>
      <c r="F635" s="3"/>
      <c r="G635" s="3"/>
      <c r="H635" s="4" t="s">
        <v>2926</v>
      </c>
      <c r="I635" s="4" t="s">
        <v>2927</v>
      </c>
      <c r="J635" s="3"/>
    </row>
    <row r="636" spans="1:10" x14ac:dyDescent="0.2">
      <c r="A636" s="3"/>
      <c r="B636" s="3"/>
      <c r="C636" s="3"/>
      <c r="D636" s="3"/>
      <c r="E636" s="13" t="b">
        <v>1</v>
      </c>
      <c r="F636" s="3"/>
      <c r="G636" s="3"/>
      <c r="H636" s="4" t="s">
        <v>2928</v>
      </c>
      <c r="I636" s="4" t="s">
        <v>2929</v>
      </c>
      <c r="J636" s="3"/>
    </row>
    <row r="637" spans="1:10" x14ac:dyDescent="0.2">
      <c r="A637" s="3"/>
      <c r="B637" s="3"/>
      <c r="C637" s="3"/>
      <c r="D637" s="3"/>
      <c r="E637" s="13" t="b">
        <v>1</v>
      </c>
      <c r="F637" s="3"/>
      <c r="G637" s="3"/>
      <c r="H637" s="4" t="s">
        <v>2930</v>
      </c>
      <c r="I637" s="4" t="s">
        <v>2931</v>
      </c>
      <c r="J637" s="3"/>
    </row>
    <row r="638" spans="1:10" x14ac:dyDescent="0.2">
      <c r="A638" s="3"/>
      <c r="B638" s="3"/>
      <c r="C638" s="3"/>
      <c r="D638" s="3"/>
      <c r="E638" s="13" t="b">
        <v>1</v>
      </c>
      <c r="F638" s="3"/>
      <c r="G638" s="3"/>
      <c r="H638" s="4" t="s">
        <v>2932</v>
      </c>
      <c r="I638" s="4" t="s">
        <v>2933</v>
      </c>
      <c r="J638" s="3"/>
    </row>
    <row r="639" spans="1:10" x14ac:dyDescent="0.2">
      <c r="A639" s="3"/>
      <c r="B639" s="3"/>
      <c r="C639" s="3"/>
      <c r="D639" s="3"/>
      <c r="E639" s="13" t="b">
        <v>1</v>
      </c>
      <c r="F639" s="3"/>
      <c r="G639" s="3"/>
      <c r="H639" s="4" t="s">
        <v>2934</v>
      </c>
      <c r="I639" s="4" t="s">
        <v>2935</v>
      </c>
      <c r="J639" s="3"/>
    </row>
    <row r="640" spans="1:10" x14ac:dyDescent="0.2">
      <c r="A640" s="3"/>
      <c r="B640" s="3"/>
      <c r="C640" s="3"/>
      <c r="D640" s="3"/>
      <c r="E640" s="13" t="b">
        <v>1</v>
      </c>
      <c r="F640" s="3"/>
      <c r="G640" s="3"/>
      <c r="H640" s="4" t="s">
        <v>2936</v>
      </c>
      <c r="I640" s="4" t="s">
        <v>2937</v>
      </c>
      <c r="J640" s="3"/>
    </row>
    <row r="641" spans="1:10" x14ac:dyDescent="0.2">
      <c r="A641" s="3"/>
      <c r="B641" s="3"/>
      <c r="C641" s="3"/>
      <c r="D641" s="3"/>
      <c r="E641" s="13" t="b">
        <v>1</v>
      </c>
      <c r="F641" s="3"/>
      <c r="G641" s="3"/>
      <c r="H641" s="4" t="s">
        <v>2938</v>
      </c>
      <c r="I641" s="4" t="s">
        <v>2939</v>
      </c>
      <c r="J641" s="3"/>
    </row>
    <row r="642" spans="1:10" x14ac:dyDescent="0.2">
      <c r="A642" s="3"/>
      <c r="B642" s="3"/>
      <c r="C642" s="3"/>
      <c r="D642" s="3"/>
      <c r="E642" s="13" t="b">
        <v>1</v>
      </c>
      <c r="F642" s="3"/>
      <c r="G642" s="3"/>
      <c r="H642" s="4" t="s">
        <v>2940</v>
      </c>
      <c r="I642" s="4" t="s">
        <v>2941</v>
      </c>
      <c r="J642" s="3"/>
    </row>
    <row r="643" spans="1:10" x14ac:dyDescent="0.2">
      <c r="A643" s="3"/>
      <c r="B643" s="3"/>
      <c r="C643" s="3"/>
      <c r="D643" s="3"/>
      <c r="E643" s="13" t="b">
        <v>1</v>
      </c>
      <c r="F643" s="3"/>
      <c r="G643" s="3"/>
      <c r="H643" s="4" t="s">
        <v>2942</v>
      </c>
      <c r="I643" s="4" t="s">
        <v>2943</v>
      </c>
      <c r="J643" s="3"/>
    </row>
    <row r="644" spans="1:10" x14ac:dyDescent="0.2">
      <c r="A644" s="3"/>
      <c r="B644" s="3"/>
      <c r="C644" s="3"/>
      <c r="D644" s="3"/>
      <c r="E644" s="13" t="b">
        <v>1</v>
      </c>
      <c r="F644" s="3"/>
      <c r="G644" s="3"/>
      <c r="H644" s="4" t="s">
        <v>2944</v>
      </c>
      <c r="I644" s="4" t="s">
        <v>2945</v>
      </c>
      <c r="J644" s="3"/>
    </row>
    <row r="645" spans="1:10" x14ac:dyDescent="0.2">
      <c r="A645" s="3"/>
      <c r="B645" s="3"/>
      <c r="C645" s="3"/>
      <c r="D645" s="3"/>
      <c r="E645" s="13" t="b">
        <v>1</v>
      </c>
      <c r="F645" s="3"/>
      <c r="G645" s="3"/>
      <c r="H645" s="4" t="s">
        <v>2946</v>
      </c>
      <c r="I645" s="4" t="s">
        <v>2947</v>
      </c>
      <c r="J645" s="3"/>
    </row>
    <row r="646" spans="1:10" x14ac:dyDescent="0.2">
      <c r="A646" s="3"/>
      <c r="B646" s="3"/>
      <c r="C646" s="3"/>
      <c r="D646" s="3"/>
      <c r="E646" s="13" t="b">
        <v>1</v>
      </c>
      <c r="F646" s="3"/>
      <c r="G646" s="3"/>
      <c r="H646" s="4" t="s">
        <v>2948</v>
      </c>
      <c r="I646" s="4" t="s">
        <v>2949</v>
      </c>
      <c r="J646" s="3"/>
    </row>
    <row r="647" spans="1:10" x14ac:dyDescent="0.2">
      <c r="A647" s="3"/>
      <c r="B647" s="3"/>
      <c r="C647" s="3"/>
      <c r="D647" s="3"/>
      <c r="E647" s="13" t="b">
        <v>1</v>
      </c>
      <c r="F647" s="3"/>
      <c r="G647" s="3"/>
      <c r="H647" s="4" t="s">
        <v>2950</v>
      </c>
      <c r="I647" s="4" t="s">
        <v>2951</v>
      </c>
      <c r="J647" s="3"/>
    </row>
    <row r="648" spans="1:10" x14ac:dyDescent="0.2">
      <c r="A648" s="3"/>
      <c r="B648" s="3"/>
      <c r="C648" s="3"/>
      <c r="D648" s="3"/>
      <c r="E648" s="13" t="b">
        <v>1</v>
      </c>
      <c r="F648" s="3"/>
      <c r="G648" s="3"/>
      <c r="H648" s="4" t="s">
        <v>2952</v>
      </c>
      <c r="I648" s="4" t="s">
        <v>2953</v>
      </c>
      <c r="J648" s="3"/>
    </row>
    <row r="649" spans="1:10" x14ac:dyDescent="0.2">
      <c r="A649" s="3"/>
      <c r="B649" s="3"/>
      <c r="C649" s="3"/>
      <c r="D649" s="3"/>
      <c r="E649" s="13" t="b">
        <v>1</v>
      </c>
      <c r="F649" s="3"/>
      <c r="G649" s="3"/>
      <c r="H649" s="4" t="s">
        <v>2954</v>
      </c>
      <c r="I649" s="4" t="s">
        <v>2955</v>
      </c>
      <c r="J649" s="3"/>
    </row>
    <row r="650" spans="1:10" x14ac:dyDescent="0.2">
      <c r="A650" s="3"/>
      <c r="B650" s="3"/>
      <c r="C650" s="3"/>
      <c r="D650" s="3"/>
      <c r="E650" s="13" t="b">
        <v>1</v>
      </c>
      <c r="F650" s="3"/>
      <c r="G650" s="3"/>
      <c r="H650" s="4" t="s">
        <v>2956</v>
      </c>
      <c r="I650" s="4" t="s">
        <v>2957</v>
      </c>
      <c r="J650" s="3"/>
    </row>
    <row r="651" spans="1:10" x14ac:dyDescent="0.2">
      <c r="A651" s="3"/>
      <c r="B651" s="3"/>
      <c r="C651" s="3"/>
      <c r="D651" s="3"/>
      <c r="E651" s="13" t="b">
        <v>1</v>
      </c>
      <c r="F651" s="3"/>
      <c r="G651" s="3"/>
      <c r="H651" s="4" t="s">
        <v>2958</v>
      </c>
      <c r="I651" s="4" t="s">
        <v>2959</v>
      </c>
      <c r="J651" s="3"/>
    </row>
    <row r="652" spans="1:10" x14ac:dyDescent="0.2">
      <c r="A652" s="3"/>
      <c r="B652" s="3"/>
      <c r="C652" s="3"/>
      <c r="D652" s="3"/>
      <c r="E652" s="13" t="b">
        <v>1</v>
      </c>
      <c r="F652" s="3"/>
      <c r="G652" s="3"/>
      <c r="H652" s="4" t="s">
        <v>2960</v>
      </c>
      <c r="I652" s="4" t="s">
        <v>2961</v>
      </c>
      <c r="J652" s="3"/>
    </row>
    <row r="653" spans="1:10" x14ac:dyDescent="0.2">
      <c r="A653" s="3"/>
      <c r="B653" s="3"/>
      <c r="C653" s="3"/>
      <c r="D653" s="3"/>
      <c r="E653" s="13" t="b">
        <v>1</v>
      </c>
      <c r="F653" s="3"/>
      <c r="G653" s="3"/>
      <c r="H653" s="4" t="s">
        <v>2962</v>
      </c>
      <c r="I653" s="4" t="s">
        <v>2963</v>
      </c>
      <c r="J653" s="3"/>
    </row>
    <row r="654" spans="1:10" x14ac:dyDescent="0.2">
      <c r="A654" s="3"/>
      <c r="B654" s="3"/>
      <c r="C654" s="3"/>
      <c r="D654" s="3"/>
      <c r="E654" s="13" t="b">
        <v>1</v>
      </c>
      <c r="F654" s="3"/>
      <c r="G654" s="3"/>
      <c r="H654" s="4" t="s">
        <v>2964</v>
      </c>
      <c r="I654" s="4" t="s">
        <v>2965</v>
      </c>
      <c r="J654" s="3"/>
    </row>
    <row r="655" spans="1:10" x14ac:dyDescent="0.2">
      <c r="A655" s="3"/>
      <c r="B655" s="3"/>
      <c r="C655" s="3"/>
      <c r="D655" s="3"/>
      <c r="E655" s="13" t="b">
        <v>1</v>
      </c>
      <c r="F655" s="3"/>
      <c r="G655" s="3"/>
      <c r="H655" s="4" t="s">
        <v>2966</v>
      </c>
      <c r="I655" s="4" t="s">
        <v>2967</v>
      </c>
      <c r="J655" s="3"/>
    </row>
    <row r="656" spans="1:10" x14ac:dyDescent="0.2">
      <c r="A656" s="3"/>
      <c r="B656" s="3"/>
      <c r="C656" s="3"/>
      <c r="D656" s="3"/>
      <c r="E656" s="13" t="b">
        <v>1</v>
      </c>
      <c r="F656" s="3"/>
      <c r="G656" s="3"/>
      <c r="H656" s="4" t="s">
        <v>2968</v>
      </c>
      <c r="I656" s="4" t="s">
        <v>2969</v>
      </c>
      <c r="J656" s="3"/>
    </row>
    <row r="657" spans="1:10" x14ac:dyDescent="0.2">
      <c r="A657" s="3"/>
      <c r="B657" s="3"/>
      <c r="C657" s="3"/>
      <c r="D657" s="3"/>
      <c r="E657" s="13" t="b">
        <v>1</v>
      </c>
      <c r="F657" s="3"/>
      <c r="G657" s="3"/>
      <c r="H657" s="4" t="s">
        <v>2970</v>
      </c>
      <c r="I657" s="4" t="s">
        <v>2971</v>
      </c>
      <c r="J657" s="3"/>
    </row>
    <row r="658" spans="1:10" x14ac:dyDescent="0.2">
      <c r="A658" s="3"/>
      <c r="B658" s="3"/>
      <c r="C658" s="3"/>
      <c r="D658" s="3"/>
      <c r="E658" s="13" t="b">
        <v>1</v>
      </c>
      <c r="F658" s="3"/>
      <c r="G658" s="3"/>
      <c r="H658" s="4" t="s">
        <v>2972</v>
      </c>
      <c r="I658" s="4" t="s">
        <v>2973</v>
      </c>
      <c r="J658" s="3"/>
    </row>
    <row r="659" spans="1:10" x14ac:dyDescent="0.2">
      <c r="A659" s="3"/>
      <c r="B659" s="3"/>
      <c r="C659" s="3"/>
      <c r="D659" s="3"/>
      <c r="E659" s="13" t="b">
        <v>1</v>
      </c>
      <c r="F659" s="3"/>
      <c r="G659" s="3"/>
      <c r="H659" s="4" t="s">
        <v>2974</v>
      </c>
      <c r="I659" s="4" t="s">
        <v>2975</v>
      </c>
      <c r="J659" s="3"/>
    </row>
    <row r="660" spans="1:10" x14ac:dyDescent="0.2">
      <c r="A660" s="3"/>
      <c r="B660" s="3"/>
      <c r="C660" s="3"/>
      <c r="D660" s="3"/>
      <c r="E660" s="13" t="b">
        <v>1</v>
      </c>
      <c r="F660" s="3"/>
      <c r="G660" s="3"/>
      <c r="H660" s="4" t="s">
        <v>2976</v>
      </c>
      <c r="I660" s="4" t="s">
        <v>2977</v>
      </c>
      <c r="J660" s="3"/>
    </row>
    <row r="661" spans="1:10" x14ac:dyDescent="0.2">
      <c r="A661" s="3"/>
      <c r="B661" s="3"/>
      <c r="C661" s="3"/>
      <c r="D661" s="3"/>
      <c r="E661" s="13" t="b">
        <v>1</v>
      </c>
      <c r="F661" s="3"/>
      <c r="G661" s="3"/>
      <c r="H661" s="4" t="s">
        <v>2978</v>
      </c>
      <c r="I661" s="4" t="s">
        <v>2979</v>
      </c>
      <c r="J661" s="3"/>
    </row>
    <row r="662" spans="1:10" x14ac:dyDescent="0.2">
      <c r="A662" s="3"/>
      <c r="B662" s="3"/>
      <c r="C662" s="3"/>
      <c r="D662" s="3"/>
      <c r="E662" s="13" t="b">
        <v>1</v>
      </c>
      <c r="F662" s="3"/>
      <c r="G662" s="3"/>
      <c r="H662" s="4" t="s">
        <v>2980</v>
      </c>
      <c r="I662" s="4" t="s">
        <v>2981</v>
      </c>
      <c r="J662" s="3"/>
    </row>
    <row r="663" spans="1:10" x14ac:dyDescent="0.2">
      <c r="A663" s="3"/>
      <c r="B663" s="3"/>
      <c r="C663" s="3"/>
      <c r="D663" s="3"/>
      <c r="E663" s="13" t="b">
        <v>1</v>
      </c>
      <c r="F663" s="3"/>
      <c r="G663" s="3"/>
      <c r="H663" s="4" t="s">
        <v>2982</v>
      </c>
      <c r="I663" s="4" t="s">
        <v>2983</v>
      </c>
      <c r="J663" s="3"/>
    </row>
    <row r="664" spans="1:10" x14ac:dyDescent="0.2">
      <c r="A664" s="3"/>
      <c r="B664" s="3"/>
      <c r="C664" s="3"/>
      <c r="D664" s="3"/>
      <c r="E664" s="13" t="b">
        <v>1</v>
      </c>
      <c r="F664" s="3"/>
      <c r="G664" s="3"/>
      <c r="H664" s="4" t="s">
        <v>2984</v>
      </c>
      <c r="I664" s="4" t="s">
        <v>2985</v>
      </c>
      <c r="J664" s="3"/>
    </row>
    <row r="665" spans="1:10" x14ac:dyDescent="0.2">
      <c r="A665" s="3"/>
      <c r="B665" s="3"/>
      <c r="C665" s="3"/>
      <c r="D665" s="3"/>
      <c r="E665" s="13" t="b">
        <v>1</v>
      </c>
      <c r="F665" s="3"/>
      <c r="G665" s="3"/>
      <c r="H665" s="4" t="s">
        <v>2986</v>
      </c>
      <c r="I665" s="4" t="s">
        <v>2987</v>
      </c>
      <c r="J665" s="3"/>
    </row>
    <row r="666" spans="1:10" x14ac:dyDescent="0.2">
      <c r="A666" s="3"/>
      <c r="B666" s="3"/>
      <c r="C666" s="3"/>
      <c r="D666" s="3"/>
      <c r="E666" s="13" t="b">
        <v>1</v>
      </c>
      <c r="F666" s="3"/>
      <c r="G666" s="3"/>
      <c r="H666" s="4" t="s">
        <v>2988</v>
      </c>
      <c r="I666" s="4" t="s">
        <v>2989</v>
      </c>
      <c r="J666" s="3"/>
    </row>
    <row r="667" spans="1:10" x14ac:dyDescent="0.2">
      <c r="A667" s="3"/>
      <c r="B667" s="3"/>
      <c r="C667" s="3"/>
      <c r="D667" s="3"/>
      <c r="E667" s="13" t="b">
        <v>1</v>
      </c>
      <c r="F667" s="3"/>
      <c r="G667" s="3"/>
      <c r="H667" s="4" t="s">
        <v>2990</v>
      </c>
      <c r="I667" s="4" t="s">
        <v>2991</v>
      </c>
      <c r="J667" s="3"/>
    </row>
    <row r="668" spans="1:10" x14ac:dyDescent="0.2">
      <c r="A668" s="3"/>
      <c r="B668" s="3"/>
      <c r="C668" s="3"/>
      <c r="D668" s="3"/>
      <c r="E668" s="13" t="b">
        <v>1</v>
      </c>
      <c r="F668" s="3"/>
      <c r="G668" s="3"/>
      <c r="H668" s="4" t="s">
        <v>2992</v>
      </c>
      <c r="I668" s="4" t="s">
        <v>2993</v>
      </c>
      <c r="J668" s="3"/>
    </row>
    <row r="669" spans="1:10" x14ac:dyDescent="0.2">
      <c r="A669" s="3"/>
      <c r="B669" s="3"/>
      <c r="C669" s="3"/>
      <c r="D669" s="3"/>
      <c r="E669" s="13" t="b">
        <v>1</v>
      </c>
      <c r="F669" s="3"/>
      <c r="G669" s="3"/>
      <c r="H669" s="4" t="s">
        <v>2994</v>
      </c>
      <c r="I669" s="4" t="s">
        <v>2995</v>
      </c>
      <c r="J669" s="3"/>
    </row>
    <row r="670" spans="1:10" x14ac:dyDescent="0.2">
      <c r="A670" s="3"/>
      <c r="B670" s="3"/>
      <c r="C670" s="3"/>
      <c r="D670" s="3"/>
      <c r="E670" s="13" t="b">
        <v>1</v>
      </c>
      <c r="F670" s="3"/>
      <c r="G670" s="3"/>
      <c r="H670" s="4" t="s">
        <v>2996</v>
      </c>
      <c r="I670" s="4" t="s">
        <v>2997</v>
      </c>
      <c r="J670" s="3"/>
    </row>
    <row r="671" spans="1:10" x14ac:dyDescent="0.2">
      <c r="A671" s="3"/>
      <c r="B671" s="3"/>
      <c r="C671" s="3"/>
      <c r="D671" s="3"/>
      <c r="E671" s="13" t="b">
        <v>1</v>
      </c>
      <c r="F671" s="3"/>
      <c r="G671" s="3"/>
      <c r="H671" s="4" t="s">
        <v>2998</v>
      </c>
      <c r="I671" s="4" t="s">
        <v>2999</v>
      </c>
      <c r="J671" s="3"/>
    </row>
    <row r="672" spans="1:10" x14ac:dyDescent="0.2">
      <c r="A672" s="3"/>
      <c r="B672" s="3"/>
      <c r="C672" s="3"/>
      <c r="D672" s="3"/>
      <c r="E672" s="13" t="b">
        <v>1</v>
      </c>
      <c r="F672" s="3"/>
      <c r="G672" s="3"/>
      <c r="H672" s="4" t="s">
        <v>3000</v>
      </c>
      <c r="I672" s="4" t="s">
        <v>3001</v>
      </c>
      <c r="J672" s="3"/>
    </row>
    <row r="673" spans="1:10" x14ac:dyDescent="0.2">
      <c r="A673" s="3"/>
      <c r="B673" s="3"/>
      <c r="C673" s="3"/>
      <c r="D673" s="3"/>
      <c r="E673" s="13" t="b">
        <v>1</v>
      </c>
      <c r="F673" s="3"/>
      <c r="G673" s="3"/>
      <c r="H673" s="4" t="s">
        <v>3002</v>
      </c>
      <c r="I673" s="4" t="s">
        <v>3003</v>
      </c>
      <c r="J673" s="3"/>
    </row>
    <row r="674" spans="1:10" x14ac:dyDescent="0.2">
      <c r="A674" s="3"/>
      <c r="B674" s="3"/>
      <c r="C674" s="3"/>
      <c r="D674" s="3"/>
      <c r="E674" s="13" t="b">
        <v>1</v>
      </c>
      <c r="F674" s="3"/>
      <c r="G674" s="3"/>
      <c r="H674" s="4" t="s">
        <v>3004</v>
      </c>
      <c r="I674" s="4" t="s">
        <v>3005</v>
      </c>
      <c r="J674" s="3"/>
    </row>
    <row r="675" spans="1:10" x14ac:dyDescent="0.2">
      <c r="A675" s="3"/>
      <c r="B675" s="3"/>
      <c r="C675" s="3"/>
      <c r="D675" s="3"/>
      <c r="E675" s="13" t="b">
        <v>1</v>
      </c>
      <c r="F675" s="3"/>
      <c r="G675" s="3"/>
      <c r="H675" s="4" t="s">
        <v>3006</v>
      </c>
      <c r="I675" s="4" t="s">
        <v>3007</v>
      </c>
      <c r="J675" s="3"/>
    </row>
    <row r="676" spans="1:10" x14ac:dyDescent="0.2">
      <c r="A676" s="3"/>
      <c r="B676" s="3"/>
      <c r="C676" s="3"/>
      <c r="D676" s="3"/>
      <c r="E676" s="13" t="b">
        <v>1</v>
      </c>
      <c r="F676" s="3"/>
      <c r="G676" s="3"/>
      <c r="H676" s="4" t="s">
        <v>3008</v>
      </c>
      <c r="I676" s="4" t="s">
        <v>3009</v>
      </c>
      <c r="J676" s="3"/>
    </row>
    <row r="677" spans="1:10" x14ac:dyDescent="0.2">
      <c r="A677" s="3"/>
      <c r="B677" s="3"/>
      <c r="C677" s="3"/>
      <c r="D677" s="3"/>
      <c r="E677" s="13" t="b">
        <v>1</v>
      </c>
      <c r="F677" s="3"/>
      <c r="G677" s="3"/>
      <c r="H677" s="4" t="s">
        <v>3010</v>
      </c>
      <c r="I677" s="4" t="s">
        <v>3011</v>
      </c>
      <c r="J677" s="3"/>
    </row>
    <row r="678" spans="1:10" x14ac:dyDescent="0.2">
      <c r="A678" s="3"/>
      <c r="B678" s="3"/>
      <c r="C678" s="3"/>
      <c r="D678" s="3"/>
      <c r="E678" s="13" t="b">
        <v>1</v>
      </c>
      <c r="F678" s="3"/>
      <c r="G678" s="3"/>
      <c r="H678" s="4" t="s">
        <v>3012</v>
      </c>
      <c r="I678" s="4" t="s">
        <v>3013</v>
      </c>
      <c r="J678" s="3"/>
    </row>
    <row r="679" spans="1:10" x14ac:dyDescent="0.2">
      <c r="A679" s="3"/>
      <c r="B679" s="3"/>
      <c r="C679" s="3"/>
      <c r="D679" s="3"/>
      <c r="E679" s="13" t="b">
        <v>1</v>
      </c>
      <c r="F679" s="3"/>
      <c r="G679" s="3"/>
      <c r="H679" s="4" t="s">
        <v>3014</v>
      </c>
      <c r="I679" s="4" t="s">
        <v>3015</v>
      </c>
      <c r="J679" s="3"/>
    </row>
    <row r="680" spans="1:10" x14ac:dyDescent="0.2">
      <c r="A680" s="3"/>
      <c r="B680" s="3"/>
      <c r="C680" s="3"/>
      <c r="D680" s="3"/>
      <c r="E680" s="13" t="b">
        <v>1</v>
      </c>
      <c r="F680" s="3"/>
      <c r="G680" s="3"/>
      <c r="H680" s="4" t="s">
        <v>3016</v>
      </c>
      <c r="I680" s="4" t="s">
        <v>3017</v>
      </c>
      <c r="J680" s="3"/>
    </row>
    <row r="681" spans="1:10" x14ac:dyDescent="0.2">
      <c r="A681" s="3"/>
      <c r="B681" s="3"/>
      <c r="C681" s="3"/>
      <c r="D681" s="3"/>
      <c r="E681" s="13" t="b">
        <v>1</v>
      </c>
      <c r="F681" s="3"/>
      <c r="G681" s="3"/>
      <c r="H681" s="4" t="s">
        <v>3018</v>
      </c>
      <c r="I681" s="4" t="s">
        <v>3019</v>
      </c>
      <c r="J681" s="3"/>
    </row>
    <row r="682" spans="1:10" x14ac:dyDescent="0.2">
      <c r="A682" s="3"/>
      <c r="B682" s="3"/>
      <c r="C682" s="3"/>
      <c r="D682" s="3"/>
      <c r="E682" s="13" t="b">
        <v>1</v>
      </c>
      <c r="F682" s="3"/>
      <c r="G682" s="3"/>
      <c r="H682" s="4" t="s">
        <v>3020</v>
      </c>
      <c r="I682" s="4" t="s">
        <v>3021</v>
      </c>
      <c r="J682" s="3"/>
    </row>
    <row r="683" spans="1:10" x14ac:dyDescent="0.2">
      <c r="A683" s="3"/>
      <c r="B683" s="3"/>
      <c r="C683" s="3"/>
      <c r="D683" s="3"/>
      <c r="E683" s="13" t="b">
        <v>1</v>
      </c>
      <c r="F683" s="3"/>
      <c r="G683" s="3"/>
      <c r="H683" s="4" t="s">
        <v>3022</v>
      </c>
      <c r="I683" s="4" t="s">
        <v>3023</v>
      </c>
      <c r="J683" s="3"/>
    </row>
    <row r="684" spans="1:10" x14ac:dyDescent="0.2">
      <c r="A684" s="3"/>
      <c r="B684" s="3"/>
      <c r="C684" s="3"/>
      <c r="D684" s="3"/>
      <c r="E684" s="13" t="b">
        <v>1</v>
      </c>
      <c r="F684" s="3"/>
      <c r="G684" s="3"/>
      <c r="H684" s="4" t="s">
        <v>3024</v>
      </c>
      <c r="I684" s="4" t="s">
        <v>3025</v>
      </c>
      <c r="J684" s="3"/>
    </row>
    <row r="685" spans="1:10" x14ac:dyDescent="0.2">
      <c r="A685" s="3"/>
      <c r="B685" s="3"/>
      <c r="C685" s="3"/>
      <c r="D685" s="3"/>
      <c r="E685" s="13" t="b">
        <v>1</v>
      </c>
      <c r="F685" s="3"/>
      <c r="G685" s="3"/>
      <c r="H685" s="4" t="s">
        <v>3026</v>
      </c>
      <c r="I685" s="4" t="s">
        <v>3027</v>
      </c>
      <c r="J685" s="3"/>
    </row>
    <row r="686" spans="1:10" x14ac:dyDescent="0.2">
      <c r="A686" s="3"/>
      <c r="B686" s="3"/>
      <c r="C686" s="3"/>
      <c r="D686" s="3"/>
      <c r="E686" s="13" t="b">
        <v>1</v>
      </c>
      <c r="F686" s="3"/>
      <c r="G686" s="3"/>
      <c r="H686" s="4" t="s">
        <v>3028</v>
      </c>
      <c r="I686" s="4" t="s">
        <v>3029</v>
      </c>
      <c r="J686" s="3"/>
    </row>
    <row r="687" spans="1:10" x14ac:dyDescent="0.2">
      <c r="A687" s="3"/>
      <c r="B687" s="3"/>
      <c r="C687" s="3"/>
      <c r="D687" s="3"/>
      <c r="E687" s="13" t="b">
        <v>1</v>
      </c>
      <c r="F687" s="3"/>
      <c r="G687" s="3"/>
      <c r="H687" s="4" t="s">
        <v>3030</v>
      </c>
      <c r="I687" s="4" t="s">
        <v>3031</v>
      </c>
      <c r="J687" s="3"/>
    </row>
    <row r="688" spans="1:10" x14ac:dyDescent="0.2">
      <c r="A688" s="3"/>
      <c r="B688" s="3"/>
      <c r="C688" s="3"/>
      <c r="D688" s="3"/>
      <c r="E688" s="13" t="b">
        <v>1</v>
      </c>
      <c r="F688" s="3"/>
      <c r="G688" s="3"/>
      <c r="H688" s="4" t="s">
        <v>3032</v>
      </c>
      <c r="I688" s="4" t="s">
        <v>3033</v>
      </c>
      <c r="J688" s="3"/>
    </row>
    <row r="689" spans="1:10" x14ac:dyDescent="0.2">
      <c r="A689" s="3"/>
      <c r="B689" s="3"/>
      <c r="C689" s="3"/>
      <c r="D689" s="3"/>
      <c r="E689" s="13" t="b">
        <v>1</v>
      </c>
      <c r="F689" s="3"/>
      <c r="G689" s="3"/>
      <c r="H689" s="4" t="s">
        <v>3034</v>
      </c>
      <c r="I689" s="4" t="s">
        <v>3035</v>
      </c>
      <c r="J689" s="3"/>
    </row>
    <row r="690" spans="1:10" x14ac:dyDescent="0.2">
      <c r="A690" s="3"/>
      <c r="B690" s="3"/>
      <c r="C690" s="3"/>
      <c r="D690" s="3"/>
      <c r="E690" s="13" t="b">
        <v>1</v>
      </c>
      <c r="F690" s="3"/>
      <c r="G690" s="3"/>
      <c r="H690" s="4" t="s">
        <v>3036</v>
      </c>
      <c r="I690" s="4" t="s">
        <v>3037</v>
      </c>
      <c r="J690" s="3"/>
    </row>
    <row r="691" spans="1:10" x14ac:dyDescent="0.2">
      <c r="A691" s="3"/>
      <c r="B691" s="3"/>
      <c r="C691" s="3"/>
      <c r="D691" s="3"/>
      <c r="E691" s="13" t="b">
        <v>1</v>
      </c>
      <c r="F691" s="3"/>
      <c r="G691" s="3"/>
      <c r="H691" s="4" t="s">
        <v>3038</v>
      </c>
      <c r="I691" s="4" t="s">
        <v>3039</v>
      </c>
      <c r="J691" s="3"/>
    </row>
    <row r="692" spans="1:10" x14ac:dyDescent="0.2">
      <c r="A692" s="3"/>
      <c r="B692" s="3"/>
      <c r="C692" s="3"/>
      <c r="D692" s="3"/>
      <c r="E692" s="13" t="b">
        <v>1</v>
      </c>
      <c r="F692" s="3"/>
      <c r="G692" s="3"/>
      <c r="H692" s="4" t="s">
        <v>3040</v>
      </c>
      <c r="I692" s="4" t="s">
        <v>3041</v>
      </c>
      <c r="J692" s="3"/>
    </row>
    <row r="693" spans="1:10" x14ac:dyDescent="0.2">
      <c r="A693" s="3"/>
      <c r="B693" s="3"/>
      <c r="C693" s="3"/>
      <c r="D693" s="3"/>
      <c r="E693" s="13" t="b">
        <v>1</v>
      </c>
      <c r="F693" s="3"/>
      <c r="G693" s="3"/>
      <c r="H693" s="4" t="s">
        <v>3042</v>
      </c>
      <c r="I693" s="4" t="s">
        <v>3043</v>
      </c>
      <c r="J693" s="3"/>
    </row>
    <row r="694" spans="1:10" x14ac:dyDescent="0.2">
      <c r="A694" s="3"/>
      <c r="B694" s="3"/>
      <c r="C694" s="3"/>
      <c r="D694" s="3"/>
      <c r="E694" s="13" t="b">
        <v>1</v>
      </c>
      <c r="F694" s="3"/>
      <c r="G694" s="3"/>
      <c r="H694" s="4" t="s">
        <v>3044</v>
      </c>
      <c r="I694" s="4" t="s">
        <v>3045</v>
      </c>
      <c r="J694" s="3"/>
    </row>
    <row r="695" spans="1:10" x14ac:dyDescent="0.2">
      <c r="A695" s="3"/>
      <c r="B695" s="3"/>
      <c r="C695" s="3"/>
      <c r="D695" s="3"/>
      <c r="E695" s="13" t="b">
        <v>1</v>
      </c>
      <c r="F695" s="3"/>
      <c r="G695" s="3"/>
      <c r="H695" s="4" t="s">
        <v>3046</v>
      </c>
      <c r="I695" s="4" t="s">
        <v>3047</v>
      </c>
      <c r="J695" s="3"/>
    </row>
    <row r="696" spans="1:10" x14ac:dyDescent="0.2">
      <c r="A696" s="3"/>
      <c r="B696" s="3"/>
      <c r="C696" s="3"/>
      <c r="D696" s="3"/>
      <c r="E696" s="13" t="b">
        <v>1</v>
      </c>
      <c r="F696" s="3"/>
      <c r="G696" s="3"/>
      <c r="H696" s="4" t="s">
        <v>3048</v>
      </c>
      <c r="I696" s="4" t="s">
        <v>3049</v>
      </c>
      <c r="J696" s="3"/>
    </row>
    <row r="697" spans="1:10" x14ac:dyDescent="0.2">
      <c r="A697" s="3"/>
      <c r="B697" s="3"/>
      <c r="C697" s="3"/>
      <c r="D697" s="3"/>
      <c r="E697" s="13" t="b">
        <v>1</v>
      </c>
      <c r="F697" s="3"/>
      <c r="G697" s="3"/>
      <c r="H697" s="4" t="s">
        <v>3050</v>
      </c>
      <c r="I697" s="4" t="s">
        <v>3051</v>
      </c>
      <c r="J697" s="3"/>
    </row>
    <row r="698" spans="1:10" x14ac:dyDescent="0.2">
      <c r="A698" s="3"/>
      <c r="B698" s="3"/>
      <c r="C698" s="3"/>
      <c r="D698" s="3"/>
      <c r="E698" s="13" t="b">
        <v>1</v>
      </c>
      <c r="F698" s="3"/>
      <c r="G698" s="3"/>
      <c r="H698" s="4" t="s">
        <v>3052</v>
      </c>
      <c r="I698" s="4" t="s">
        <v>3053</v>
      </c>
      <c r="J698" s="3"/>
    </row>
    <row r="699" spans="1:10" x14ac:dyDescent="0.2">
      <c r="A699" s="3"/>
      <c r="B699" s="3"/>
      <c r="C699" s="3"/>
      <c r="D699" s="3"/>
      <c r="E699" s="13" t="b">
        <v>1</v>
      </c>
      <c r="F699" s="3"/>
      <c r="G699" s="3"/>
      <c r="H699" s="4" t="s">
        <v>3054</v>
      </c>
      <c r="I699" s="4" t="s">
        <v>3055</v>
      </c>
      <c r="J699" s="3"/>
    </row>
    <row r="700" spans="1:10" x14ac:dyDescent="0.2">
      <c r="A700" s="3"/>
      <c r="B700" s="3"/>
      <c r="C700" s="3"/>
      <c r="D700" s="3"/>
      <c r="E700" s="13" t="b">
        <v>1</v>
      </c>
      <c r="F700" s="3"/>
      <c r="G700" s="3"/>
      <c r="H700" s="4" t="s">
        <v>3056</v>
      </c>
      <c r="I700" s="4" t="s">
        <v>3057</v>
      </c>
      <c r="J700" s="3"/>
    </row>
    <row r="701" spans="1:10" x14ac:dyDescent="0.2">
      <c r="A701" s="3"/>
      <c r="B701" s="3"/>
      <c r="C701" s="3"/>
      <c r="D701" s="3"/>
      <c r="E701" s="13" t="b">
        <v>1</v>
      </c>
      <c r="F701" s="3"/>
      <c r="G701" s="3"/>
      <c r="H701" s="4" t="s">
        <v>3058</v>
      </c>
      <c r="I701" s="4" t="s">
        <v>3059</v>
      </c>
      <c r="J701" s="3"/>
    </row>
    <row r="702" spans="1:10" x14ac:dyDescent="0.2">
      <c r="A702" s="3"/>
      <c r="B702" s="3"/>
      <c r="C702" s="3"/>
      <c r="D702" s="3"/>
      <c r="E702" s="13" t="b">
        <v>1</v>
      </c>
      <c r="F702" s="3"/>
      <c r="G702" s="3"/>
      <c r="H702" s="4" t="s">
        <v>3060</v>
      </c>
      <c r="I702" s="4" t="s">
        <v>3061</v>
      </c>
      <c r="J702" s="3"/>
    </row>
    <row r="703" spans="1:10" x14ac:dyDescent="0.2">
      <c r="A703" s="3"/>
      <c r="B703" s="3"/>
      <c r="C703" s="3"/>
      <c r="D703" s="3"/>
      <c r="E703" s="13" t="b">
        <v>1</v>
      </c>
      <c r="F703" s="3"/>
      <c r="G703" s="3"/>
      <c r="H703" s="4" t="s">
        <v>3062</v>
      </c>
      <c r="I703" s="4" t="s">
        <v>3063</v>
      </c>
      <c r="J703" s="3"/>
    </row>
    <row r="704" spans="1:10" x14ac:dyDescent="0.2">
      <c r="A704" s="3"/>
      <c r="B704" s="3"/>
      <c r="C704" s="3"/>
      <c r="D704" s="3"/>
      <c r="E704" s="13" t="b">
        <v>1</v>
      </c>
      <c r="F704" s="3"/>
      <c r="G704" s="3"/>
      <c r="H704" s="4" t="s">
        <v>3064</v>
      </c>
      <c r="I704" s="4" t="s">
        <v>3065</v>
      </c>
      <c r="J704" s="3"/>
    </row>
    <row r="705" spans="1:10" x14ac:dyDescent="0.2">
      <c r="A705" s="3"/>
      <c r="B705" s="3"/>
      <c r="C705" s="3"/>
      <c r="D705" s="3"/>
      <c r="E705" s="13" t="b">
        <v>1</v>
      </c>
      <c r="F705" s="3"/>
      <c r="G705" s="3"/>
      <c r="H705" s="4" t="s">
        <v>3066</v>
      </c>
      <c r="I705" s="4" t="s">
        <v>3067</v>
      </c>
      <c r="J705" s="3"/>
    </row>
    <row r="706" spans="1:10" x14ac:dyDescent="0.2">
      <c r="A706" s="3"/>
      <c r="B706" s="3"/>
      <c r="C706" s="3"/>
      <c r="D706" s="3"/>
      <c r="E706" s="13" t="b">
        <v>1</v>
      </c>
      <c r="F706" s="3"/>
      <c r="G706" s="3"/>
      <c r="H706" s="4" t="s">
        <v>3068</v>
      </c>
      <c r="I706" s="4" t="s">
        <v>3069</v>
      </c>
      <c r="J706" s="3"/>
    </row>
    <row r="707" spans="1:10" x14ac:dyDescent="0.2">
      <c r="A707" s="3"/>
      <c r="B707" s="3"/>
      <c r="C707" s="3"/>
      <c r="D707" s="3"/>
      <c r="E707" s="13" t="b">
        <v>1</v>
      </c>
      <c r="F707" s="3"/>
      <c r="G707" s="3"/>
      <c r="H707" s="4" t="s">
        <v>3070</v>
      </c>
      <c r="I707" s="4" t="s">
        <v>3071</v>
      </c>
      <c r="J707" s="3"/>
    </row>
    <row r="708" spans="1:10" x14ac:dyDescent="0.2">
      <c r="A708" s="3"/>
      <c r="B708" s="3"/>
      <c r="C708" s="3"/>
      <c r="D708" s="3"/>
      <c r="E708" s="13" t="b">
        <v>1</v>
      </c>
      <c r="F708" s="3"/>
      <c r="G708" s="3"/>
      <c r="H708" s="4" t="s">
        <v>3072</v>
      </c>
      <c r="I708" s="4" t="s">
        <v>3073</v>
      </c>
      <c r="J708" s="3"/>
    </row>
    <row r="709" spans="1:10" x14ac:dyDescent="0.2">
      <c r="A709" s="3"/>
      <c r="B709" s="3"/>
      <c r="C709" s="3"/>
      <c r="D709" s="3"/>
      <c r="E709" s="13" t="b">
        <v>1</v>
      </c>
      <c r="F709" s="3"/>
      <c r="G709" s="3"/>
      <c r="H709" s="4" t="s">
        <v>3074</v>
      </c>
      <c r="I709" s="4" t="s">
        <v>3075</v>
      </c>
      <c r="J709" s="3"/>
    </row>
    <row r="710" spans="1:10" x14ac:dyDescent="0.2">
      <c r="A710" s="3"/>
      <c r="B710" s="3"/>
      <c r="C710" s="3"/>
      <c r="D710" s="3"/>
      <c r="E710" s="13" t="b">
        <v>1</v>
      </c>
      <c r="F710" s="3"/>
      <c r="G710" s="3"/>
      <c r="H710" s="4" t="s">
        <v>3076</v>
      </c>
      <c r="I710" s="4" t="s">
        <v>3077</v>
      </c>
      <c r="J710" s="3"/>
    </row>
    <row r="711" spans="1:10" x14ac:dyDescent="0.2">
      <c r="A711" s="3"/>
      <c r="B711" s="3"/>
      <c r="C711" s="3"/>
      <c r="D711" s="3"/>
      <c r="E711" s="13" t="b">
        <v>1</v>
      </c>
      <c r="F711" s="3"/>
      <c r="G711" s="3"/>
      <c r="H711" s="4" t="s">
        <v>3078</v>
      </c>
      <c r="I711" s="4" t="s">
        <v>3079</v>
      </c>
      <c r="J711" s="3"/>
    </row>
    <row r="712" spans="1:10" x14ac:dyDescent="0.2">
      <c r="A712" s="3"/>
      <c r="B712" s="3"/>
      <c r="C712" s="3"/>
      <c r="D712" s="3"/>
      <c r="E712" s="13" t="b">
        <v>1</v>
      </c>
      <c r="F712" s="3"/>
      <c r="G712" s="3"/>
      <c r="H712" s="4" t="s">
        <v>3080</v>
      </c>
      <c r="I712" s="4" t="s">
        <v>3081</v>
      </c>
      <c r="J712" s="3"/>
    </row>
    <row r="713" spans="1:10" x14ac:dyDescent="0.2">
      <c r="A713" s="3"/>
      <c r="B713" s="3"/>
      <c r="C713" s="3"/>
      <c r="D713" s="3"/>
      <c r="E713" s="13" t="b">
        <v>1</v>
      </c>
      <c r="F713" s="3"/>
      <c r="G713" s="3"/>
      <c r="H713" s="4" t="s">
        <v>3082</v>
      </c>
      <c r="I713" s="4" t="s">
        <v>3083</v>
      </c>
      <c r="J713" s="3"/>
    </row>
    <row r="714" spans="1:10" x14ac:dyDescent="0.2">
      <c r="A714" s="3"/>
      <c r="B714" s="3"/>
      <c r="C714" s="3"/>
      <c r="D714" s="3"/>
      <c r="E714" s="13" t="b">
        <v>1</v>
      </c>
      <c r="F714" s="3"/>
      <c r="G714" s="3"/>
      <c r="H714" s="4" t="s">
        <v>3084</v>
      </c>
      <c r="I714" s="4" t="s">
        <v>3085</v>
      </c>
      <c r="J714" s="3"/>
    </row>
    <row r="715" spans="1:10" x14ac:dyDescent="0.2">
      <c r="A715" s="3"/>
      <c r="B715" s="3"/>
      <c r="C715" s="3"/>
      <c r="D715" s="3"/>
      <c r="E715" s="13" t="b">
        <v>1</v>
      </c>
      <c r="F715" s="3"/>
      <c r="G715" s="3"/>
      <c r="H715" s="4" t="s">
        <v>3086</v>
      </c>
      <c r="I715" s="4" t="s">
        <v>3087</v>
      </c>
      <c r="J715" s="3"/>
    </row>
    <row r="716" spans="1:10" x14ac:dyDescent="0.2">
      <c r="A716" s="3"/>
      <c r="B716" s="3"/>
      <c r="C716" s="3"/>
      <c r="D716" s="3"/>
      <c r="E716" s="13" t="b">
        <v>1</v>
      </c>
      <c r="F716" s="3"/>
      <c r="G716" s="3"/>
      <c r="H716" s="4" t="s">
        <v>3088</v>
      </c>
      <c r="I716" s="4" t="s">
        <v>3089</v>
      </c>
      <c r="J716" s="3"/>
    </row>
    <row r="717" spans="1:10" x14ac:dyDescent="0.2">
      <c r="A717" s="3"/>
      <c r="B717" s="3"/>
      <c r="C717" s="3"/>
      <c r="D717" s="3"/>
      <c r="E717" s="13" t="b">
        <v>1</v>
      </c>
      <c r="F717" s="3"/>
      <c r="G717" s="3"/>
      <c r="H717" s="4" t="s">
        <v>3090</v>
      </c>
      <c r="I717" s="4" t="s">
        <v>3091</v>
      </c>
      <c r="J717" s="3"/>
    </row>
    <row r="718" spans="1:10" x14ac:dyDescent="0.2">
      <c r="A718" s="3"/>
      <c r="B718" s="3"/>
      <c r="C718" s="3"/>
      <c r="D718" s="3"/>
      <c r="E718" s="13" t="b">
        <v>1</v>
      </c>
      <c r="F718" s="3"/>
      <c r="G718" s="3"/>
      <c r="H718" s="4" t="s">
        <v>3092</v>
      </c>
      <c r="I718" s="4" t="s">
        <v>3093</v>
      </c>
      <c r="J718" s="3"/>
    </row>
    <row r="719" spans="1:10" x14ac:dyDescent="0.2">
      <c r="A719" s="3"/>
      <c r="B719" s="3"/>
      <c r="C719" s="3"/>
      <c r="D719" s="3"/>
      <c r="E719" s="13" t="b">
        <v>1</v>
      </c>
      <c r="F719" s="3"/>
      <c r="G719" s="3"/>
      <c r="H719" s="4" t="s">
        <v>3094</v>
      </c>
      <c r="I719" s="4" t="s">
        <v>3095</v>
      </c>
      <c r="J719" s="3"/>
    </row>
    <row r="720" spans="1:10" x14ac:dyDescent="0.2">
      <c r="A720" s="3"/>
      <c r="B720" s="3"/>
      <c r="C720" s="3"/>
      <c r="D720" s="3"/>
      <c r="E720" s="13" t="b">
        <v>1</v>
      </c>
      <c r="F720" s="3"/>
      <c r="G720" s="3"/>
      <c r="H720" s="4" t="s">
        <v>3096</v>
      </c>
      <c r="I720" s="4" t="s">
        <v>3097</v>
      </c>
      <c r="J720" s="3"/>
    </row>
    <row r="721" spans="1:10" x14ac:dyDescent="0.2">
      <c r="A721" s="3"/>
      <c r="B721" s="3"/>
      <c r="C721" s="3"/>
      <c r="D721" s="3"/>
      <c r="E721" s="13" t="b">
        <v>1</v>
      </c>
      <c r="F721" s="3"/>
      <c r="G721" s="3"/>
      <c r="H721" s="4" t="s">
        <v>3098</v>
      </c>
      <c r="I721" s="4" t="s">
        <v>3099</v>
      </c>
      <c r="J721" s="3"/>
    </row>
    <row r="722" spans="1:10" x14ac:dyDescent="0.2">
      <c r="A722" s="3"/>
      <c r="B722" s="3"/>
      <c r="C722" s="3"/>
      <c r="D722" s="3"/>
      <c r="E722" s="13" t="b">
        <v>1</v>
      </c>
      <c r="F722" s="3"/>
      <c r="G722" s="3"/>
      <c r="H722" s="4" t="s">
        <v>3100</v>
      </c>
      <c r="I722" s="4" t="s">
        <v>3101</v>
      </c>
      <c r="J722" s="3"/>
    </row>
    <row r="723" spans="1:10" x14ac:dyDescent="0.2">
      <c r="A723" s="3"/>
      <c r="B723" s="3"/>
      <c r="C723" s="3"/>
      <c r="D723" s="3"/>
      <c r="E723" s="13" t="b">
        <v>1</v>
      </c>
      <c r="F723" s="3"/>
      <c r="G723" s="3"/>
      <c r="H723" s="4" t="s">
        <v>3102</v>
      </c>
      <c r="I723" s="4" t="s">
        <v>3103</v>
      </c>
      <c r="J723" s="3"/>
    </row>
    <row r="724" spans="1:10" x14ac:dyDescent="0.2">
      <c r="A724" s="3"/>
      <c r="B724" s="3"/>
      <c r="C724" s="3"/>
      <c r="D724" s="3"/>
      <c r="E724" s="13" t="b">
        <v>1</v>
      </c>
      <c r="F724" s="3"/>
      <c r="G724" s="3"/>
      <c r="H724" s="4" t="s">
        <v>3104</v>
      </c>
      <c r="I724" s="4" t="s">
        <v>3105</v>
      </c>
      <c r="J724" s="3"/>
    </row>
    <row r="725" spans="1:10" x14ac:dyDescent="0.2">
      <c r="A725" s="3"/>
      <c r="B725" s="3"/>
      <c r="C725" s="3"/>
      <c r="D725" s="3"/>
      <c r="E725" s="13" t="b">
        <v>1</v>
      </c>
      <c r="F725" s="3"/>
      <c r="G725" s="3"/>
      <c r="H725" s="4" t="s">
        <v>3106</v>
      </c>
      <c r="I725" s="4" t="s">
        <v>3107</v>
      </c>
      <c r="J725" s="3"/>
    </row>
    <row r="726" spans="1:10" x14ac:dyDescent="0.2">
      <c r="A726" s="3"/>
      <c r="B726" s="3"/>
      <c r="C726" s="3"/>
      <c r="D726" s="3"/>
      <c r="E726" s="13" t="b">
        <v>1</v>
      </c>
      <c r="F726" s="3"/>
      <c r="G726" s="3"/>
      <c r="H726" s="4" t="s">
        <v>3108</v>
      </c>
      <c r="I726" s="4" t="s">
        <v>3109</v>
      </c>
      <c r="J726" s="3"/>
    </row>
    <row r="727" spans="1:10" x14ac:dyDescent="0.2">
      <c r="A727" s="3"/>
      <c r="B727" s="3"/>
      <c r="C727" s="3"/>
      <c r="D727" s="3"/>
      <c r="E727" s="13" t="b">
        <v>1</v>
      </c>
      <c r="F727" s="3"/>
      <c r="G727" s="3"/>
      <c r="H727" s="4" t="s">
        <v>3110</v>
      </c>
      <c r="I727" s="4" t="s">
        <v>3111</v>
      </c>
      <c r="J727" s="3"/>
    </row>
    <row r="728" spans="1:10" x14ac:dyDescent="0.2">
      <c r="A728" s="3"/>
      <c r="B728" s="3"/>
      <c r="C728" s="3"/>
      <c r="D728" s="3"/>
      <c r="E728" s="13" t="b">
        <v>1</v>
      </c>
      <c r="F728" s="3"/>
      <c r="G728" s="3"/>
      <c r="H728" s="4" t="s">
        <v>3112</v>
      </c>
      <c r="I728" s="4" t="s">
        <v>3113</v>
      </c>
      <c r="J728" s="3"/>
    </row>
    <row r="729" spans="1:10" x14ac:dyDescent="0.2">
      <c r="A729" s="3"/>
      <c r="B729" s="3"/>
      <c r="C729" s="3"/>
      <c r="D729" s="3"/>
      <c r="E729" s="13" t="b">
        <v>1</v>
      </c>
      <c r="F729" s="3"/>
      <c r="G729" s="3"/>
      <c r="H729" s="4" t="s">
        <v>3114</v>
      </c>
      <c r="I729" s="4" t="s">
        <v>3115</v>
      </c>
      <c r="J729" s="3"/>
    </row>
    <row r="730" spans="1:10" x14ac:dyDescent="0.2">
      <c r="A730" s="3"/>
      <c r="B730" s="3"/>
      <c r="C730" s="3"/>
      <c r="D730" s="3"/>
      <c r="E730" s="13" t="b">
        <v>1</v>
      </c>
      <c r="F730" s="3"/>
      <c r="G730" s="3"/>
      <c r="H730" s="4" t="s">
        <v>3116</v>
      </c>
      <c r="I730" s="4" t="s">
        <v>3117</v>
      </c>
      <c r="J730" s="3"/>
    </row>
    <row r="731" spans="1:10" x14ac:dyDescent="0.2">
      <c r="A731" s="3"/>
      <c r="B731" s="3"/>
      <c r="C731" s="3"/>
      <c r="D731" s="3"/>
      <c r="E731" s="13" t="b">
        <v>1</v>
      </c>
      <c r="F731" s="3"/>
      <c r="G731" s="3"/>
      <c r="H731" s="4" t="s">
        <v>3118</v>
      </c>
      <c r="I731" s="4" t="s">
        <v>3119</v>
      </c>
      <c r="J731" s="3"/>
    </row>
    <row r="732" spans="1:10" x14ac:dyDescent="0.2">
      <c r="A732" s="3"/>
      <c r="B732" s="3"/>
      <c r="C732" s="3"/>
      <c r="D732" s="3"/>
      <c r="E732" s="13" t="b">
        <v>1</v>
      </c>
      <c r="F732" s="3"/>
      <c r="G732" s="3"/>
      <c r="H732" s="4" t="s">
        <v>3120</v>
      </c>
      <c r="I732" s="4" t="s">
        <v>3121</v>
      </c>
      <c r="J732" s="3"/>
    </row>
    <row r="733" spans="1:10" x14ac:dyDescent="0.2">
      <c r="A733" s="3"/>
      <c r="B733" s="3"/>
      <c r="C733" s="3"/>
      <c r="D733" s="3"/>
      <c r="E733" s="13" t="b">
        <v>1</v>
      </c>
      <c r="F733" s="3"/>
      <c r="G733" s="3"/>
      <c r="H733" s="4" t="s">
        <v>3122</v>
      </c>
      <c r="I733" s="4" t="s">
        <v>3123</v>
      </c>
      <c r="J733" s="3"/>
    </row>
    <row r="734" spans="1:10" x14ac:dyDescent="0.2">
      <c r="A734" s="3"/>
      <c r="B734" s="3"/>
      <c r="C734" s="3"/>
      <c r="D734" s="3"/>
      <c r="E734" s="13" t="b">
        <v>1</v>
      </c>
      <c r="F734" s="3"/>
      <c r="G734" s="3"/>
      <c r="H734" s="4" t="s">
        <v>3124</v>
      </c>
      <c r="I734" s="4" t="s">
        <v>3125</v>
      </c>
      <c r="J734" s="3"/>
    </row>
    <row r="735" spans="1:10" x14ac:dyDescent="0.2">
      <c r="A735" s="3"/>
      <c r="B735" s="3"/>
      <c r="C735" s="3"/>
      <c r="D735" s="3"/>
      <c r="E735" s="13" t="b">
        <v>1</v>
      </c>
      <c r="F735" s="3"/>
      <c r="G735" s="3"/>
      <c r="H735" s="4" t="s">
        <v>3126</v>
      </c>
      <c r="I735" s="4" t="s">
        <v>3127</v>
      </c>
      <c r="J735" s="3"/>
    </row>
    <row r="736" spans="1:10" x14ac:dyDescent="0.2">
      <c r="A736" s="3"/>
      <c r="B736" s="3"/>
      <c r="C736" s="3"/>
      <c r="D736" s="3"/>
      <c r="E736" s="13" t="b">
        <v>1</v>
      </c>
      <c r="F736" s="3"/>
      <c r="G736" s="3"/>
      <c r="H736" s="4" t="s">
        <v>3128</v>
      </c>
      <c r="I736" s="4" t="s">
        <v>3129</v>
      </c>
      <c r="J736" s="3"/>
    </row>
    <row r="737" spans="1:10" x14ac:dyDescent="0.2">
      <c r="A737" s="3"/>
      <c r="B737" s="3"/>
      <c r="C737" s="3"/>
      <c r="D737" s="3"/>
      <c r="E737" s="13" t="b">
        <v>1</v>
      </c>
      <c r="F737" s="3"/>
      <c r="G737" s="3"/>
      <c r="H737" s="4" t="s">
        <v>3130</v>
      </c>
      <c r="I737" s="4" t="s">
        <v>3131</v>
      </c>
      <c r="J737" s="3"/>
    </row>
    <row r="738" spans="1:10" x14ac:dyDescent="0.2">
      <c r="A738" s="3"/>
      <c r="B738" s="3"/>
      <c r="C738" s="3"/>
      <c r="D738" s="3"/>
      <c r="E738" s="13" t="b">
        <v>1</v>
      </c>
      <c r="F738" s="3"/>
      <c r="G738" s="3"/>
      <c r="H738" s="4" t="s">
        <v>3132</v>
      </c>
      <c r="I738" s="4" t="s">
        <v>3133</v>
      </c>
      <c r="J738" s="3"/>
    </row>
    <row r="739" spans="1:10" x14ac:dyDescent="0.2">
      <c r="A739" s="3"/>
      <c r="B739" s="3"/>
      <c r="C739" s="3"/>
      <c r="D739" s="3"/>
      <c r="E739" s="13" t="b">
        <v>1</v>
      </c>
      <c r="F739" s="3"/>
      <c r="G739" s="3"/>
      <c r="H739" s="4" t="s">
        <v>3134</v>
      </c>
      <c r="I739" s="4" t="s">
        <v>3135</v>
      </c>
      <c r="J739" s="3"/>
    </row>
    <row r="740" spans="1:10" x14ac:dyDescent="0.2">
      <c r="A740" s="3"/>
      <c r="B740" s="3"/>
      <c r="C740" s="3"/>
      <c r="D740" s="3"/>
      <c r="E740" s="13" t="b">
        <v>1</v>
      </c>
      <c r="F740" s="3"/>
      <c r="G740" s="3"/>
      <c r="H740" s="4" t="s">
        <v>3136</v>
      </c>
      <c r="I740" s="4" t="s">
        <v>3137</v>
      </c>
      <c r="J740" s="3"/>
    </row>
    <row r="741" spans="1:10" x14ac:dyDescent="0.2">
      <c r="A741" s="3"/>
      <c r="B741" s="3"/>
      <c r="C741" s="3"/>
      <c r="D741" s="3"/>
      <c r="E741" s="13" t="b">
        <v>1</v>
      </c>
      <c r="F741" s="3"/>
      <c r="G741" s="3"/>
      <c r="H741" s="4" t="s">
        <v>3138</v>
      </c>
      <c r="I741" s="4" t="s">
        <v>3139</v>
      </c>
      <c r="J741" s="3"/>
    </row>
    <row r="742" spans="1:10" x14ac:dyDescent="0.2">
      <c r="A742" s="3"/>
      <c r="B742" s="3"/>
      <c r="C742" s="3"/>
      <c r="D742" s="3"/>
      <c r="E742" s="13" t="b">
        <v>1</v>
      </c>
      <c r="F742" s="3"/>
      <c r="G742" s="3"/>
      <c r="H742" s="4" t="s">
        <v>3140</v>
      </c>
      <c r="I742" s="4" t="s">
        <v>3141</v>
      </c>
      <c r="J742" s="3"/>
    </row>
    <row r="743" spans="1:10" x14ac:dyDescent="0.2">
      <c r="A743" s="3"/>
      <c r="B743" s="3"/>
      <c r="C743" s="3"/>
      <c r="D743" s="3"/>
      <c r="E743" s="13" t="b">
        <v>1</v>
      </c>
      <c r="F743" s="3"/>
      <c r="G743" s="3"/>
      <c r="H743" s="4" t="s">
        <v>3142</v>
      </c>
      <c r="I743" s="4" t="s">
        <v>3143</v>
      </c>
      <c r="J743" s="3"/>
    </row>
    <row r="744" spans="1:10" x14ac:dyDescent="0.2">
      <c r="A744" s="3"/>
      <c r="B744" s="3"/>
      <c r="C744" s="3"/>
      <c r="D744" s="3"/>
      <c r="E744" s="13" t="b">
        <v>1</v>
      </c>
      <c r="F744" s="3"/>
      <c r="G744" s="3"/>
      <c r="H744" s="4" t="s">
        <v>3144</v>
      </c>
      <c r="I744" s="4" t="s">
        <v>3145</v>
      </c>
      <c r="J744" s="3"/>
    </row>
    <row r="745" spans="1:10" x14ac:dyDescent="0.2">
      <c r="A745" s="3"/>
      <c r="B745" s="3"/>
      <c r="C745" s="3"/>
      <c r="D745" s="3"/>
      <c r="E745" s="13" t="b">
        <v>1</v>
      </c>
      <c r="F745" s="3"/>
      <c r="G745" s="3"/>
      <c r="H745" s="4" t="s">
        <v>3146</v>
      </c>
      <c r="I745" s="4" t="s">
        <v>3147</v>
      </c>
      <c r="J745" s="3"/>
    </row>
    <row r="746" spans="1:10" x14ac:dyDescent="0.2">
      <c r="A746" s="3"/>
      <c r="B746" s="3"/>
      <c r="C746" s="3"/>
      <c r="D746" s="3"/>
      <c r="E746" s="13" t="b">
        <v>1</v>
      </c>
      <c r="F746" s="3"/>
      <c r="G746" s="3"/>
      <c r="H746" s="4" t="s">
        <v>3148</v>
      </c>
      <c r="I746" s="4" t="s">
        <v>3149</v>
      </c>
      <c r="J746" s="3"/>
    </row>
    <row r="747" spans="1:10" x14ac:dyDescent="0.2">
      <c r="A747" s="3"/>
      <c r="B747" s="3"/>
      <c r="C747" s="3"/>
      <c r="D747" s="3"/>
      <c r="E747" s="13" t="b">
        <v>1</v>
      </c>
      <c r="F747" s="3"/>
      <c r="G747" s="3"/>
      <c r="H747" s="4" t="s">
        <v>3150</v>
      </c>
      <c r="I747" s="4" t="s">
        <v>3151</v>
      </c>
      <c r="J747" s="3"/>
    </row>
    <row r="748" spans="1:10" x14ac:dyDescent="0.2">
      <c r="A748" s="3"/>
      <c r="B748" s="3"/>
      <c r="C748" s="3"/>
      <c r="D748" s="3"/>
      <c r="E748" s="13" t="b">
        <v>1</v>
      </c>
      <c r="F748" s="3"/>
      <c r="G748" s="3"/>
      <c r="H748" s="4" t="s">
        <v>3152</v>
      </c>
      <c r="I748" s="4" t="s">
        <v>3153</v>
      </c>
      <c r="J748" s="3"/>
    </row>
    <row r="749" spans="1:10" x14ac:dyDescent="0.2">
      <c r="A749" s="3"/>
      <c r="B749" s="3"/>
      <c r="C749" s="3"/>
      <c r="D749" s="3"/>
      <c r="E749" s="13" t="b">
        <v>1</v>
      </c>
      <c r="F749" s="3"/>
      <c r="G749" s="3"/>
      <c r="H749" s="4" t="s">
        <v>3154</v>
      </c>
      <c r="I749" s="4" t="s">
        <v>3155</v>
      </c>
      <c r="J749" s="3"/>
    </row>
    <row r="750" spans="1:10" x14ac:dyDescent="0.2">
      <c r="A750" s="3"/>
      <c r="B750" s="3"/>
      <c r="C750" s="3"/>
      <c r="D750" s="3"/>
      <c r="E750" s="13" t="b">
        <v>1</v>
      </c>
      <c r="F750" s="3"/>
      <c r="G750" s="3"/>
      <c r="H750" s="4" t="s">
        <v>3156</v>
      </c>
      <c r="I750" s="4" t="s">
        <v>3157</v>
      </c>
      <c r="J750" s="3"/>
    </row>
    <row r="751" spans="1:10" x14ac:dyDescent="0.2">
      <c r="A751" s="3"/>
      <c r="B751" s="3"/>
      <c r="C751" s="3"/>
      <c r="D751" s="3"/>
      <c r="E751" s="13" t="b">
        <v>1</v>
      </c>
      <c r="F751" s="3"/>
      <c r="G751" s="3"/>
      <c r="H751" s="4" t="s">
        <v>3158</v>
      </c>
      <c r="I751" s="4" t="s">
        <v>3159</v>
      </c>
      <c r="J751" s="3"/>
    </row>
    <row r="752" spans="1:10" x14ac:dyDescent="0.2">
      <c r="A752" s="3"/>
      <c r="B752" s="3"/>
      <c r="C752" s="3"/>
      <c r="D752" s="3"/>
      <c r="E752" s="13" t="b">
        <v>1</v>
      </c>
      <c r="F752" s="3"/>
      <c r="G752" s="3"/>
      <c r="H752" s="4" t="s">
        <v>3160</v>
      </c>
      <c r="I752" s="4" t="s">
        <v>3161</v>
      </c>
      <c r="J752" s="3"/>
    </row>
    <row r="753" spans="1:10" x14ac:dyDescent="0.2">
      <c r="A753" s="3"/>
      <c r="B753" s="3"/>
      <c r="C753" s="3"/>
      <c r="D753" s="3"/>
      <c r="E753" s="13" t="b">
        <v>1</v>
      </c>
      <c r="F753" s="3"/>
      <c r="G753" s="3"/>
      <c r="H753" s="4" t="s">
        <v>3162</v>
      </c>
      <c r="I753" s="4" t="s">
        <v>3163</v>
      </c>
      <c r="J753" s="3"/>
    </row>
    <row r="754" spans="1:10" x14ac:dyDescent="0.2">
      <c r="A754" s="3"/>
      <c r="B754" s="3"/>
      <c r="C754" s="3"/>
      <c r="D754" s="3"/>
      <c r="E754" s="13" t="b">
        <v>1</v>
      </c>
      <c r="F754" s="3"/>
      <c r="G754" s="3"/>
      <c r="H754" s="4" t="s">
        <v>3164</v>
      </c>
      <c r="I754" s="4" t="s">
        <v>3165</v>
      </c>
      <c r="J754" s="3"/>
    </row>
    <row r="755" spans="1:10" x14ac:dyDescent="0.2">
      <c r="A755" s="3"/>
      <c r="B755" s="3"/>
      <c r="C755" s="3"/>
      <c r="D755" s="3"/>
      <c r="E755" s="13" t="b">
        <v>1</v>
      </c>
      <c r="F755" s="3"/>
      <c r="G755" s="3"/>
      <c r="H755" s="4" t="s">
        <v>3166</v>
      </c>
      <c r="I755" s="4" t="s">
        <v>3167</v>
      </c>
      <c r="J755" s="3"/>
    </row>
    <row r="756" spans="1:10" x14ac:dyDescent="0.2">
      <c r="A756" s="3"/>
      <c r="B756" s="3"/>
      <c r="C756" s="3"/>
      <c r="D756" s="3"/>
      <c r="E756" s="13" t="b">
        <v>1</v>
      </c>
      <c r="F756" s="3"/>
      <c r="G756" s="3"/>
      <c r="H756" s="4" t="s">
        <v>3168</v>
      </c>
      <c r="I756" s="4" t="s">
        <v>3169</v>
      </c>
      <c r="J756" s="3"/>
    </row>
    <row r="757" spans="1:10" x14ac:dyDescent="0.2">
      <c r="A757" s="3"/>
      <c r="B757" s="3"/>
      <c r="C757" s="3"/>
      <c r="D757" s="3"/>
      <c r="E757" s="13" t="b">
        <v>1</v>
      </c>
      <c r="F757" s="3"/>
      <c r="G757" s="3"/>
      <c r="H757" s="4" t="s">
        <v>3170</v>
      </c>
      <c r="I757" s="4" t="s">
        <v>3171</v>
      </c>
      <c r="J757" s="3"/>
    </row>
    <row r="758" spans="1:10" x14ac:dyDescent="0.2">
      <c r="A758" s="3"/>
      <c r="B758" s="3"/>
      <c r="C758" s="3"/>
      <c r="D758" s="3"/>
      <c r="E758" s="13" t="b">
        <v>1</v>
      </c>
      <c r="F758" s="3"/>
      <c r="G758" s="3"/>
      <c r="H758" s="4" t="s">
        <v>3172</v>
      </c>
      <c r="I758" s="4" t="s">
        <v>3173</v>
      </c>
      <c r="J758" s="3"/>
    </row>
    <row r="759" spans="1:10" x14ac:dyDescent="0.2">
      <c r="A759" s="3"/>
      <c r="B759" s="3"/>
      <c r="C759" s="3"/>
      <c r="D759" s="3"/>
      <c r="E759" s="13" t="b">
        <v>1</v>
      </c>
      <c r="F759" s="3"/>
      <c r="G759" s="3"/>
      <c r="H759" s="4" t="s">
        <v>3174</v>
      </c>
      <c r="I759" s="4" t="s">
        <v>3175</v>
      </c>
      <c r="J759" s="3"/>
    </row>
    <row r="760" spans="1:10" x14ac:dyDescent="0.2">
      <c r="A760" s="3"/>
      <c r="B760" s="3"/>
      <c r="C760" s="3"/>
      <c r="D760" s="3"/>
      <c r="E760" s="13" t="b">
        <v>1</v>
      </c>
      <c r="F760" s="3"/>
      <c r="G760" s="3"/>
      <c r="H760" s="4" t="s">
        <v>3176</v>
      </c>
      <c r="I760" s="4" t="s">
        <v>3177</v>
      </c>
      <c r="J760" s="3"/>
    </row>
    <row r="761" spans="1:10" x14ac:dyDescent="0.2">
      <c r="A761" s="3"/>
      <c r="B761" s="3"/>
      <c r="C761" s="3"/>
      <c r="D761" s="3"/>
      <c r="E761" s="13" t="b">
        <v>1</v>
      </c>
      <c r="F761" s="3"/>
      <c r="G761" s="3"/>
      <c r="H761" s="4" t="s">
        <v>3178</v>
      </c>
      <c r="I761" s="4" t="s">
        <v>3179</v>
      </c>
      <c r="J761" s="3"/>
    </row>
    <row r="762" spans="1:10" x14ac:dyDescent="0.2">
      <c r="A762" s="3"/>
      <c r="B762" s="3"/>
      <c r="C762" s="3"/>
      <c r="D762" s="3"/>
      <c r="E762" s="13" t="b">
        <v>1</v>
      </c>
      <c r="F762" s="3"/>
      <c r="G762" s="3"/>
      <c r="H762" s="4" t="s">
        <v>3180</v>
      </c>
      <c r="I762" s="4" t="s">
        <v>3181</v>
      </c>
      <c r="J762" s="3"/>
    </row>
    <row r="763" spans="1:10" x14ac:dyDescent="0.2">
      <c r="A763" s="3"/>
      <c r="B763" s="3"/>
      <c r="C763" s="3"/>
      <c r="D763" s="3"/>
      <c r="E763" s="13" t="b">
        <v>1</v>
      </c>
      <c r="F763" s="3"/>
      <c r="G763" s="3"/>
      <c r="H763" s="4" t="s">
        <v>3182</v>
      </c>
      <c r="I763" s="4" t="s">
        <v>3183</v>
      </c>
      <c r="J763" s="3"/>
    </row>
    <row r="764" spans="1:10" x14ac:dyDescent="0.2">
      <c r="A764" s="3"/>
      <c r="B764" s="3"/>
      <c r="C764" s="3"/>
      <c r="D764" s="3"/>
      <c r="E764" s="13" t="b">
        <v>1</v>
      </c>
      <c r="F764" s="3"/>
      <c r="G764" s="3"/>
      <c r="H764" s="4" t="s">
        <v>3184</v>
      </c>
      <c r="I764" s="4" t="s">
        <v>3185</v>
      </c>
      <c r="J764" s="3"/>
    </row>
    <row r="765" spans="1:10" x14ac:dyDescent="0.2">
      <c r="A765" s="3"/>
      <c r="B765" s="3"/>
      <c r="C765" s="3"/>
      <c r="D765" s="3"/>
      <c r="E765" s="13" t="b">
        <v>1</v>
      </c>
      <c r="F765" s="3"/>
      <c r="G765" s="3"/>
      <c r="H765" s="4" t="s">
        <v>3186</v>
      </c>
      <c r="I765" s="4" t="s">
        <v>3187</v>
      </c>
      <c r="J765" s="3"/>
    </row>
    <row r="766" spans="1:10" x14ac:dyDescent="0.2">
      <c r="A766" s="3"/>
      <c r="B766" s="3"/>
      <c r="C766" s="3"/>
      <c r="D766" s="3"/>
      <c r="E766" s="13" t="b">
        <v>1</v>
      </c>
      <c r="F766" s="3"/>
      <c r="G766" s="3"/>
      <c r="H766" s="4" t="s">
        <v>3188</v>
      </c>
      <c r="I766" s="4" t="s">
        <v>3189</v>
      </c>
      <c r="J766" s="3"/>
    </row>
    <row r="767" spans="1:10" x14ac:dyDescent="0.2">
      <c r="A767" s="3"/>
      <c r="B767" s="3"/>
      <c r="C767" s="3"/>
      <c r="D767" s="3"/>
      <c r="E767" s="13" t="b">
        <v>1</v>
      </c>
      <c r="F767" s="3"/>
      <c r="G767" s="3"/>
      <c r="H767" s="4" t="s">
        <v>3190</v>
      </c>
      <c r="I767" s="4" t="s">
        <v>3191</v>
      </c>
      <c r="J767" s="3"/>
    </row>
    <row r="768" spans="1:10" x14ac:dyDescent="0.2">
      <c r="A768" s="3"/>
      <c r="B768" s="3"/>
      <c r="C768" s="3"/>
      <c r="D768" s="3"/>
      <c r="E768" s="13" t="b">
        <v>1</v>
      </c>
      <c r="F768" s="3"/>
      <c r="G768" s="3"/>
      <c r="H768" s="4" t="s">
        <v>3192</v>
      </c>
      <c r="I768" s="4" t="s">
        <v>3193</v>
      </c>
      <c r="J768" s="3"/>
    </row>
    <row r="769" spans="1:10" x14ac:dyDescent="0.2">
      <c r="A769" s="3"/>
      <c r="B769" s="3"/>
      <c r="C769" s="3"/>
      <c r="D769" s="3"/>
      <c r="E769" s="13" t="b">
        <v>1</v>
      </c>
      <c r="F769" s="3"/>
      <c r="G769" s="3"/>
      <c r="H769" s="4" t="s">
        <v>3194</v>
      </c>
      <c r="I769" s="4" t="s">
        <v>3195</v>
      </c>
      <c r="J769" s="3"/>
    </row>
    <row r="770" spans="1:10" x14ac:dyDescent="0.2">
      <c r="A770" s="3"/>
      <c r="B770" s="3"/>
      <c r="C770" s="3"/>
      <c r="D770" s="3"/>
      <c r="E770" s="13" t="b">
        <v>1</v>
      </c>
      <c r="F770" s="3"/>
      <c r="G770" s="3"/>
      <c r="H770" s="4" t="s">
        <v>3196</v>
      </c>
      <c r="I770" s="4" t="s">
        <v>3197</v>
      </c>
      <c r="J770" s="3"/>
    </row>
    <row r="771" spans="1:10" x14ac:dyDescent="0.2">
      <c r="A771" s="3"/>
      <c r="B771" s="3"/>
      <c r="C771" s="3"/>
      <c r="D771" s="3"/>
      <c r="E771" s="13" t="b">
        <v>1</v>
      </c>
      <c r="F771" s="3"/>
      <c r="G771" s="3"/>
      <c r="H771" s="4" t="s">
        <v>3198</v>
      </c>
      <c r="I771" s="4" t="s">
        <v>3199</v>
      </c>
      <c r="J771" s="3"/>
    </row>
    <row r="772" spans="1:10" x14ac:dyDescent="0.2">
      <c r="A772" s="3"/>
      <c r="B772" s="3"/>
      <c r="C772" s="3"/>
      <c r="D772" s="3"/>
      <c r="E772" s="13" t="b">
        <v>1</v>
      </c>
      <c r="F772" s="3"/>
      <c r="G772" s="3"/>
      <c r="H772" s="4" t="s">
        <v>3200</v>
      </c>
      <c r="I772" s="4" t="s">
        <v>3201</v>
      </c>
      <c r="J772" s="3"/>
    </row>
    <row r="773" spans="1:10" x14ac:dyDescent="0.2">
      <c r="A773" s="3"/>
      <c r="B773" s="3"/>
      <c r="C773" s="3"/>
      <c r="D773" s="3"/>
      <c r="E773" s="13" t="b">
        <v>1</v>
      </c>
      <c r="F773" s="3"/>
      <c r="G773" s="3"/>
      <c r="H773" s="4" t="s">
        <v>3202</v>
      </c>
      <c r="I773" s="4" t="s">
        <v>3203</v>
      </c>
      <c r="J773" s="3"/>
    </row>
    <row r="774" spans="1:10" x14ac:dyDescent="0.2">
      <c r="A774" s="3"/>
      <c r="B774" s="3"/>
      <c r="C774" s="3"/>
      <c r="D774" s="3"/>
      <c r="E774" s="13" t="b">
        <v>1</v>
      </c>
      <c r="F774" s="3"/>
      <c r="G774" s="3"/>
      <c r="H774" s="4" t="s">
        <v>3204</v>
      </c>
      <c r="I774" s="4" t="s">
        <v>3205</v>
      </c>
      <c r="J774" s="3"/>
    </row>
    <row r="775" spans="1:10" x14ac:dyDescent="0.2">
      <c r="A775" s="3"/>
      <c r="B775" s="3"/>
      <c r="C775" s="3"/>
      <c r="D775" s="3"/>
      <c r="E775" s="13" t="b">
        <v>1</v>
      </c>
      <c r="F775" s="3"/>
      <c r="G775" s="3"/>
      <c r="H775" s="4" t="s">
        <v>3206</v>
      </c>
      <c r="I775" s="4" t="s">
        <v>3207</v>
      </c>
      <c r="J775" s="3"/>
    </row>
    <row r="776" spans="1:10" x14ac:dyDescent="0.2">
      <c r="A776" s="3"/>
      <c r="B776" s="3"/>
      <c r="C776" s="3"/>
      <c r="D776" s="3"/>
      <c r="E776" s="13" t="b">
        <v>1</v>
      </c>
      <c r="F776" s="3"/>
      <c r="G776" s="3"/>
      <c r="H776" s="4" t="s">
        <v>3208</v>
      </c>
      <c r="I776" s="4" t="s">
        <v>3209</v>
      </c>
      <c r="J776" s="3"/>
    </row>
    <row r="777" spans="1:10" x14ac:dyDescent="0.2">
      <c r="A777" s="3"/>
      <c r="B777" s="3"/>
      <c r="C777" s="3"/>
      <c r="D777" s="3"/>
      <c r="E777" s="13" t="b">
        <v>1</v>
      </c>
      <c r="F777" s="3"/>
      <c r="G777" s="3"/>
      <c r="H777" s="4" t="s">
        <v>3210</v>
      </c>
      <c r="I777" s="4" t="s">
        <v>3211</v>
      </c>
      <c r="J777" s="3"/>
    </row>
    <row r="778" spans="1:10" x14ac:dyDescent="0.2">
      <c r="A778" s="3"/>
      <c r="B778" s="3"/>
      <c r="C778" s="3"/>
      <c r="D778" s="3"/>
      <c r="E778" s="13" t="b">
        <v>1</v>
      </c>
      <c r="F778" s="3"/>
      <c r="G778" s="3"/>
      <c r="H778" s="4" t="s">
        <v>3212</v>
      </c>
      <c r="I778" s="4" t="s">
        <v>3213</v>
      </c>
      <c r="J778" s="3"/>
    </row>
    <row r="779" spans="1:10" x14ac:dyDescent="0.2">
      <c r="A779" s="3"/>
      <c r="B779" s="3"/>
      <c r="C779" s="3"/>
      <c r="D779" s="3"/>
      <c r="E779" s="13" t="b">
        <v>1</v>
      </c>
      <c r="F779" s="3"/>
      <c r="G779" s="3"/>
      <c r="H779" s="4" t="s">
        <v>3214</v>
      </c>
      <c r="I779" s="4" t="s">
        <v>3215</v>
      </c>
      <c r="J779" s="3"/>
    </row>
    <row r="780" spans="1:10" x14ac:dyDescent="0.2">
      <c r="A780" s="3"/>
      <c r="B780" s="3"/>
      <c r="C780" s="3"/>
      <c r="D780" s="3"/>
      <c r="E780" s="13" t="b">
        <v>1</v>
      </c>
      <c r="F780" s="3"/>
      <c r="G780" s="3"/>
      <c r="H780" s="4" t="s">
        <v>3216</v>
      </c>
      <c r="I780" s="4" t="s">
        <v>3217</v>
      </c>
      <c r="J780" s="3"/>
    </row>
    <row r="781" spans="1:10" x14ac:dyDescent="0.2">
      <c r="A781" s="3"/>
      <c r="B781" s="3"/>
      <c r="C781" s="3"/>
      <c r="D781" s="12" t="b">
        <v>1</v>
      </c>
      <c r="E781" s="3"/>
      <c r="F781" s="3"/>
      <c r="G781" s="3"/>
      <c r="H781" s="4" t="s">
        <v>3218</v>
      </c>
      <c r="I781" s="4" t="s">
        <v>3220</v>
      </c>
      <c r="J781" s="4" t="s">
        <v>3219</v>
      </c>
    </row>
    <row r="782" spans="1:10" x14ac:dyDescent="0.2">
      <c r="A782" s="3"/>
      <c r="B782" s="3"/>
      <c r="C782" s="3"/>
      <c r="D782" s="12" t="b">
        <v>1</v>
      </c>
      <c r="E782" s="3"/>
      <c r="F782" s="3"/>
      <c r="G782" s="3"/>
      <c r="H782" s="4" t="s">
        <v>3221</v>
      </c>
      <c r="I782" s="4" t="s">
        <v>3222</v>
      </c>
      <c r="J782" s="3"/>
    </row>
    <row r="783" spans="1:10" x14ac:dyDescent="0.2">
      <c r="A783" s="3"/>
      <c r="B783" s="3"/>
      <c r="C783" s="3"/>
      <c r="D783" s="12" t="b">
        <v>1</v>
      </c>
      <c r="E783" s="3"/>
      <c r="F783" s="3"/>
      <c r="G783" s="3"/>
      <c r="H783" s="4" t="s">
        <v>3223</v>
      </c>
      <c r="I783" s="4" t="s">
        <v>3224</v>
      </c>
      <c r="J783" s="3"/>
    </row>
    <row r="784" spans="1:10" x14ac:dyDescent="0.2">
      <c r="A784" s="3"/>
      <c r="B784" s="3"/>
      <c r="C784" s="3"/>
      <c r="D784" s="12" t="b">
        <v>1</v>
      </c>
      <c r="E784" s="3"/>
      <c r="F784" s="3"/>
      <c r="G784" s="3"/>
      <c r="H784" s="4" t="s">
        <v>3225</v>
      </c>
      <c r="I784" s="4" t="s">
        <v>3226</v>
      </c>
      <c r="J784" s="3"/>
    </row>
    <row r="785" spans="1:10" x14ac:dyDescent="0.2">
      <c r="A785" s="3"/>
      <c r="B785" s="3"/>
      <c r="C785" s="3"/>
      <c r="D785" s="12" t="b">
        <v>1</v>
      </c>
      <c r="E785" s="3"/>
      <c r="F785" s="3"/>
      <c r="G785" s="3"/>
      <c r="H785" s="4" t="s">
        <v>3227</v>
      </c>
      <c r="I785" s="4" t="s">
        <v>3228</v>
      </c>
      <c r="J785" s="3"/>
    </row>
    <row r="786" spans="1:10" x14ac:dyDescent="0.2">
      <c r="A786" s="3"/>
      <c r="B786" s="3"/>
      <c r="C786" s="3"/>
      <c r="D786" s="12" t="b">
        <v>1</v>
      </c>
      <c r="E786" s="3"/>
      <c r="F786" s="3"/>
      <c r="G786" s="3"/>
      <c r="H786" s="4" t="s">
        <v>3229</v>
      </c>
      <c r="I786" s="4" t="s">
        <v>3230</v>
      </c>
      <c r="J786" s="3"/>
    </row>
    <row r="787" spans="1:10" x14ac:dyDescent="0.2">
      <c r="A787" s="3"/>
      <c r="B787" s="3"/>
      <c r="C787" s="3"/>
      <c r="D787" s="12" t="b">
        <v>1</v>
      </c>
      <c r="E787" s="3"/>
      <c r="F787" s="3"/>
      <c r="G787" s="3"/>
      <c r="H787" s="4" t="s">
        <v>3231</v>
      </c>
      <c r="I787" s="4" t="s">
        <v>3232</v>
      </c>
      <c r="J787" s="3"/>
    </row>
    <row r="788" spans="1:10" x14ac:dyDescent="0.2">
      <c r="A788" s="3"/>
      <c r="B788" s="3"/>
      <c r="C788" s="3"/>
      <c r="D788" s="12" t="b">
        <v>1</v>
      </c>
      <c r="E788" s="3"/>
      <c r="F788" s="3"/>
      <c r="G788" s="3"/>
      <c r="H788" s="4" t="s">
        <v>3233</v>
      </c>
      <c r="I788" s="4" t="s">
        <v>3234</v>
      </c>
      <c r="J788" s="3"/>
    </row>
    <row r="789" spans="1:10" x14ac:dyDescent="0.2">
      <c r="A789" s="3"/>
      <c r="B789" s="3"/>
      <c r="C789" s="3"/>
      <c r="D789" s="12" t="b">
        <v>1</v>
      </c>
      <c r="E789" s="3"/>
      <c r="F789" s="3"/>
      <c r="G789" s="3"/>
      <c r="H789" s="4" t="s">
        <v>3235</v>
      </c>
      <c r="I789" s="4" t="s">
        <v>3236</v>
      </c>
      <c r="J789" s="3"/>
    </row>
    <row r="790" spans="1:10" x14ac:dyDescent="0.2">
      <c r="A790" s="3"/>
      <c r="B790" s="3"/>
      <c r="C790" s="3"/>
      <c r="D790" s="12" t="b">
        <v>1</v>
      </c>
      <c r="E790" s="3"/>
      <c r="F790" s="3"/>
      <c r="G790" s="3"/>
      <c r="H790" s="4" t="s">
        <v>3237</v>
      </c>
      <c r="I790" s="4" t="s">
        <v>3238</v>
      </c>
      <c r="J790" s="3"/>
    </row>
    <row r="791" spans="1:10" x14ac:dyDescent="0.2">
      <c r="A791" s="3"/>
      <c r="B791" s="3"/>
      <c r="C791" s="3"/>
      <c r="D791" s="12" t="b">
        <v>1</v>
      </c>
      <c r="E791" s="3"/>
      <c r="F791" s="3"/>
      <c r="G791" s="3"/>
      <c r="H791" s="4" t="s">
        <v>3239</v>
      </c>
      <c r="I791" s="4" t="s">
        <v>3240</v>
      </c>
      <c r="J791" s="3"/>
    </row>
    <row r="792" spans="1:10" x14ac:dyDescent="0.2">
      <c r="A792" s="3"/>
      <c r="B792" s="3"/>
      <c r="C792" s="3"/>
      <c r="D792" s="12" t="b">
        <v>1</v>
      </c>
      <c r="E792" s="3"/>
      <c r="F792" s="3"/>
      <c r="G792" s="3"/>
      <c r="H792" s="4" t="s">
        <v>3241</v>
      </c>
      <c r="I792" s="4" t="s">
        <v>3242</v>
      </c>
      <c r="J792" s="3"/>
    </row>
    <row r="793" spans="1:10" x14ac:dyDescent="0.2">
      <c r="A793" s="3"/>
      <c r="B793" s="3"/>
      <c r="C793" s="3"/>
      <c r="D793" s="12" t="b">
        <v>1</v>
      </c>
      <c r="E793" s="3"/>
      <c r="F793" s="3"/>
      <c r="G793" s="3"/>
      <c r="H793" s="4" t="s">
        <v>3243</v>
      </c>
      <c r="I793" s="4" t="s">
        <v>3244</v>
      </c>
      <c r="J793" s="3"/>
    </row>
    <row r="794" spans="1:10" x14ac:dyDescent="0.2">
      <c r="A794" s="3"/>
      <c r="B794" s="3"/>
      <c r="C794" s="3"/>
      <c r="D794" s="12" t="b">
        <v>1</v>
      </c>
      <c r="E794" s="3"/>
      <c r="F794" s="3"/>
      <c r="G794" s="3"/>
      <c r="H794" s="4" t="s">
        <v>3245</v>
      </c>
      <c r="I794" s="4" t="s">
        <v>3246</v>
      </c>
      <c r="J794" s="3"/>
    </row>
    <row r="795" spans="1:10" x14ac:dyDescent="0.2">
      <c r="A795" s="3"/>
      <c r="B795" s="3"/>
      <c r="C795" s="3"/>
      <c r="D795" s="12" t="b">
        <v>1</v>
      </c>
      <c r="E795" s="3"/>
      <c r="F795" s="3"/>
      <c r="G795" s="3"/>
      <c r="H795" s="4" t="s">
        <v>3247</v>
      </c>
      <c r="I795" s="4" t="s">
        <v>3248</v>
      </c>
      <c r="J795" s="3"/>
    </row>
    <row r="796" spans="1:10" x14ac:dyDescent="0.2">
      <c r="A796" s="3"/>
      <c r="B796" s="3"/>
      <c r="C796" s="3"/>
      <c r="D796" s="12" t="b">
        <v>1</v>
      </c>
      <c r="E796" s="3"/>
      <c r="F796" s="3"/>
      <c r="G796" s="3"/>
      <c r="H796" s="4" t="s">
        <v>3249</v>
      </c>
      <c r="I796" s="4" t="s">
        <v>3250</v>
      </c>
      <c r="J796" s="3"/>
    </row>
    <row r="797" spans="1:10" x14ac:dyDescent="0.2">
      <c r="A797" s="3"/>
      <c r="B797" s="3"/>
      <c r="C797" s="3"/>
      <c r="D797" s="12" t="b">
        <v>1</v>
      </c>
      <c r="E797" s="3"/>
      <c r="F797" s="3"/>
      <c r="G797" s="3"/>
      <c r="H797" s="4" t="s">
        <v>3251</v>
      </c>
      <c r="I797" s="4" t="s">
        <v>3252</v>
      </c>
      <c r="J797" s="3"/>
    </row>
    <row r="798" spans="1:10" x14ac:dyDescent="0.2">
      <c r="A798" s="3"/>
      <c r="B798" s="3"/>
      <c r="C798" s="3"/>
      <c r="D798" s="12" t="b">
        <v>1</v>
      </c>
      <c r="E798" s="3"/>
      <c r="F798" s="3"/>
      <c r="G798" s="3"/>
      <c r="H798" s="4" t="s">
        <v>3253</v>
      </c>
      <c r="I798" s="4" t="s">
        <v>3254</v>
      </c>
      <c r="J798" s="3"/>
    </row>
    <row r="799" spans="1:10" x14ac:dyDescent="0.2">
      <c r="A799" s="3"/>
      <c r="B799" s="3"/>
      <c r="C799" s="3"/>
      <c r="D799" s="12" t="b">
        <v>1</v>
      </c>
      <c r="E799" s="3"/>
      <c r="F799" s="3"/>
      <c r="G799" s="3"/>
      <c r="H799" s="4" t="s">
        <v>3255</v>
      </c>
      <c r="I799" s="4" t="s">
        <v>3256</v>
      </c>
      <c r="J799" s="3"/>
    </row>
    <row r="800" spans="1:10" x14ac:dyDescent="0.2">
      <c r="A800" s="3"/>
      <c r="B800" s="3"/>
      <c r="C800" s="3"/>
      <c r="D800" s="12" t="b">
        <v>1</v>
      </c>
      <c r="E800" s="3"/>
      <c r="F800" s="3"/>
      <c r="G800" s="3"/>
      <c r="H800" s="4" t="s">
        <v>3257</v>
      </c>
      <c r="I800" s="4" t="s">
        <v>3258</v>
      </c>
      <c r="J800" s="3"/>
    </row>
    <row r="801" spans="1:10" x14ac:dyDescent="0.2">
      <c r="A801" s="3"/>
      <c r="B801" s="3"/>
      <c r="C801" s="3"/>
      <c r="D801" s="12" t="b">
        <v>1</v>
      </c>
      <c r="E801" s="3"/>
      <c r="F801" s="3"/>
      <c r="G801" s="3"/>
      <c r="H801" s="4" t="s">
        <v>3259</v>
      </c>
      <c r="I801" s="4" t="s">
        <v>3260</v>
      </c>
      <c r="J801" s="3"/>
    </row>
    <row r="802" spans="1:10" x14ac:dyDescent="0.2">
      <c r="A802" s="3"/>
      <c r="B802" s="3"/>
      <c r="C802" s="3"/>
      <c r="D802" s="12" t="b">
        <v>1</v>
      </c>
      <c r="E802" s="3"/>
      <c r="F802" s="3"/>
      <c r="G802" s="3"/>
      <c r="H802" s="4" t="s">
        <v>3261</v>
      </c>
      <c r="I802" s="4" t="s">
        <v>3262</v>
      </c>
      <c r="J802" s="3"/>
    </row>
    <row r="803" spans="1:10" x14ac:dyDescent="0.2">
      <c r="A803" s="3"/>
      <c r="B803" s="3"/>
      <c r="C803" s="3"/>
      <c r="D803" s="12" t="b">
        <v>1</v>
      </c>
      <c r="E803" s="3"/>
      <c r="F803" s="3"/>
      <c r="G803" s="3"/>
      <c r="H803" s="4" t="s">
        <v>3263</v>
      </c>
      <c r="I803" s="4" t="s">
        <v>3264</v>
      </c>
      <c r="J803" s="3"/>
    </row>
    <row r="804" spans="1:10" x14ac:dyDescent="0.2">
      <c r="A804" s="3"/>
      <c r="B804" s="3"/>
      <c r="C804" s="3"/>
      <c r="D804" s="12" t="b">
        <v>1</v>
      </c>
      <c r="E804" s="3"/>
      <c r="F804" s="3"/>
      <c r="G804" s="3"/>
      <c r="H804" s="4" t="s">
        <v>3265</v>
      </c>
      <c r="I804" s="4" t="s">
        <v>3267</v>
      </c>
      <c r="J804" s="25" t="s">
        <v>3266</v>
      </c>
    </row>
    <row r="805" spans="1:10" x14ac:dyDescent="0.2">
      <c r="A805" s="3"/>
      <c r="B805" s="3"/>
      <c r="C805" s="3"/>
      <c r="D805" s="12" t="b">
        <v>1</v>
      </c>
      <c r="E805" s="3"/>
      <c r="F805" s="3"/>
      <c r="G805" s="3"/>
      <c r="H805" s="4" t="s">
        <v>3268</v>
      </c>
      <c r="I805" s="4" t="s">
        <v>3269</v>
      </c>
      <c r="J805" s="3"/>
    </row>
    <row r="806" spans="1:10" x14ac:dyDescent="0.2">
      <c r="A806" s="3"/>
      <c r="B806" s="3"/>
      <c r="C806" s="3"/>
      <c r="D806" s="12" t="b">
        <v>1</v>
      </c>
      <c r="E806" s="3"/>
      <c r="F806" s="3"/>
      <c r="G806" s="3"/>
      <c r="H806" s="4" t="s">
        <v>3270</v>
      </c>
      <c r="I806" s="4" t="s">
        <v>3271</v>
      </c>
      <c r="J806" s="3"/>
    </row>
    <row r="807" spans="1:10" x14ac:dyDescent="0.2">
      <c r="A807" s="3"/>
      <c r="B807" s="3"/>
      <c r="C807" s="3"/>
      <c r="D807" s="12" t="b">
        <v>1</v>
      </c>
      <c r="E807" s="3"/>
      <c r="F807" s="3"/>
      <c r="G807" s="3"/>
      <c r="H807" s="4" t="s">
        <v>3272</v>
      </c>
      <c r="I807" s="4" t="s">
        <v>3273</v>
      </c>
      <c r="J807" s="3"/>
    </row>
    <row r="808" spans="1:10" x14ac:dyDescent="0.2">
      <c r="A808" s="3"/>
      <c r="B808" s="3"/>
      <c r="C808" s="3"/>
      <c r="D808" s="12" t="b">
        <v>1</v>
      </c>
      <c r="E808" s="3"/>
      <c r="F808" s="3"/>
      <c r="G808" s="3"/>
      <c r="H808" s="4" t="s">
        <v>3274</v>
      </c>
      <c r="I808" s="4" t="s">
        <v>3275</v>
      </c>
      <c r="J808" s="3"/>
    </row>
    <row r="809" spans="1:10" x14ac:dyDescent="0.2">
      <c r="A809" s="3"/>
      <c r="B809" s="3"/>
      <c r="C809" s="3"/>
      <c r="D809" s="12" t="b">
        <v>1</v>
      </c>
      <c r="E809" s="3"/>
      <c r="F809" s="3"/>
      <c r="G809" s="3"/>
      <c r="H809" s="4" t="s">
        <v>3276</v>
      </c>
      <c r="I809" s="4" t="s">
        <v>3277</v>
      </c>
      <c r="J809" s="3"/>
    </row>
    <row r="810" spans="1:10" x14ac:dyDescent="0.2">
      <c r="A810" s="3"/>
      <c r="B810" s="3"/>
      <c r="C810" s="3"/>
      <c r="D810" s="12" t="b">
        <v>1</v>
      </c>
      <c r="E810" s="3"/>
      <c r="F810" s="3"/>
      <c r="G810" s="3"/>
      <c r="H810" s="4" t="s">
        <v>3278</v>
      </c>
      <c r="I810" s="4" t="s">
        <v>3279</v>
      </c>
      <c r="J810" s="3"/>
    </row>
    <row r="811" spans="1:10" x14ac:dyDescent="0.2">
      <c r="A811" s="3"/>
      <c r="B811" s="3"/>
      <c r="C811" s="3"/>
      <c r="D811" s="12" t="b">
        <v>1</v>
      </c>
      <c r="E811" s="3"/>
      <c r="F811" s="3"/>
      <c r="G811" s="3"/>
      <c r="H811" s="4" t="s">
        <v>3280</v>
      </c>
      <c r="I811" s="4" t="s">
        <v>3281</v>
      </c>
      <c r="J811" s="3"/>
    </row>
    <row r="812" spans="1:10" x14ac:dyDescent="0.2">
      <c r="A812" s="3"/>
      <c r="B812" s="3"/>
      <c r="C812" s="3"/>
      <c r="D812" s="12" t="b">
        <v>1</v>
      </c>
      <c r="E812" s="3"/>
      <c r="F812" s="3"/>
      <c r="G812" s="3"/>
      <c r="H812" s="4" t="s">
        <v>3282</v>
      </c>
      <c r="I812" s="4" t="s">
        <v>3283</v>
      </c>
      <c r="J812" s="3"/>
    </row>
    <row r="813" spans="1:10" x14ac:dyDescent="0.2">
      <c r="A813" s="3"/>
      <c r="B813" s="3"/>
      <c r="C813" s="3"/>
      <c r="D813" s="12" t="b">
        <v>1</v>
      </c>
      <c r="E813" s="3"/>
      <c r="F813" s="3"/>
      <c r="G813" s="3"/>
      <c r="H813" s="4" t="s">
        <v>3284</v>
      </c>
      <c r="I813" s="4" t="s">
        <v>3285</v>
      </c>
      <c r="J813" s="3"/>
    </row>
    <row r="814" spans="1:10" x14ac:dyDescent="0.2">
      <c r="A814" s="3"/>
      <c r="B814" s="3"/>
      <c r="C814" s="3"/>
      <c r="D814" s="12" t="b">
        <v>1</v>
      </c>
      <c r="E814" s="3"/>
      <c r="F814" s="3"/>
      <c r="G814" s="3"/>
      <c r="H814" s="4" t="s">
        <v>3286</v>
      </c>
      <c r="I814" s="4" t="s">
        <v>3287</v>
      </c>
      <c r="J814" s="3"/>
    </row>
    <row r="815" spans="1:10" x14ac:dyDescent="0.2">
      <c r="A815" s="3"/>
      <c r="B815" s="3"/>
      <c r="C815" s="3"/>
      <c r="D815" s="12" t="b">
        <v>1</v>
      </c>
      <c r="E815" s="3"/>
      <c r="F815" s="3"/>
      <c r="G815" s="3"/>
      <c r="H815" s="4" t="s">
        <v>3288</v>
      </c>
      <c r="I815" s="4" t="s">
        <v>3289</v>
      </c>
      <c r="J815" s="3"/>
    </row>
    <row r="816" spans="1:10" x14ac:dyDescent="0.2">
      <c r="A816" s="3"/>
      <c r="B816" s="3"/>
      <c r="C816" s="3"/>
      <c r="D816" s="12" t="b">
        <v>1</v>
      </c>
      <c r="E816" s="3"/>
      <c r="F816" s="3"/>
      <c r="G816" s="3"/>
      <c r="H816" s="4" t="s">
        <v>3290</v>
      </c>
      <c r="I816" s="4" t="s">
        <v>3291</v>
      </c>
      <c r="J816" s="3"/>
    </row>
    <row r="817" spans="1:10" x14ac:dyDescent="0.2">
      <c r="A817" s="3"/>
      <c r="B817" s="3"/>
      <c r="C817" s="3"/>
      <c r="D817" s="12" t="b">
        <v>1</v>
      </c>
      <c r="E817" s="3"/>
      <c r="F817" s="3"/>
      <c r="G817" s="3"/>
      <c r="H817" s="4" t="s">
        <v>3292</v>
      </c>
      <c r="I817" s="4" t="s">
        <v>3293</v>
      </c>
      <c r="J817" s="3"/>
    </row>
    <row r="818" spans="1:10" x14ac:dyDescent="0.2">
      <c r="A818" s="3"/>
      <c r="B818" s="3"/>
      <c r="C818" s="3"/>
      <c r="D818" s="12" t="b">
        <v>1</v>
      </c>
      <c r="E818" s="3"/>
      <c r="F818" s="3"/>
      <c r="G818" s="3"/>
      <c r="H818" s="4" t="s">
        <v>3294</v>
      </c>
      <c r="I818" s="4" t="s">
        <v>3295</v>
      </c>
      <c r="J818" s="3"/>
    </row>
    <row r="819" spans="1:10" x14ac:dyDescent="0.2">
      <c r="A819" s="3"/>
      <c r="B819" s="3"/>
      <c r="C819" s="3"/>
      <c r="D819" s="12" t="b">
        <v>1</v>
      </c>
      <c r="E819" s="3"/>
      <c r="F819" s="3"/>
      <c r="G819" s="3"/>
      <c r="H819" s="4" t="s">
        <v>3296</v>
      </c>
      <c r="I819" s="4" t="s">
        <v>3297</v>
      </c>
      <c r="J819" s="3"/>
    </row>
    <row r="820" spans="1:10" x14ac:dyDescent="0.2">
      <c r="A820" s="3"/>
      <c r="B820" s="3"/>
      <c r="C820" s="3"/>
      <c r="D820" s="12" t="b">
        <v>1</v>
      </c>
      <c r="E820" s="3"/>
      <c r="F820" s="3"/>
      <c r="G820" s="3"/>
      <c r="H820" s="4" t="s">
        <v>3298</v>
      </c>
      <c r="I820" s="4" t="s">
        <v>3299</v>
      </c>
      <c r="J820" s="3"/>
    </row>
    <row r="821" spans="1:10" x14ac:dyDescent="0.2">
      <c r="A821" s="3"/>
      <c r="B821" s="3"/>
      <c r="C821" s="3"/>
      <c r="D821" s="12" t="b">
        <v>1</v>
      </c>
      <c r="E821" s="3"/>
      <c r="F821" s="3"/>
      <c r="G821" s="3"/>
      <c r="H821" s="4" t="s">
        <v>3300</v>
      </c>
      <c r="I821" s="4" t="s">
        <v>3301</v>
      </c>
      <c r="J821" s="3"/>
    </row>
    <row r="822" spans="1:10" x14ac:dyDescent="0.2">
      <c r="A822" s="3"/>
      <c r="B822" s="3"/>
      <c r="C822" s="3"/>
      <c r="D822" s="12" t="b">
        <v>1</v>
      </c>
      <c r="E822" s="3"/>
      <c r="F822" s="3"/>
      <c r="G822" s="3"/>
      <c r="H822" s="4" t="s">
        <v>3302</v>
      </c>
      <c r="I822" s="4" t="s">
        <v>3303</v>
      </c>
      <c r="J822" s="3"/>
    </row>
    <row r="823" spans="1:10" x14ac:dyDescent="0.2">
      <c r="A823" s="3"/>
      <c r="B823" s="3"/>
      <c r="C823" s="3"/>
      <c r="D823" s="12" t="b">
        <v>1</v>
      </c>
      <c r="E823" s="3"/>
      <c r="F823" s="3"/>
      <c r="G823" s="3"/>
      <c r="H823" s="4" t="s">
        <v>3304</v>
      </c>
      <c r="I823" s="4" t="s">
        <v>3305</v>
      </c>
      <c r="J823" s="3"/>
    </row>
    <row r="824" spans="1:10" x14ac:dyDescent="0.2">
      <c r="A824" s="3"/>
      <c r="B824" s="3"/>
      <c r="C824" s="3"/>
      <c r="D824" s="12" t="b">
        <v>1</v>
      </c>
      <c r="E824" s="3"/>
      <c r="F824" s="3"/>
      <c r="G824" s="3"/>
      <c r="H824" s="4" t="s">
        <v>3306</v>
      </c>
      <c r="I824" s="4" t="s">
        <v>3307</v>
      </c>
      <c r="J824" s="3"/>
    </row>
    <row r="825" spans="1:10" x14ac:dyDescent="0.2">
      <c r="A825" s="3"/>
      <c r="B825" s="3"/>
      <c r="C825" s="3"/>
      <c r="D825" s="12" t="b">
        <v>1</v>
      </c>
      <c r="E825" s="3"/>
      <c r="F825" s="3"/>
      <c r="G825" s="3"/>
      <c r="H825" s="4" t="s">
        <v>3308</v>
      </c>
      <c r="I825" s="4" t="s">
        <v>3309</v>
      </c>
      <c r="J825" s="3"/>
    </row>
    <row r="826" spans="1:10" x14ac:dyDescent="0.2">
      <c r="A826" s="3"/>
      <c r="B826" s="3"/>
      <c r="C826" s="3"/>
      <c r="D826" s="12" t="b">
        <v>1</v>
      </c>
      <c r="E826" s="3"/>
      <c r="F826" s="3"/>
      <c r="G826" s="3"/>
      <c r="H826" s="4" t="s">
        <v>3310</v>
      </c>
      <c r="I826" s="4" t="s">
        <v>3311</v>
      </c>
      <c r="J826" s="3"/>
    </row>
    <row r="827" spans="1:10" x14ac:dyDescent="0.2">
      <c r="A827" s="3"/>
      <c r="B827" s="3"/>
      <c r="C827" s="3"/>
      <c r="D827" s="12" t="b">
        <v>1</v>
      </c>
      <c r="E827" s="3"/>
      <c r="F827" s="3"/>
      <c r="G827" s="3"/>
      <c r="H827" s="4" t="s">
        <v>3312</v>
      </c>
      <c r="I827" s="4" t="s">
        <v>3313</v>
      </c>
      <c r="J827" s="3"/>
    </row>
    <row r="828" spans="1:10" x14ac:dyDescent="0.2">
      <c r="A828" s="3"/>
      <c r="B828" s="3"/>
      <c r="C828" s="3"/>
      <c r="D828" s="12" t="b">
        <v>1</v>
      </c>
      <c r="E828" s="3"/>
      <c r="F828" s="3"/>
      <c r="G828" s="3"/>
      <c r="H828" s="4" t="s">
        <v>3314</v>
      </c>
      <c r="I828" s="4" t="s">
        <v>3315</v>
      </c>
      <c r="J828" s="3"/>
    </row>
    <row r="829" spans="1:10" x14ac:dyDescent="0.2">
      <c r="A829" s="3"/>
      <c r="B829" s="3"/>
      <c r="C829" s="3"/>
      <c r="D829" s="12" t="b">
        <v>1</v>
      </c>
      <c r="E829" s="3"/>
      <c r="F829" s="3"/>
      <c r="G829" s="3"/>
      <c r="H829" s="4" t="s">
        <v>3316</v>
      </c>
      <c r="I829" s="4" t="s">
        <v>3317</v>
      </c>
      <c r="J829" s="3"/>
    </row>
    <row r="830" spans="1:10" x14ac:dyDescent="0.2">
      <c r="A830" s="3"/>
      <c r="B830" s="3"/>
      <c r="C830" s="3"/>
      <c r="D830" s="12" t="b">
        <v>1</v>
      </c>
      <c r="E830" s="3"/>
      <c r="F830" s="3"/>
      <c r="G830" s="3"/>
      <c r="H830" s="4" t="s">
        <v>3318</v>
      </c>
      <c r="I830" s="4" t="s">
        <v>3319</v>
      </c>
      <c r="J830" s="3"/>
    </row>
    <row r="831" spans="1:10" x14ac:dyDescent="0.2">
      <c r="A831" s="3"/>
      <c r="B831" s="3"/>
      <c r="C831" s="3"/>
      <c r="D831" s="12" t="b">
        <v>1</v>
      </c>
      <c r="E831" s="3"/>
      <c r="F831" s="3"/>
      <c r="G831" s="3"/>
      <c r="H831" s="4" t="s">
        <v>3320</v>
      </c>
      <c r="I831" s="4" t="s">
        <v>3321</v>
      </c>
      <c r="J831" s="3"/>
    </row>
    <row r="832" spans="1:10" x14ac:dyDescent="0.2">
      <c r="A832" s="3"/>
      <c r="B832" s="3"/>
      <c r="C832" s="3"/>
      <c r="D832" s="12" t="b">
        <v>1</v>
      </c>
      <c r="E832" s="3"/>
      <c r="F832" s="3"/>
      <c r="G832" s="3"/>
      <c r="H832" s="4" t="s">
        <v>3322</v>
      </c>
      <c r="I832" s="4" t="s">
        <v>3323</v>
      </c>
      <c r="J832" s="3"/>
    </row>
    <row r="833" spans="1:10" x14ac:dyDescent="0.2">
      <c r="A833" s="3"/>
      <c r="B833" s="3"/>
      <c r="C833" s="3"/>
      <c r="D833" s="12" t="b">
        <v>1</v>
      </c>
      <c r="E833" s="3"/>
      <c r="F833" s="3"/>
      <c r="G833" s="3"/>
      <c r="H833" s="4" t="s">
        <v>3324</v>
      </c>
      <c r="I833" s="4" t="s">
        <v>3325</v>
      </c>
      <c r="J833" s="3"/>
    </row>
    <row r="834" spans="1:10" x14ac:dyDescent="0.2">
      <c r="A834" s="3"/>
      <c r="B834" s="3"/>
      <c r="C834" s="3"/>
      <c r="D834" s="12" t="b">
        <v>1</v>
      </c>
      <c r="E834" s="3"/>
      <c r="F834" s="3"/>
      <c r="G834" s="3"/>
      <c r="H834" s="4" t="s">
        <v>3326</v>
      </c>
      <c r="I834" s="4" t="s">
        <v>3327</v>
      </c>
      <c r="J834" s="3"/>
    </row>
    <row r="835" spans="1:10" x14ac:dyDescent="0.2">
      <c r="A835" s="3"/>
      <c r="B835" s="3"/>
      <c r="C835" s="3"/>
      <c r="D835" s="12" t="b">
        <v>1</v>
      </c>
      <c r="E835" s="3"/>
      <c r="F835" s="3"/>
      <c r="G835" s="3"/>
      <c r="H835" s="4" t="s">
        <v>3328</v>
      </c>
      <c r="I835" s="4" t="s">
        <v>3329</v>
      </c>
      <c r="J835" s="3"/>
    </row>
    <row r="836" spans="1:10" x14ac:dyDescent="0.2">
      <c r="A836" s="3"/>
      <c r="B836" s="3"/>
      <c r="C836" s="3"/>
      <c r="D836" s="12" t="b">
        <v>1</v>
      </c>
      <c r="E836" s="3"/>
      <c r="F836" s="3"/>
      <c r="G836" s="3"/>
      <c r="H836" s="4" t="s">
        <v>3330</v>
      </c>
      <c r="I836" s="4" t="s">
        <v>3331</v>
      </c>
      <c r="J836" s="3"/>
    </row>
    <row r="837" spans="1:10" x14ac:dyDescent="0.2">
      <c r="A837" s="3"/>
      <c r="B837" s="3"/>
      <c r="C837" s="3"/>
      <c r="D837" s="12" t="b">
        <v>1</v>
      </c>
      <c r="E837" s="3"/>
      <c r="F837" s="3"/>
      <c r="G837" s="3"/>
      <c r="H837" s="4" t="s">
        <v>3332</v>
      </c>
      <c r="I837" s="4" t="s">
        <v>3333</v>
      </c>
      <c r="J837" s="3"/>
    </row>
    <row r="838" spans="1:10" x14ac:dyDescent="0.2">
      <c r="A838" s="3"/>
      <c r="B838" s="3"/>
      <c r="C838" s="3"/>
      <c r="D838" s="12" t="b">
        <v>1</v>
      </c>
      <c r="E838" s="3"/>
      <c r="F838" s="3"/>
      <c r="G838" s="3"/>
      <c r="H838" s="4" t="s">
        <v>3334</v>
      </c>
      <c r="I838" s="4" t="s">
        <v>3335</v>
      </c>
      <c r="J838" s="3"/>
    </row>
    <row r="839" spans="1:10" x14ac:dyDescent="0.2">
      <c r="A839" s="3"/>
      <c r="B839" s="3"/>
      <c r="C839" s="3"/>
      <c r="D839" s="12" t="b">
        <v>1</v>
      </c>
      <c r="E839" s="3"/>
      <c r="F839" s="3"/>
      <c r="G839" s="3"/>
      <c r="H839" s="4" t="s">
        <v>3336</v>
      </c>
      <c r="I839" s="4" t="s">
        <v>3337</v>
      </c>
      <c r="J839" s="3"/>
    </row>
    <row r="840" spans="1:10" x14ac:dyDescent="0.2">
      <c r="A840" s="3"/>
      <c r="B840" s="3"/>
      <c r="C840" s="3"/>
      <c r="D840" s="12" t="b">
        <v>1</v>
      </c>
      <c r="E840" s="3"/>
      <c r="F840" s="3"/>
      <c r="G840" s="3"/>
      <c r="H840" s="4" t="s">
        <v>3338</v>
      </c>
      <c r="I840" s="4" t="s">
        <v>3339</v>
      </c>
      <c r="J840" s="3"/>
    </row>
    <row r="841" spans="1:10" x14ac:dyDescent="0.2">
      <c r="A841" s="3"/>
      <c r="B841" s="3"/>
      <c r="C841" s="3"/>
      <c r="D841" s="12" t="b">
        <v>1</v>
      </c>
      <c r="E841" s="3"/>
      <c r="F841" s="3"/>
      <c r="G841" s="3"/>
      <c r="H841" s="4" t="s">
        <v>3340</v>
      </c>
      <c r="I841" s="4" t="s">
        <v>3341</v>
      </c>
      <c r="J841" s="3"/>
    </row>
    <row r="842" spans="1:10" x14ac:dyDescent="0.2">
      <c r="A842" s="3"/>
      <c r="B842" s="3"/>
      <c r="C842" s="3"/>
      <c r="D842" s="12" t="b">
        <v>1</v>
      </c>
      <c r="E842" s="3"/>
      <c r="F842" s="3"/>
      <c r="G842" s="3"/>
      <c r="H842" s="4" t="s">
        <v>3342</v>
      </c>
      <c r="I842" s="4" t="s">
        <v>3343</v>
      </c>
      <c r="J842" s="3"/>
    </row>
    <row r="843" spans="1:10" x14ac:dyDescent="0.2">
      <c r="A843" s="3"/>
      <c r="B843" s="3"/>
      <c r="C843" s="3"/>
      <c r="D843" s="12" t="b">
        <v>1</v>
      </c>
      <c r="E843" s="3"/>
      <c r="F843" s="3"/>
      <c r="G843" s="3"/>
      <c r="H843" s="4" t="s">
        <v>3344</v>
      </c>
      <c r="I843" s="4" t="s">
        <v>3345</v>
      </c>
      <c r="J843" s="3"/>
    </row>
    <row r="844" spans="1:10" x14ac:dyDescent="0.2">
      <c r="A844" s="3"/>
      <c r="B844" s="3"/>
      <c r="C844" s="3"/>
      <c r="D844" s="12" t="b">
        <v>1</v>
      </c>
      <c r="E844" s="3"/>
      <c r="F844" s="3"/>
      <c r="G844" s="3"/>
      <c r="H844" s="4" t="s">
        <v>3346</v>
      </c>
      <c r="I844" s="4" t="s">
        <v>3347</v>
      </c>
      <c r="J844" s="3"/>
    </row>
    <row r="845" spans="1:10" x14ac:dyDescent="0.2">
      <c r="A845" s="3"/>
      <c r="B845" s="3"/>
      <c r="C845" s="3"/>
      <c r="D845" s="12" t="b">
        <v>1</v>
      </c>
      <c r="E845" s="3"/>
      <c r="F845" s="3"/>
      <c r="G845" s="3"/>
      <c r="H845" s="4" t="s">
        <v>3348</v>
      </c>
      <c r="I845" s="4" t="s">
        <v>3349</v>
      </c>
      <c r="J845" s="3"/>
    </row>
    <row r="846" spans="1:10" x14ac:dyDescent="0.2">
      <c r="A846" s="3"/>
      <c r="B846" s="3"/>
      <c r="C846" s="3"/>
      <c r="D846" s="12" t="b">
        <v>1</v>
      </c>
      <c r="E846" s="3"/>
      <c r="F846" s="3"/>
      <c r="G846" s="3"/>
      <c r="H846" s="4" t="s">
        <v>3350</v>
      </c>
      <c r="I846" s="4" t="s">
        <v>3351</v>
      </c>
      <c r="J846" s="3"/>
    </row>
    <row r="847" spans="1:10" x14ac:dyDescent="0.2">
      <c r="A847" s="3"/>
      <c r="B847" s="3"/>
      <c r="C847" s="3"/>
      <c r="D847" s="12" t="b">
        <v>1</v>
      </c>
      <c r="E847" s="3"/>
      <c r="F847" s="3"/>
      <c r="G847" s="3"/>
      <c r="H847" s="4" t="s">
        <v>3352</v>
      </c>
      <c r="I847" s="4" t="s">
        <v>3353</v>
      </c>
      <c r="J847" s="3"/>
    </row>
    <row r="848" spans="1:10" x14ac:dyDescent="0.2">
      <c r="A848" s="3"/>
      <c r="B848" s="3"/>
      <c r="C848" s="3"/>
      <c r="D848" s="12" t="b">
        <v>1</v>
      </c>
      <c r="E848" s="3"/>
      <c r="F848" s="3"/>
      <c r="G848" s="3"/>
      <c r="H848" s="4" t="s">
        <v>3354</v>
      </c>
      <c r="I848" s="4" t="s">
        <v>3355</v>
      </c>
      <c r="J848" s="3"/>
    </row>
    <row r="849" spans="1:10" x14ac:dyDescent="0.2">
      <c r="A849" s="3"/>
      <c r="B849" s="3"/>
      <c r="C849" s="3"/>
      <c r="D849" s="12" t="b">
        <v>1</v>
      </c>
      <c r="E849" s="3"/>
      <c r="F849" s="3"/>
      <c r="G849" s="3"/>
      <c r="H849" s="4" t="s">
        <v>3356</v>
      </c>
      <c r="I849" s="4" t="s">
        <v>3357</v>
      </c>
      <c r="J849" s="3"/>
    </row>
    <row r="850" spans="1:10" x14ac:dyDescent="0.2">
      <c r="A850" s="3"/>
      <c r="B850" s="3"/>
      <c r="C850" s="3"/>
      <c r="D850" s="12" t="b">
        <v>1</v>
      </c>
      <c r="E850" s="3"/>
      <c r="F850" s="3"/>
      <c r="G850" s="3"/>
      <c r="H850" s="4" t="s">
        <v>3358</v>
      </c>
      <c r="I850" s="4" t="s">
        <v>3359</v>
      </c>
      <c r="J850" s="3"/>
    </row>
    <row r="851" spans="1:10" x14ac:dyDescent="0.2">
      <c r="A851" s="3"/>
      <c r="B851" s="3"/>
      <c r="C851" s="3"/>
      <c r="D851" s="12" t="b">
        <v>1</v>
      </c>
      <c r="E851" s="3"/>
      <c r="F851" s="3"/>
      <c r="G851" s="3"/>
      <c r="H851" s="4" t="s">
        <v>3360</v>
      </c>
      <c r="I851" s="4" t="s">
        <v>3361</v>
      </c>
      <c r="J851" s="3"/>
    </row>
    <row r="852" spans="1:10" x14ac:dyDescent="0.2">
      <c r="A852" s="3"/>
      <c r="B852" s="3"/>
      <c r="C852" s="3"/>
      <c r="D852" s="12" t="b">
        <v>1</v>
      </c>
      <c r="E852" s="3"/>
      <c r="F852" s="3"/>
      <c r="G852" s="3"/>
      <c r="H852" s="4" t="s">
        <v>3362</v>
      </c>
      <c r="I852" s="4" t="s">
        <v>3363</v>
      </c>
      <c r="J852" s="3"/>
    </row>
    <row r="853" spans="1:10" x14ac:dyDescent="0.2">
      <c r="A853" s="3"/>
      <c r="B853" s="3"/>
      <c r="C853" s="3"/>
      <c r="D853" s="12" t="b">
        <v>1</v>
      </c>
      <c r="E853" s="3"/>
      <c r="F853" s="3"/>
      <c r="G853" s="3"/>
      <c r="H853" s="4" t="s">
        <v>3364</v>
      </c>
      <c r="I853" s="4" t="s">
        <v>3365</v>
      </c>
      <c r="J853" s="3"/>
    </row>
    <row r="854" spans="1:10" x14ac:dyDescent="0.2">
      <c r="A854" s="3"/>
      <c r="B854" s="3"/>
      <c r="C854" s="3"/>
      <c r="D854" s="12" t="b">
        <v>1</v>
      </c>
      <c r="E854" s="3"/>
      <c r="F854" s="3"/>
      <c r="G854" s="3"/>
      <c r="H854" s="4" t="s">
        <v>3366</v>
      </c>
      <c r="I854" s="4" t="s">
        <v>3367</v>
      </c>
      <c r="J854" s="3"/>
    </row>
    <row r="855" spans="1:10" x14ac:dyDescent="0.2">
      <c r="A855" s="3"/>
      <c r="B855" s="3"/>
      <c r="C855" s="3"/>
      <c r="D855" s="12" t="b">
        <v>1</v>
      </c>
      <c r="E855" s="3"/>
      <c r="F855" s="3"/>
      <c r="G855" s="3"/>
      <c r="H855" s="4" t="s">
        <v>3368</v>
      </c>
      <c r="I855" s="4" t="s">
        <v>3369</v>
      </c>
      <c r="J855" s="3"/>
    </row>
    <row r="856" spans="1:10" x14ac:dyDescent="0.2">
      <c r="A856" s="3"/>
      <c r="B856" s="3"/>
      <c r="C856" s="3"/>
      <c r="D856" s="12" t="b">
        <v>1</v>
      </c>
      <c r="E856" s="3"/>
      <c r="F856" s="3"/>
      <c r="G856" s="3"/>
      <c r="H856" s="4" t="s">
        <v>3370</v>
      </c>
      <c r="I856" s="4" t="s">
        <v>3371</v>
      </c>
      <c r="J856" s="3"/>
    </row>
    <row r="857" spans="1:10" x14ac:dyDescent="0.2">
      <c r="A857" s="3"/>
      <c r="B857" s="3"/>
      <c r="C857" s="3"/>
      <c r="D857" s="12" t="b">
        <v>1</v>
      </c>
      <c r="E857" s="3"/>
      <c r="F857" s="3"/>
      <c r="G857" s="3"/>
      <c r="H857" s="4" t="s">
        <v>3372</v>
      </c>
      <c r="I857" s="4" t="s">
        <v>3373</v>
      </c>
      <c r="J857" s="3"/>
    </row>
    <row r="858" spans="1:10" x14ac:dyDescent="0.2">
      <c r="A858" s="3"/>
      <c r="B858" s="3"/>
      <c r="C858" s="3"/>
      <c r="D858" s="12" t="b">
        <v>1</v>
      </c>
      <c r="E858" s="3"/>
      <c r="F858" s="3"/>
      <c r="G858" s="3"/>
      <c r="H858" s="4" t="s">
        <v>3374</v>
      </c>
      <c r="I858" s="4" t="s">
        <v>3375</v>
      </c>
      <c r="J858" s="3"/>
    </row>
    <row r="859" spans="1:10" x14ac:dyDescent="0.2">
      <c r="A859" s="3"/>
      <c r="B859" s="3"/>
      <c r="C859" s="3"/>
      <c r="D859" s="12" t="b">
        <v>1</v>
      </c>
      <c r="E859" s="3"/>
      <c r="F859" s="3"/>
      <c r="G859" s="3"/>
      <c r="H859" s="4" t="s">
        <v>3376</v>
      </c>
      <c r="I859" s="4" t="s">
        <v>3377</v>
      </c>
      <c r="J859" s="3"/>
    </row>
    <row r="860" spans="1:10" x14ac:dyDescent="0.2">
      <c r="A860" s="3"/>
      <c r="B860" s="3"/>
      <c r="C860" s="3"/>
      <c r="D860" s="12" t="b">
        <v>1</v>
      </c>
      <c r="E860" s="3"/>
      <c r="F860" s="3"/>
      <c r="G860" s="3"/>
      <c r="H860" s="4" t="s">
        <v>3378</v>
      </c>
      <c r="I860" s="4" t="s">
        <v>3379</v>
      </c>
      <c r="J860" s="3"/>
    </row>
    <row r="861" spans="1:10" x14ac:dyDescent="0.2">
      <c r="A861" s="3"/>
      <c r="B861" s="3"/>
      <c r="C861" s="3"/>
      <c r="D861" s="12" t="b">
        <v>1</v>
      </c>
      <c r="E861" s="3"/>
      <c r="F861" s="3"/>
      <c r="G861" s="3"/>
      <c r="H861" s="4" t="s">
        <v>3380</v>
      </c>
      <c r="I861" s="4" t="s">
        <v>3381</v>
      </c>
      <c r="J861" s="3"/>
    </row>
    <row r="862" spans="1:10" x14ac:dyDescent="0.2">
      <c r="A862" s="3"/>
      <c r="B862" s="3"/>
      <c r="C862" s="3"/>
      <c r="D862" s="12" t="b">
        <v>1</v>
      </c>
      <c r="E862" s="3"/>
      <c r="F862" s="3"/>
      <c r="G862" s="3"/>
      <c r="H862" s="4" t="s">
        <v>3382</v>
      </c>
      <c r="I862" s="4" t="s">
        <v>3383</v>
      </c>
      <c r="J862" s="3"/>
    </row>
    <row r="863" spans="1:10" x14ac:dyDescent="0.2">
      <c r="A863" s="3"/>
      <c r="B863" s="3"/>
      <c r="C863" s="3"/>
      <c r="D863" s="12" t="b">
        <v>1</v>
      </c>
      <c r="E863" s="3"/>
      <c r="F863" s="3"/>
      <c r="G863" s="3"/>
      <c r="H863" s="4" t="s">
        <v>3384</v>
      </c>
      <c r="I863" s="4" t="s">
        <v>3385</v>
      </c>
      <c r="J863" s="3"/>
    </row>
    <row r="864" spans="1:10" x14ac:dyDescent="0.2">
      <c r="A864" s="3"/>
      <c r="B864" s="3"/>
      <c r="C864" s="3"/>
      <c r="D864" s="12" t="b">
        <v>1</v>
      </c>
      <c r="E864" s="3"/>
      <c r="F864" s="3"/>
      <c r="G864" s="3"/>
      <c r="H864" s="4" t="s">
        <v>3386</v>
      </c>
      <c r="I864" s="4" t="s">
        <v>3387</v>
      </c>
      <c r="J864" s="3"/>
    </row>
    <row r="865" spans="1:10" x14ac:dyDescent="0.2">
      <c r="A865" s="3"/>
      <c r="B865" s="3"/>
      <c r="C865" s="3"/>
      <c r="D865" s="12" t="b">
        <v>1</v>
      </c>
      <c r="E865" s="3"/>
      <c r="F865" s="3"/>
      <c r="G865" s="3"/>
      <c r="H865" s="4" t="s">
        <v>3388</v>
      </c>
      <c r="I865" s="4" t="s">
        <v>3389</v>
      </c>
      <c r="J865" s="3"/>
    </row>
    <row r="866" spans="1:10" x14ac:dyDescent="0.2">
      <c r="A866" s="3"/>
      <c r="B866" s="3"/>
      <c r="C866" s="3"/>
      <c r="D866" s="12" t="b">
        <v>1</v>
      </c>
      <c r="E866" s="3"/>
      <c r="F866" s="3"/>
      <c r="G866" s="3"/>
      <c r="H866" s="4" t="s">
        <v>3390</v>
      </c>
      <c r="I866" s="4" t="s">
        <v>3391</v>
      </c>
      <c r="J866" s="3"/>
    </row>
    <row r="867" spans="1:10" x14ac:dyDescent="0.2">
      <c r="A867" s="3"/>
      <c r="B867" s="3"/>
      <c r="C867" s="3"/>
      <c r="D867" s="12" t="b">
        <v>1</v>
      </c>
      <c r="E867" s="3"/>
      <c r="F867" s="3"/>
      <c r="G867" s="3"/>
      <c r="H867" s="4" t="s">
        <v>3392</v>
      </c>
      <c r="I867" s="4" t="s">
        <v>3393</v>
      </c>
      <c r="J867" s="3"/>
    </row>
    <row r="868" spans="1:10" x14ac:dyDescent="0.2">
      <c r="A868" s="3"/>
      <c r="B868" s="3"/>
      <c r="C868" s="3"/>
      <c r="D868" s="12" t="b">
        <v>1</v>
      </c>
      <c r="E868" s="3"/>
      <c r="F868" s="3"/>
      <c r="G868" s="3"/>
      <c r="H868" s="4" t="s">
        <v>3394</v>
      </c>
      <c r="I868" s="4" t="s">
        <v>3395</v>
      </c>
      <c r="J868" s="3"/>
    </row>
    <row r="869" spans="1:10" x14ac:dyDescent="0.2">
      <c r="A869" s="3"/>
      <c r="B869" s="3"/>
      <c r="C869" s="3"/>
      <c r="D869" s="12" t="b">
        <v>1</v>
      </c>
      <c r="E869" s="3"/>
      <c r="F869" s="3"/>
      <c r="G869" s="3"/>
      <c r="H869" s="4" t="s">
        <v>3396</v>
      </c>
      <c r="I869" s="4" t="s">
        <v>3397</v>
      </c>
      <c r="J869" s="3"/>
    </row>
    <row r="870" spans="1:10" x14ac:dyDescent="0.2">
      <c r="A870" s="3"/>
      <c r="B870" s="3"/>
      <c r="C870" s="3"/>
      <c r="D870" s="12" t="b">
        <v>1</v>
      </c>
      <c r="E870" s="3"/>
      <c r="F870" s="3"/>
      <c r="G870" s="3"/>
      <c r="H870" s="4" t="s">
        <v>3398</v>
      </c>
      <c r="I870" s="4" t="s">
        <v>3399</v>
      </c>
      <c r="J870" s="3"/>
    </row>
    <row r="871" spans="1:10" x14ac:dyDescent="0.2">
      <c r="A871" s="3"/>
      <c r="B871" s="3"/>
      <c r="C871" s="3"/>
      <c r="D871" s="12" t="b">
        <v>1</v>
      </c>
      <c r="E871" s="3"/>
      <c r="F871" s="3"/>
      <c r="G871" s="3"/>
      <c r="H871" s="4" t="s">
        <v>3400</v>
      </c>
      <c r="I871" s="4" t="s">
        <v>3401</v>
      </c>
      <c r="J871" s="3"/>
    </row>
    <row r="872" spans="1:10" x14ac:dyDescent="0.2">
      <c r="A872" s="3"/>
      <c r="B872" s="3"/>
      <c r="C872" s="3"/>
      <c r="D872" s="12" t="b">
        <v>1</v>
      </c>
      <c r="E872" s="3"/>
      <c r="F872" s="3"/>
      <c r="G872" s="3"/>
      <c r="H872" s="4" t="s">
        <v>3402</v>
      </c>
      <c r="I872" s="4" t="s">
        <v>3403</v>
      </c>
      <c r="J872" s="3"/>
    </row>
    <row r="873" spans="1:10" x14ac:dyDescent="0.2">
      <c r="A873" s="3"/>
      <c r="B873" s="3"/>
      <c r="C873" s="3"/>
      <c r="D873" s="12" t="b">
        <v>1</v>
      </c>
      <c r="E873" s="3"/>
      <c r="F873" s="3"/>
      <c r="G873" s="3"/>
      <c r="H873" s="4" t="s">
        <v>3404</v>
      </c>
      <c r="I873" s="4" t="s">
        <v>3405</v>
      </c>
      <c r="J873" s="3"/>
    </row>
    <row r="874" spans="1:10" x14ac:dyDescent="0.2">
      <c r="A874" s="3"/>
      <c r="B874" s="3"/>
      <c r="C874" s="3"/>
      <c r="D874" s="12" t="b">
        <v>1</v>
      </c>
      <c r="E874" s="3"/>
      <c r="F874" s="3"/>
      <c r="G874" s="3"/>
      <c r="H874" s="4" t="s">
        <v>3406</v>
      </c>
      <c r="I874" s="4" t="s">
        <v>3407</v>
      </c>
      <c r="J874" s="3"/>
    </row>
    <row r="875" spans="1:10" x14ac:dyDescent="0.2">
      <c r="A875" s="3"/>
      <c r="B875" s="3"/>
      <c r="C875" s="3"/>
      <c r="D875" s="12" t="b">
        <v>1</v>
      </c>
      <c r="E875" s="3"/>
      <c r="F875" s="3"/>
      <c r="G875" s="3"/>
      <c r="H875" s="4" t="s">
        <v>3408</v>
      </c>
      <c r="I875" s="4" t="s">
        <v>3409</v>
      </c>
      <c r="J875" s="3"/>
    </row>
    <row r="876" spans="1:10" x14ac:dyDescent="0.2">
      <c r="A876" s="3"/>
      <c r="B876" s="3"/>
      <c r="C876" s="3"/>
      <c r="D876" s="12" t="b">
        <v>1</v>
      </c>
      <c r="E876" s="3"/>
      <c r="F876" s="3"/>
      <c r="G876" s="3"/>
      <c r="H876" s="4" t="s">
        <v>3410</v>
      </c>
      <c r="I876" s="4" t="s">
        <v>3411</v>
      </c>
      <c r="J876" s="3"/>
    </row>
    <row r="877" spans="1:10" x14ac:dyDescent="0.2">
      <c r="A877" s="3"/>
      <c r="B877" s="3"/>
      <c r="C877" s="3"/>
      <c r="D877" s="12" t="b">
        <v>1</v>
      </c>
      <c r="E877" s="3"/>
      <c r="F877" s="3"/>
      <c r="G877" s="3"/>
      <c r="H877" s="4" t="s">
        <v>3412</v>
      </c>
      <c r="I877" s="4" t="s">
        <v>3413</v>
      </c>
      <c r="J877" s="3"/>
    </row>
    <row r="878" spans="1:10" x14ac:dyDescent="0.2">
      <c r="A878" s="3"/>
      <c r="B878" s="3"/>
      <c r="C878" s="3"/>
      <c r="D878" s="12" t="b">
        <v>1</v>
      </c>
      <c r="E878" s="3"/>
      <c r="F878" s="3"/>
      <c r="G878" s="3"/>
      <c r="H878" s="4" t="s">
        <v>3414</v>
      </c>
      <c r="I878" s="4" t="s">
        <v>3415</v>
      </c>
      <c r="J878" s="3"/>
    </row>
    <row r="879" spans="1:10" x14ac:dyDescent="0.2">
      <c r="A879" s="3"/>
      <c r="B879" s="3"/>
      <c r="C879" s="3"/>
      <c r="D879" s="12" t="b">
        <v>1</v>
      </c>
      <c r="E879" s="3"/>
      <c r="F879" s="3"/>
      <c r="G879" s="3"/>
      <c r="H879" s="4" t="s">
        <v>3416</v>
      </c>
      <c r="I879" s="4" t="s">
        <v>3417</v>
      </c>
      <c r="J879" s="3"/>
    </row>
    <row r="880" spans="1:10" x14ac:dyDescent="0.2">
      <c r="A880" s="3"/>
      <c r="B880" s="3"/>
      <c r="C880" s="3"/>
      <c r="D880" s="12" t="b">
        <v>1</v>
      </c>
      <c r="E880" s="3"/>
      <c r="F880" s="3"/>
      <c r="G880" s="3"/>
      <c r="H880" s="4" t="s">
        <v>3418</v>
      </c>
      <c r="I880" s="4" t="s">
        <v>3419</v>
      </c>
      <c r="J880" s="3"/>
    </row>
    <row r="881" spans="1:10" x14ac:dyDescent="0.2">
      <c r="A881" s="3"/>
      <c r="B881" s="3"/>
      <c r="C881" s="3"/>
      <c r="D881" s="12" t="b">
        <v>1</v>
      </c>
      <c r="E881" s="3"/>
      <c r="F881" s="3"/>
      <c r="G881" s="3"/>
      <c r="H881" s="4" t="s">
        <v>3420</v>
      </c>
      <c r="I881" s="4" t="s">
        <v>3421</v>
      </c>
      <c r="J881" s="3"/>
    </row>
    <row r="882" spans="1:10" x14ac:dyDescent="0.2">
      <c r="A882" s="3"/>
      <c r="B882" s="3"/>
      <c r="C882" s="3"/>
      <c r="D882" s="12" t="b">
        <v>1</v>
      </c>
      <c r="E882" s="3"/>
      <c r="F882" s="3"/>
      <c r="G882" s="3"/>
      <c r="H882" s="4" t="s">
        <v>3422</v>
      </c>
      <c r="I882" s="4" t="s">
        <v>3423</v>
      </c>
      <c r="J882" s="3"/>
    </row>
    <row r="883" spans="1:10" x14ac:dyDescent="0.2">
      <c r="A883" s="3"/>
      <c r="B883" s="3"/>
      <c r="C883" s="3"/>
      <c r="D883" s="12" t="b">
        <v>1</v>
      </c>
      <c r="E883" s="3"/>
      <c r="F883" s="3"/>
      <c r="G883" s="3"/>
      <c r="H883" s="4" t="s">
        <v>3424</v>
      </c>
      <c r="I883" s="4" t="s">
        <v>3425</v>
      </c>
      <c r="J883" s="3"/>
    </row>
    <row r="884" spans="1:10" x14ac:dyDescent="0.2">
      <c r="A884" s="3"/>
      <c r="B884" s="3"/>
      <c r="C884" s="3"/>
      <c r="D884" s="12" t="b">
        <v>1</v>
      </c>
      <c r="E884" s="3"/>
      <c r="F884" s="3"/>
      <c r="G884" s="3"/>
      <c r="H884" s="4" t="s">
        <v>3426</v>
      </c>
      <c r="I884" s="4" t="s">
        <v>3428</v>
      </c>
      <c r="J884" s="4" t="s">
        <v>3427</v>
      </c>
    </row>
    <row r="885" spans="1:10" x14ac:dyDescent="0.2">
      <c r="A885" s="3"/>
      <c r="B885" s="3"/>
      <c r="C885" s="3"/>
      <c r="D885" s="12" t="b">
        <v>1</v>
      </c>
      <c r="E885" s="3"/>
      <c r="F885" s="3"/>
      <c r="G885" s="3"/>
      <c r="H885" s="4" t="s">
        <v>3429</v>
      </c>
      <c r="I885" s="4" t="s">
        <v>3430</v>
      </c>
      <c r="J885" s="3"/>
    </row>
    <row r="886" spans="1:10" x14ac:dyDescent="0.2">
      <c r="A886" s="3"/>
      <c r="B886" s="3"/>
      <c r="C886" s="3"/>
      <c r="D886" s="12" t="b">
        <v>1</v>
      </c>
      <c r="E886" s="3"/>
      <c r="F886" s="3"/>
      <c r="G886" s="3"/>
      <c r="H886" s="4" t="s">
        <v>3431</v>
      </c>
      <c r="I886" s="4" t="s">
        <v>3433</v>
      </c>
      <c r="J886" s="4" t="s">
        <v>3432</v>
      </c>
    </row>
    <row r="887" spans="1:10" x14ac:dyDescent="0.2">
      <c r="A887" s="3"/>
      <c r="B887" s="3"/>
      <c r="C887" s="3"/>
      <c r="D887" s="12" t="b">
        <v>1</v>
      </c>
      <c r="E887" s="3"/>
      <c r="F887" s="3"/>
      <c r="G887" s="3"/>
      <c r="H887" s="4" t="s">
        <v>3434</v>
      </c>
      <c r="I887" s="4" t="s">
        <v>3435</v>
      </c>
      <c r="J887" s="3"/>
    </row>
    <row r="888" spans="1:10" x14ac:dyDescent="0.2">
      <c r="A888" s="3"/>
      <c r="B888" s="3"/>
      <c r="C888" s="3"/>
      <c r="D888" s="12" t="b">
        <v>1</v>
      </c>
      <c r="E888" s="3"/>
      <c r="F888" s="3"/>
      <c r="G888" s="3"/>
      <c r="H888" s="4" t="s">
        <v>3436</v>
      </c>
      <c r="I888" s="4" t="s">
        <v>3437</v>
      </c>
      <c r="J888" s="3"/>
    </row>
    <row r="889" spans="1:10" x14ac:dyDescent="0.2">
      <c r="A889" s="3"/>
      <c r="B889" s="3"/>
      <c r="C889" s="3"/>
      <c r="D889" s="12" t="b">
        <v>1</v>
      </c>
      <c r="E889" s="3"/>
      <c r="F889" s="3"/>
      <c r="G889" s="3"/>
      <c r="H889" s="4" t="s">
        <v>3438</v>
      </c>
      <c r="I889" s="4" t="s">
        <v>3439</v>
      </c>
      <c r="J889" s="3"/>
    </row>
    <row r="890" spans="1:10" x14ac:dyDescent="0.2">
      <c r="A890" s="3"/>
      <c r="B890" s="3"/>
      <c r="C890" s="3"/>
      <c r="D890" s="12" t="b">
        <v>1</v>
      </c>
      <c r="E890" s="3"/>
      <c r="F890" s="3"/>
      <c r="G890" s="3"/>
      <c r="H890" s="4" t="s">
        <v>3440</v>
      </c>
      <c r="I890" s="4" t="s">
        <v>3441</v>
      </c>
      <c r="J890" s="3"/>
    </row>
    <row r="891" spans="1:10" x14ac:dyDescent="0.2">
      <c r="A891" s="3"/>
      <c r="B891" s="3"/>
      <c r="C891" s="3"/>
      <c r="D891" s="12" t="b">
        <v>1</v>
      </c>
      <c r="E891" s="3"/>
      <c r="F891" s="3"/>
      <c r="G891" s="3"/>
      <c r="H891" s="4" t="s">
        <v>3442</v>
      </c>
      <c r="I891" s="4" t="s">
        <v>3443</v>
      </c>
      <c r="J891" s="3"/>
    </row>
    <row r="892" spans="1:10" x14ac:dyDescent="0.2">
      <c r="A892" s="3"/>
      <c r="B892" s="3"/>
      <c r="C892" s="3"/>
      <c r="D892" s="12" t="b">
        <v>1</v>
      </c>
      <c r="E892" s="3"/>
      <c r="F892" s="3"/>
      <c r="G892" s="3"/>
      <c r="H892" s="4" t="s">
        <v>3444</v>
      </c>
      <c r="I892" s="4" t="s">
        <v>3445</v>
      </c>
      <c r="J892" s="3"/>
    </row>
    <row r="893" spans="1:10" x14ac:dyDescent="0.2">
      <c r="A893" s="3"/>
      <c r="B893" s="3"/>
      <c r="C893" s="3"/>
      <c r="D893" s="12" t="b">
        <v>1</v>
      </c>
      <c r="E893" s="3"/>
      <c r="F893" s="3"/>
      <c r="G893" s="3"/>
      <c r="H893" s="4" t="s">
        <v>3446</v>
      </c>
      <c r="I893" s="4" t="s">
        <v>3447</v>
      </c>
      <c r="J893" s="3"/>
    </row>
    <row r="894" spans="1:10" x14ac:dyDescent="0.2">
      <c r="A894" s="3"/>
      <c r="B894" s="3"/>
      <c r="C894" s="3"/>
      <c r="D894" s="12" t="b">
        <v>1</v>
      </c>
      <c r="E894" s="3"/>
      <c r="F894" s="3"/>
      <c r="G894" s="3"/>
      <c r="H894" s="4" t="s">
        <v>3448</v>
      </c>
      <c r="I894" s="4" t="s">
        <v>3449</v>
      </c>
      <c r="J894" s="3"/>
    </row>
    <row r="895" spans="1:10" x14ac:dyDescent="0.2">
      <c r="A895" s="3"/>
      <c r="B895" s="3"/>
      <c r="C895" s="3"/>
      <c r="D895" s="12" t="b">
        <v>1</v>
      </c>
      <c r="E895" s="3"/>
      <c r="F895" s="3"/>
      <c r="G895" s="3"/>
      <c r="H895" s="4" t="s">
        <v>3450</v>
      </c>
      <c r="I895" s="4" t="s">
        <v>3451</v>
      </c>
      <c r="J895" s="3"/>
    </row>
    <row r="896" spans="1:10" x14ac:dyDescent="0.2">
      <c r="A896" s="3"/>
      <c r="B896" s="3"/>
      <c r="C896" s="3"/>
      <c r="D896" s="12" t="b">
        <v>1</v>
      </c>
      <c r="E896" s="3"/>
      <c r="F896" s="3"/>
      <c r="G896" s="3"/>
      <c r="H896" s="4" t="s">
        <v>3452</v>
      </c>
      <c r="I896" s="4" t="s">
        <v>3453</v>
      </c>
      <c r="J896" s="3"/>
    </row>
    <row r="897" spans="1:10" x14ac:dyDescent="0.2">
      <c r="A897" s="3"/>
      <c r="B897" s="3"/>
      <c r="C897" s="3"/>
      <c r="D897" s="12" t="b">
        <v>1</v>
      </c>
      <c r="E897" s="3"/>
      <c r="F897" s="3"/>
      <c r="G897" s="3"/>
      <c r="H897" s="4" t="s">
        <v>3454</v>
      </c>
      <c r="I897" s="4" t="s">
        <v>3455</v>
      </c>
      <c r="J897" s="3"/>
    </row>
    <row r="898" spans="1:10" x14ac:dyDescent="0.2">
      <c r="A898" s="3"/>
      <c r="B898" s="3"/>
      <c r="C898" s="3"/>
      <c r="D898" s="12" t="b">
        <v>1</v>
      </c>
      <c r="E898" s="3"/>
      <c r="F898" s="3"/>
      <c r="G898" s="3"/>
      <c r="H898" s="4" t="s">
        <v>3456</v>
      </c>
      <c r="I898" s="4" t="s">
        <v>3457</v>
      </c>
      <c r="J898" s="3"/>
    </row>
    <row r="899" spans="1:10" x14ac:dyDescent="0.2">
      <c r="A899" s="3"/>
      <c r="B899" s="3"/>
      <c r="C899" s="3"/>
      <c r="D899" s="12" t="b">
        <v>1</v>
      </c>
      <c r="E899" s="3"/>
      <c r="F899" s="3"/>
      <c r="G899" s="3"/>
      <c r="H899" s="4" t="s">
        <v>3458</v>
      </c>
      <c r="I899" s="4" t="s">
        <v>3459</v>
      </c>
      <c r="J899" s="3"/>
    </row>
    <row r="900" spans="1:10" x14ac:dyDescent="0.2">
      <c r="A900" s="3"/>
      <c r="B900" s="3"/>
      <c r="C900" s="3"/>
      <c r="D900" s="12" t="b">
        <v>1</v>
      </c>
      <c r="E900" s="3"/>
      <c r="F900" s="3"/>
      <c r="G900" s="3"/>
      <c r="H900" s="4" t="s">
        <v>3460</v>
      </c>
      <c r="I900" s="4" t="s">
        <v>3461</v>
      </c>
      <c r="J900" s="3"/>
    </row>
    <row r="901" spans="1:10" x14ac:dyDescent="0.2">
      <c r="A901" s="3"/>
      <c r="B901" s="3"/>
      <c r="C901" s="3"/>
      <c r="D901" s="12" t="b">
        <v>1</v>
      </c>
      <c r="E901" s="3"/>
      <c r="F901" s="3"/>
      <c r="G901" s="3"/>
      <c r="H901" s="4" t="s">
        <v>3462</v>
      </c>
      <c r="I901" s="4" t="s">
        <v>3463</v>
      </c>
      <c r="J901" s="3"/>
    </row>
    <row r="902" spans="1:10" x14ac:dyDescent="0.2">
      <c r="A902" s="3"/>
      <c r="B902" s="3"/>
      <c r="C902" s="3"/>
      <c r="D902" s="12" t="b">
        <v>1</v>
      </c>
      <c r="E902" s="3"/>
      <c r="F902" s="3"/>
      <c r="G902" s="3"/>
      <c r="H902" s="4" t="s">
        <v>3464</v>
      </c>
      <c r="I902" s="4" t="s">
        <v>3465</v>
      </c>
      <c r="J902" s="3"/>
    </row>
    <row r="903" spans="1:10" x14ac:dyDescent="0.2">
      <c r="A903" s="3"/>
      <c r="B903" s="3"/>
      <c r="C903" s="3"/>
      <c r="D903" s="12" t="b">
        <v>1</v>
      </c>
      <c r="E903" s="3"/>
      <c r="F903" s="3"/>
      <c r="G903" s="3"/>
      <c r="H903" s="4" t="s">
        <v>3466</v>
      </c>
      <c r="I903" s="4" t="s">
        <v>3467</v>
      </c>
      <c r="J903" s="3"/>
    </row>
    <row r="904" spans="1:10" x14ac:dyDescent="0.2">
      <c r="A904" s="3"/>
      <c r="B904" s="3"/>
      <c r="C904" s="3"/>
      <c r="D904" s="12" t="b">
        <v>1</v>
      </c>
      <c r="E904" s="3"/>
      <c r="F904" s="3"/>
      <c r="G904" s="3"/>
      <c r="H904" s="4" t="s">
        <v>3468</v>
      </c>
      <c r="I904" s="4" t="s">
        <v>3469</v>
      </c>
      <c r="J904" s="3"/>
    </row>
    <row r="905" spans="1:10" x14ac:dyDescent="0.2">
      <c r="A905" s="3"/>
      <c r="B905" s="3"/>
      <c r="C905" s="3"/>
      <c r="D905" s="12" t="b">
        <v>1</v>
      </c>
      <c r="E905" s="3"/>
      <c r="F905" s="3"/>
      <c r="G905" s="3"/>
      <c r="H905" s="4" t="s">
        <v>3470</v>
      </c>
      <c r="I905" s="4" t="s">
        <v>3471</v>
      </c>
      <c r="J905" s="3"/>
    </row>
    <row r="906" spans="1:10" x14ac:dyDescent="0.2">
      <c r="A906" s="3"/>
      <c r="B906" s="3"/>
      <c r="C906" s="3"/>
      <c r="D906" s="12" t="b">
        <v>1</v>
      </c>
      <c r="E906" s="3"/>
      <c r="F906" s="3"/>
      <c r="G906" s="3"/>
      <c r="H906" s="4" t="s">
        <v>3472</v>
      </c>
      <c r="I906" s="4" t="s">
        <v>3473</v>
      </c>
      <c r="J906" s="3"/>
    </row>
    <row r="907" spans="1:10" x14ac:dyDescent="0.2">
      <c r="A907" s="3"/>
      <c r="B907" s="3"/>
      <c r="C907" s="3"/>
      <c r="D907" s="12" t="b">
        <v>1</v>
      </c>
      <c r="E907" s="3"/>
      <c r="F907" s="3"/>
      <c r="G907" s="3"/>
      <c r="H907" s="4" t="s">
        <v>3474</v>
      </c>
      <c r="I907" s="4" t="s">
        <v>3475</v>
      </c>
      <c r="J907" s="3"/>
    </row>
    <row r="908" spans="1:10" x14ac:dyDescent="0.2">
      <c r="A908" s="3"/>
      <c r="B908" s="3"/>
      <c r="C908" s="3"/>
      <c r="D908" s="12" t="b">
        <v>1</v>
      </c>
      <c r="E908" s="3"/>
      <c r="F908" s="3"/>
      <c r="G908" s="3"/>
      <c r="H908" s="4" t="s">
        <v>3476</v>
      </c>
      <c r="I908" s="4" t="s">
        <v>3477</v>
      </c>
      <c r="J908" s="3"/>
    </row>
    <row r="909" spans="1:10" x14ac:dyDescent="0.2">
      <c r="A909" s="3"/>
      <c r="B909" s="3"/>
      <c r="C909" s="3"/>
      <c r="D909" s="12" t="b">
        <v>1</v>
      </c>
      <c r="E909" s="3"/>
      <c r="F909" s="3"/>
      <c r="G909" s="3"/>
      <c r="H909" s="4" t="s">
        <v>3478</v>
      </c>
      <c r="I909" s="4" t="s">
        <v>3479</v>
      </c>
      <c r="J909" s="3"/>
    </row>
    <row r="910" spans="1:10" x14ac:dyDescent="0.2">
      <c r="A910" s="3"/>
      <c r="B910" s="3"/>
      <c r="C910" s="3"/>
      <c r="D910" s="12" t="b">
        <v>1</v>
      </c>
      <c r="E910" s="3"/>
      <c r="F910" s="3"/>
      <c r="G910" s="3"/>
      <c r="H910" s="4" t="s">
        <v>3480</v>
      </c>
      <c r="I910" s="4" t="s">
        <v>3481</v>
      </c>
      <c r="J910" s="3"/>
    </row>
    <row r="911" spans="1:10" x14ac:dyDescent="0.2">
      <c r="A911" s="3"/>
      <c r="B911" s="3"/>
      <c r="C911" s="3"/>
      <c r="D911" s="12" t="b">
        <v>1</v>
      </c>
      <c r="E911" s="3"/>
      <c r="F911" s="3"/>
      <c r="G911" s="3"/>
      <c r="H911" s="4" t="s">
        <v>3482</v>
      </c>
      <c r="I911" s="4" t="s">
        <v>3483</v>
      </c>
      <c r="J911" s="3"/>
    </row>
    <row r="912" spans="1:10" x14ac:dyDescent="0.2">
      <c r="A912" s="3"/>
      <c r="B912" s="3"/>
      <c r="C912" s="3"/>
      <c r="D912" s="12" t="b">
        <v>1</v>
      </c>
      <c r="E912" s="3"/>
      <c r="F912" s="3"/>
      <c r="G912" s="3"/>
      <c r="H912" s="4" t="s">
        <v>3484</v>
      </c>
      <c r="I912" s="4" t="s">
        <v>3485</v>
      </c>
      <c r="J912" s="3"/>
    </row>
    <row r="913" spans="1:10" x14ac:dyDescent="0.2">
      <c r="A913" s="3"/>
      <c r="B913" s="3"/>
      <c r="C913" s="3"/>
      <c r="D913" s="12" t="b">
        <v>1</v>
      </c>
      <c r="E913" s="3"/>
      <c r="F913" s="3"/>
      <c r="G913" s="3"/>
      <c r="H913" s="4" t="s">
        <v>3486</v>
      </c>
      <c r="I913" s="4" t="s">
        <v>3487</v>
      </c>
      <c r="J913" s="3"/>
    </row>
    <row r="914" spans="1:10" x14ac:dyDescent="0.2">
      <c r="A914" s="3"/>
      <c r="B914" s="3"/>
      <c r="C914" s="3"/>
      <c r="D914" s="12" t="b">
        <v>1</v>
      </c>
      <c r="E914" s="3"/>
      <c r="F914" s="3"/>
      <c r="G914" s="3"/>
      <c r="H914" s="4" t="s">
        <v>3488</v>
      </c>
      <c r="I914" s="4" t="s">
        <v>3489</v>
      </c>
      <c r="J914" s="3"/>
    </row>
    <row r="915" spans="1:10" x14ac:dyDescent="0.2">
      <c r="A915" s="3"/>
      <c r="B915" s="3"/>
      <c r="C915" s="3"/>
      <c r="D915" s="12" t="b">
        <v>1</v>
      </c>
      <c r="E915" s="3"/>
      <c r="F915" s="3"/>
      <c r="G915" s="3"/>
      <c r="H915" s="4" t="s">
        <v>3490</v>
      </c>
      <c r="I915" s="4" t="s">
        <v>3491</v>
      </c>
      <c r="J915" s="3"/>
    </row>
    <row r="916" spans="1:10" x14ac:dyDescent="0.2">
      <c r="A916" s="3"/>
      <c r="B916" s="3"/>
      <c r="C916" s="3"/>
      <c r="D916" s="12" t="b">
        <v>1</v>
      </c>
      <c r="E916" s="3"/>
      <c r="F916" s="3"/>
      <c r="G916" s="3"/>
      <c r="H916" s="4" t="s">
        <v>3492</v>
      </c>
      <c r="I916" s="4" t="s">
        <v>3493</v>
      </c>
      <c r="J916" s="3"/>
    </row>
    <row r="917" spans="1:10" x14ac:dyDescent="0.2">
      <c r="A917" s="3"/>
      <c r="B917" s="3"/>
      <c r="C917" s="3"/>
      <c r="D917" s="12" t="b">
        <v>1</v>
      </c>
      <c r="E917" s="3"/>
      <c r="F917" s="3"/>
      <c r="G917" s="3"/>
      <c r="H917" s="4" t="s">
        <v>3494</v>
      </c>
      <c r="I917" s="4" t="s">
        <v>3495</v>
      </c>
      <c r="J917" s="3"/>
    </row>
    <row r="918" spans="1:10" x14ac:dyDescent="0.2">
      <c r="A918" s="3"/>
      <c r="B918" s="3"/>
      <c r="C918" s="3"/>
      <c r="D918" s="12" t="b">
        <v>1</v>
      </c>
      <c r="E918" s="3"/>
      <c r="F918" s="3"/>
      <c r="G918" s="3"/>
      <c r="H918" s="4" t="s">
        <v>3496</v>
      </c>
      <c r="I918" s="4" t="s">
        <v>3497</v>
      </c>
      <c r="J918" s="3"/>
    </row>
    <row r="919" spans="1:10" x14ac:dyDescent="0.2">
      <c r="A919" s="3"/>
      <c r="B919" s="3"/>
      <c r="C919" s="3"/>
      <c r="D919" s="12" t="b">
        <v>1</v>
      </c>
      <c r="E919" s="3"/>
      <c r="F919" s="3"/>
      <c r="G919" s="3"/>
      <c r="H919" s="4" t="s">
        <v>3498</v>
      </c>
      <c r="I919" s="4" t="s">
        <v>3499</v>
      </c>
      <c r="J919" s="3"/>
    </row>
    <row r="920" spans="1:10" x14ac:dyDescent="0.2">
      <c r="A920" s="3"/>
      <c r="B920" s="3"/>
      <c r="C920" s="3"/>
      <c r="D920" s="12" t="b">
        <v>1</v>
      </c>
      <c r="E920" s="3"/>
      <c r="F920" s="3"/>
      <c r="G920" s="3"/>
      <c r="H920" s="4" t="s">
        <v>3500</v>
      </c>
      <c r="I920" s="4" t="s">
        <v>3501</v>
      </c>
      <c r="J920" s="3"/>
    </row>
    <row r="921" spans="1:10" x14ac:dyDescent="0.2">
      <c r="A921" s="3"/>
      <c r="B921" s="3"/>
      <c r="C921" s="3"/>
      <c r="D921" s="12" t="b">
        <v>1</v>
      </c>
      <c r="E921" s="3"/>
      <c r="F921" s="3"/>
      <c r="G921" s="3"/>
      <c r="H921" s="4" t="s">
        <v>3502</v>
      </c>
      <c r="I921" s="4" t="s">
        <v>3503</v>
      </c>
      <c r="J921" s="3"/>
    </row>
    <row r="922" spans="1:10" x14ac:dyDescent="0.2">
      <c r="A922" s="3"/>
      <c r="B922" s="3"/>
      <c r="C922" s="3"/>
      <c r="D922" s="12" t="b">
        <v>1</v>
      </c>
      <c r="E922" s="3"/>
      <c r="F922" s="3"/>
      <c r="G922" s="3"/>
      <c r="H922" s="4" t="s">
        <v>3504</v>
      </c>
      <c r="I922" s="4" t="s">
        <v>3505</v>
      </c>
      <c r="J922" s="3"/>
    </row>
    <row r="923" spans="1:10" x14ac:dyDescent="0.2">
      <c r="A923" s="3"/>
      <c r="B923" s="3"/>
      <c r="C923" s="3"/>
      <c r="D923" s="12" t="b">
        <v>1</v>
      </c>
      <c r="E923" s="3"/>
      <c r="F923" s="3"/>
      <c r="G923" s="3"/>
      <c r="H923" s="4" t="s">
        <v>3506</v>
      </c>
      <c r="I923" s="4" t="s">
        <v>3507</v>
      </c>
      <c r="J923" s="3"/>
    </row>
    <row r="924" spans="1:10" x14ac:dyDescent="0.2">
      <c r="A924" s="3"/>
      <c r="B924" s="3"/>
      <c r="C924" s="3"/>
      <c r="D924" s="12" t="b">
        <v>1</v>
      </c>
      <c r="E924" s="3"/>
      <c r="F924" s="3"/>
      <c r="G924" s="3"/>
      <c r="H924" s="4" t="s">
        <v>3508</v>
      </c>
      <c r="I924" s="4" t="s">
        <v>3509</v>
      </c>
      <c r="J924" s="3"/>
    </row>
    <row r="925" spans="1:10" x14ac:dyDescent="0.2">
      <c r="A925" s="3"/>
      <c r="B925" s="3"/>
      <c r="C925" s="3"/>
      <c r="D925" s="12" t="b">
        <v>1</v>
      </c>
      <c r="E925" s="3"/>
      <c r="F925" s="3"/>
      <c r="G925" s="3"/>
      <c r="H925" s="4" t="s">
        <v>3510</v>
      </c>
      <c r="I925" s="4" t="s">
        <v>3511</v>
      </c>
      <c r="J925" s="3"/>
    </row>
    <row r="926" spans="1:10" x14ac:dyDescent="0.2">
      <c r="A926" s="3"/>
      <c r="B926" s="3"/>
      <c r="C926" s="3"/>
      <c r="D926" s="12" t="b">
        <v>1</v>
      </c>
      <c r="E926" s="3"/>
      <c r="F926" s="3"/>
      <c r="G926" s="3"/>
      <c r="H926" s="4" t="s">
        <v>3512</v>
      </c>
      <c r="I926" s="4" t="s">
        <v>3513</v>
      </c>
      <c r="J926" s="3"/>
    </row>
    <row r="927" spans="1:10" x14ac:dyDescent="0.2">
      <c r="A927" s="3"/>
      <c r="B927" s="3"/>
      <c r="C927" s="3"/>
      <c r="D927" s="12" t="b">
        <v>1</v>
      </c>
      <c r="E927" s="3"/>
      <c r="F927" s="3"/>
      <c r="G927" s="3"/>
      <c r="H927" s="4" t="s">
        <v>3514</v>
      </c>
      <c r="I927" s="4" t="s">
        <v>3515</v>
      </c>
      <c r="J927" s="3"/>
    </row>
    <row r="928" spans="1:10" x14ac:dyDescent="0.2">
      <c r="A928" s="3"/>
      <c r="B928" s="3"/>
      <c r="C928" s="3"/>
      <c r="D928" s="12" t="b">
        <v>1</v>
      </c>
      <c r="E928" s="3"/>
      <c r="F928" s="3"/>
      <c r="G928" s="3"/>
      <c r="H928" s="4" t="s">
        <v>3516</v>
      </c>
      <c r="I928" s="4" t="s">
        <v>3517</v>
      </c>
      <c r="J928" s="3"/>
    </row>
    <row r="929" spans="1:10" x14ac:dyDescent="0.2">
      <c r="A929" s="3"/>
      <c r="B929" s="3"/>
      <c r="C929" s="3"/>
      <c r="D929" s="12" t="b">
        <v>1</v>
      </c>
      <c r="E929" s="3"/>
      <c r="F929" s="3"/>
      <c r="G929" s="3"/>
      <c r="H929" s="4" t="s">
        <v>3518</v>
      </c>
      <c r="I929" s="4" t="s">
        <v>3519</v>
      </c>
      <c r="J929" s="3"/>
    </row>
    <row r="930" spans="1:10" x14ac:dyDescent="0.2">
      <c r="A930" s="3"/>
      <c r="B930" s="3"/>
      <c r="C930" s="3"/>
      <c r="D930" s="12" t="b">
        <v>1</v>
      </c>
      <c r="E930" s="3"/>
      <c r="F930" s="3"/>
      <c r="G930" s="3"/>
      <c r="H930" s="4" t="s">
        <v>3520</v>
      </c>
      <c r="I930" s="4" t="s">
        <v>3521</v>
      </c>
      <c r="J930" s="3"/>
    </row>
    <row r="931" spans="1:10" x14ac:dyDescent="0.2">
      <c r="A931" s="3"/>
      <c r="B931" s="3"/>
      <c r="C931" s="3"/>
      <c r="D931" s="12" t="b">
        <v>1</v>
      </c>
      <c r="E931" s="3"/>
      <c r="F931" s="3"/>
      <c r="G931" s="3"/>
      <c r="H931" s="4" t="s">
        <v>3522</v>
      </c>
      <c r="I931" s="4" t="s">
        <v>3523</v>
      </c>
      <c r="J931" s="3"/>
    </row>
    <row r="932" spans="1:10" x14ac:dyDescent="0.2">
      <c r="A932" s="3"/>
      <c r="B932" s="3"/>
      <c r="C932" s="3"/>
      <c r="D932" s="12" t="b">
        <v>1</v>
      </c>
      <c r="E932" s="3"/>
      <c r="F932" s="3"/>
      <c r="G932" s="3"/>
      <c r="H932" s="4" t="s">
        <v>3524</v>
      </c>
      <c r="I932" s="4" t="s">
        <v>3525</v>
      </c>
      <c r="J932" s="3"/>
    </row>
    <row r="933" spans="1:10" x14ac:dyDescent="0.2">
      <c r="A933" s="3"/>
      <c r="B933" s="3"/>
      <c r="C933" s="3"/>
      <c r="D933" s="12" t="b">
        <v>1</v>
      </c>
      <c r="E933" s="3"/>
      <c r="F933" s="3"/>
      <c r="G933" s="3"/>
      <c r="H933" s="4" t="s">
        <v>3526</v>
      </c>
      <c r="I933" s="4" t="s">
        <v>3527</v>
      </c>
      <c r="J933" s="3"/>
    </row>
    <row r="934" spans="1:10" x14ac:dyDescent="0.2">
      <c r="A934" s="3"/>
      <c r="B934" s="3"/>
      <c r="C934" s="3"/>
      <c r="D934" s="12" t="b">
        <v>1</v>
      </c>
      <c r="E934" s="3"/>
      <c r="F934" s="3"/>
      <c r="G934" s="3"/>
      <c r="H934" s="4" t="s">
        <v>3528</v>
      </c>
      <c r="I934" s="4" t="s">
        <v>3529</v>
      </c>
      <c r="J934" s="3"/>
    </row>
    <row r="935" spans="1:10" x14ac:dyDescent="0.2">
      <c r="A935" s="3"/>
      <c r="B935" s="3"/>
      <c r="C935" s="3"/>
      <c r="D935" s="12" t="b">
        <v>1</v>
      </c>
      <c r="E935" s="3"/>
      <c r="F935" s="3"/>
      <c r="G935" s="3"/>
      <c r="H935" s="4" t="s">
        <v>3530</v>
      </c>
      <c r="I935" s="4" t="s">
        <v>3531</v>
      </c>
      <c r="J935" s="3"/>
    </row>
    <row r="936" spans="1:10" x14ac:dyDescent="0.2">
      <c r="A936" s="3"/>
      <c r="B936" s="3"/>
      <c r="C936" s="3"/>
      <c r="D936" s="12" t="b">
        <v>1</v>
      </c>
      <c r="E936" s="3"/>
      <c r="F936" s="3"/>
      <c r="G936" s="3"/>
      <c r="H936" s="4" t="s">
        <v>3532</v>
      </c>
      <c r="I936" s="4" t="s">
        <v>3533</v>
      </c>
      <c r="J936" s="3"/>
    </row>
    <row r="937" spans="1:10" x14ac:dyDescent="0.2">
      <c r="A937" s="3"/>
      <c r="B937" s="3"/>
      <c r="C937" s="3"/>
      <c r="D937" s="12" t="b">
        <v>1</v>
      </c>
      <c r="E937" s="3"/>
      <c r="F937" s="3"/>
      <c r="G937" s="3"/>
      <c r="H937" s="4" t="s">
        <v>3534</v>
      </c>
      <c r="I937" s="4" t="s">
        <v>3535</v>
      </c>
      <c r="J937" s="3"/>
    </row>
    <row r="938" spans="1:10" x14ac:dyDescent="0.2">
      <c r="A938" s="3"/>
      <c r="B938" s="3"/>
      <c r="C938" s="3"/>
      <c r="D938" s="12" t="b">
        <v>1</v>
      </c>
      <c r="E938" s="3"/>
      <c r="F938" s="3"/>
      <c r="G938" s="3"/>
      <c r="H938" s="4" t="s">
        <v>3536</v>
      </c>
      <c r="I938" s="4" t="s">
        <v>3537</v>
      </c>
      <c r="J938" s="3"/>
    </row>
    <row r="939" spans="1:10" x14ac:dyDescent="0.2">
      <c r="A939" s="3"/>
      <c r="B939" s="3"/>
      <c r="C939" s="3"/>
      <c r="D939" s="12" t="b">
        <v>1</v>
      </c>
      <c r="E939" s="3"/>
      <c r="F939" s="3"/>
      <c r="G939" s="3"/>
      <c r="H939" s="4" t="s">
        <v>3538</v>
      </c>
      <c r="I939" s="4" t="s">
        <v>3539</v>
      </c>
      <c r="J939" s="3"/>
    </row>
    <row r="940" spans="1:10" x14ac:dyDescent="0.2">
      <c r="A940" s="3"/>
      <c r="B940" s="3"/>
      <c r="C940" s="3"/>
      <c r="D940" s="12" t="b">
        <v>1</v>
      </c>
      <c r="E940" s="3"/>
      <c r="F940" s="3"/>
      <c r="G940" s="3"/>
      <c r="H940" s="4" t="s">
        <v>3540</v>
      </c>
      <c r="I940" s="4" t="s">
        <v>3541</v>
      </c>
      <c r="J940" s="3"/>
    </row>
    <row r="941" spans="1:10" x14ac:dyDescent="0.2">
      <c r="A941" s="3"/>
      <c r="B941" s="3"/>
      <c r="C941" s="3"/>
      <c r="D941" s="12" t="b">
        <v>1</v>
      </c>
      <c r="E941" s="3"/>
      <c r="F941" s="3"/>
      <c r="G941" s="3"/>
      <c r="H941" s="4" t="s">
        <v>3542</v>
      </c>
      <c r="I941" s="4" t="s">
        <v>3543</v>
      </c>
      <c r="J941" s="3"/>
    </row>
    <row r="942" spans="1:10" x14ac:dyDescent="0.2">
      <c r="A942" s="3"/>
      <c r="B942" s="3"/>
      <c r="C942" s="3"/>
      <c r="D942" s="12" t="b">
        <v>1</v>
      </c>
      <c r="E942" s="3"/>
      <c r="F942" s="3"/>
      <c r="G942" s="3"/>
      <c r="H942" s="4" t="s">
        <v>3544</v>
      </c>
      <c r="I942" s="4" t="s">
        <v>3545</v>
      </c>
      <c r="J942" s="3"/>
    </row>
    <row r="943" spans="1:10" x14ac:dyDescent="0.2">
      <c r="A943" s="3"/>
      <c r="B943" s="3"/>
      <c r="C943" s="3"/>
      <c r="D943" s="12" t="b">
        <v>1</v>
      </c>
      <c r="E943" s="3"/>
      <c r="F943" s="3"/>
      <c r="G943" s="3"/>
      <c r="H943" s="4" t="s">
        <v>3546</v>
      </c>
      <c r="I943" s="4" t="s">
        <v>3547</v>
      </c>
      <c r="J943" s="3"/>
    </row>
    <row r="944" spans="1:10" x14ac:dyDescent="0.2">
      <c r="A944" s="3"/>
      <c r="B944" s="3"/>
      <c r="C944" s="3"/>
      <c r="D944" s="12" t="b">
        <v>1</v>
      </c>
      <c r="E944" s="3"/>
      <c r="F944" s="3"/>
      <c r="G944" s="3"/>
      <c r="H944" s="4" t="s">
        <v>3548</v>
      </c>
      <c r="I944" s="4" t="s">
        <v>3549</v>
      </c>
      <c r="J944" s="3"/>
    </row>
    <row r="945" spans="1:10" x14ac:dyDescent="0.2">
      <c r="A945" s="3"/>
      <c r="B945" s="3"/>
      <c r="C945" s="3"/>
      <c r="D945" s="12" t="b">
        <v>1</v>
      </c>
      <c r="E945" s="3"/>
      <c r="F945" s="3"/>
      <c r="G945" s="3"/>
      <c r="H945" s="4" t="s">
        <v>3550</v>
      </c>
      <c r="I945" s="4" t="s">
        <v>3551</v>
      </c>
      <c r="J945" s="3"/>
    </row>
    <row r="946" spans="1:10" x14ac:dyDescent="0.2">
      <c r="A946" s="3"/>
      <c r="B946" s="3"/>
      <c r="C946" s="3"/>
      <c r="D946" s="12" t="b">
        <v>1</v>
      </c>
      <c r="E946" s="3"/>
      <c r="F946" s="3"/>
      <c r="G946" s="3"/>
      <c r="H946" s="4" t="s">
        <v>3552</v>
      </c>
      <c r="I946" s="4" t="s">
        <v>3553</v>
      </c>
      <c r="J946" s="3"/>
    </row>
    <row r="947" spans="1:10" x14ac:dyDescent="0.2">
      <c r="A947" s="3"/>
      <c r="B947" s="3"/>
      <c r="C947" s="3"/>
      <c r="D947" s="12" t="b">
        <v>1</v>
      </c>
      <c r="E947" s="3"/>
      <c r="F947" s="3"/>
      <c r="G947" s="3"/>
      <c r="H947" s="4" t="s">
        <v>3554</v>
      </c>
      <c r="I947" s="4" t="s">
        <v>3555</v>
      </c>
      <c r="J947" s="3"/>
    </row>
    <row r="948" spans="1:10" x14ac:dyDescent="0.2">
      <c r="A948" s="3"/>
      <c r="B948" s="3"/>
      <c r="C948" s="3"/>
      <c r="D948" s="12" t="b">
        <v>1</v>
      </c>
      <c r="E948" s="3"/>
      <c r="F948" s="3"/>
      <c r="G948" s="3"/>
      <c r="H948" s="4" t="s">
        <v>3556</v>
      </c>
      <c r="I948" s="4" t="s">
        <v>3557</v>
      </c>
      <c r="J948" s="3"/>
    </row>
    <row r="949" spans="1:10" x14ac:dyDescent="0.2">
      <c r="A949" s="3"/>
      <c r="B949" s="3"/>
      <c r="C949" s="3"/>
      <c r="D949" s="12" t="b">
        <v>1</v>
      </c>
      <c r="E949" s="3"/>
      <c r="F949" s="3"/>
      <c r="G949" s="3"/>
      <c r="H949" s="4" t="s">
        <v>3558</v>
      </c>
      <c r="I949" s="4" t="s">
        <v>3559</v>
      </c>
      <c r="J949" s="3"/>
    </row>
    <row r="950" spans="1:10" x14ac:dyDescent="0.2">
      <c r="A950" s="3"/>
      <c r="B950" s="3"/>
      <c r="C950" s="3"/>
      <c r="D950" s="12" t="b">
        <v>1</v>
      </c>
      <c r="E950" s="3"/>
      <c r="F950" s="3"/>
      <c r="G950" s="3"/>
      <c r="H950" s="4" t="s">
        <v>3560</v>
      </c>
      <c r="I950" s="4" t="s">
        <v>3561</v>
      </c>
      <c r="J950" s="3"/>
    </row>
    <row r="951" spans="1:10" x14ac:dyDescent="0.2">
      <c r="A951" s="3"/>
      <c r="B951" s="3"/>
      <c r="C951" s="3"/>
      <c r="D951" s="12" t="b">
        <v>1</v>
      </c>
      <c r="E951" s="3"/>
      <c r="F951" s="3"/>
      <c r="G951" s="3"/>
      <c r="H951" s="4" t="s">
        <v>3562</v>
      </c>
      <c r="I951" s="4" t="s">
        <v>3563</v>
      </c>
      <c r="J951" s="3"/>
    </row>
    <row r="952" spans="1:10" x14ac:dyDescent="0.2">
      <c r="A952" s="3"/>
      <c r="B952" s="3"/>
      <c r="C952" s="3"/>
      <c r="D952" s="12" t="b">
        <v>1</v>
      </c>
      <c r="E952" s="3"/>
      <c r="F952" s="3"/>
      <c r="G952" s="3"/>
      <c r="H952" s="4" t="s">
        <v>3564</v>
      </c>
      <c r="I952" s="4" t="s">
        <v>3565</v>
      </c>
      <c r="J952" s="3"/>
    </row>
    <row r="953" spans="1:10" x14ac:dyDescent="0.2">
      <c r="A953" s="3"/>
      <c r="B953" s="3"/>
      <c r="C953" s="3"/>
      <c r="D953" s="12" t="b">
        <v>1</v>
      </c>
      <c r="E953" s="3"/>
      <c r="F953" s="3"/>
      <c r="G953" s="3"/>
      <c r="H953" s="4" t="s">
        <v>3566</v>
      </c>
      <c r="I953" s="4" t="s">
        <v>3567</v>
      </c>
      <c r="J953" s="3"/>
    </row>
    <row r="954" spans="1:10" x14ac:dyDescent="0.2">
      <c r="A954" s="3"/>
      <c r="B954" s="3"/>
      <c r="C954" s="3"/>
      <c r="D954" s="12" t="b">
        <v>1</v>
      </c>
      <c r="E954" s="3"/>
      <c r="F954" s="3"/>
      <c r="G954" s="3"/>
      <c r="H954" s="4" t="s">
        <v>3568</v>
      </c>
      <c r="I954" s="4" t="s">
        <v>3569</v>
      </c>
      <c r="J954" s="3"/>
    </row>
    <row r="955" spans="1:10" x14ac:dyDescent="0.2">
      <c r="A955" s="3"/>
      <c r="B955" s="3"/>
      <c r="C955" s="3"/>
      <c r="D955" s="12" t="b">
        <v>1</v>
      </c>
      <c r="E955" s="3"/>
      <c r="F955" s="3"/>
      <c r="G955" s="3"/>
      <c r="H955" s="4" t="s">
        <v>3570</v>
      </c>
      <c r="I955" s="4" t="s">
        <v>3571</v>
      </c>
      <c r="J955" s="3"/>
    </row>
    <row r="956" spans="1:10" x14ac:dyDescent="0.2">
      <c r="A956" s="3"/>
      <c r="B956" s="3"/>
      <c r="C956" s="3"/>
      <c r="D956" s="12" t="b">
        <v>1</v>
      </c>
      <c r="E956" s="3"/>
      <c r="F956" s="3"/>
      <c r="G956" s="3"/>
      <c r="H956" s="4" t="s">
        <v>3572</v>
      </c>
      <c r="I956" s="4" t="s">
        <v>3573</v>
      </c>
      <c r="J956" s="3"/>
    </row>
    <row r="957" spans="1:10" x14ac:dyDescent="0.2">
      <c r="A957" s="3"/>
      <c r="B957" s="3"/>
      <c r="C957" s="3"/>
      <c r="D957" s="12" t="b">
        <v>1</v>
      </c>
      <c r="E957" s="3"/>
      <c r="F957" s="3"/>
      <c r="G957" s="3"/>
      <c r="H957" s="4" t="s">
        <v>3574</v>
      </c>
      <c r="I957" s="4" t="s">
        <v>3575</v>
      </c>
      <c r="J957" s="3"/>
    </row>
    <row r="958" spans="1:10" x14ac:dyDescent="0.2">
      <c r="A958" s="3"/>
      <c r="B958" s="3"/>
      <c r="C958" s="3"/>
      <c r="D958" s="12" t="b">
        <v>1</v>
      </c>
      <c r="E958" s="3"/>
      <c r="F958" s="3"/>
      <c r="G958" s="3"/>
      <c r="H958" s="4" t="s">
        <v>3576</v>
      </c>
      <c r="I958" s="4" t="s">
        <v>3577</v>
      </c>
      <c r="J958" s="3"/>
    </row>
    <row r="959" spans="1:10" x14ac:dyDescent="0.2">
      <c r="A959" s="3"/>
      <c r="B959" s="3"/>
      <c r="C959" s="3"/>
      <c r="D959" s="12" t="b">
        <v>1</v>
      </c>
      <c r="E959" s="3"/>
      <c r="F959" s="3"/>
      <c r="G959" s="3"/>
      <c r="H959" s="4" t="s">
        <v>3578</v>
      </c>
      <c r="I959" s="4" t="s">
        <v>3579</v>
      </c>
      <c r="J959" s="3"/>
    </row>
    <row r="960" spans="1:10" x14ac:dyDescent="0.2">
      <c r="A960" s="3"/>
      <c r="B960" s="3"/>
      <c r="C960" s="3"/>
      <c r="D960" s="12" t="b">
        <v>1</v>
      </c>
      <c r="E960" s="3"/>
      <c r="F960" s="3"/>
      <c r="G960" s="3"/>
      <c r="H960" s="4" t="s">
        <v>3580</v>
      </c>
      <c r="I960" s="4" t="s">
        <v>3581</v>
      </c>
      <c r="J960" s="3"/>
    </row>
    <row r="961" spans="1:10" x14ac:dyDescent="0.2">
      <c r="A961" s="3"/>
      <c r="B961" s="3"/>
      <c r="C961" s="3"/>
      <c r="D961" s="12" t="b">
        <v>1</v>
      </c>
      <c r="E961" s="3"/>
      <c r="F961" s="3"/>
      <c r="G961" s="3"/>
      <c r="H961" s="4" t="s">
        <v>3582</v>
      </c>
      <c r="I961" s="4" t="s">
        <v>3583</v>
      </c>
      <c r="J961" s="3"/>
    </row>
    <row r="962" spans="1:10" x14ac:dyDescent="0.2">
      <c r="A962" s="3"/>
      <c r="B962" s="3"/>
      <c r="C962" s="3"/>
      <c r="D962" s="12" t="b">
        <v>1</v>
      </c>
      <c r="E962" s="3"/>
      <c r="F962" s="3"/>
      <c r="G962" s="3"/>
      <c r="H962" s="4" t="s">
        <v>3584</v>
      </c>
      <c r="I962" s="4" t="s">
        <v>3585</v>
      </c>
      <c r="J962" s="3"/>
    </row>
    <row r="963" spans="1:10" x14ac:dyDescent="0.2">
      <c r="A963" s="3"/>
      <c r="B963" s="3"/>
      <c r="C963" s="3"/>
      <c r="D963" s="12" t="b">
        <v>1</v>
      </c>
      <c r="E963" s="3"/>
      <c r="F963" s="3"/>
      <c r="G963" s="3"/>
      <c r="H963" s="4" t="s">
        <v>3586</v>
      </c>
      <c r="I963" s="4" t="s">
        <v>3587</v>
      </c>
      <c r="J963" s="3"/>
    </row>
    <row r="964" spans="1:10" x14ac:dyDescent="0.2">
      <c r="A964" s="3"/>
      <c r="B964" s="3"/>
      <c r="C964" s="3"/>
      <c r="D964" s="12" t="b">
        <v>1</v>
      </c>
      <c r="E964" s="3"/>
      <c r="F964" s="3"/>
      <c r="G964" s="3"/>
      <c r="H964" s="4" t="s">
        <v>3588</v>
      </c>
      <c r="I964" s="4" t="s">
        <v>3589</v>
      </c>
      <c r="J964" s="3"/>
    </row>
    <row r="965" spans="1:10" x14ac:dyDescent="0.2">
      <c r="A965" s="3"/>
      <c r="B965" s="3"/>
      <c r="C965" s="3"/>
      <c r="D965" s="12" t="b">
        <v>1</v>
      </c>
      <c r="E965" s="3"/>
      <c r="F965" s="3"/>
      <c r="G965" s="3"/>
      <c r="H965" s="4" t="s">
        <v>3590</v>
      </c>
      <c r="I965" s="4" t="s">
        <v>3592</v>
      </c>
      <c r="J965" s="4" t="s">
        <v>3591</v>
      </c>
    </row>
    <row r="966" spans="1:10" x14ac:dyDescent="0.2">
      <c r="A966" s="3"/>
      <c r="B966" s="3"/>
      <c r="C966" s="3"/>
      <c r="D966" s="12" t="b">
        <v>1</v>
      </c>
      <c r="E966" s="3"/>
      <c r="F966" s="3"/>
      <c r="G966" s="3"/>
      <c r="H966" s="4" t="s">
        <v>3593</v>
      </c>
      <c r="I966" s="4" t="s">
        <v>3594</v>
      </c>
      <c r="J966" s="3"/>
    </row>
    <row r="967" spans="1:10" x14ac:dyDescent="0.2">
      <c r="A967" s="3"/>
      <c r="B967" s="3"/>
      <c r="C967" s="3"/>
      <c r="D967" s="12" t="b">
        <v>1</v>
      </c>
      <c r="E967" s="3"/>
      <c r="F967" s="3"/>
      <c r="G967" s="3"/>
      <c r="H967" s="4" t="s">
        <v>3595</v>
      </c>
      <c r="I967" s="4" t="s">
        <v>3596</v>
      </c>
      <c r="J967" s="3"/>
    </row>
    <row r="968" spans="1:10" x14ac:dyDescent="0.2">
      <c r="A968" s="3"/>
      <c r="B968" s="3"/>
      <c r="C968" s="3"/>
      <c r="D968" s="12" t="b">
        <v>1</v>
      </c>
      <c r="E968" s="3"/>
      <c r="F968" s="3"/>
      <c r="G968" s="3"/>
      <c r="H968" s="4" t="s">
        <v>3597</v>
      </c>
      <c r="I968" s="4" t="s">
        <v>3598</v>
      </c>
      <c r="J968" s="3"/>
    </row>
    <row r="969" spans="1:10" x14ac:dyDescent="0.2">
      <c r="A969" s="3"/>
      <c r="B969" s="3"/>
      <c r="C969" s="3"/>
      <c r="D969" s="12" t="b">
        <v>1</v>
      </c>
      <c r="E969" s="3"/>
      <c r="F969" s="3"/>
      <c r="G969" s="3"/>
      <c r="H969" s="4" t="s">
        <v>3599</v>
      </c>
      <c r="I969" s="4" t="s">
        <v>3600</v>
      </c>
      <c r="J969" s="3"/>
    </row>
    <row r="970" spans="1:10" x14ac:dyDescent="0.2">
      <c r="A970" s="3"/>
      <c r="B970" s="3"/>
      <c r="C970" s="3"/>
      <c r="D970" s="12" t="b">
        <v>1</v>
      </c>
      <c r="E970" s="3"/>
      <c r="F970" s="3"/>
      <c r="G970" s="3"/>
      <c r="H970" s="4" t="s">
        <v>3601</v>
      </c>
      <c r="I970" s="4" t="s">
        <v>3602</v>
      </c>
      <c r="J970" s="3"/>
    </row>
    <row r="971" spans="1:10" x14ac:dyDescent="0.2">
      <c r="A971" s="3"/>
      <c r="B971" s="3"/>
      <c r="C971" s="3"/>
      <c r="D971" s="12" t="b">
        <v>1</v>
      </c>
      <c r="E971" s="3"/>
      <c r="F971" s="3"/>
      <c r="G971" s="3"/>
      <c r="H971" s="4" t="s">
        <v>3603</v>
      </c>
      <c r="I971" s="4" t="s">
        <v>3604</v>
      </c>
      <c r="J971" s="3"/>
    </row>
    <row r="972" spans="1:10" x14ac:dyDescent="0.2">
      <c r="A972" s="3"/>
      <c r="B972" s="3"/>
      <c r="C972" s="3"/>
      <c r="D972" s="12" t="b">
        <v>1</v>
      </c>
      <c r="E972" s="3"/>
      <c r="F972" s="3"/>
      <c r="G972" s="3"/>
      <c r="H972" s="4" t="s">
        <v>3605</v>
      </c>
      <c r="I972" s="4" t="s">
        <v>3606</v>
      </c>
      <c r="J972" s="3"/>
    </row>
    <row r="973" spans="1:10" x14ac:dyDescent="0.2">
      <c r="A973" s="3"/>
      <c r="B973" s="3"/>
      <c r="C973" s="3"/>
      <c r="D973" s="12" t="b">
        <v>1</v>
      </c>
      <c r="E973" s="3"/>
      <c r="F973" s="3"/>
      <c r="G973" s="3"/>
      <c r="H973" s="4" t="s">
        <v>3607</v>
      </c>
      <c r="I973" s="4" t="s">
        <v>3608</v>
      </c>
      <c r="J973" s="3"/>
    </row>
    <row r="974" spans="1:10" x14ac:dyDescent="0.2">
      <c r="A974" s="3"/>
      <c r="B974" s="3"/>
      <c r="C974" s="3"/>
      <c r="D974" s="12" t="b">
        <v>1</v>
      </c>
      <c r="E974" s="3"/>
      <c r="F974" s="3"/>
      <c r="G974" s="3"/>
      <c r="H974" s="4" t="s">
        <v>3609</v>
      </c>
      <c r="I974" s="4" t="s">
        <v>3610</v>
      </c>
      <c r="J974" s="3"/>
    </row>
    <row r="975" spans="1:10" x14ac:dyDescent="0.2">
      <c r="A975" s="3"/>
      <c r="B975" s="3"/>
      <c r="C975" s="3"/>
      <c r="D975" s="12" t="b">
        <v>1</v>
      </c>
      <c r="E975" s="3"/>
      <c r="F975" s="3"/>
      <c r="G975" s="3"/>
      <c r="H975" s="4" t="s">
        <v>3611</v>
      </c>
      <c r="I975" s="4" t="s">
        <v>3612</v>
      </c>
      <c r="J975" s="3"/>
    </row>
    <row r="976" spans="1:10" x14ac:dyDescent="0.2">
      <c r="A976" s="3"/>
      <c r="B976" s="3"/>
      <c r="C976" s="3"/>
      <c r="D976" s="12" t="b">
        <v>1</v>
      </c>
      <c r="E976" s="3"/>
      <c r="F976" s="3"/>
      <c r="G976" s="3"/>
      <c r="H976" s="4" t="s">
        <v>3613</v>
      </c>
      <c r="I976" s="4" t="s">
        <v>3614</v>
      </c>
      <c r="J976" s="3"/>
    </row>
    <row r="977" spans="1:10" x14ac:dyDescent="0.2">
      <c r="A977" s="3"/>
      <c r="B977" s="3"/>
      <c r="C977" s="3"/>
      <c r="D977" s="12" t="b">
        <v>1</v>
      </c>
      <c r="E977" s="3"/>
      <c r="F977" s="3"/>
      <c r="G977" s="3"/>
      <c r="H977" s="4" t="s">
        <v>3615</v>
      </c>
      <c r="I977" s="4" t="s">
        <v>3616</v>
      </c>
      <c r="J977" s="3"/>
    </row>
    <row r="978" spans="1:10" x14ac:dyDescent="0.2">
      <c r="A978" s="3"/>
      <c r="B978" s="3"/>
      <c r="C978" s="3"/>
      <c r="D978" s="12" t="b">
        <v>1</v>
      </c>
      <c r="E978" s="3"/>
      <c r="F978" s="3"/>
      <c r="G978" s="3"/>
      <c r="H978" s="4" t="s">
        <v>3617</v>
      </c>
      <c r="I978" s="4" t="s">
        <v>3618</v>
      </c>
      <c r="J978" s="3"/>
    </row>
    <row r="979" spans="1:10" x14ac:dyDescent="0.2">
      <c r="A979" s="3"/>
      <c r="B979" s="3"/>
      <c r="C979" s="3"/>
      <c r="D979" s="12" t="b">
        <v>1</v>
      </c>
      <c r="E979" s="3"/>
      <c r="F979" s="3"/>
      <c r="G979" s="3"/>
      <c r="H979" s="4" t="s">
        <v>3619</v>
      </c>
      <c r="I979" s="4" t="s">
        <v>3620</v>
      </c>
      <c r="J979" s="3"/>
    </row>
    <row r="980" spans="1:10" x14ac:dyDescent="0.2">
      <c r="A980" s="3"/>
      <c r="B980" s="3"/>
      <c r="C980" s="3"/>
      <c r="D980" s="12" t="b">
        <v>1</v>
      </c>
      <c r="E980" s="3"/>
      <c r="F980" s="3"/>
      <c r="G980" s="3"/>
      <c r="H980" s="4" t="s">
        <v>3621</v>
      </c>
      <c r="I980" s="4" t="s">
        <v>3622</v>
      </c>
      <c r="J980" s="3"/>
    </row>
    <row r="981" spans="1:10" x14ac:dyDescent="0.2">
      <c r="A981" s="3"/>
      <c r="B981" s="3"/>
      <c r="C981" s="3"/>
      <c r="D981" s="12" t="b">
        <v>1</v>
      </c>
      <c r="E981" s="3"/>
      <c r="F981" s="3"/>
      <c r="G981" s="3"/>
      <c r="H981" s="4" t="s">
        <v>3623</v>
      </c>
      <c r="I981" s="4" t="s">
        <v>3624</v>
      </c>
      <c r="J981" s="3"/>
    </row>
    <row r="982" spans="1:10" x14ac:dyDescent="0.2">
      <c r="A982" s="3"/>
      <c r="B982" s="3"/>
      <c r="C982" s="3"/>
      <c r="D982" s="12" t="b">
        <v>1</v>
      </c>
      <c r="E982" s="3"/>
      <c r="F982" s="3"/>
      <c r="G982" s="3"/>
      <c r="H982" s="4" t="s">
        <v>3625</v>
      </c>
      <c r="I982" s="4" t="s">
        <v>3626</v>
      </c>
      <c r="J982" s="3"/>
    </row>
    <row r="983" spans="1:10" x14ac:dyDescent="0.2">
      <c r="A983" s="3"/>
      <c r="B983" s="3"/>
      <c r="C983" s="3"/>
      <c r="D983" s="12" t="b">
        <v>1</v>
      </c>
      <c r="E983" s="3"/>
      <c r="F983" s="3"/>
      <c r="G983" s="3"/>
      <c r="H983" s="4" t="s">
        <v>3627</v>
      </c>
      <c r="I983" s="4" t="s">
        <v>3628</v>
      </c>
      <c r="J983" s="3"/>
    </row>
    <row r="984" spans="1:10" x14ac:dyDescent="0.2">
      <c r="A984" s="3"/>
      <c r="B984" s="3"/>
      <c r="C984" s="3"/>
      <c r="D984" s="12" t="b">
        <v>1</v>
      </c>
      <c r="E984" s="3"/>
      <c r="F984" s="3"/>
      <c r="G984" s="3"/>
      <c r="H984" s="4" t="s">
        <v>3629</v>
      </c>
      <c r="I984" s="4" t="s">
        <v>3630</v>
      </c>
      <c r="J984" s="3"/>
    </row>
    <row r="985" spans="1:10" x14ac:dyDescent="0.2">
      <c r="A985" s="3"/>
      <c r="B985" s="3"/>
      <c r="C985" s="3"/>
      <c r="D985" s="12" t="b">
        <v>1</v>
      </c>
      <c r="E985" s="3"/>
      <c r="F985" s="3"/>
      <c r="G985" s="3"/>
      <c r="H985" s="4" t="s">
        <v>3631</v>
      </c>
      <c r="I985" s="4" t="s">
        <v>3632</v>
      </c>
      <c r="J985" s="3"/>
    </row>
    <row r="986" spans="1:10" x14ac:dyDescent="0.2">
      <c r="A986" s="3"/>
      <c r="B986" s="3"/>
      <c r="C986" s="3"/>
      <c r="D986" s="12" t="b">
        <v>1</v>
      </c>
      <c r="E986" s="3"/>
      <c r="F986" s="3"/>
      <c r="G986" s="3"/>
      <c r="H986" s="4" t="s">
        <v>3633</v>
      </c>
      <c r="I986" s="4" t="s">
        <v>3634</v>
      </c>
      <c r="J986" s="3"/>
    </row>
    <row r="987" spans="1:10" x14ac:dyDescent="0.2">
      <c r="A987" s="3"/>
      <c r="B987" s="3"/>
      <c r="C987" s="3"/>
      <c r="D987" s="12" t="b">
        <v>1</v>
      </c>
      <c r="E987" s="3"/>
      <c r="F987" s="3"/>
      <c r="G987" s="3"/>
      <c r="H987" s="4" t="s">
        <v>3635</v>
      </c>
      <c r="I987" s="4" t="s">
        <v>3636</v>
      </c>
      <c r="J987" s="3"/>
    </row>
    <row r="988" spans="1:10" x14ac:dyDescent="0.2">
      <c r="A988" s="3"/>
      <c r="B988" s="3"/>
      <c r="C988" s="3"/>
      <c r="D988" s="12" t="b">
        <v>1</v>
      </c>
      <c r="E988" s="3"/>
      <c r="F988" s="3"/>
      <c r="G988" s="3"/>
      <c r="H988" s="4" t="s">
        <v>3637</v>
      </c>
      <c r="I988" s="4" t="s">
        <v>3638</v>
      </c>
      <c r="J988" s="3"/>
    </row>
    <row r="989" spans="1:10" x14ac:dyDescent="0.2">
      <c r="A989" s="3"/>
      <c r="B989" s="3"/>
      <c r="C989" s="3"/>
      <c r="D989" s="12" t="b">
        <v>1</v>
      </c>
      <c r="E989" s="3"/>
      <c r="F989" s="3"/>
      <c r="G989" s="3"/>
      <c r="H989" s="4" t="s">
        <v>3639</v>
      </c>
      <c r="I989" s="4" t="s">
        <v>3640</v>
      </c>
      <c r="J989" s="3"/>
    </row>
    <row r="990" spans="1:10" x14ac:dyDescent="0.2">
      <c r="A990" s="3"/>
      <c r="B990" s="3"/>
      <c r="C990" s="3"/>
      <c r="D990" s="12" t="b">
        <v>1</v>
      </c>
      <c r="E990" s="3"/>
      <c r="F990" s="3"/>
      <c r="G990" s="3"/>
      <c r="H990" s="4" t="s">
        <v>3641</v>
      </c>
      <c r="I990" s="4" t="s">
        <v>3642</v>
      </c>
      <c r="J990" s="3"/>
    </row>
    <row r="991" spans="1:10" x14ac:dyDescent="0.2">
      <c r="A991" s="3"/>
      <c r="B991" s="3"/>
      <c r="C991" s="3"/>
      <c r="D991" s="12" t="b">
        <v>1</v>
      </c>
      <c r="E991" s="3"/>
      <c r="F991" s="3"/>
      <c r="G991" s="3"/>
      <c r="H991" s="4" t="s">
        <v>3643</v>
      </c>
      <c r="I991" s="4" t="s">
        <v>3644</v>
      </c>
      <c r="J991" s="3"/>
    </row>
    <row r="992" spans="1:10" x14ac:dyDescent="0.2">
      <c r="A992" s="3"/>
      <c r="B992" s="3"/>
      <c r="C992" s="3"/>
      <c r="D992" s="12" t="b">
        <v>1</v>
      </c>
      <c r="E992" s="3"/>
      <c r="F992" s="3"/>
      <c r="G992" s="3"/>
      <c r="H992" s="4" t="s">
        <v>3645</v>
      </c>
      <c r="I992" s="4" t="s">
        <v>3646</v>
      </c>
      <c r="J992" s="3"/>
    </row>
    <row r="993" spans="1:10" x14ac:dyDescent="0.2">
      <c r="A993" s="3"/>
      <c r="B993" s="3"/>
      <c r="C993" s="3"/>
      <c r="D993" s="12" t="b">
        <v>1</v>
      </c>
      <c r="E993" s="3"/>
      <c r="F993" s="3"/>
      <c r="G993" s="3"/>
      <c r="H993" s="4" t="s">
        <v>3647</v>
      </c>
      <c r="I993" s="4" t="s">
        <v>3648</v>
      </c>
      <c r="J993" s="3"/>
    </row>
    <row r="994" spans="1:10" x14ac:dyDescent="0.2">
      <c r="A994" s="3"/>
      <c r="B994" s="3"/>
      <c r="C994" s="3"/>
      <c r="D994" s="12" t="b">
        <v>1</v>
      </c>
      <c r="E994" s="3"/>
      <c r="F994" s="3"/>
      <c r="G994" s="3"/>
      <c r="H994" s="4" t="s">
        <v>3649</v>
      </c>
      <c r="I994" s="4" t="s">
        <v>3650</v>
      </c>
      <c r="J994" s="3"/>
    </row>
    <row r="995" spans="1:10" x14ac:dyDescent="0.2">
      <c r="A995" s="3"/>
      <c r="B995" s="3"/>
      <c r="C995" s="3"/>
      <c r="D995" s="12" t="b">
        <v>1</v>
      </c>
      <c r="E995" s="3"/>
      <c r="F995" s="3"/>
      <c r="G995" s="3"/>
      <c r="H995" s="4" t="s">
        <v>3651</v>
      </c>
      <c r="I995" s="4" t="s">
        <v>3652</v>
      </c>
      <c r="J995" s="3"/>
    </row>
    <row r="996" spans="1:10" x14ac:dyDescent="0.2">
      <c r="A996" s="3"/>
      <c r="B996" s="3"/>
      <c r="C996" s="3"/>
      <c r="D996" s="12" t="b">
        <v>1</v>
      </c>
      <c r="E996" s="3"/>
      <c r="F996" s="3"/>
      <c r="G996" s="3"/>
      <c r="H996" s="4" t="s">
        <v>3653</v>
      </c>
      <c r="I996" s="4" t="s">
        <v>3654</v>
      </c>
      <c r="J996" s="3"/>
    </row>
    <row r="997" spans="1:10" x14ac:dyDescent="0.2">
      <c r="A997" s="3"/>
      <c r="B997" s="3"/>
      <c r="C997" s="3"/>
      <c r="D997" s="12" t="b">
        <v>1</v>
      </c>
      <c r="E997" s="3"/>
      <c r="F997" s="3"/>
      <c r="G997" s="3"/>
      <c r="H997" s="4" t="s">
        <v>3655</v>
      </c>
      <c r="I997" s="4" t="s">
        <v>3656</v>
      </c>
      <c r="J997" s="3"/>
    </row>
    <row r="998" spans="1:10" x14ac:dyDescent="0.2">
      <c r="A998" s="3"/>
      <c r="B998" s="3"/>
      <c r="C998" s="3"/>
      <c r="D998" s="12" t="b">
        <v>1</v>
      </c>
      <c r="E998" s="3"/>
      <c r="F998" s="3"/>
      <c r="G998" s="3"/>
      <c r="H998" s="4" t="s">
        <v>3657</v>
      </c>
      <c r="I998" s="4" t="s">
        <v>3658</v>
      </c>
      <c r="J998" s="3"/>
    </row>
    <row r="999" spans="1:10" x14ac:dyDescent="0.2">
      <c r="A999" s="3"/>
      <c r="B999" s="3"/>
      <c r="C999" s="3"/>
      <c r="D999" s="12" t="b">
        <v>1</v>
      </c>
      <c r="E999" s="3"/>
      <c r="F999" s="3"/>
      <c r="G999" s="3"/>
      <c r="H999" s="4" t="s">
        <v>3659</v>
      </c>
      <c r="I999" s="4" t="s">
        <v>3660</v>
      </c>
      <c r="J999" s="3"/>
    </row>
    <row r="1000" spans="1:10" x14ac:dyDescent="0.2">
      <c r="A1000" s="3"/>
      <c r="B1000" s="3"/>
      <c r="C1000" s="3"/>
      <c r="D1000" s="12" t="b">
        <v>1</v>
      </c>
      <c r="E1000" s="3"/>
      <c r="F1000" s="3"/>
      <c r="G1000" s="3"/>
      <c r="H1000" s="4" t="s">
        <v>3661</v>
      </c>
      <c r="I1000" s="4" t="s">
        <v>3663</v>
      </c>
      <c r="J1000" s="4" t="s">
        <v>3662</v>
      </c>
    </row>
    <row r="1001" spans="1:10" x14ac:dyDescent="0.2">
      <c r="A1001" s="3"/>
      <c r="B1001" s="3"/>
      <c r="C1001" s="3"/>
      <c r="D1001" s="12" t="b">
        <v>1</v>
      </c>
      <c r="E1001" s="3"/>
      <c r="F1001" s="3"/>
      <c r="G1001" s="3"/>
      <c r="H1001" s="4" t="s">
        <v>3664</v>
      </c>
      <c r="I1001" s="4" t="s">
        <v>3665</v>
      </c>
      <c r="J1001" s="3"/>
    </row>
    <row r="1002" spans="1:10" x14ac:dyDescent="0.2">
      <c r="A1002" s="3"/>
      <c r="B1002" s="3"/>
      <c r="C1002" s="3"/>
      <c r="D1002" s="12" t="b">
        <v>1</v>
      </c>
      <c r="E1002" s="3"/>
      <c r="F1002" s="3"/>
      <c r="G1002" s="3"/>
      <c r="H1002" s="4" t="s">
        <v>3666</v>
      </c>
      <c r="I1002" s="4" t="s">
        <v>3667</v>
      </c>
      <c r="J1002" s="3"/>
    </row>
    <row r="1003" spans="1:10" x14ac:dyDescent="0.2">
      <c r="A1003" s="3"/>
      <c r="B1003" s="3"/>
      <c r="C1003" s="3"/>
      <c r="D1003" s="12" t="b">
        <v>1</v>
      </c>
      <c r="E1003" s="3"/>
      <c r="F1003" s="3"/>
      <c r="G1003" s="3"/>
      <c r="H1003" s="4" t="s">
        <v>3668</v>
      </c>
      <c r="I1003" s="4" t="s">
        <v>3669</v>
      </c>
      <c r="J1003" s="3"/>
    </row>
    <row r="1004" spans="1:10" x14ac:dyDescent="0.2">
      <c r="A1004" s="3"/>
      <c r="B1004" s="3"/>
      <c r="C1004" s="3"/>
      <c r="D1004" s="12" t="b">
        <v>1</v>
      </c>
      <c r="E1004" s="3"/>
      <c r="F1004" s="3"/>
      <c r="G1004" s="3"/>
      <c r="H1004" s="4" t="s">
        <v>3670</v>
      </c>
      <c r="I1004" s="4" t="s">
        <v>3671</v>
      </c>
      <c r="J1004" s="3"/>
    </row>
    <row r="1005" spans="1:10" x14ac:dyDescent="0.2">
      <c r="A1005" s="3"/>
      <c r="B1005" s="3"/>
      <c r="C1005" s="3"/>
      <c r="D1005" s="12" t="b">
        <v>1</v>
      </c>
      <c r="E1005" s="3"/>
      <c r="F1005" s="3"/>
      <c r="G1005" s="3"/>
      <c r="H1005" s="4" t="s">
        <v>3672</v>
      </c>
      <c r="I1005" s="4" t="s">
        <v>3673</v>
      </c>
      <c r="J1005" s="3"/>
    </row>
    <row r="1006" spans="1:10" x14ac:dyDescent="0.2">
      <c r="A1006" s="3"/>
      <c r="B1006" s="3"/>
      <c r="C1006" s="3"/>
      <c r="D1006" s="12" t="b">
        <v>1</v>
      </c>
      <c r="E1006" s="3"/>
      <c r="F1006" s="3"/>
      <c r="G1006" s="3"/>
      <c r="H1006" s="4" t="s">
        <v>3674</v>
      </c>
      <c r="I1006" s="4" t="s">
        <v>3675</v>
      </c>
      <c r="J1006" s="3"/>
    </row>
    <row r="1007" spans="1:10" x14ac:dyDescent="0.2">
      <c r="A1007" s="3"/>
      <c r="B1007" s="3"/>
      <c r="C1007" s="3"/>
      <c r="D1007" s="12" t="b">
        <v>1</v>
      </c>
      <c r="E1007" s="3"/>
      <c r="F1007" s="3"/>
      <c r="G1007" s="3"/>
      <c r="H1007" s="4" t="s">
        <v>3676</v>
      </c>
      <c r="I1007" s="4" t="s">
        <v>3677</v>
      </c>
      <c r="J1007" s="3"/>
    </row>
    <row r="1008" spans="1:10" x14ac:dyDescent="0.2">
      <c r="A1008" s="3"/>
      <c r="B1008" s="3"/>
      <c r="C1008" s="3"/>
      <c r="D1008" s="12" t="b">
        <v>1</v>
      </c>
      <c r="E1008" s="3"/>
      <c r="F1008" s="3"/>
      <c r="G1008" s="3"/>
      <c r="H1008" s="4" t="s">
        <v>3678</v>
      </c>
      <c r="I1008" s="4" t="s">
        <v>3679</v>
      </c>
      <c r="J1008" s="3"/>
    </row>
    <row r="1009" spans="1:10" x14ac:dyDescent="0.2">
      <c r="A1009" s="3"/>
      <c r="B1009" s="3"/>
      <c r="C1009" s="3"/>
      <c r="D1009" s="12" t="b">
        <v>1</v>
      </c>
      <c r="E1009" s="3"/>
      <c r="F1009" s="3"/>
      <c r="G1009" s="3"/>
      <c r="H1009" s="4" t="s">
        <v>3680</v>
      </c>
      <c r="I1009" s="4" t="s">
        <v>3681</v>
      </c>
      <c r="J1009" s="3"/>
    </row>
    <row r="1010" spans="1:10" x14ac:dyDescent="0.2">
      <c r="A1010" s="3"/>
      <c r="B1010" s="3"/>
      <c r="C1010" s="3"/>
      <c r="D1010" s="12" t="b">
        <v>1</v>
      </c>
      <c r="E1010" s="3"/>
      <c r="F1010" s="3"/>
      <c r="G1010" s="3"/>
      <c r="H1010" s="4" t="s">
        <v>3682</v>
      </c>
      <c r="I1010" s="4" t="s">
        <v>3683</v>
      </c>
      <c r="J1010" s="3"/>
    </row>
    <row r="1011" spans="1:10" x14ac:dyDescent="0.2">
      <c r="A1011" s="3"/>
      <c r="B1011" s="3"/>
      <c r="C1011" s="3"/>
      <c r="D1011" s="12" t="b">
        <v>1</v>
      </c>
      <c r="E1011" s="3"/>
      <c r="F1011" s="3"/>
      <c r="G1011" s="3"/>
      <c r="H1011" s="4" t="s">
        <v>3684</v>
      </c>
      <c r="I1011" s="4" t="s">
        <v>3685</v>
      </c>
      <c r="J1011" s="3"/>
    </row>
    <row r="1012" spans="1:10" x14ac:dyDescent="0.2">
      <c r="A1012" s="3"/>
      <c r="B1012" s="3"/>
      <c r="C1012" s="3"/>
      <c r="D1012" s="12" t="b">
        <v>1</v>
      </c>
      <c r="E1012" s="3"/>
      <c r="F1012" s="3"/>
      <c r="G1012" s="3"/>
      <c r="H1012" s="4" t="s">
        <v>3686</v>
      </c>
      <c r="I1012" s="4" t="s">
        <v>3687</v>
      </c>
      <c r="J1012" s="3"/>
    </row>
    <row r="1013" spans="1:10" x14ac:dyDescent="0.2">
      <c r="A1013" s="3"/>
      <c r="B1013" s="3"/>
      <c r="C1013" s="3"/>
      <c r="D1013" s="12" t="b">
        <v>1</v>
      </c>
      <c r="E1013" s="3"/>
      <c r="F1013" s="3"/>
      <c r="G1013" s="3"/>
      <c r="H1013" s="4" t="s">
        <v>3688</v>
      </c>
      <c r="I1013" s="4" t="s">
        <v>3689</v>
      </c>
      <c r="J1013" s="3"/>
    </row>
    <row r="1014" spans="1:10" x14ac:dyDescent="0.2">
      <c r="A1014" s="3"/>
      <c r="B1014" s="3"/>
      <c r="C1014" s="3"/>
      <c r="D1014" s="12" t="b">
        <v>1</v>
      </c>
      <c r="E1014" s="3"/>
      <c r="F1014" s="3"/>
      <c r="G1014" s="3"/>
      <c r="H1014" s="4" t="s">
        <v>3690</v>
      </c>
      <c r="I1014" s="4" t="s">
        <v>3691</v>
      </c>
      <c r="J1014" s="3"/>
    </row>
    <row r="1015" spans="1:10" x14ac:dyDescent="0.2">
      <c r="A1015" s="3"/>
      <c r="B1015" s="3"/>
      <c r="C1015" s="3"/>
      <c r="D1015" s="12" t="b">
        <v>1</v>
      </c>
      <c r="E1015" s="3"/>
      <c r="F1015" s="3"/>
      <c r="G1015" s="3"/>
      <c r="H1015" s="4" t="s">
        <v>3692</v>
      </c>
      <c r="I1015" s="4" t="s">
        <v>3693</v>
      </c>
      <c r="J1015" s="3"/>
    </row>
    <row r="1016" spans="1:10" x14ac:dyDescent="0.2">
      <c r="A1016" s="3"/>
      <c r="B1016" s="3"/>
      <c r="C1016" s="3"/>
      <c r="D1016" s="12" t="b">
        <v>1</v>
      </c>
      <c r="E1016" s="3"/>
      <c r="F1016" s="3"/>
      <c r="G1016" s="3"/>
      <c r="H1016" s="4" t="s">
        <v>3694</v>
      </c>
      <c r="I1016" s="4" t="s">
        <v>3695</v>
      </c>
      <c r="J1016" s="3"/>
    </row>
    <row r="1017" spans="1:10" x14ac:dyDescent="0.2">
      <c r="A1017" s="3"/>
      <c r="B1017" s="3"/>
      <c r="C1017" s="3"/>
      <c r="D1017" s="12" t="b">
        <v>1</v>
      </c>
      <c r="E1017" s="3"/>
      <c r="F1017" s="3"/>
      <c r="G1017" s="3"/>
      <c r="H1017" s="4" t="s">
        <v>3696</v>
      </c>
      <c r="I1017" s="4" t="s">
        <v>3697</v>
      </c>
      <c r="J1017" s="3"/>
    </row>
    <row r="1018" spans="1:10" x14ac:dyDescent="0.2">
      <c r="A1018" s="3"/>
      <c r="B1018" s="3"/>
      <c r="C1018" s="3"/>
      <c r="D1018" s="12" t="b">
        <v>1</v>
      </c>
      <c r="E1018" s="3"/>
      <c r="F1018" s="3"/>
      <c r="G1018" s="3"/>
      <c r="H1018" s="4" t="s">
        <v>3698</v>
      </c>
      <c r="I1018" s="4" t="s">
        <v>3699</v>
      </c>
      <c r="J1018" s="3"/>
    </row>
    <row r="1019" spans="1:10" x14ac:dyDescent="0.2">
      <c r="A1019" s="3"/>
      <c r="B1019" s="3"/>
      <c r="C1019" s="3"/>
      <c r="D1019" s="12" t="b">
        <v>1</v>
      </c>
      <c r="E1019" s="3"/>
      <c r="F1019" s="3"/>
      <c r="G1019" s="3"/>
      <c r="H1019" s="4" t="s">
        <v>3700</v>
      </c>
      <c r="I1019" s="4" t="s">
        <v>3701</v>
      </c>
      <c r="J1019" s="3"/>
    </row>
    <row r="1020" spans="1:10" x14ac:dyDescent="0.2">
      <c r="A1020" s="3"/>
      <c r="B1020" s="3"/>
      <c r="C1020" s="3"/>
      <c r="D1020" s="12" t="b">
        <v>1</v>
      </c>
      <c r="E1020" s="3"/>
      <c r="F1020" s="3"/>
      <c r="G1020" s="3"/>
      <c r="H1020" s="4" t="s">
        <v>3702</v>
      </c>
      <c r="I1020" s="4" t="s">
        <v>3703</v>
      </c>
      <c r="J1020" s="3"/>
    </row>
    <row r="1021" spans="1:10" x14ac:dyDescent="0.2">
      <c r="A1021" s="3"/>
      <c r="B1021" s="3"/>
      <c r="C1021" s="3"/>
      <c r="D1021" s="12" t="b">
        <v>1</v>
      </c>
      <c r="E1021" s="3"/>
      <c r="F1021" s="3"/>
      <c r="G1021" s="3"/>
      <c r="H1021" s="4" t="s">
        <v>3704</v>
      </c>
      <c r="I1021" s="4" t="s">
        <v>3705</v>
      </c>
      <c r="J1021" s="3"/>
    </row>
    <row r="1022" spans="1:10" x14ac:dyDescent="0.2">
      <c r="A1022" s="3"/>
      <c r="B1022" s="3"/>
      <c r="C1022" s="3"/>
      <c r="D1022" s="12" t="b">
        <v>1</v>
      </c>
      <c r="E1022" s="3"/>
      <c r="F1022" s="3"/>
      <c r="G1022" s="3"/>
      <c r="H1022" s="4" t="s">
        <v>3706</v>
      </c>
      <c r="I1022" s="4" t="s">
        <v>3707</v>
      </c>
      <c r="J1022" s="3"/>
    </row>
    <row r="1023" spans="1:10" x14ac:dyDescent="0.2">
      <c r="A1023" s="3"/>
      <c r="B1023" s="3"/>
      <c r="C1023" s="3"/>
      <c r="D1023" s="12" t="b">
        <v>1</v>
      </c>
      <c r="E1023" s="3"/>
      <c r="F1023" s="3"/>
      <c r="G1023" s="3"/>
      <c r="H1023" s="4" t="s">
        <v>3708</v>
      </c>
      <c r="I1023" s="4" t="s">
        <v>3709</v>
      </c>
      <c r="J1023" s="3"/>
    </row>
    <row r="1024" spans="1:10" x14ac:dyDescent="0.2">
      <c r="A1024" s="3"/>
      <c r="B1024" s="3"/>
      <c r="C1024" s="3"/>
      <c r="D1024" s="12" t="b">
        <v>1</v>
      </c>
      <c r="E1024" s="3"/>
      <c r="F1024" s="3"/>
      <c r="G1024" s="3"/>
      <c r="H1024" s="4" t="s">
        <v>3710</v>
      </c>
      <c r="I1024" s="4" t="s">
        <v>3711</v>
      </c>
      <c r="J1024" s="3"/>
    </row>
    <row r="1025" spans="1:10" x14ac:dyDescent="0.2">
      <c r="A1025" s="3"/>
      <c r="B1025" s="3"/>
      <c r="C1025" s="3"/>
      <c r="D1025" s="12" t="b">
        <v>1</v>
      </c>
      <c r="E1025" s="3"/>
      <c r="F1025" s="3"/>
      <c r="G1025" s="3"/>
      <c r="H1025" s="4" t="s">
        <v>3712</v>
      </c>
      <c r="I1025" s="4" t="s">
        <v>3713</v>
      </c>
      <c r="J1025" s="3"/>
    </row>
    <row r="1026" spans="1:10" x14ac:dyDescent="0.2">
      <c r="A1026" s="3"/>
      <c r="B1026" s="3"/>
      <c r="C1026" s="3"/>
      <c r="D1026" s="12" t="b">
        <v>1</v>
      </c>
      <c r="E1026" s="3"/>
      <c r="F1026" s="3"/>
      <c r="G1026" s="3"/>
      <c r="H1026" s="4" t="s">
        <v>3714</v>
      </c>
      <c r="I1026" s="4" t="s">
        <v>3715</v>
      </c>
      <c r="J1026" s="3"/>
    </row>
    <row r="1027" spans="1:10" x14ac:dyDescent="0.2">
      <c r="A1027" s="3"/>
      <c r="B1027" s="3"/>
      <c r="C1027" s="3"/>
      <c r="D1027" s="12" t="b">
        <v>1</v>
      </c>
      <c r="E1027" s="3"/>
      <c r="F1027" s="3"/>
      <c r="G1027" s="3"/>
      <c r="H1027" s="4" t="s">
        <v>3716</v>
      </c>
      <c r="I1027" s="4" t="s">
        <v>3717</v>
      </c>
      <c r="J1027" s="3"/>
    </row>
    <row r="1028" spans="1:10" x14ac:dyDescent="0.2">
      <c r="A1028" s="3"/>
      <c r="B1028" s="3"/>
      <c r="C1028" s="3"/>
      <c r="D1028" s="12" t="b">
        <v>1</v>
      </c>
      <c r="E1028" s="3"/>
      <c r="F1028" s="3"/>
      <c r="G1028" s="3"/>
      <c r="H1028" s="4" t="s">
        <v>3718</v>
      </c>
      <c r="I1028" s="4" t="s">
        <v>3719</v>
      </c>
      <c r="J1028" s="3"/>
    </row>
    <row r="1029" spans="1:10" x14ac:dyDescent="0.2">
      <c r="A1029" s="3"/>
      <c r="B1029" s="3"/>
      <c r="C1029" s="3"/>
      <c r="D1029" s="12" t="b">
        <v>1</v>
      </c>
      <c r="E1029" s="3"/>
      <c r="F1029" s="3"/>
      <c r="G1029" s="3"/>
      <c r="H1029" s="4" t="s">
        <v>3720</v>
      </c>
      <c r="I1029" s="4" t="s">
        <v>3721</v>
      </c>
      <c r="J1029" s="3"/>
    </row>
    <row r="1030" spans="1:10" x14ac:dyDescent="0.2">
      <c r="A1030" s="3"/>
      <c r="B1030" s="3"/>
      <c r="C1030" s="3"/>
      <c r="D1030" s="12" t="b">
        <v>1</v>
      </c>
      <c r="E1030" s="3"/>
      <c r="F1030" s="3"/>
      <c r="G1030" s="3"/>
      <c r="H1030" s="4" t="s">
        <v>3722</v>
      </c>
      <c r="I1030" s="4" t="s">
        <v>3723</v>
      </c>
      <c r="J1030" s="3"/>
    </row>
    <row r="1031" spans="1:10" x14ac:dyDescent="0.2">
      <c r="A1031" s="3"/>
      <c r="B1031" s="3"/>
      <c r="C1031" s="3"/>
      <c r="D1031" s="12" t="b">
        <v>1</v>
      </c>
      <c r="E1031" s="3"/>
      <c r="F1031" s="3"/>
      <c r="G1031" s="3"/>
      <c r="H1031" s="4" t="s">
        <v>3724</v>
      </c>
      <c r="I1031" s="4" t="s">
        <v>3725</v>
      </c>
      <c r="J1031" s="3"/>
    </row>
    <row r="1032" spans="1:10" x14ac:dyDescent="0.2">
      <c r="A1032" s="3"/>
      <c r="B1032" s="3"/>
      <c r="C1032" s="3"/>
      <c r="D1032" s="12" t="b">
        <v>1</v>
      </c>
      <c r="E1032" s="3"/>
      <c r="F1032" s="3"/>
      <c r="G1032" s="3"/>
      <c r="H1032" s="4" t="s">
        <v>3726</v>
      </c>
      <c r="I1032" s="4" t="s">
        <v>3727</v>
      </c>
      <c r="J1032" s="3"/>
    </row>
    <row r="1033" spans="1:10" x14ac:dyDescent="0.2">
      <c r="A1033" s="3"/>
      <c r="B1033" s="3"/>
      <c r="C1033" s="3"/>
      <c r="D1033" s="12" t="b">
        <v>1</v>
      </c>
      <c r="E1033" s="3"/>
      <c r="F1033" s="3"/>
      <c r="G1033" s="3"/>
      <c r="H1033" s="4" t="s">
        <v>3728</v>
      </c>
      <c r="I1033" s="4" t="s">
        <v>3729</v>
      </c>
      <c r="J1033" s="3"/>
    </row>
    <row r="1034" spans="1:10" x14ac:dyDescent="0.2">
      <c r="A1034" s="3"/>
      <c r="B1034" s="3"/>
      <c r="C1034" s="3"/>
      <c r="D1034" s="12" t="b">
        <v>1</v>
      </c>
      <c r="E1034" s="3"/>
      <c r="F1034" s="3"/>
      <c r="G1034" s="3"/>
      <c r="H1034" s="4" t="s">
        <v>3730</v>
      </c>
      <c r="I1034" s="4" t="s">
        <v>3731</v>
      </c>
      <c r="J1034" s="3"/>
    </row>
    <row r="1035" spans="1:10" x14ac:dyDescent="0.2">
      <c r="A1035" s="3"/>
      <c r="B1035" s="3"/>
      <c r="C1035" s="3"/>
      <c r="D1035" s="12" t="b">
        <v>1</v>
      </c>
      <c r="E1035" s="3"/>
      <c r="F1035" s="3"/>
      <c r="G1035" s="3"/>
      <c r="H1035" s="4" t="s">
        <v>3732</v>
      </c>
      <c r="I1035" s="4" t="s">
        <v>3733</v>
      </c>
      <c r="J1035" s="3"/>
    </row>
    <row r="1036" spans="1:10" x14ac:dyDescent="0.2">
      <c r="A1036" s="3"/>
      <c r="B1036" s="3"/>
      <c r="C1036" s="3"/>
      <c r="D1036" s="12" t="b">
        <v>1</v>
      </c>
      <c r="E1036" s="3"/>
      <c r="F1036" s="3"/>
      <c r="G1036" s="3"/>
      <c r="H1036" s="4" t="s">
        <v>3734</v>
      </c>
      <c r="I1036" s="4" t="s">
        <v>3735</v>
      </c>
      <c r="J1036" s="3"/>
    </row>
    <row r="1037" spans="1:10" x14ac:dyDescent="0.2">
      <c r="A1037" s="3"/>
      <c r="B1037" s="3"/>
      <c r="C1037" s="3"/>
      <c r="D1037" s="12" t="b">
        <v>1</v>
      </c>
      <c r="E1037" s="3"/>
      <c r="F1037" s="3"/>
      <c r="G1037" s="3"/>
      <c r="H1037" s="4" t="s">
        <v>3736</v>
      </c>
      <c r="I1037" s="4" t="s">
        <v>3737</v>
      </c>
      <c r="J1037" s="3"/>
    </row>
    <row r="1038" spans="1:10" x14ac:dyDescent="0.2">
      <c r="A1038" s="3"/>
      <c r="B1038" s="3"/>
      <c r="C1038" s="3"/>
      <c r="D1038" s="12" t="b">
        <v>1</v>
      </c>
      <c r="E1038" s="3"/>
      <c r="F1038" s="3"/>
      <c r="G1038" s="3"/>
      <c r="H1038" s="4" t="s">
        <v>3738</v>
      </c>
      <c r="I1038" s="4" t="s">
        <v>3739</v>
      </c>
      <c r="J1038" s="3"/>
    </row>
    <row r="1039" spans="1:10" x14ac:dyDescent="0.2">
      <c r="A1039" s="3"/>
      <c r="B1039" s="3"/>
      <c r="C1039" s="3"/>
      <c r="D1039" s="12" t="b">
        <v>1</v>
      </c>
      <c r="E1039" s="3"/>
      <c r="F1039" s="3"/>
      <c r="G1039" s="3"/>
      <c r="H1039" s="4" t="s">
        <v>3740</v>
      </c>
      <c r="I1039" s="4" t="s">
        <v>3741</v>
      </c>
      <c r="J1039" s="3"/>
    </row>
    <row r="1040" spans="1:10" x14ac:dyDescent="0.2">
      <c r="A1040" s="3"/>
      <c r="B1040" s="3"/>
      <c r="C1040" s="3"/>
      <c r="D1040" s="12" t="b">
        <v>1</v>
      </c>
      <c r="E1040" s="3"/>
      <c r="F1040" s="3"/>
      <c r="G1040" s="3"/>
      <c r="H1040" s="4" t="s">
        <v>3742</v>
      </c>
      <c r="I1040" s="4" t="s">
        <v>3743</v>
      </c>
      <c r="J1040" s="3"/>
    </row>
    <row r="1041" spans="1:10" x14ac:dyDescent="0.2">
      <c r="A1041" s="3"/>
      <c r="B1041" s="3"/>
      <c r="C1041" s="3"/>
      <c r="D1041" s="12" t="b">
        <v>1</v>
      </c>
      <c r="E1041" s="3"/>
      <c r="F1041" s="3"/>
      <c r="G1041" s="3"/>
      <c r="H1041" s="4" t="s">
        <v>3744</v>
      </c>
      <c r="I1041" s="4" t="s">
        <v>3745</v>
      </c>
      <c r="J1041" s="3"/>
    </row>
    <row r="1042" spans="1:10" x14ac:dyDescent="0.2">
      <c r="A1042" s="3"/>
      <c r="B1042" s="3"/>
      <c r="C1042" s="3"/>
      <c r="D1042" s="12" t="b">
        <v>1</v>
      </c>
      <c r="E1042" s="3"/>
      <c r="F1042" s="3"/>
      <c r="G1042" s="3"/>
      <c r="H1042" s="4" t="s">
        <v>3746</v>
      </c>
      <c r="I1042" s="4" t="s">
        <v>3747</v>
      </c>
      <c r="J1042" s="3"/>
    </row>
    <row r="1043" spans="1:10" x14ac:dyDescent="0.2">
      <c r="A1043" s="3"/>
      <c r="B1043" s="3"/>
      <c r="C1043" s="3"/>
      <c r="D1043" s="12" t="b">
        <v>1</v>
      </c>
      <c r="E1043" s="3"/>
      <c r="F1043" s="3"/>
      <c r="G1043" s="3"/>
      <c r="H1043" s="4" t="s">
        <v>3748</v>
      </c>
      <c r="I1043" s="4" t="s">
        <v>3749</v>
      </c>
      <c r="J1043" s="3"/>
    </row>
    <row r="1044" spans="1:10" x14ac:dyDescent="0.2">
      <c r="A1044" s="3"/>
      <c r="B1044" s="3"/>
      <c r="C1044" s="3"/>
      <c r="D1044" s="12" t="b">
        <v>1</v>
      </c>
      <c r="E1044" s="3"/>
      <c r="F1044" s="3"/>
      <c r="G1044" s="3"/>
      <c r="H1044" s="4" t="s">
        <v>3750</v>
      </c>
      <c r="I1044" s="4" t="s">
        <v>3751</v>
      </c>
      <c r="J1044" s="3"/>
    </row>
    <row r="1045" spans="1:10" x14ac:dyDescent="0.2">
      <c r="A1045" s="3"/>
      <c r="B1045" s="3"/>
      <c r="C1045" s="3"/>
      <c r="D1045" s="12" t="b">
        <v>1</v>
      </c>
      <c r="E1045" s="3"/>
      <c r="F1045" s="3"/>
      <c r="G1045" s="3"/>
      <c r="H1045" s="4" t="s">
        <v>3752</v>
      </c>
      <c r="I1045" s="4" t="s">
        <v>3753</v>
      </c>
      <c r="J1045" s="3"/>
    </row>
    <row r="1046" spans="1:10" x14ac:dyDescent="0.2">
      <c r="A1046" s="3"/>
      <c r="B1046" s="3"/>
      <c r="C1046" s="3"/>
      <c r="D1046" s="12" t="b">
        <v>1</v>
      </c>
      <c r="E1046" s="3"/>
      <c r="F1046" s="3"/>
      <c r="G1046" s="3"/>
      <c r="H1046" s="4" t="s">
        <v>3754</v>
      </c>
      <c r="I1046" s="4" t="s">
        <v>3755</v>
      </c>
      <c r="J1046" s="3"/>
    </row>
    <row r="1047" spans="1:10" x14ac:dyDescent="0.2">
      <c r="A1047" s="3"/>
      <c r="B1047" s="3"/>
      <c r="C1047" s="3"/>
      <c r="D1047" s="12" t="b">
        <v>1</v>
      </c>
      <c r="E1047" s="3"/>
      <c r="F1047" s="3"/>
      <c r="G1047" s="3"/>
      <c r="H1047" s="4" t="s">
        <v>3756</v>
      </c>
      <c r="I1047" s="4" t="s">
        <v>3757</v>
      </c>
      <c r="J1047" s="3"/>
    </row>
    <row r="1048" spans="1:10" x14ac:dyDescent="0.2">
      <c r="A1048" s="3"/>
      <c r="B1048" s="3"/>
      <c r="C1048" s="3"/>
      <c r="D1048" s="12" t="b">
        <v>1</v>
      </c>
      <c r="E1048" s="3"/>
      <c r="F1048" s="3"/>
      <c r="G1048" s="3"/>
      <c r="H1048" s="4" t="s">
        <v>3758</v>
      </c>
      <c r="I1048" s="4" t="s">
        <v>3759</v>
      </c>
      <c r="J1048" s="3"/>
    </row>
    <row r="1049" spans="1:10" x14ac:dyDescent="0.2">
      <c r="A1049" s="3"/>
      <c r="B1049" s="3"/>
      <c r="C1049" s="3"/>
      <c r="D1049" s="12" t="b">
        <v>1</v>
      </c>
      <c r="E1049" s="3"/>
      <c r="F1049" s="3"/>
      <c r="G1049" s="3"/>
      <c r="H1049" s="4" t="s">
        <v>3760</v>
      </c>
      <c r="I1049" s="4" t="s">
        <v>3761</v>
      </c>
      <c r="J1049" s="3"/>
    </row>
    <row r="1050" spans="1:10" x14ac:dyDescent="0.2">
      <c r="A1050" s="3"/>
      <c r="B1050" s="3"/>
      <c r="C1050" s="3"/>
      <c r="D1050" s="12" t="b">
        <v>1</v>
      </c>
      <c r="E1050" s="3"/>
      <c r="F1050" s="3"/>
      <c r="G1050" s="3"/>
      <c r="H1050" s="4" t="s">
        <v>3762</v>
      </c>
      <c r="I1050" s="4" t="s">
        <v>3763</v>
      </c>
      <c r="J1050" s="3"/>
    </row>
    <row r="1051" spans="1:10" x14ac:dyDescent="0.2">
      <c r="A1051" s="3"/>
      <c r="B1051" s="3"/>
      <c r="C1051" s="3"/>
      <c r="D1051" s="12" t="b">
        <v>1</v>
      </c>
      <c r="E1051" s="3"/>
      <c r="F1051" s="3"/>
      <c r="G1051" s="3"/>
      <c r="H1051" s="4" t="s">
        <v>3764</v>
      </c>
      <c r="I1051" s="4" t="s">
        <v>3765</v>
      </c>
      <c r="J1051" s="3"/>
    </row>
    <row r="1052" spans="1:10" x14ac:dyDescent="0.2">
      <c r="A1052" s="3"/>
      <c r="B1052" s="3"/>
      <c r="C1052" s="3"/>
      <c r="D1052" s="12" t="b">
        <v>1</v>
      </c>
      <c r="E1052" s="3"/>
      <c r="F1052" s="3"/>
      <c r="G1052" s="3"/>
      <c r="H1052" s="4" t="s">
        <v>3766</v>
      </c>
      <c r="I1052" s="4" t="s">
        <v>3768</v>
      </c>
      <c r="J1052" s="25" t="s">
        <v>3767</v>
      </c>
    </row>
    <row r="1053" spans="1:10" x14ac:dyDescent="0.2">
      <c r="A1053" s="3"/>
      <c r="B1053" s="3"/>
      <c r="C1053" s="3"/>
      <c r="D1053" s="12" t="b">
        <v>1</v>
      </c>
      <c r="E1053" s="3"/>
      <c r="F1053" s="3"/>
      <c r="G1053" s="3"/>
      <c r="H1053" s="4" t="s">
        <v>3769</v>
      </c>
      <c r="I1053" s="4" t="s">
        <v>3770</v>
      </c>
      <c r="J1053" s="3"/>
    </row>
    <row r="1054" spans="1:10" x14ac:dyDescent="0.2">
      <c r="A1054" s="3"/>
      <c r="B1054" s="3"/>
      <c r="C1054" s="3"/>
      <c r="D1054" s="12" t="b">
        <v>1</v>
      </c>
      <c r="E1054" s="3"/>
      <c r="F1054" s="3"/>
      <c r="G1054" s="3"/>
      <c r="H1054" s="4" t="s">
        <v>3771</v>
      </c>
      <c r="I1054" s="4" t="s">
        <v>3772</v>
      </c>
      <c r="J1054" s="3"/>
    </row>
    <row r="1055" spans="1:10" x14ac:dyDescent="0.2">
      <c r="A1055" s="3"/>
      <c r="B1055" s="3"/>
      <c r="C1055" s="3"/>
      <c r="D1055" s="12" t="b">
        <v>1</v>
      </c>
      <c r="E1055" s="3"/>
      <c r="F1055" s="3"/>
      <c r="G1055" s="3"/>
      <c r="H1055" s="4" t="s">
        <v>3773</v>
      </c>
      <c r="I1055" s="4" t="s">
        <v>3774</v>
      </c>
      <c r="J1055" s="3"/>
    </row>
    <row r="1056" spans="1:10" x14ac:dyDescent="0.2">
      <c r="A1056" s="3"/>
      <c r="B1056" s="3"/>
      <c r="C1056" s="3"/>
      <c r="D1056" s="12" t="b">
        <v>1</v>
      </c>
      <c r="E1056" s="3"/>
      <c r="F1056" s="3"/>
      <c r="G1056" s="3"/>
      <c r="H1056" s="4" t="s">
        <v>3775</v>
      </c>
      <c r="I1056" s="4" t="s">
        <v>3776</v>
      </c>
      <c r="J1056" s="3"/>
    </row>
    <row r="1057" spans="1:10" x14ac:dyDescent="0.2">
      <c r="A1057" s="3"/>
      <c r="B1057" s="3"/>
      <c r="C1057" s="3"/>
      <c r="D1057" s="12" t="b">
        <v>1</v>
      </c>
      <c r="E1057" s="3"/>
      <c r="F1057" s="3"/>
      <c r="G1057" s="3"/>
      <c r="H1057" s="4" t="s">
        <v>3777</v>
      </c>
      <c r="I1057" s="4" t="s">
        <v>3778</v>
      </c>
      <c r="J1057" s="3"/>
    </row>
    <row r="1058" spans="1:10" x14ac:dyDescent="0.2">
      <c r="A1058" s="3"/>
      <c r="B1058" s="3"/>
      <c r="C1058" s="3"/>
      <c r="D1058" s="12" t="b">
        <v>1</v>
      </c>
      <c r="E1058" s="3"/>
      <c r="F1058" s="3"/>
      <c r="G1058" s="3"/>
      <c r="H1058" s="4" t="s">
        <v>3779</v>
      </c>
      <c r="I1058" s="4" t="s">
        <v>3780</v>
      </c>
      <c r="J1058" s="3"/>
    </row>
    <row r="1059" spans="1:10" x14ac:dyDescent="0.2">
      <c r="A1059" s="3"/>
      <c r="B1059" s="3"/>
      <c r="C1059" s="3"/>
      <c r="D1059" s="12" t="b">
        <v>1</v>
      </c>
      <c r="E1059" s="3"/>
      <c r="F1059" s="3"/>
      <c r="G1059" s="3"/>
      <c r="H1059" s="4" t="s">
        <v>3781</v>
      </c>
      <c r="I1059" s="4" t="s">
        <v>3782</v>
      </c>
      <c r="J1059" s="3"/>
    </row>
    <row r="1060" spans="1:10" x14ac:dyDescent="0.2">
      <c r="A1060" s="3"/>
      <c r="B1060" s="3"/>
      <c r="C1060" s="3"/>
      <c r="D1060" s="12" t="b">
        <v>1</v>
      </c>
      <c r="E1060" s="3"/>
      <c r="F1060" s="3"/>
      <c r="G1060" s="3"/>
      <c r="H1060" s="4" t="s">
        <v>3783</v>
      </c>
      <c r="I1060" s="4" t="s">
        <v>3784</v>
      </c>
      <c r="J1060" s="3"/>
    </row>
    <row r="1061" spans="1:10" x14ac:dyDescent="0.2">
      <c r="A1061" s="3"/>
      <c r="B1061" s="3"/>
      <c r="C1061" s="3"/>
      <c r="D1061" s="12" t="b">
        <v>1</v>
      </c>
      <c r="E1061" s="3"/>
      <c r="F1061" s="3"/>
      <c r="G1061" s="3"/>
      <c r="H1061" s="4" t="s">
        <v>3785</v>
      </c>
      <c r="I1061" s="4" t="s">
        <v>3786</v>
      </c>
      <c r="J1061" s="3"/>
    </row>
    <row r="1062" spans="1:10" x14ac:dyDescent="0.2">
      <c r="A1062" s="3"/>
      <c r="B1062" s="3"/>
      <c r="C1062" s="3"/>
      <c r="D1062" s="12" t="b">
        <v>1</v>
      </c>
      <c r="E1062" s="3"/>
      <c r="F1062" s="3"/>
      <c r="G1062" s="3"/>
      <c r="H1062" s="4" t="s">
        <v>3787</v>
      </c>
      <c r="I1062" s="4" t="s">
        <v>3788</v>
      </c>
      <c r="J1062" s="3"/>
    </row>
    <row r="1063" spans="1:10" x14ac:dyDescent="0.2">
      <c r="A1063" s="3"/>
      <c r="B1063" s="3"/>
      <c r="C1063" s="3"/>
      <c r="D1063" s="12" t="b">
        <v>1</v>
      </c>
      <c r="E1063" s="3"/>
      <c r="F1063" s="3"/>
      <c r="G1063" s="3"/>
      <c r="H1063" s="4" t="s">
        <v>3789</v>
      </c>
      <c r="I1063" s="4" t="s">
        <v>3790</v>
      </c>
      <c r="J1063" s="3"/>
    </row>
    <row r="1064" spans="1:10" x14ac:dyDescent="0.2">
      <c r="A1064" s="3"/>
      <c r="B1064" s="3"/>
      <c r="C1064" s="3"/>
      <c r="D1064" s="12" t="b">
        <v>1</v>
      </c>
      <c r="E1064" s="3"/>
      <c r="F1064" s="3"/>
      <c r="G1064" s="3"/>
      <c r="H1064" s="4" t="s">
        <v>3791</v>
      </c>
      <c r="I1064" s="4" t="s">
        <v>3792</v>
      </c>
      <c r="J1064" s="3"/>
    </row>
    <row r="1065" spans="1:10" x14ac:dyDescent="0.2">
      <c r="A1065" s="3"/>
      <c r="B1065" s="3"/>
      <c r="C1065" s="3"/>
      <c r="D1065" s="12" t="b">
        <v>1</v>
      </c>
      <c r="E1065" s="3"/>
      <c r="F1065" s="3"/>
      <c r="G1065" s="3"/>
      <c r="H1065" s="4" t="s">
        <v>3793</v>
      </c>
      <c r="I1065" s="4" t="s">
        <v>3794</v>
      </c>
      <c r="J1065" s="3"/>
    </row>
    <row r="1066" spans="1:10" x14ac:dyDescent="0.2">
      <c r="A1066" s="3"/>
      <c r="B1066" s="3"/>
      <c r="C1066" s="3"/>
      <c r="D1066" s="12" t="b">
        <v>1</v>
      </c>
      <c r="E1066" s="3"/>
      <c r="F1066" s="3"/>
      <c r="G1066" s="3"/>
      <c r="H1066" s="4" t="s">
        <v>3795</v>
      </c>
      <c r="I1066" s="4" t="s">
        <v>3796</v>
      </c>
      <c r="J1066" s="3"/>
    </row>
    <row r="1067" spans="1:10" x14ac:dyDescent="0.2">
      <c r="A1067" s="3"/>
      <c r="B1067" s="3"/>
      <c r="C1067" s="3"/>
      <c r="D1067" s="12" t="b">
        <v>1</v>
      </c>
      <c r="E1067" s="3"/>
      <c r="F1067" s="3"/>
      <c r="G1067" s="3"/>
      <c r="H1067" s="4" t="s">
        <v>3797</v>
      </c>
      <c r="I1067" s="4" t="s">
        <v>3798</v>
      </c>
      <c r="J1067" s="3"/>
    </row>
    <row r="1068" spans="1:10" x14ac:dyDescent="0.2">
      <c r="A1068" s="3"/>
      <c r="B1068" s="3"/>
      <c r="C1068" s="3"/>
      <c r="D1068" s="12" t="b">
        <v>1</v>
      </c>
      <c r="E1068" s="3"/>
      <c r="F1068" s="3"/>
      <c r="G1068" s="3"/>
      <c r="H1068" s="4" t="s">
        <v>3799</v>
      </c>
      <c r="I1068" s="4" t="s">
        <v>3800</v>
      </c>
      <c r="J1068" s="3"/>
    </row>
    <row r="1069" spans="1:10" x14ac:dyDescent="0.2">
      <c r="A1069" s="3"/>
      <c r="B1069" s="3"/>
      <c r="C1069" s="3"/>
      <c r="D1069" s="12" t="b">
        <v>1</v>
      </c>
      <c r="E1069" s="3"/>
      <c r="F1069" s="3"/>
      <c r="G1069" s="3"/>
      <c r="H1069" s="4" t="s">
        <v>3801</v>
      </c>
      <c r="I1069" s="4" t="s">
        <v>3802</v>
      </c>
      <c r="J1069" s="3"/>
    </row>
    <row r="1070" spans="1:10" x14ac:dyDescent="0.2">
      <c r="A1070" s="3"/>
      <c r="B1070" s="3"/>
      <c r="C1070" s="3"/>
      <c r="D1070" s="12" t="b">
        <v>1</v>
      </c>
      <c r="E1070" s="3"/>
      <c r="F1070" s="3"/>
      <c r="G1070" s="3"/>
      <c r="H1070" s="4" t="s">
        <v>3803</v>
      </c>
      <c r="I1070" s="4" t="s">
        <v>3804</v>
      </c>
      <c r="J1070" s="3"/>
    </row>
    <row r="1071" spans="1:10" x14ac:dyDescent="0.2">
      <c r="A1071" s="3"/>
      <c r="B1071" s="3"/>
      <c r="C1071" s="3"/>
      <c r="D1071" s="12" t="b">
        <v>1</v>
      </c>
      <c r="E1071" s="3"/>
      <c r="F1071" s="3"/>
      <c r="G1071" s="3"/>
      <c r="H1071" s="4" t="s">
        <v>3805</v>
      </c>
      <c r="I1071" s="4" t="s">
        <v>3806</v>
      </c>
      <c r="J1071" s="3"/>
    </row>
    <row r="1072" spans="1:10" x14ac:dyDescent="0.2">
      <c r="A1072" s="3"/>
      <c r="B1072" s="3"/>
      <c r="C1072" s="3"/>
      <c r="D1072" s="12" t="b">
        <v>1</v>
      </c>
      <c r="E1072" s="3"/>
      <c r="F1072" s="3"/>
      <c r="G1072" s="3"/>
      <c r="H1072" s="4" t="s">
        <v>3807</v>
      </c>
      <c r="I1072" s="4" t="s">
        <v>3808</v>
      </c>
      <c r="J1072" s="3"/>
    </row>
    <row r="1073" spans="1:10" x14ac:dyDescent="0.2">
      <c r="A1073" s="3"/>
      <c r="B1073" s="3"/>
      <c r="C1073" s="3"/>
      <c r="D1073" s="12" t="b">
        <v>1</v>
      </c>
      <c r="E1073" s="3"/>
      <c r="F1073" s="3"/>
      <c r="G1073" s="3"/>
      <c r="H1073" s="4" t="s">
        <v>3809</v>
      </c>
      <c r="I1073" s="4" t="s">
        <v>3810</v>
      </c>
      <c r="J1073" s="3"/>
    </row>
    <row r="1074" spans="1:10" x14ac:dyDescent="0.2">
      <c r="A1074" s="3"/>
      <c r="B1074" s="3"/>
      <c r="C1074" s="3"/>
      <c r="D1074" s="12" t="b">
        <v>1</v>
      </c>
      <c r="E1074" s="3"/>
      <c r="F1074" s="3"/>
      <c r="G1074" s="3"/>
      <c r="H1074" s="4" t="s">
        <v>3811</v>
      </c>
      <c r="I1074" s="4" t="s">
        <v>3812</v>
      </c>
      <c r="J1074" s="3"/>
    </row>
    <row r="1075" spans="1:10" x14ac:dyDescent="0.2">
      <c r="A1075" s="3"/>
      <c r="B1075" s="3"/>
      <c r="C1075" s="3"/>
      <c r="D1075" s="12" t="b">
        <v>1</v>
      </c>
      <c r="E1075" s="3"/>
      <c r="F1075" s="3"/>
      <c r="G1075" s="3"/>
      <c r="H1075" s="4" t="s">
        <v>3813</v>
      </c>
      <c r="I1075" s="4" t="s">
        <v>3814</v>
      </c>
      <c r="J1075" s="3"/>
    </row>
    <row r="1076" spans="1:10" x14ac:dyDescent="0.2">
      <c r="A1076" s="3"/>
      <c r="B1076" s="3"/>
      <c r="C1076" s="3"/>
      <c r="D1076" s="12" t="b">
        <v>1</v>
      </c>
      <c r="E1076" s="3"/>
      <c r="F1076" s="3"/>
      <c r="G1076" s="3"/>
      <c r="H1076" s="4" t="s">
        <v>3815</v>
      </c>
      <c r="I1076" s="4" t="s">
        <v>3816</v>
      </c>
      <c r="J1076" s="3"/>
    </row>
    <row r="1077" spans="1:10" x14ac:dyDescent="0.2">
      <c r="A1077" s="3"/>
      <c r="B1077" s="3"/>
      <c r="C1077" s="3"/>
      <c r="D1077" s="12" t="b">
        <v>1</v>
      </c>
      <c r="E1077" s="3"/>
      <c r="F1077" s="3"/>
      <c r="G1077" s="3"/>
      <c r="H1077" s="4" t="s">
        <v>3817</v>
      </c>
      <c r="I1077" s="4" t="s">
        <v>3818</v>
      </c>
      <c r="J1077" s="3"/>
    </row>
    <row r="1078" spans="1:10" x14ac:dyDescent="0.2">
      <c r="A1078" s="3"/>
      <c r="B1078" s="3"/>
      <c r="C1078" s="3"/>
      <c r="D1078" s="12" t="b">
        <v>1</v>
      </c>
      <c r="E1078" s="3"/>
      <c r="F1078" s="3"/>
      <c r="G1078" s="3"/>
      <c r="H1078" s="4" t="s">
        <v>3819</v>
      </c>
      <c r="I1078" s="4" t="s">
        <v>3821</v>
      </c>
      <c r="J1078" s="4" t="s">
        <v>3820</v>
      </c>
    </row>
    <row r="1079" spans="1:10" x14ac:dyDescent="0.2">
      <c r="A1079" s="3"/>
      <c r="B1079" s="3"/>
      <c r="C1079" s="3"/>
      <c r="D1079" s="12" t="b">
        <v>1</v>
      </c>
      <c r="E1079" s="3"/>
      <c r="F1079" s="3"/>
      <c r="G1079" s="3"/>
      <c r="H1079" s="4" t="s">
        <v>3822</v>
      </c>
      <c r="I1079" s="4" t="s">
        <v>3823</v>
      </c>
      <c r="J1079" s="3"/>
    </row>
    <row r="1080" spans="1:10" x14ac:dyDescent="0.2">
      <c r="A1080" s="3"/>
      <c r="B1080" s="3"/>
      <c r="C1080" s="3"/>
      <c r="D1080" s="12" t="b">
        <v>1</v>
      </c>
      <c r="E1080" s="3"/>
      <c r="F1080" s="3"/>
      <c r="G1080" s="3"/>
      <c r="H1080" s="4" t="s">
        <v>3824</v>
      </c>
      <c r="I1080" s="4" t="s">
        <v>3825</v>
      </c>
      <c r="J1080" s="3"/>
    </row>
    <row r="1081" spans="1:10" x14ac:dyDescent="0.2">
      <c r="A1081" s="3"/>
      <c r="B1081" s="3"/>
      <c r="C1081" s="3"/>
      <c r="D1081" s="12" t="b">
        <v>1</v>
      </c>
      <c r="E1081" s="3"/>
      <c r="F1081" s="3"/>
      <c r="G1081" s="3"/>
      <c r="H1081" s="4" t="s">
        <v>3826</v>
      </c>
      <c r="I1081" s="4" t="s">
        <v>3827</v>
      </c>
      <c r="J1081" s="3"/>
    </row>
    <row r="1082" spans="1:10" x14ac:dyDescent="0.2">
      <c r="A1082" s="3"/>
      <c r="B1082" s="3"/>
      <c r="C1082" s="3"/>
      <c r="D1082" s="12" t="b">
        <v>1</v>
      </c>
      <c r="E1082" s="3"/>
      <c r="F1082" s="3"/>
      <c r="G1082" s="3"/>
      <c r="H1082" s="4" t="s">
        <v>3828</v>
      </c>
      <c r="I1082" s="4" t="s">
        <v>3829</v>
      </c>
      <c r="J1082" s="3"/>
    </row>
    <row r="1083" spans="1:10" x14ac:dyDescent="0.2">
      <c r="A1083" s="3"/>
      <c r="B1083" s="3"/>
      <c r="C1083" s="3"/>
      <c r="D1083" s="12" t="b">
        <v>1</v>
      </c>
      <c r="E1083" s="3"/>
      <c r="F1083" s="3"/>
      <c r="G1083" s="3"/>
      <c r="H1083" s="4" t="s">
        <v>3830</v>
      </c>
      <c r="I1083" s="4" t="s">
        <v>3831</v>
      </c>
      <c r="J1083" s="3"/>
    </row>
    <row r="1084" spans="1:10" x14ac:dyDescent="0.2">
      <c r="A1084" s="3"/>
      <c r="B1084" s="3"/>
      <c r="C1084" s="3"/>
      <c r="D1084" s="12" t="b">
        <v>1</v>
      </c>
      <c r="E1084" s="3"/>
      <c r="F1084" s="3"/>
      <c r="G1084" s="3"/>
      <c r="H1084" s="4" t="s">
        <v>3832</v>
      </c>
      <c r="I1084" s="4" t="s">
        <v>3833</v>
      </c>
      <c r="J1084" s="3"/>
    </row>
    <row r="1085" spans="1:10" x14ac:dyDescent="0.2">
      <c r="A1085" s="3"/>
      <c r="B1085" s="3"/>
      <c r="C1085" s="3"/>
      <c r="D1085" s="12" t="b">
        <v>1</v>
      </c>
      <c r="E1085" s="3"/>
      <c r="F1085" s="3"/>
      <c r="G1085" s="3"/>
      <c r="H1085" s="4" t="s">
        <v>3834</v>
      </c>
      <c r="I1085" s="4" t="s">
        <v>3835</v>
      </c>
      <c r="J1085" s="3"/>
    </row>
    <row r="1086" spans="1:10" x14ac:dyDescent="0.2">
      <c r="A1086" s="3"/>
      <c r="B1086" s="3"/>
      <c r="C1086" s="3"/>
      <c r="D1086" s="12" t="b">
        <v>1</v>
      </c>
      <c r="E1086" s="3"/>
      <c r="F1086" s="3"/>
      <c r="G1086" s="3"/>
      <c r="H1086" s="4" t="s">
        <v>3836</v>
      </c>
      <c r="I1086" s="4" t="s">
        <v>3837</v>
      </c>
      <c r="J1086" s="3"/>
    </row>
    <row r="1087" spans="1:10" x14ac:dyDescent="0.2">
      <c r="A1087" s="3"/>
      <c r="B1087" s="3"/>
      <c r="C1087" s="3"/>
      <c r="D1087" s="12" t="b">
        <v>1</v>
      </c>
      <c r="E1087" s="3"/>
      <c r="F1087" s="3"/>
      <c r="G1087" s="3"/>
      <c r="H1087" s="4" t="s">
        <v>3838</v>
      </c>
      <c r="I1087" s="4" t="s">
        <v>3839</v>
      </c>
      <c r="J1087" s="3"/>
    </row>
    <row r="1088" spans="1:10" x14ac:dyDescent="0.2">
      <c r="A1088" s="3"/>
      <c r="B1088" s="3"/>
      <c r="C1088" s="3"/>
      <c r="D1088" s="12" t="b">
        <v>1</v>
      </c>
      <c r="E1088" s="3"/>
      <c r="F1088" s="3"/>
      <c r="G1088" s="3"/>
      <c r="H1088" s="4" t="s">
        <v>3840</v>
      </c>
      <c r="I1088" s="4" t="s">
        <v>3841</v>
      </c>
      <c r="J1088" s="3"/>
    </row>
    <row r="1089" spans="1:10" x14ac:dyDescent="0.2">
      <c r="A1089" s="3"/>
      <c r="B1089" s="3"/>
      <c r="C1089" s="3"/>
      <c r="D1089" s="12" t="b">
        <v>1</v>
      </c>
      <c r="E1089" s="3"/>
      <c r="F1089" s="3"/>
      <c r="G1089" s="3"/>
      <c r="H1089" s="4" t="s">
        <v>3842</v>
      </c>
      <c r="I1089" s="4" t="s">
        <v>3843</v>
      </c>
      <c r="J1089" s="3"/>
    </row>
    <row r="1090" spans="1:10" x14ac:dyDescent="0.2">
      <c r="A1090" s="3"/>
      <c r="B1090" s="3"/>
      <c r="C1090" s="3"/>
      <c r="D1090" s="12" t="b">
        <v>1</v>
      </c>
      <c r="E1090" s="3"/>
      <c r="F1090" s="3"/>
      <c r="G1090" s="3"/>
      <c r="H1090" s="4" t="s">
        <v>3844</v>
      </c>
      <c r="I1090" s="4" t="s">
        <v>3845</v>
      </c>
      <c r="J1090" s="3"/>
    </row>
    <row r="1091" spans="1:10" x14ac:dyDescent="0.2">
      <c r="A1091" s="3"/>
      <c r="B1091" s="3"/>
      <c r="C1091" s="3"/>
      <c r="D1091" s="12" t="b">
        <v>1</v>
      </c>
      <c r="E1091" s="3"/>
      <c r="F1091" s="3"/>
      <c r="G1091" s="3"/>
      <c r="H1091" s="4" t="s">
        <v>3846</v>
      </c>
      <c r="I1091" s="4" t="s">
        <v>3848</v>
      </c>
      <c r="J1091" s="4" t="s">
        <v>3847</v>
      </c>
    </row>
    <row r="1092" spans="1:10" x14ac:dyDescent="0.2">
      <c r="A1092" s="3"/>
      <c r="B1092" s="3"/>
      <c r="C1092" s="3"/>
      <c r="D1092" s="12" t="b">
        <v>1</v>
      </c>
      <c r="E1092" s="3"/>
      <c r="F1092" s="3"/>
      <c r="G1092" s="3"/>
      <c r="H1092" s="4" t="s">
        <v>3849</v>
      </c>
      <c r="I1092" s="4" t="s">
        <v>3850</v>
      </c>
      <c r="J1092" s="3"/>
    </row>
    <row r="1093" spans="1:10" x14ac:dyDescent="0.2">
      <c r="A1093" s="3"/>
      <c r="B1093" s="3"/>
      <c r="C1093" s="3"/>
      <c r="D1093" s="12" t="b">
        <v>1</v>
      </c>
      <c r="E1093" s="3"/>
      <c r="F1093" s="3"/>
      <c r="G1093" s="3"/>
      <c r="H1093" s="4" t="s">
        <v>3851</v>
      </c>
      <c r="I1093" s="4" t="s">
        <v>3852</v>
      </c>
      <c r="J1093" s="3"/>
    </row>
    <row r="1094" spans="1:10" x14ac:dyDescent="0.2">
      <c r="A1094" s="3"/>
      <c r="B1094" s="3"/>
      <c r="C1094" s="3"/>
      <c r="D1094" s="12" t="b">
        <v>1</v>
      </c>
      <c r="E1094" s="3"/>
      <c r="F1094" s="3"/>
      <c r="G1094" s="3"/>
      <c r="H1094" s="4" t="s">
        <v>3853</v>
      </c>
      <c r="I1094" s="4" t="s">
        <v>3854</v>
      </c>
      <c r="J1094" s="3"/>
    </row>
    <row r="1095" spans="1:10" x14ac:dyDescent="0.2">
      <c r="A1095" s="3"/>
      <c r="B1095" s="3"/>
      <c r="C1095" s="3"/>
      <c r="D1095" s="12" t="b">
        <v>1</v>
      </c>
      <c r="E1095" s="3"/>
      <c r="F1095" s="3"/>
      <c r="G1095" s="3"/>
      <c r="H1095" s="4" t="s">
        <v>3855</v>
      </c>
      <c r="I1095" s="4" t="s">
        <v>3856</v>
      </c>
      <c r="J1095" s="3"/>
    </row>
    <row r="1096" spans="1:10" x14ac:dyDescent="0.2">
      <c r="A1096" s="3"/>
      <c r="B1096" s="3"/>
      <c r="C1096" s="3"/>
      <c r="D1096" s="12" t="b">
        <v>1</v>
      </c>
      <c r="E1096" s="3"/>
      <c r="F1096" s="3"/>
      <c r="G1096" s="3"/>
      <c r="H1096" s="4" t="s">
        <v>3857</v>
      </c>
      <c r="I1096" s="4" t="s">
        <v>3858</v>
      </c>
      <c r="J1096" s="3"/>
    </row>
    <row r="1097" spans="1:10" x14ac:dyDescent="0.2">
      <c r="A1097" s="3"/>
      <c r="B1097" s="3"/>
      <c r="C1097" s="3"/>
      <c r="D1097" s="12" t="b">
        <v>1</v>
      </c>
      <c r="E1097" s="3"/>
      <c r="F1097" s="3"/>
      <c r="G1097" s="3"/>
      <c r="H1097" s="4" t="s">
        <v>3859</v>
      </c>
      <c r="I1097" s="4" t="s">
        <v>3860</v>
      </c>
      <c r="J1097" s="3"/>
    </row>
    <row r="1098" spans="1:10" x14ac:dyDescent="0.2">
      <c r="A1098" s="3"/>
      <c r="B1098" s="3"/>
      <c r="C1098" s="3"/>
      <c r="D1098" s="12" t="b">
        <v>1</v>
      </c>
      <c r="E1098" s="3"/>
      <c r="F1098" s="3"/>
      <c r="G1098" s="3"/>
      <c r="H1098" s="4" t="s">
        <v>3861</v>
      </c>
      <c r="I1098" s="4" t="s">
        <v>3862</v>
      </c>
      <c r="J1098" s="3"/>
    </row>
    <row r="1099" spans="1:10" x14ac:dyDescent="0.2">
      <c r="A1099" s="3"/>
      <c r="B1099" s="3"/>
      <c r="C1099" s="3"/>
      <c r="D1099" s="12" t="b">
        <v>1</v>
      </c>
      <c r="E1099" s="3"/>
      <c r="F1099" s="3"/>
      <c r="G1099" s="3"/>
      <c r="H1099" s="4" t="s">
        <v>3863</v>
      </c>
      <c r="I1099" s="4" t="s">
        <v>3864</v>
      </c>
      <c r="J1099" s="3"/>
    </row>
    <row r="1100" spans="1:10" x14ac:dyDescent="0.2">
      <c r="A1100" s="3"/>
      <c r="B1100" s="3"/>
      <c r="C1100" s="3"/>
      <c r="D1100" s="12" t="b">
        <v>1</v>
      </c>
      <c r="E1100" s="3"/>
      <c r="F1100" s="3"/>
      <c r="G1100" s="3"/>
      <c r="H1100" s="4" t="s">
        <v>3865</v>
      </c>
      <c r="I1100" s="4" t="s">
        <v>3866</v>
      </c>
      <c r="J1100" s="3"/>
    </row>
    <row r="1101" spans="1:10" x14ac:dyDescent="0.2">
      <c r="A1101" s="3"/>
      <c r="B1101" s="3"/>
      <c r="C1101" s="3"/>
      <c r="D1101" s="12" t="b">
        <v>1</v>
      </c>
      <c r="E1101" s="3"/>
      <c r="F1101" s="3"/>
      <c r="G1101" s="3"/>
      <c r="H1101" s="4" t="s">
        <v>3867</v>
      </c>
      <c r="I1101" s="4" t="s">
        <v>3868</v>
      </c>
      <c r="J1101" s="3"/>
    </row>
    <row r="1102" spans="1:10" x14ac:dyDescent="0.2">
      <c r="A1102" s="3"/>
      <c r="B1102" s="3"/>
      <c r="C1102" s="3"/>
      <c r="D1102" s="12" t="b">
        <v>1</v>
      </c>
      <c r="E1102" s="3"/>
      <c r="F1102" s="3"/>
      <c r="G1102" s="3"/>
      <c r="H1102" s="4" t="s">
        <v>3869</v>
      </c>
      <c r="I1102" s="4" t="s">
        <v>3871</v>
      </c>
      <c r="J1102" s="4" t="s">
        <v>3870</v>
      </c>
    </row>
    <row r="1103" spans="1:10" x14ac:dyDescent="0.2">
      <c r="A1103" s="3"/>
      <c r="B1103" s="3"/>
      <c r="C1103" s="3"/>
      <c r="D1103" s="12" t="b">
        <v>1</v>
      </c>
      <c r="E1103" s="3"/>
      <c r="F1103" s="3"/>
      <c r="G1103" s="3"/>
      <c r="H1103" s="4" t="s">
        <v>3872</v>
      </c>
      <c r="I1103" s="4" t="s">
        <v>3873</v>
      </c>
      <c r="J1103" s="3"/>
    </row>
    <row r="1104" spans="1:10" x14ac:dyDescent="0.2">
      <c r="A1104" s="3"/>
      <c r="B1104" s="3"/>
      <c r="C1104" s="3"/>
      <c r="D1104" s="12" t="b">
        <v>1</v>
      </c>
      <c r="E1104" s="3"/>
      <c r="F1104" s="3"/>
      <c r="G1104" s="3"/>
      <c r="H1104" s="4" t="s">
        <v>3874</v>
      </c>
      <c r="I1104" s="4" t="s">
        <v>3875</v>
      </c>
      <c r="J1104" s="3"/>
    </row>
    <row r="1105" spans="1:10" x14ac:dyDescent="0.2">
      <c r="A1105" s="3"/>
      <c r="B1105" s="3"/>
      <c r="C1105" s="3"/>
      <c r="D1105" s="12" t="b">
        <v>1</v>
      </c>
      <c r="E1105" s="3"/>
      <c r="F1105" s="3"/>
      <c r="G1105" s="3"/>
      <c r="H1105" s="4" t="s">
        <v>3876</v>
      </c>
      <c r="I1105" s="4" t="s">
        <v>3877</v>
      </c>
      <c r="J1105" s="3"/>
    </row>
    <row r="1106" spans="1:10" x14ac:dyDescent="0.2">
      <c r="A1106" s="3"/>
      <c r="B1106" s="3"/>
      <c r="C1106" s="3"/>
      <c r="D1106" s="12" t="b">
        <v>1</v>
      </c>
      <c r="E1106" s="3"/>
      <c r="F1106" s="3"/>
      <c r="G1106" s="3"/>
      <c r="H1106" s="4" t="s">
        <v>3878</v>
      </c>
      <c r="I1106" s="4" t="s">
        <v>3879</v>
      </c>
      <c r="J1106" s="3"/>
    </row>
    <row r="1107" spans="1:10" x14ac:dyDescent="0.2">
      <c r="A1107" s="3"/>
      <c r="B1107" s="3"/>
      <c r="C1107" s="3"/>
      <c r="D1107" s="12" t="b">
        <v>1</v>
      </c>
      <c r="E1107" s="3"/>
      <c r="F1107" s="3"/>
      <c r="G1107" s="3"/>
      <c r="H1107" s="4" t="s">
        <v>3880</v>
      </c>
      <c r="I1107" s="4" t="s">
        <v>3881</v>
      </c>
      <c r="J1107" s="3"/>
    </row>
    <row r="1108" spans="1:10" x14ac:dyDescent="0.2">
      <c r="A1108" s="3"/>
      <c r="B1108" s="3"/>
      <c r="C1108" s="3"/>
      <c r="D1108" s="12" t="b">
        <v>1</v>
      </c>
      <c r="E1108" s="3"/>
      <c r="F1108" s="3"/>
      <c r="G1108" s="3"/>
      <c r="H1108" s="4" t="s">
        <v>3882</v>
      </c>
      <c r="I1108" s="4" t="s">
        <v>3883</v>
      </c>
      <c r="J1108" s="3"/>
    </row>
    <row r="1109" spans="1:10" x14ac:dyDescent="0.2">
      <c r="A1109" s="3"/>
      <c r="B1109" s="3"/>
      <c r="C1109" s="3"/>
      <c r="D1109" s="12" t="b">
        <v>1</v>
      </c>
      <c r="E1109" s="3"/>
      <c r="F1109" s="3"/>
      <c r="G1109" s="3"/>
      <c r="H1109" s="4" t="s">
        <v>3884</v>
      </c>
      <c r="I1109" s="4" t="s">
        <v>3885</v>
      </c>
      <c r="J1109" s="3"/>
    </row>
    <row r="1110" spans="1:10" x14ac:dyDescent="0.2">
      <c r="A1110" s="3"/>
      <c r="B1110" s="3"/>
      <c r="C1110" s="3"/>
      <c r="D1110" s="12" t="b">
        <v>1</v>
      </c>
      <c r="E1110" s="3"/>
      <c r="F1110" s="3"/>
      <c r="G1110" s="3"/>
      <c r="H1110" s="4" t="s">
        <v>3886</v>
      </c>
      <c r="I1110" s="4" t="s">
        <v>3887</v>
      </c>
      <c r="J1110" s="3"/>
    </row>
    <row r="1111" spans="1:10" x14ac:dyDescent="0.2">
      <c r="A1111" s="3"/>
      <c r="B1111" s="3"/>
      <c r="C1111" s="3"/>
      <c r="D1111" s="12" t="b">
        <v>1</v>
      </c>
      <c r="E1111" s="3"/>
      <c r="F1111" s="3"/>
      <c r="G1111" s="3"/>
      <c r="H1111" s="4" t="s">
        <v>3888</v>
      </c>
      <c r="I1111" s="4" t="s">
        <v>3889</v>
      </c>
      <c r="J1111" s="3"/>
    </row>
    <row r="1112" spans="1:10" x14ac:dyDescent="0.2">
      <c r="A1112" s="3"/>
      <c r="B1112" s="3"/>
      <c r="C1112" s="3"/>
      <c r="D1112" s="12" t="b">
        <v>1</v>
      </c>
      <c r="E1112" s="3"/>
      <c r="F1112" s="3"/>
      <c r="G1112" s="3"/>
      <c r="H1112" s="4" t="s">
        <v>3890</v>
      </c>
      <c r="I1112" s="4" t="s">
        <v>3891</v>
      </c>
      <c r="J1112" s="3"/>
    </row>
    <row r="1113" spans="1:10" x14ac:dyDescent="0.2">
      <c r="A1113" s="3"/>
      <c r="B1113" s="3"/>
      <c r="C1113" s="3"/>
      <c r="D1113" s="12" t="b">
        <v>1</v>
      </c>
      <c r="E1113" s="3"/>
      <c r="F1113" s="3"/>
      <c r="G1113" s="3"/>
      <c r="H1113" s="4" t="s">
        <v>3892</v>
      </c>
      <c r="I1113" s="4" t="s">
        <v>3893</v>
      </c>
      <c r="J1113" s="3"/>
    </row>
    <row r="1114" spans="1:10" x14ac:dyDescent="0.2">
      <c r="A1114" s="3"/>
      <c r="B1114" s="3"/>
      <c r="C1114" s="3"/>
      <c r="D1114" s="12" t="b">
        <v>1</v>
      </c>
      <c r="E1114" s="3"/>
      <c r="F1114" s="3"/>
      <c r="G1114" s="3"/>
      <c r="H1114" s="4" t="s">
        <v>3894</v>
      </c>
      <c r="I1114" s="4" t="s">
        <v>3895</v>
      </c>
      <c r="J1114" s="3"/>
    </row>
    <row r="1115" spans="1:10" x14ac:dyDescent="0.2">
      <c r="A1115" s="3"/>
      <c r="B1115" s="3"/>
      <c r="C1115" s="3"/>
      <c r="D1115" s="12" t="b">
        <v>1</v>
      </c>
      <c r="E1115" s="3"/>
      <c r="F1115" s="3"/>
      <c r="G1115" s="3"/>
      <c r="H1115" s="4" t="s">
        <v>3896</v>
      </c>
      <c r="I1115" s="4" t="s">
        <v>3897</v>
      </c>
      <c r="J1115" s="3"/>
    </row>
    <row r="1116" spans="1:10" x14ac:dyDescent="0.2">
      <c r="A1116" s="3"/>
      <c r="B1116" s="3"/>
      <c r="C1116" s="3"/>
      <c r="D1116" s="12" t="b">
        <v>1</v>
      </c>
      <c r="E1116" s="3"/>
      <c r="F1116" s="3"/>
      <c r="G1116" s="3"/>
      <c r="H1116" s="4" t="s">
        <v>3898</v>
      </c>
      <c r="I1116" s="4" t="s">
        <v>3899</v>
      </c>
      <c r="J1116" s="3"/>
    </row>
    <row r="1117" spans="1:10" x14ac:dyDescent="0.2">
      <c r="A1117" s="3"/>
      <c r="B1117" s="3"/>
      <c r="C1117" s="3"/>
      <c r="D1117" s="12" t="b">
        <v>1</v>
      </c>
      <c r="E1117" s="3"/>
      <c r="F1117" s="3"/>
      <c r="G1117" s="3"/>
      <c r="H1117" s="4" t="s">
        <v>3900</v>
      </c>
      <c r="I1117" s="4" t="s">
        <v>3901</v>
      </c>
      <c r="J1117" s="3"/>
    </row>
    <row r="1118" spans="1:10" x14ac:dyDescent="0.2">
      <c r="A1118" s="3"/>
      <c r="B1118" s="3"/>
      <c r="C1118" s="3"/>
      <c r="D1118" s="12" t="b">
        <v>1</v>
      </c>
      <c r="E1118" s="3"/>
      <c r="F1118" s="3"/>
      <c r="G1118" s="3"/>
      <c r="H1118" s="4" t="s">
        <v>3902</v>
      </c>
      <c r="I1118" s="4" t="s">
        <v>3903</v>
      </c>
      <c r="J1118" s="3"/>
    </row>
    <row r="1119" spans="1:10" x14ac:dyDescent="0.2">
      <c r="A1119" s="3"/>
      <c r="B1119" s="3"/>
      <c r="C1119" s="3"/>
      <c r="D1119" s="12" t="b">
        <v>1</v>
      </c>
      <c r="E1119" s="3"/>
      <c r="F1119" s="3"/>
      <c r="G1119" s="3"/>
      <c r="H1119" s="4" t="s">
        <v>3904</v>
      </c>
      <c r="I1119" s="4" t="s">
        <v>3905</v>
      </c>
      <c r="J1119" s="3"/>
    </row>
    <row r="1120" spans="1:10" x14ac:dyDescent="0.2">
      <c r="A1120" s="3"/>
      <c r="B1120" s="3"/>
      <c r="C1120" s="3"/>
      <c r="D1120" s="12" t="b">
        <v>1</v>
      </c>
      <c r="E1120" s="3"/>
      <c r="F1120" s="3"/>
      <c r="G1120" s="3"/>
      <c r="H1120" s="4" t="s">
        <v>3906</v>
      </c>
      <c r="I1120" s="4" t="s">
        <v>3907</v>
      </c>
      <c r="J1120" s="3"/>
    </row>
    <row r="1121" spans="1:10" x14ac:dyDescent="0.2">
      <c r="A1121" s="3"/>
      <c r="B1121" s="3"/>
      <c r="C1121" s="3"/>
      <c r="D1121" s="12" t="b">
        <v>1</v>
      </c>
      <c r="E1121" s="3"/>
      <c r="F1121" s="3"/>
      <c r="G1121" s="3"/>
      <c r="H1121" s="4" t="s">
        <v>3908</v>
      </c>
      <c r="I1121" s="4" t="s">
        <v>3909</v>
      </c>
      <c r="J1121" s="3"/>
    </row>
    <row r="1122" spans="1:10" x14ac:dyDescent="0.2">
      <c r="A1122" s="3"/>
      <c r="B1122" s="3"/>
      <c r="C1122" s="3"/>
      <c r="D1122" s="12" t="b">
        <v>1</v>
      </c>
      <c r="E1122" s="3"/>
      <c r="F1122" s="3"/>
      <c r="G1122" s="3"/>
      <c r="H1122" s="4" t="s">
        <v>3910</v>
      </c>
      <c r="I1122" s="4" t="s">
        <v>3911</v>
      </c>
      <c r="J1122" s="3"/>
    </row>
    <row r="1123" spans="1:10" x14ac:dyDescent="0.2">
      <c r="A1123" s="3"/>
      <c r="B1123" s="3"/>
      <c r="C1123" s="3"/>
      <c r="D1123" s="12" t="b">
        <v>1</v>
      </c>
      <c r="E1123" s="3"/>
      <c r="F1123" s="3"/>
      <c r="G1123" s="3"/>
      <c r="H1123" s="4" t="s">
        <v>3912</v>
      </c>
      <c r="I1123" s="4" t="s">
        <v>3913</v>
      </c>
      <c r="J1123" s="3"/>
    </row>
    <row r="1124" spans="1:10" x14ac:dyDescent="0.2">
      <c r="A1124" s="3"/>
      <c r="B1124" s="3"/>
      <c r="C1124" s="3"/>
      <c r="D1124" s="12" t="b">
        <v>1</v>
      </c>
      <c r="E1124" s="3"/>
      <c r="F1124" s="3"/>
      <c r="G1124" s="3"/>
      <c r="H1124" s="4" t="s">
        <v>3914</v>
      </c>
      <c r="I1124" s="4" t="s">
        <v>3915</v>
      </c>
      <c r="J1124" s="3"/>
    </row>
    <row r="1125" spans="1:10" x14ac:dyDescent="0.2">
      <c r="A1125" s="3"/>
      <c r="B1125" s="3"/>
      <c r="C1125" s="3"/>
      <c r="D1125" s="12" t="b">
        <v>1</v>
      </c>
      <c r="E1125" s="3"/>
      <c r="F1125" s="3"/>
      <c r="G1125" s="3"/>
      <c r="H1125" s="4" t="s">
        <v>3916</v>
      </c>
      <c r="I1125" s="4" t="s">
        <v>3917</v>
      </c>
      <c r="J1125" s="3"/>
    </row>
    <row r="1126" spans="1:10" x14ac:dyDescent="0.2">
      <c r="A1126" s="3"/>
      <c r="B1126" s="3"/>
      <c r="C1126" s="3"/>
      <c r="D1126" s="12" t="b">
        <v>1</v>
      </c>
      <c r="E1126" s="3"/>
      <c r="F1126" s="3"/>
      <c r="G1126" s="3"/>
      <c r="H1126" s="4" t="s">
        <v>3918</v>
      </c>
      <c r="I1126" s="4" t="s">
        <v>3919</v>
      </c>
      <c r="J1126" s="3"/>
    </row>
    <row r="1127" spans="1:10" x14ac:dyDescent="0.2">
      <c r="A1127" s="3"/>
      <c r="B1127" s="3"/>
      <c r="C1127" s="3"/>
      <c r="D1127" s="12" t="b">
        <v>1</v>
      </c>
      <c r="E1127" s="3"/>
      <c r="F1127" s="3"/>
      <c r="G1127" s="3"/>
      <c r="H1127" s="4" t="s">
        <v>3920</v>
      </c>
      <c r="I1127" s="4" t="s">
        <v>3921</v>
      </c>
      <c r="J1127" s="3"/>
    </row>
    <row r="1128" spans="1:10" x14ac:dyDescent="0.2">
      <c r="A1128" s="3"/>
      <c r="B1128" s="3"/>
      <c r="C1128" s="3"/>
      <c r="D1128" s="12" t="b">
        <v>1</v>
      </c>
      <c r="E1128" s="3"/>
      <c r="F1128" s="3"/>
      <c r="G1128" s="3"/>
      <c r="H1128" s="4" t="s">
        <v>3922</v>
      </c>
      <c r="I1128" s="4" t="s">
        <v>3923</v>
      </c>
      <c r="J1128" s="3"/>
    </row>
    <row r="1129" spans="1:10" x14ac:dyDescent="0.2">
      <c r="A1129" s="3"/>
      <c r="B1129" s="3"/>
      <c r="C1129" s="3"/>
      <c r="D1129" s="12" t="b">
        <v>1</v>
      </c>
      <c r="E1129" s="3"/>
      <c r="F1129" s="3"/>
      <c r="G1129" s="3"/>
      <c r="H1129" s="4" t="s">
        <v>3924</v>
      </c>
      <c r="I1129" s="4" t="s">
        <v>3925</v>
      </c>
      <c r="J1129" s="3"/>
    </row>
    <row r="1130" spans="1:10" x14ac:dyDescent="0.2">
      <c r="A1130" s="3"/>
      <c r="B1130" s="3"/>
      <c r="C1130" s="3"/>
      <c r="D1130" s="12" t="b">
        <v>1</v>
      </c>
      <c r="E1130" s="3"/>
      <c r="F1130" s="3"/>
      <c r="G1130" s="3"/>
      <c r="H1130" s="4" t="s">
        <v>3926</v>
      </c>
      <c r="I1130" s="4" t="s">
        <v>3927</v>
      </c>
      <c r="J1130" s="3"/>
    </row>
    <row r="1131" spans="1:10" x14ac:dyDescent="0.2">
      <c r="A1131" s="3"/>
      <c r="B1131" s="3"/>
      <c r="C1131" s="3"/>
      <c r="D1131" s="12" t="b">
        <v>1</v>
      </c>
      <c r="E1131" s="3"/>
      <c r="F1131" s="3"/>
      <c r="G1131" s="3"/>
      <c r="H1131" s="4" t="s">
        <v>3928</v>
      </c>
      <c r="I1131" s="4" t="s">
        <v>3929</v>
      </c>
      <c r="J1131" s="3"/>
    </row>
    <row r="1132" spans="1:10" x14ac:dyDescent="0.2">
      <c r="A1132" s="3"/>
      <c r="B1132" s="3"/>
      <c r="C1132" s="3"/>
      <c r="D1132" s="12" t="b">
        <v>1</v>
      </c>
      <c r="E1132" s="3"/>
      <c r="F1132" s="3"/>
      <c r="G1132" s="3"/>
      <c r="H1132" s="4" t="s">
        <v>3930</v>
      </c>
      <c r="I1132" s="4" t="s">
        <v>3931</v>
      </c>
      <c r="J1132" s="3"/>
    </row>
    <row r="1133" spans="1:10" x14ac:dyDescent="0.2">
      <c r="A1133" s="3"/>
      <c r="B1133" s="3"/>
      <c r="C1133" s="3"/>
      <c r="D1133" s="12" t="b">
        <v>1</v>
      </c>
      <c r="E1133" s="3"/>
      <c r="F1133" s="3"/>
      <c r="G1133" s="3"/>
      <c r="H1133" s="4" t="s">
        <v>3932</v>
      </c>
      <c r="I1133" s="4" t="s">
        <v>3934</v>
      </c>
      <c r="J1133" s="4" t="s">
        <v>3933</v>
      </c>
    </row>
    <row r="1134" spans="1:10" x14ac:dyDescent="0.2">
      <c r="A1134" s="3"/>
      <c r="B1134" s="3"/>
      <c r="C1134" s="3"/>
      <c r="D1134" s="12" t="b">
        <v>1</v>
      </c>
      <c r="E1134" s="3"/>
      <c r="F1134" s="3"/>
      <c r="G1134" s="3"/>
      <c r="H1134" s="4" t="s">
        <v>3935</v>
      </c>
      <c r="I1134" s="4" t="s">
        <v>3936</v>
      </c>
      <c r="J1134" s="3"/>
    </row>
    <row r="1135" spans="1:10" x14ac:dyDescent="0.2">
      <c r="A1135" s="3"/>
      <c r="B1135" s="3"/>
      <c r="C1135" s="3"/>
      <c r="D1135" s="12" t="b">
        <v>1</v>
      </c>
      <c r="E1135" s="3"/>
      <c r="F1135" s="3"/>
      <c r="G1135" s="3"/>
      <c r="H1135" s="4" t="s">
        <v>3937</v>
      </c>
      <c r="I1135" s="4" t="s">
        <v>3938</v>
      </c>
      <c r="J1135" s="3"/>
    </row>
    <row r="1136" spans="1:10" x14ac:dyDescent="0.2">
      <c r="A1136" s="3"/>
      <c r="B1136" s="3"/>
      <c r="C1136" s="3"/>
      <c r="D1136" s="12" t="b">
        <v>1</v>
      </c>
      <c r="E1136" s="3"/>
      <c r="F1136" s="3"/>
      <c r="G1136" s="3"/>
      <c r="H1136" s="4" t="s">
        <v>3939</v>
      </c>
      <c r="I1136" s="4" t="s">
        <v>3940</v>
      </c>
      <c r="J1136" s="3"/>
    </row>
    <row r="1137" spans="1:10" x14ac:dyDescent="0.2">
      <c r="A1137" s="3"/>
      <c r="B1137" s="3"/>
      <c r="C1137" s="3"/>
      <c r="D1137" s="12" t="b">
        <v>1</v>
      </c>
      <c r="E1137" s="3"/>
      <c r="F1137" s="3"/>
      <c r="G1137" s="3"/>
      <c r="H1137" s="4" t="s">
        <v>3941</v>
      </c>
      <c r="I1137" s="4" t="s">
        <v>3942</v>
      </c>
      <c r="J1137" s="3"/>
    </row>
    <row r="1138" spans="1:10" x14ac:dyDescent="0.2">
      <c r="A1138" s="3"/>
      <c r="B1138" s="3"/>
      <c r="C1138" s="3"/>
      <c r="D1138" s="12" t="b">
        <v>1</v>
      </c>
      <c r="E1138" s="3"/>
      <c r="F1138" s="3"/>
      <c r="G1138" s="3"/>
      <c r="H1138" s="4" t="s">
        <v>3943</v>
      </c>
      <c r="I1138" s="4" t="s">
        <v>3944</v>
      </c>
      <c r="J1138" s="3"/>
    </row>
    <row r="1139" spans="1:10" x14ac:dyDescent="0.2">
      <c r="A1139" s="3"/>
      <c r="B1139" s="3"/>
      <c r="C1139" s="3"/>
      <c r="D1139" s="12" t="b">
        <v>1</v>
      </c>
      <c r="E1139" s="3"/>
      <c r="F1139" s="3"/>
      <c r="G1139" s="3"/>
      <c r="H1139" s="4" t="s">
        <v>3945</v>
      </c>
      <c r="I1139" s="4" t="s">
        <v>3946</v>
      </c>
      <c r="J1139" s="3"/>
    </row>
    <row r="1140" spans="1:10" x14ac:dyDescent="0.2">
      <c r="A1140" s="3"/>
      <c r="B1140" s="3"/>
      <c r="C1140" s="3"/>
      <c r="D1140" s="12" t="b">
        <v>1</v>
      </c>
      <c r="E1140" s="3"/>
      <c r="F1140" s="3"/>
      <c r="G1140" s="3"/>
      <c r="H1140" s="4" t="s">
        <v>3947</v>
      </c>
      <c r="I1140" s="4" t="s">
        <v>3948</v>
      </c>
      <c r="J1140" s="3"/>
    </row>
    <row r="1141" spans="1:10" x14ac:dyDescent="0.2">
      <c r="A1141" s="3"/>
      <c r="B1141" s="3"/>
      <c r="C1141" s="3"/>
      <c r="D1141" s="12" t="b">
        <v>1</v>
      </c>
      <c r="E1141" s="3"/>
      <c r="F1141" s="3"/>
      <c r="G1141" s="3"/>
      <c r="H1141" s="4" t="s">
        <v>3949</v>
      </c>
      <c r="I1141" s="4" t="s">
        <v>3950</v>
      </c>
      <c r="J1141" s="3"/>
    </row>
    <row r="1142" spans="1:10" x14ac:dyDescent="0.2">
      <c r="A1142" s="3"/>
      <c r="B1142" s="3"/>
      <c r="C1142" s="3"/>
      <c r="D1142" s="12" t="b">
        <v>1</v>
      </c>
      <c r="E1142" s="3"/>
      <c r="F1142" s="3"/>
      <c r="G1142" s="3"/>
      <c r="H1142" s="4" t="s">
        <v>3951</v>
      </c>
      <c r="I1142" s="4" t="s">
        <v>3953</v>
      </c>
      <c r="J1142" s="25" t="s">
        <v>3952</v>
      </c>
    </row>
    <row r="1143" spans="1:10" x14ac:dyDescent="0.2">
      <c r="A1143" s="3"/>
      <c r="B1143" s="3"/>
      <c r="C1143" s="3"/>
      <c r="D1143" s="12" t="b">
        <v>1</v>
      </c>
      <c r="E1143" s="3"/>
      <c r="F1143" s="3"/>
      <c r="G1143" s="3"/>
      <c r="H1143" s="4" t="s">
        <v>3954</v>
      </c>
      <c r="I1143" s="4" t="s">
        <v>3955</v>
      </c>
      <c r="J1143" s="3"/>
    </row>
    <row r="1144" spans="1:10" x14ac:dyDescent="0.2">
      <c r="A1144" s="3"/>
      <c r="B1144" s="3"/>
      <c r="C1144" s="3"/>
      <c r="D1144" s="12" t="b">
        <v>1</v>
      </c>
      <c r="E1144" s="3"/>
      <c r="F1144" s="3"/>
      <c r="G1144" s="3"/>
      <c r="H1144" s="4" t="s">
        <v>3956</v>
      </c>
      <c r="I1144" s="4" t="s">
        <v>3957</v>
      </c>
      <c r="J1144" s="3"/>
    </row>
    <row r="1145" spans="1:10" x14ac:dyDescent="0.2">
      <c r="A1145" s="3"/>
      <c r="B1145" s="3"/>
      <c r="C1145" s="3"/>
      <c r="D1145" s="12" t="b">
        <v>1</v>
      </c>
      <c r="E1145" s="3"/>
      <c r="F1145" s="3"/>
      <c r="G1145" s="3"/>
      <c r="H1145" s="4" t="s">
        <v>3958</v>
      </c>
      <c r="I1145" s="4" t="s">
        <v>3959</v>
      </c>
      <c r="J1145" s="3"/>
    </row>
    <row r="1146" spans="1:10" x14ac:dyDescent="0.2">
      <c r="A1146" s="3"/>
      <c r="B1146" s="3"/>
      <c r="C1146" s="3"/>
      <c r="D1146" s="12" t="b">
        <v>1</v>
      </c>
      <c r="E1146" s="3"/>
      <c r="F1146" s="3"/>
      <c r="G1146" s="3"/>
      <c r="H1146" s="4" t="s">
        <v>3960</v>
      </c>
      <c r="I1146" s="4" t="s">
        <v>3961</v>
      </c>
      <c r="J1146" s="3"/>
    </row>
    <row r="1147" spans="1:10" x14ac:dyDescent="0.2">
      <c r="A1147" s="3"/>
      <c r="B1147" s="3"/>
      <c r="C1147" s="3"/>
      <c r="D1147" s="12" t="b">
        <v>1</v>
      </c>
      <c r="E1147" s="3"/>
      <c r="F1147" s="3"/>
      <c r="G1147" s="3"/>
      <c r="H1147" s="4" t="s">
        <v>3962</v>
      </c>
      <c r="I1147" s="4" t="s">
        <v>3963</v>
      </c>
      <c r="J1147" s="3"/>
    </row>
    <row r="1148" spans="1:10" x14ac:dyDescent="0.2">
      <c r="A1148" s="3"/>
      <c r="B1148" s="3"/>
      <c r="C1148" s="3"/>
      <c r="D1148" s="12" t="b">
        <v>1</v>
      </c>
      <c r="E1148" s="3"/>
      <c r="F1148" s="3"/>
      <c r="G1148" s="3"/>
      <c r="H1148" s="4" t="s">
        <v>3964</v>
      </c>
      <c r="I1148" s="4" t="s">
        <v>3965</v>
      </c>
      <c r="J1148" s="3"/>
    </row>
    <row r="1149" spans="1:10" x14ac:dyDescent="0.2">
      <c r="A1149" s="3"/>
      <c r="B1149" s="3"/>
      <c r="C1149" s="3"/>
      <c r="D1149" s="12" t="b">
        <v>1</v>
      </c>
      <c r="E1149" s="3"/>
      <c r="F1149" s="3"/>
      <c r="G1149" s="3"/>
      <c r="H1149" s="4" t="s">
        <v>3966</v>
      </c>
      <c r="I1149" s="4" t="s">
        <v>3967</v>
      </c>
      <c r="J1149" s="3"/>
    </row>
    <row r="1150" spans="1:10" x14ac:dyDescent="0.2">
      <c r="A1150" s="3"/>
      <c r="B1150" s="3"/>
      <c r="C1150" s="3"/>
      <c r="D1150" s="12" t="b">
        <v>1</v>
      </c>
      <c r="E1150" s="3"/>
      <c r="F1150" s="3"/>
      <c r="G1150" s="3"/>
      <c r="H1150" s="4" t="s">
        <v>3968</v>
      </c>
      <c r="I1150" s="4" t="s">
        <v>3969</v>
      </c>
      <c r="J1150" s="3"/>
    </row>
    <row r="1151" spans="1:10" x14ac:dyDescent="0.2">
      <c r="A1151" s="3"/>
      <c r="B1151" s="3"/>
      <c r="C1151" s="3"/>
      <c r="D1151" s="12" t="b">
        <v>1</v>
      </c>
      <c r="E1151" s="3"/>
      <c r="F1151" s="3"/>
      <c r="G1151" s="3"/>
      <c r="H1151" s="4" t="s">
        <v>3970</v>
      </c>
      <c r="I1151" s="4" t="s">
        <v>3971</v>
      </c>
      <c r="J1151" s="3"/>
    </row>
    <row r="1152" spans="1:10" x14ac:dyDescent="0.2">
      <c r="A1152" s="3"/>
      <c r="B1152" s="3"/>
      <c r="C1152" s="3"/>
      <c r="D1152" s="12" t="b">
        <v>1</v>
      </c>
      <c r="E1152" s="3"/>
      <c r="F1152" s="3"/>
      <c r="G1152" s="3"/>
      <c r="H1152" s="4" t="s">
        <v>3972</v>
      </c>
      <c r="I1152" s="4" t="s">
        <v>3973</v>
      </c>
      <c r="J1152" s="3"/>
    </row>
    <row r="1153" spans="1:10" x14ac:dyDescent="0.2">
      <c r="A1153" s="3"/>
      <c r="B1153" s="3"/>
      <c r="C1153" s="3"/>
      <c r="D1153" s="12" t="b">
        <v>1</v>
      </c>
      <c r="E1153" s="3"/>
      <c r="F1153" s="3"/>
      <c r="G1153" s="3"/>
      <c r="H1153" s="4" t="s">
        <v>3974</v>
      </c>
      <c r="I1153" s="4" t="s">
        <v>3975</v>
      </c>
      <c r="J1153" s="3"/>
    </row>
    <row r="1154" spans="1:10" x14ac:dyDescent="0.2">
      <c r="A1154" s="3"/>
      <c r="B1154" s="3"/>
      <c r="C1154" s="3"/>
      <c r="D1154" s="12" t="b">
        <v>1</v>
      </c>
      <c r="E1154" s="3"/>
      <c r="F1154" s="3"/>
      <c r="G1154" s="3"/>
      <c r="H1154" s="4" t="s">
        <v>3976</v>
      </c>
      <c r="I1154" s="4" t="s">
        <v>3977</v>
      </c>
      <c r="J1154" s="3"/>
    </row>
    <row r="1155" spans="1:10" x14ac:dyDescent="0.2">
      <c r="A1155" s="3"/>
      <c r="B1155" s="3"/>
      <c r="C1155" s="3"/>
      <c r="D1155" s="12" t="b">
        <v>1</v>
      </c>
      <c r="E1155" s="3"/>
      <c r="F1155" s="3"/>
      <c r="G1155" s="3"/>
      <c r="H1155" s="4" t="s">
        <v>3978</v>
      </c>
      <c r="I1155" s="4" t="s">
        <v>3979</v>
      </c>
      <c r="J1155" s="3"/>
    </row>
    <row r="1156" spans="1:10" x14ac:dyDescent="0.2">
      <c r="A1156" s="3"/>
      <c r="B1156" s="3"/>
      <c r="C1156" s="3"/>
      <c r="D1156" s="12" t="b">
        <v>1</v>
      </c>
      <c r="E1156" s="3"/>
      <c r="F1156" s="3"/>
      <c r="G1156" s="3"/>
      <c r="H1156" s="4" t="s">
        <v>3980</v>
      </c>
      <c r="I1156" s="4" t="s">
        <v>3981</v>
      </c>
      <c r="J1156" s="3"/>
    </row>
    <row r="1157" spans="1:10" x14ac:dyDescent="0.2">
      <c r="A1157" s="3"/>
      <c r="B1157" s="3"/>
      <c r="C1157" s="3"/>
      <c r="D1157" s="12" t="b">
        <v>1</v>
      </c>
      <c r="E1157" s="3"/>
      <c r="F1157" s="3"/>
      <c r="G1157" s="3"/>
      <c r="H1157" s="4" t="s">
        <v>3982</v>
      </c>
      <c r="I1157" s="4" t="s">
        <v>3983</v>
      </c>
      <c r="J1157" s="3"/>
    </row>
    <row r="1158" spans="1:10" x14ac:dyDescent="0.2">
      <c r="A1158" s="3"/>
      <c r="B1158" s="3"/>
      <c r="C1158" s="3"/>
      <c r="D1158" s="12" t="b">
        <v>1</v>
      </c>
      <c r="E1158" s="3"/>
      <c r="F1158" s="3"/>
      <c r="G1158" s="3"/>
      <c r="H1158" s="4" t="s">
        <v>3984</v>
      </c>
      <c r="I1158" s="4" t="s">
        <v>3985</v>
      </c>
      <c r="J1158" s="3"/>
    </row>
    <row r="1159" spans="1:10" x14ac:dyDescent="0.2">
      <c r="A1159" s="3"/>
      <c r="B1159" s="3"/>
      <c r="C1159" s="3"/>
      <c r="D1159" s="12" t="b">
        <v>1</v>
      </c>
      <c r="E1159" s="3"/>
      <c r="F1159" s="3"/>
      <c r="G1159" s="3"/>
      <c r="H1159" s="4" t="s">
        <v>3986</v>
      </c>
      <c r="I1159" s="4" t="s">
        <v>3987</v>
      </c>
      <c r="J1159" s="3"/>
    </row>
    <row r="1160" spans="1:10" x14ac:dyDescent="0.2">
      <c r="A1160" s="3"/>
      <c r="B1160" s="3"/>
      <c r="C1160" s="3"/>
      <c r="D1160" s="12" t="b">
        <v>1</v>
      </c>
      <c r="E1160" s="3"/>
      <c r="F1160" s="3"/>
      <c r="G1160" s="3"/>
      <c r="H1160" s="4" t="s">
        <v>3988</v>
      </c>
      <c r="I1160" s="4" t="s">
        <v>3989</v>
      </c>
      <c r="J1160" s="3"/>
    </row>
    <row r="1161" spans="1:10" x14ac:dyDescent="0.2">
      <c r="A1161" s="3"/>
      <c r="B1161" s="3"/>
      <c r="C1161" s="3"/>
      <c r="D1161" s="12" t="b">
        <v>1</v>
      </c>
      <c r="E1161" s="3"/>
      <c r="F1161" s="3"/>
      <c r="G1161" s="3"/>
      <c r="H1161" s="4" t="s">
        <v>3990</v>
      </c>
      <c r="I1161" s="4" t="s">
        <v>3991</v>
      </c>
      <c r="J1161" s="3"/>
    </row>
    <row r="1162" spans="1:10" x14ac:dyDescent="0.2">
      <c r="A1162" s="3"/>
      <c r="B1162" s="3"/>
      <c r="C1162" s="3"/>
      <c r="D1162" s="12" t="b">
        <v>1</v>
      </c>
      <c r="E1162" s="3"/>
      <c r="F1162" s="3"/>
      <c r="G1162" s="3"/>
      <c r="H1162" s="4" t="s">
        <v>3992</v>
      </c>
      <c r="I1162" s="4" t="s">
        <v>3993</v>
      </c>
      <c r="J1162" s="3"/>
    </row>
    <row r="1163" spans="1:10" x14ac:dyDescent="0.2">
      <c r="A1163" s="3"/>
      <c r="B1163" s="3"/>
      <c r="C1163" s="3"/>
      <c r="D1163" s="12" t="b">
        <v>1</v>
      </c>
      <c r="E1163" s="3"/>
      <c r="F1163" s="3"/>
      <c r="G1163" s="3"/>
      <c r="H1163" s="4" t="s">
        <v>3994</v>
      </c>
      <c r="I1163" s="4" t="s">
        <v>3995</v>
      </c>
      <c r="J1163" s="3"/>
    </row>
    <row r="1164" spans="1:10" x14ac:dyDescent="0.2">
      <c r="A1164" s="3"/>
      <c r="B1164" s="3"/>
      <c r="C1164" s="3"/>
      <c r="D1164" s="12" t="b">
        <v>1</v>
      </c>
      <c r="E1164" s="3"/>
      <c r="F1164" s="3"/>
      <c r="G1164" s="3"/>
      <c r="H1164" s="4" t="s">
        <v>3996</v>
      </c>
      <c r="I1164" s="4" t="s">
        <v>3997</v>
      </c>
      <c r="J1164" s="3"/>
    </row>
    <row r="1165" spans="1:10" x14ac:dyDescent="0.2">
      <c r="A1165" s="3"/>
      <c r="B1165" s="3"/>
      <c r="C1165" s="3"/>
      <c r="D1165" s="12" t="b">
        <v>1</v>
      </c>
      <c r="E1165" s="3"/>
      <c r="F1165" s="3"/>
      <c r="G1165" s="3"/>
      <c r="H1165" s="4" t="s">
        <v>3998</v>
      </c>
      <c r="I1165" s="4" t="s">
        <v>3999</v>
      </c>
      <c r="J1165" s="3"/>
    </row>
    <row r="1166" spans="1:10" x14ac:dyDescent="0.2">
      <c r="A1166" s="3"/>
      <c r="B1166" s="3"/>
      <c r="C1166" s="3"/>
      <c r="D1166" s="12" t="b">
        <v>1</v>
      </c>
      <c r="E1166" s="3"/>
      <c r="F1166" s="3"/>
      <c r="G1166" s="3"/>
      <c r="H1166" s="4" t="s">
        <v>4000</v>
      </c>
      <c r="I1166" s="4" t="s">
        <v>4001</v>
      </c>
      <c r="J1166" s="3"/>
    </row>
    <row r="1167" spans="1:10" x14ac:dyDescent="0.2">
      <c r="A1167" s="3"/>
      <c r="B1167" s="3"/>
      <c r="C1167" s="3"/>
      <c r="D1167" s="12" t="b">
        <v>1</v>
      </c>
      <c r="E1167" s="3"/>
      <c r="F1167" s="3"/>
      <c r="G1167" s="3"/>
      <c r="H1167" s="4" t="s">
        <v>4002</v>
      </c>
      <c r="I1167" s="4" t="s">
        <v>4003</v>
      </c>
      <c r="J1167" s="3"/>
    </row>
    <row r="1168" spans="1:10" x14ac:dyDescent="0.2">
      <c r="A1168" s="3"/>
      <c r="B1168" s="3"/>
      <c r="C1168" s="3"/>
      <c r="D1168" s="12" t="b">
        <v>1</v>
      </c>
      <c r="E1168" s="3"/>
      <c r="F1168" s="3"/>
      <c r="G1168" s="3"/>
      <c r="H1168" s="4" t="s">
        <v>4004</v>
      </c>
      <c r="I1168" s="4" t="s">
        <v>4005</v>
      </c>
      <c r="J1168" s="3"/>
    </row>
    <row r="1169" spans="1:10" x14ac:dyDescent="0.2">
      <c r="A1169" s="3"/>
      <c r="B1169" s="3"/>
      <c r="C1169" s="3"/>
      <c r="D1169" s="12" t="b">
        <v>1</v>
      </c>
      <c r="E1169" s="3"/>
      <c r="F1169" s="3"/>
      <c r="G1169" s="3"/>
      <c r="H1169" s="4" t="s">
        <v>4006</v>
      </c>
      <c r="I1169" s="4" t="s">
        <v>4007</v>
      </c>
      <c r="J1169" s="3"/>
    </row>
    <row r="1170" spans="1:10" x14ac:dyDescent="0.2">
      <c r="A1170" s="3"/>
      <c r="B1170" s="3"/>
      <c r="C1170" s="3"/>
      <c r="D1170" s="12" t="b">
        <v>1</v>
      </c>
      <c r="E1170" s="3"/>
      <c r="F1170" s="3"/>
      <c r="G1170" s="3"/>
      <c r="H1170" s="4" t="s">
        <v>4008</v>
      </c>
      <c r="I1170" s="4" t="s">
        <v>4009</v>
      </c>
      <c r="J1170" s="3"/>
    </row>
    <row r="1171" spans="1:10" x14ac:dyDescent="0.2">
      <c r="A1171" s="3"/>
      <c r="B1171" s="3"/>
      <c r="C1171" s="3"/>
      <c r="D1171" s="12" t="b">
        <v>1</v>
      </c>
      <c r="E1171" s="3"/>
      <c r="F1171" s="3"/>
      <c r="G1171" s="3"/>
      <c r="H1171" s="4" t="s">
        <v>4010</v>
      </c>
      <c r="I1171" s="4" t="s">
        <v>4011</v>
      </c>
      <c r="J1171" s="3"/>
    </row>
    <row r="1172" spans="1:10" x14ac:dyDescent="0.2">
      <c r="A1172" s="3"/>
      <c r="B1172" s="3"/>
      <c r="C1172" s="3"/>
      <c r="D1172" s="12" t="b">
        <v>1</v>
      </c>
      <c r="E1172" s="3"/>
      <c r="F1172" s="3"/>
      <c r="G1172" s="3"/>
      <c r="H1172" s="4" t="s">
        <v>4012</v>
      </c>
      <c r="I1172" s="4" t="s">
        <v>4013</v>
      </c>
      <c r="J1172" s="3"/>
    </row>
    <row r="1173" spans="1:10" x14ac:dyDescent="0.2">
      <c r="A1173" s="3"/>
      <c r="B1173" s="3"/>
      <c r="C1173" s="3"/>
      <c r="D1173" s="12" t="b">
        <v>1</v>
      </c>
      <c r="E1173" s="3"/>
      <c r="F1173" s="3"/>
      <c r="G1173" s="3"/>
      <c r="H1173" s="4" t="s">
        <v>4014</v>
      </c>
      <c r="I1173" s="4" t="s">
        <v>4015</v>
      </c>
      <c r="J1173" s="3"/>
    </row>
    <row r="1174" spans="1:10" x14ac:dyDescent="0.2">
      <c r="A1174" s="3"/>
      <c r="B1174" s="3"/>
      <c r="C1174" s="3"/>
      <c r="D1174" s="12" t="b">
        <v>1</v>
      </c>
      <c r="E1174" s="3"/>
      <c r="F1174" s="3"/>
      <c r="G1174" s="3"/>
      <c r="H1174" s="4" t="s">
        <v>4016</v>
      </c>
      <c r="I1174" s="4" t="s">
        <v>4017</v>
      </c>
      <c r="J1174" s="3"/>
    </row>
    <row r="1175" spans="1:10" x14ac:dyDescent="0.2">
      <c r="A1175" s="3"/>
      <c r="B1175" s="3"/>
      <c r="C1175" s="3"/>
      <c r="D1175" s="12" t="b">
        <v>1</v>
      </c>
      <c r="E1175" s="3"/>
      <c r="F1175" s="3"/>
      <c r="G1175" s="3"/>
      <c r="H1175" s="4" t="s">
        <v>4018</v>
      </c>
      <c r="I1175" s="4" t="s">
        <v>4019</v>
      </c>
      <c r="J1175" s="3"/>
    </row>
    <row r="1176" spans="1:10" x14ac:dyDescent="0.2">
      <c r="A1176" s="3"/>
      <c r="B1176" s="3"/>
      <c r="C1176" s="3"/>
      <c r="D1176" s="12" t="b">
        <v>1</v>
      </c>
      <c r="E1176" s="3"/>
      <c r="F1176" s="3"/>
      <c r="G1176" s="3"/>
      <c r="H1176" s="4" t="s">
        <v>4020</v>
      </c>
      <c r="I1176" s="4" t="s">
        <v>4021</v>
      </c>
      <c r="J1176" s="3"/>
    </row>
    <row r="1177" spans="1:10" x14ac:dyDescent="0.2">
      <c r="A1177" s="3"/>
      <c r="B1177" s="3"/>
      <c r="C1177" s="3"/>
      <c r="D1177" s="12" t="b">
        <v>1</v>
      </c>
      <c r="E1177" s="3"/>
      <c r="F1177" s="3"/>
      <c r="G1177" s="3"/>
      <c r="H1177" s="4" t="s">
        <v>4022</v>
      </c>
      <c r="I1177" s="4" t="s">
        <v>4023</v>
      </c>
      <c r="J1177" s="3"/>
    </row>
    <row r="1178" spans="1:10" x14ac:dyDescent="0.2">
      <c r="A1178" s="3"/>
      <c r="B1178" s="3"/>
      <c r="C1178" s="3"/>
      <c r="D1178" s="12" t="b">
        <v>1</v>
      </c>
      <c r="E1178" s="3"/>
      <c r="F1178" s="3"/>
      <c r="G1178" s="3"/>
      <c r="H1178" s="4" t="s">
        <v>4024</v>
      </c>
      <c r="I1178" s="4" t="s">
        <v>4025</v>
      </c>
      <c r="J1178" s="3"/>
    </row>
    <row r="1179" spans="1:10" x14ac:dyDescent="0.2">
      <c r="A1179" s="3"/>
      <c r="B1179" s="3"/>
      <c r="C1179" s="3"/>
      <c r="D1179" s="12" t="b">
        <v>1</v>
      </c>
      <c r="E1179" s="3"/>
      <c r="F1179" s="3"/>
      <c r="G1179" s="3"/>
      <c r="H1179" s="4" t="s">
        <v>4026</v>
      </c>
      <c r="I1179" s="4" t="s">
        <v>4027</v>
      </c>
      <c r="J1179" s="3"/>
    </row>
    <row r="1180" spans="1:10" x14ac:dyDescent="0.2">
      <c r="A1180" s="3"/>
      <c r="B1180" s="3"/>
      <c r="C1180" s="3"/>
      <c r="D1180" s="12" t="b">
        <v>1</v>
      </c>
      <c r="E1180" s="3"/>
      <c r="F1180" s="3"/>
      <c r="G1180" s="3"/>
      <c r="H1180" s="4" t="s">
        <v>4028</v>
      </c>
      <c r="I1180" s="4" t="s">
        <v>4029</v>
      </c>
      <c r="J1180" s="3"/>
    </row>
    <row r="1181" spans="1:10" x14ac:dyDescent="0.2">
      <c r="A1181" s="3"/>
      <c r="B1181" s="3"/>
      <c r="C1181" s="11" t="b">
        <v>1</v>
      </c>
      <c r="D1181" s="3"/>
      <c r="E1181" s="3"/>
      <c r="F1181" s="3"/>
      <c r="G1181" s="3"/>
      <c r="H1181" s="4" t="s">
        <v>271</v>
      </c>
      <c r="I1181" s="4" t="s">
        <v>273</v>
      </c>
      <c r="J1181" s="4" t="s">
        <v>272</v>
      </c>
    </row>
    <row r="1182" spans="1:10" x14ac:dyDescent="0.2">
      <c r="A1182" s="3"/>
      <c r="B1182" s="3"/>
      <c r="C1182" s="11" t="b">
        <v>1</v>
      </c>
      <c r="D1182" s="3"/>
      <c r="E1182" s="3"/>
      <c r="F1182" s="3"/>
      <c r="G1182" s="3"/>
      <c r="H1182" s="4" t="s">
        <v>274</v>
      </c>
      <c r="I1182" s="4" t="s">
        <v>276</v>
      </c>
      <c r="J1182" s="4" t="s">
        <v>275</v>
      </c>
    </row>
    <row r="1183" spans="1:10" x14ac:dyDescent="0.2">
      <c r="A1183" s="3"/>
      <c r="B1183" s="3"/>
      <c r="C1183" s="11" t="b">
        <v>1</v>
      </c>
      <c r="D1183" s="3"/>
      <c r="E1183" s="3"/>
      <c r="F1183" s="3"/>
      <c r="G1183" s="3"/>
      <c r="H1183" s="4" t="s">
        <v>277</v>
      </c>
      <c r="I1183" s="4" t="s">
        <v>279</v>
      </c>
      <c r="J1183" s="4" t="s">
        <v>278</v>
      </c>
    </row>
    <row r="1184" spans="1:10" x14ac:dyDescent="0.2">
      <c r="A1184" s="3"/>
      <c r="B1184" s="3"/>
      <c r="C1184" s="11" t="b">
        <v>1</v>
      </c>
      <c r="D1184" s="3"/>
      <c r="E1184" s="3"/>
      <c r="F1184" s="3"/>
      <c r="G1184" s="3"/>
      <c r="H1184" s="4" t="s">
        <v>280</v>
      </c>
      <c r="I1184" s="4" t="s">
        <v>282</v>
      </c>
      <c r="J1184" s="4" t="s">
        <v>281</v>
      </c>
    </row>
    <row r="1185" spans="1:10" x14ac:dyDescent="0.2">
      <c r="A1185" s="3"/>
      <c r="B1185" s="3"/>
      <c r="C1185" s="11" t="b">
        <v>1</v>
      </c>
      <c r="D1185" s="3"/>
      <c r="E1185" s="3"/>
      <c r="F1185" s="3"/>
      <c r="G1185" s="3"/>
      <c r="H1185" s="4" t="s">
        <v>283</v>
      </c>
      <c r="I1185" s="4" t="s">
        <v>285</v>
      </c>
      <c r="J1185" s="4" t="s">
        <v>284</v>
      </c>
    </row>
    <row r="1186" spans="1:10" x14ac:dyDescent="0.2">
      <c r="A1186" s="3"/>
      <c r="B1186" s="3"/>
      <c r="C1186" s="11" t="b">
        <v>1</v>
      </c>
      <c r="D1186" s="3"/>
      <c r="E1186" s="3"/>
      <c r="F1186" s="3"/>
      <c r="G1186" s="3"/>
      <c r="H1186" s="4" t="s">
        <v>286</v>
      </c>
      <c r="I1186" s="4" t="s">
        <v>288</v>
      </c>
      <c r="J1186" s="4" t="s">
        <v>287</v>
      </c>
    </row>
    <row r="1187" spans="1:10" x14ac:dyDescent="0.2">
      <c r="A1187" s="3"/>
      <c r="B1187" s="3"/>
      <c r="C1187" s="11" t="b">
        <v>1</v>
      </c>
      <c r="D1187" s="3"/>
      <c r="E1187" s="3"/>
      <c r="F1187" s="3"/>
      <c r="G1187" s="3"/>
      <c r="H1187" s="4" t="s">
        <v>289</v>
      </c>
      <c r="I1187" s="4" t="s">
        <v>291</v>
      </c>
      <c r="J1187" s="4" t="s">
        <v>290</v>
      </c>
    </row>
    <row r="1188" spans="1:10" x14ac:dyDescent="0.2">
      <c r="A1188" s="3"/>
      <c r="B1188" s="3"/>
      <c r="C1188" s="11" t="b">
        <v>1</v>
      </c>
      <c r="D1188" s="3"/>
      <c r="E1188" s="3"/>
      <c r="F1188" s="3"/>
      <c r="G1188" s="3"/>
      <c r="H1188" s="4" t="s">
        <v>292</v>
      </c>
      <c r="I1188" s="4" t="s">
        <v>294</v>
      </c>
      <c r="J1188" s="4" t="s">
        <v>293</v>
      </c>
    </row>
    <row r="1189" spans="1:10" x14ac:dyDescent="0.2">
      <c r="A1189" s="3"/>
      <c r="B1189" s="3"/>
      <c r="C1189" s="11" t="b">
        <v>1</v>
      </c>
      <c r="D1189" s="3"/>
      <c r="E1189" s="3"/>
      <c r="F1189" s="3"/>
      <c r="G1189" s="3"/>
      <c r="H1189" s="4" t="s">
        <v>295</v>
      </c>
      <c r="I1189" s="4" t="s">
        <v>297</v>
      </c>
      <c r="J1189" s="4" t="s">
        <v>296</v>
      </c>
    </row>
    <row r="1190" spans="1:10" x14ac:dyDescent="0.2">
      <c r="A1190" s="3"/>
      <c r="B1190" s="3"/>
      <c r="C1190" s="11" t="b">
        <v>1</v>
      </c>
      <c r="D1190" s="3"/>
      <c r="E1190" s="3"/>
      <c r="F1190" s="3"/>
      <c r="G1190" s="3"/>
      <c r="H1190" s="4" t="s">
        <v>298</v>
      </c>
      <c r="I1190" s="4" t="s">
        <v>300</v>
      </c>
      <c r="J1190" s="4" t="s">
        <v>299</v>
      </c>
    </row>
    <row r="1191" spans="1:10" x14ac:dyDescent="0.2">
      <c r="A1191" s="3"/>
      <c r="B1191" s="3"/>
      <c r="C1191" s="11" t="b">
        <v>1</v>
      </c>
      <c r="D1191" s="3"/>
      <c r="E1191" s="3"/>
      <c r="F1191" s="3"/>
      <c r="G1191" s="3"/>
      <c r="H1191" s="4" t="s">
        <v>301</v>
      </c>
      <c r="I1191" s="4" t="s">
        <v>303</v>
      </c>
      <c r="J1191" s="4" t="s">
        <v>302</v>
      </c>
    </row>
    <row r="1192" spans="1:10" x14ac:dyDescent="0.2">
      <c r="A1192" s="3"/>
      <c r="B1192" s="3"/>
      <c r="C1192" s="11" t="b">
        <v>1</v>
      </c>
      <c r="D1192" s="3"/>
      <c r="E1192" s="3"/>
      <c r="F1192" s="3"/>
      <c r="G1192" s="3"/>
      <c r="H1192" s="4" t="s">
        <v>304</v>
      </c>
      <c r="I1192" s="4" t="s">
        <v>306</v>
      </c>
      <c r="J1192" s="4" t="s">
        <v>305</v>
      </c>
    </row>
    <row r="1193" spans="1:10" x14ac:dyDescent="0.2">
      <c r="A1193" s="3"/>
      <c r="B1193" s="3"/>
      <c r="C1193" s="11" t="b">
        <v>1</v>
      </c>
      <c r="D1193" s="3"/>
      <c r="E1193" s="3"/>
      <c r="F1193" s="3"/>
      <c r="G1193" s="3"/>
      <c r="H1193" s="4" t="s">
        <v>307</v>
      </c>
      <c r="I1193" s="4" t="s">
        <v>309</v>
      </c>
      <c r="J1193" s="4" t="s">
        <v>308</v>
      </c>
    </row>
    <row r="1194" spans="1:10" x14ac:dyDescent="0.2">
      <c r="A1194" s="3"/>
      <c r="B1194" s="3"/>
      <c r="C1194" s="11" t="b">
        <v>1</v>
      </c>
      <c r="D1194" s="3"/>
      <c r="E1194" s="3"/>
      <c r="F1194" s="3"/>
      <c r="G1194" s="3"/>
      <c r="H1194" s="4" t="s">
        <v>310</v>
      </c>
      <c r="I1194" s="4" t="s">
        <v>312</v>
      </c>
      <c r="J1194" s="4" t="s">
        <v>311</v>
      </c>
    </row>
    <row r="1195" spans="1:10" x14ac:dyDescent="0.2">
      <c r="A1195" s="3"/>
      <c r="B1195" s="3"/>
      <c r="C1195" s="11" t="b">
        <v>1</v>
      </c>
      <c r="D1195" s="3"/>
      <c r="E1195" s="3"/>
      <c r="F1195" s="3"/>
      <c r="G1195" s="3"/>
      <c r="H1195" s="4" t="s">
        <v>313</v>
      </c>
      <c r="I1195" s="4" t="s">
        <v>315</v>
      </c>
      <c r="J1195" s="4" t="s">
        <v>314</v>
      </c>
    </row>
    <row r="1196" spans="1:10" x14ac:dyDescent="0.2">
      <c r="A1196" s="3"/>
      <c r="B1196" s="3"/>
      <c r="C1196" s="11" t="b">
        <v>1</v>
      </c>
      <c r="D1196" s="3"/>
      <c r="E1196" s="3"/>
      <c r="F1196" s="3"/>
      <c r="G1196" s="3"/>
      <c r="H1196" s="4" t="s">
        <v>316</v>
      </c>
      <c r="I1196" s="4" t="s">
        <v>318</v>
      </c>
      <c r="J1196" s="4" t="s">
        <v>317</v>
      </c>
    </row>
    <row r="1197" spans="1:10" x14ac:dyDescent="0.2">
      <c r="A1197" s="3"/>
      <c r="B1197" s="3"/>
      <c r="C1197" s="11" t="b">
        <v>1</v>
      </c>
      <c r="D1197" s="3"/>
      <c r="E1197" s="3"/>
      <c r="F1197" s="3"/>
      <c r="G1197" s="3"/>
      <c r="H1197" s="4" t="s">
        <v>319</v>
      </c>
      <c r="I1197" s="4" t="s">
        <v>321</v>
      </c>
      <c r="J1197" s="4" t="s">
        <v>320</v>
      </c>
    </row>
    <row r="1198" spans="1:10" x14ac:dyDescent="0.2">
      <c r="A1198" s="3"/>
      <c r="B1198" s="3"/>
      <c r="C1198" s="11" t="b">
        <v>1</v>
      </c>
      <c r="D1198" s="3"/>
      <c r="E1198" s="3"/>
      <c r="F1198" s="3"/>
      <c r="G1198" s="3"/>
      <c r="H1198" s="4" t="s">
        <v>322</v>
      </c>
      <c r="I1198" s="4" t="s">
        <v>324</v>
      </c>
      <c r="J1198" s="4" t="s">
        <v>323</v>
      </c>
    </row>
    <row r="1199" spans="1:10" x14ac:dyDescent="0.2">
      <c r="A1199" s="3"/>
      <c r="B1199" s="3"/>
      <c r="C1199" s="11" t="b">
        <v>1</v>
      </c>
      <c r="D1199" s="3"/>
      <c r="E1199" s="3"/>
      <c r="F1199" s="3"/>
      <c r="G1199" s="3"/>
      <c r="H1199" s="4" t="s">
        <v>325</v>
      </c>
      <c r="I1199" s="4" t="s">
        <v>327</v>
      </c>
      <c r="J1199" s="4" t="s">
        <v>326</v>
      </c>
    </row>
    <row r="1200" spans="1:10" x14ac:dyDescent="0.2">
      <c r="A1200" s="3"/>
      <c r="B1200" s="3"/>
      <c r="C1200" s="11" t="b">
        <v>1</v>
      </c>
      <c r="D1200" s="3"/>
      <c r="E1200" s="3"/>
      <c r="F1200" s="3"/>
      <c r="G1200" s="3"/>
      <c r="H1200" s="4" t="s">
        <v>328</v>
      </c>
      <c r="I1200" s="4" t="s">
        <v>330</v>
      </c>
      <c r="J1200" s="4" t="s">
        <v>329</v>
      </c>
    </row>
    <row r="1201" spans="1:10" x14ac:dyDescent="0.2">
      <c r="A1201" s="3"/>
      <c r="B1201" s="3"/>
      <c r="C1201" s="11" t="b">
        <v>1</v>
      </c>
      <c r="D1201" s="3"/>
      <c r="E1201" s="3"/>
      <c r="F1201" s="3"/>
      <c r="G1201" s="3"/>
      <c r="H1201" s="4" t="s">
        <v>331</v>
      </c>
      <c r="I1201" s="4" t="s">
        <v>333</v>
      </c>
      <c r="J1201" s="4" t="s">
        <v>332</v>
      </c>
    </row>
    <row r="1202" spans="1:10" x14ac:dyDescent="0.2">
      <c r="A1202" s="3"/>
      <c r="B1202" s="3"/>
      <c r="C1202" s="11" t="b">
        <v>1</v>
      </c>
      <c r="D1202" s="3"/>
      <c r="E1202" s="3"/>
      <c r="F1202" s="3"/>
      <c r="G1202" s="3"/>
      <c r="H1202" s="4" t="s">
        <v>334</v>
      </c>
      <c r="I1202" s="4" t="s">
        <v>336</v>
      </c>
      <c r="J1202" s="4" t="s">
        <v>335</v>
      </c>
    </row>
    <row r="1203" spans="1:10" x14ac:dyDescent="0.2">
      <c r="A1203" s="3"/>
      <c r="B1203" s="3"/>
      <c r="C1203" s="11" t="b">
        <v>1</v>
      </c>
      <c r="D1203" s="3"/>
      <c r="E1203" s="3"/>
      <c r="F1203" s="3"/>
      <c r="G1203" s="3"/>
      <c r="H1203" s="4" t="s">
        <v>337</v>
      </c>
      <c r="I1203" s="4" t="s">
        <v>339</v>
      </c>
      <c r="J1203" s="4" t="s">
        <v>338</v>
      </c>
    </row>
    <row r="1204" spans="1:10" x14ac:dyDescent="0.2">
      <c r="A1204" s="3"/>
      <c r="B1204" s="3"/>
      <c r="C1204" s="11" t="b">
        <v>1</v>
      </c>
      <c r="D1204" s="3"/>
      <c r="E1204" s="3"/>
      <c r="F1204" s="3"/>
      <c r="G1204" s="3"/>
      <c r="H1204" s="4" t="s">
        <v>340</v>
      </c>
      <c r="I1204" s="4" t="s">
        <v>342</v>
      </c>
      <c r="J1204" s="4" t="s">
        <v>341</v>
      </c>
    </row>
    <row r="1205" spans="1:10" x14ac:dyDescent="0.2">
      <c r="A1205" s="3"/>
      <c r="B1205" s="3"/>
      <c r="C1205" s="11" t="b">
        <v>1</v>
      </c>
      <c r="D1205" s="3"/>
      <c r="E1205" s="3"/>
      <c r="F1205" s="3"/>
      <c r="G1205" s="3"/>
      <c r="H1205" s="4" t="s">
        <v>343</v>
      </c>
      <c r="I1205" s="4" t="s">
        <v>345</v>
      </c>
      <c r="J1205" s="4" t="s">
        <v>344</v>
      </c>
    </row>
    <row r="1206" spans="1:10" x14ac:dyDescent="0.2">
      <c r="A1206" s="3"/>
      <c r="B1206" s="3"/>
      <c r="C1206" s="11" t="b">
        <v>1</v>
      </c>
      <c r="D1206" s="3"/>
      <c r="E1206" s="3"/>
      <c r="F1206" s="3"/>
      <c r="G1206" s="3"/>
      <c r="H1206" s="4" t="s">
        <v>346</v>
      </c>
      <c r="I1206" s="4" t="s">
        <v>348</v>
      </c>
      <c r="J1206" s="4" t="s">
        <v>347</v>
      </c>
    </row>
    <row r="1207" spans="1:10" x14ac:dyDescent="0.2">
      <c r="A1207" s="3"/>
      <c r="B1207" s="3"/>
      <c r="C1207" s="11" t="b">
        <v>1</v>
      </c>
      <c r="D1207" s="3"/>
      <c r="E1207" s="3"/>
      <c r="F1207" s="3"/>
      <c r="G1207" s="3"/>
      <c r="H1207" s="4" t="s">
        <v>349</v>
      </c>
      <c r="I1207" s="4" t="s">
        <v>351</v>
      </c>
      <c r="J1207" s="4" t="s">
        <v>350</v>
      </c>
    </row>
    <row r="1208" spans="1:10" x14ac:dyDescent="0.2">
      <c r="A1208" s="3"/>
      <c r="B1208" s="3"/>
      <c r="C1208" s="11" t="b">
        <v>1</v>
      </c>
      <c r="D1208" s="3"/>
      <c r="E1208" s="3"/>
      <c r="F1208" s="3"/>
      <c r="G1208" s="3"/>
      <c r="H1208" s="4" t="s">
        <v>352</v>
      </c>
      <c r="I1208" s="4" t="s">
        <v>354</v>
      </c>
      <c r="J1208" s="4" t="s">
        <v>353</v>
      </c>
    </row>
    <row r="1209" spans="1:10" x14ac:dyDescent="0.2">
      <c r="A1209" s="3"/>
      <c r="B1209" s="3"/>
      <c r="C1209" s="11" t="b">
        <v>1</v>
      </c>
      <c r="D1209" s="3"/>
      <c r="E1209" s="3"/>
      <c r="F1209" s="3"/>
      <c r="G1209" s="3"/>
      <c r="H1209" s="4" t="s">
        <v>355</v>
      </c>
      <c r="I1209" s="4" t="s">
        <v>357</v>
      </c>
      <c r="J1209" s="4" t="s">
        <v>356</v>
      </c>
    </row>
    <row r="1210" spans="1:10" x14ac:dyDescent="0.2">
      <c r="A1210" s="3"/>
      <c r="B1210" s="3"/>
      <c r="C1210" s="11" t="b">
        <v>1</v>
      </c>
      <c r="D1210" s="3"/>
      <c r="E1210" s="3"/>
      <c r="F1210" s="3"/>
      <c r="G1210" s="3"/>
      <c r="H1210" s="4" t="s">
        <v>358</v>
      </c>
      <c r="I1210" s="4" t="s">
        <v>360</v>
      </c>
      <c r="J1210" s="4" t="s">
        <v>359</v>
      </c>
    </row>
    <row r="1211" spans="1:10" x14ac:dyDescent="0.2">
      <c r="A1211" s="3"/>
      <c r="B1211" s="3"/>
      <c r="C1211" s="11" t="b">
        <v>1</v>
      </c>
      <c r="D1211" s="3"/>
      <c r="E1211" s="3"/>
      <c r="F1211" s="3"/>
      <c r="G1211" s="3"/>
      <c r="H1211" s="4" t="s">
        <v>361</v>
      </c>
      <c r="I1211" s="4" t="s">
        <v>363</v>
      </c>
      <c r="J1211" s="4" t="s">
        <v>362</v>
      </c>
    </row>
    <row r="1212" spans="1:10" x14ac:dyDescent="0.2">
      <c r="A1212" s="3"/>
      <c r="B1212" s="3"/>
      <c r="C1212" s="11" t="b">
        <v>1</v>
      </c>
      <c r="D1212" s="3"/>
      <c r="E1212" s="3"/>
      <c r="F1212" s="3"/>
      <c r="G1212" s="3"/>
      <c r="H1212" s="4" t="s">
        <v>364</v>
      </c>
      <c r="I1212" s="4" t="s">
        <v>366</v>
      </c>
      <c r="J1212" s="4" t="s">
        <v>365</v>
      </c>
    </row>
    <row r="1213" spans="1:10" x14ac:dyDescent="0.2">
      <c r="A1213" s="3"/>
      <c r="B1213" s="3"/>
      <c r="C1213" s="11" t="b">
        <v>1</v>
      </c>
      <c r="D1213" s="3"/>
      <c r="E1213" s="3"/>
      <c r="F1213" s="3"/>
      <c r="G1213" s="3"/>
      <c r="H1213" s="4" t="s">
        <v>367</v>
      </c>
      <c r="I1213" s="4" t="s">
        <v>369</v>
      </c>
      <c r="J1213" s="4" t="s">
        <v>368</v>
      </c>
    </row>
    <row r="1214" spans="1:10" x14ac:dyDescent="0.2">
      <c r="A1214" s="3"/>
      <c r="B1214" s="3"/>
      <c r="C1214" s="11" t="b">
        <v>1</v>
      </c>
      <c r="D1214" s="3"/>
      <c r="E1214" s="3"/>
      <c r="F1214" s="3"/>
      <c r="G1214" s="3"/>
      <c r="H1214" s="4" t="s">
        <v>370</v>
      </c>
      <c r="I1214" s="4" t="s">
        <v>372</v>
      </c>
      <c r="J1214" s="4" t="s">
        <v>371</v>
      </c>
    </row>
    <row r="1215" spans="1:10" x14ac:dyDescent="0.2">
      <c r="A1215" s="3"/>
      <c r="B1215" s="3"/>
      <c r="C1215" s="11" t="b">
        <v>1</v>
      </c>
      <c r="D1215" s="3"/>
      <c r="E1215" s="3"/>
      <c r="F1215" s="3"/>
      <c r="G1215" s="3"/>
      <c r="H1215" s="4" t="s">
        <v>373</v>
      </c>
      <c r="I1215" s="4" t="s">
        <v>375</v>
      </c>
      <c r="J1215" s="4" t="s">
        <v>374</v>
      </c>
    </row>
    <row r="1216" spans="1:10" x14ac:dyDescent="0.2">
      <c r="A1216" s="3"/>
      <c r="B1216" s="3"/>
      <c r="C1216" s="11" t="b">
        <v>1</v>
      </c>
      <c r="D1216" s="3"/>
      <c r="E1216" s="3"/>
      <c r="F1216" s="3"/>
      <c r="G1216" s="3"/>
      <c r="H1216" s="4" t="s">
        <v>376</v>
      </c>
      <c r="I1216" s="4" t="s">
        <v>378</v>
      </c>
      <c r="J1216" s="4" t="s">
        <v>377</v>
      </c>
    </row>
    <row r="1217" spans="1:10" x14ac:dyDescent="0.2">
      <c r="A1217" s="3"/>
      <c r="B1217" s="3"/>
      <c r="C1217" s="11" t="b">
        <v>1</v>
      </c>
      <c r="D1217" s="3"/>
      <c r="E1217" s="3"/>
      <c r="F1217" s="3"/>
      <c r="G1217" s="3"/>
      <c r="H1217" s="4" t="s">
        <v>379</v>
      </c>
      <c r="I1217" s="4" t="s">
        <v>381</v>
      </c>
      <c r="J1217" s="4" t="s">
        <v>380</v>
      </c>
    </row>
    <row r="1218" spans="1:10" x14ac:dyDescent="0.2">
      <c r="A1218" s="3"/>
      <c r="B1218" s="3"/>
      <c r="C1218" s="11" t="b">
        <v>1</v>
      </c>
      <c r="D1218" s="3"/>
      <c r="E1218" s="3"/>
      <c r="F1218" s="3"/>
      <c r="G1218" s="3"/>
      <c r="H1218" s="4" t="s">
        <v>382</v>
      </c>
      <c r="I1218" s="4" t="s">
        <v>384</v>
      </c>
      <c r="J1218" s="4" t="s">
        <v>383</v>
      </c>
    </row>
    <row r="1219" spans="1:10" x14ac:dyDescent="0.2">
      <c r="A1219" s="3"/>
      <c r="B1219" s="3"/>
      <c r="C1219" s="11" t="b">
        <v>1</v>
      </c>
      <c r="D1219" s="3"/>
      <c r="E1219" s="3"/>
      <c r="F1219" s="3"/>
      <c r="G1219" s="3"/>
      <c r="H1219" s="4" t="s">
        <v>385</v>
      </c>
      <c r="I1219" s="4" t="s">
        <v>387</v>
      </c>
      <c r="J1219" s="4" t="s">
        <v>386</v>
      </c>
    </row>
    <row r="1220" spans="1:10" x14ac:dyDescent="0.2">
      <c r="A1220" s="3"/>
      <c r="B1220" s="3"/>
      <c r="C1220" s="11" t="b">
        <v>1</v>
      </c>
      <c r="D1220" s="3"/>
      <c r="E1220" s="3"/>
      <c r="F1220" s="3"/>
      <c r="G1220" s="3"/>
      <c r="H1220" s="4" t="s">
        <v>388</v>
      </c>
      <c r="I1220" s="4" t="s">
        <v>390</v>
      </c>
      <c r="J1220" s="4" t="s">
        <v>389</v>
      </c>
    </row>
    <row r="1221" spans="1:10" x14ac:dyDescent="0.2">
      <c r="A1221" s="3"/>
      <c r="B1221" s="3"/>
      <c r="C1221" s="11" t="b">
        <v>1</v>
      </c>
      <c r="D1221" s="3"/>
      <c r="E1221" s="3"/>
      <c r="F1221" s="3"/>
      <c r="G1221" s="3"/>
      <c r="H1221" s="4" t="s">
        <v>391</v>
      </c>
      <c r="I1221" s="4" t="s">
        <v>393</v>
      </c>
      <c r="J1221" s="4" t="s">
        <v>392</v>
      </c>
    </row>
    <row r="1222" spans="1:10" x14ac:dyDescent="0.2">
      <c r="A1222" s="3"/>
      <c r="B1222" s="3"/>
      <c r="C1222" s="11" t="b">
        <v>1</v>
      </c>
      <c r="D1222" s="3"/>
      <c r="E1222" s="3"/>
      <c r="F1222" s="3"/>
      <c r="G1222" s="3"/>
      <c r="H1222" s="4" t="s">
        <v>394</v>
      </c>
      <c r="I1222" s="4" t="s">
        <v>396</v>
      </c>
      <c r="J1222" s="4" t="s">
        <v>395</v>
      </c>
    </row>
    <row r="1223" spans="1:10" x14ac:dyDescent="0.2">
      <c r="A1223" s="3"/>
      <c r="B1223" s="3"/>
      <c r="C1223" s="11" t="b">
        <v>1</v>
      </c>
      <c r="D1223" s="3"/>
      <c r="E1223" s="3"/>
      <c r="F1223" s="3"/>
      <c r="G1223" s="3"/>
      <c r="H1223" s="4" t="s">
        <v>397</v>
      </c>
      <c r="I1223" s="4" t="s">
        <v>399</v>
      </c>
      <c r="J1223" s="4" t="s">
        <v>398</v>
      </c>
    </row>
    <row r="1224" spans="1:10" x14ac:dyDescent="0.2">
      <c r="A1224" s="3"/>
      <c r="B1224" s="3"/>
      <c r="C1224" s="11" t="b">
        <v>1</v>
      </c>
      <c r="D1224" s="3"/>
      <c r="E1224" s="3"/>
      <c r="F1224" s="3"/>
      <c r="G1224" s="3"/>
      <c r="H1224" s="4" t="s">
        <v>400</v>
      </c>
      <c r="I1224" s="4" t="s">
        <v>402</v>
      </c>
      <c r="J1224" s="4" t="s">
        <v>401</v>
      </c>
    </row>
    <row r="1225" spans="1:10" x14ac:dyDescent="0.2">
      <c r="A1225" s="3"/>
      <c r="B1225" s="3"/>
      <c r="C1225" s="11" t="b">
        <v>1</v>
      </c>
      <c r="D1225" s="3"/>
      <c r="E1225" s="3"/>
      <c r="F1225" s="3"/>
      <c r="G1225" s="3"/>
      <c r="H1225" s="4" t="s">
        <v>403</v>
      </c>
      <c r="I1225" s="4" t="s">
        <v>405</v>
      </c>
      <c r="J1225" s="4" t="s">
        <v>404</v>
      </c>
    </row>
    <row r="1226" spans="1:10" x14ac:dyDescent="0.2">
      <c r="A1226" s="3"/>
      <c r="B1226" s="3"/>
      <c r="C1226" s="11" t="b">
        <v>1</v>
      </c>
      <c r="D1226" s="3"/>
      <c r="E1226" s="3"/>
      <c r="F1226" s="3"/>
      <c r="G1226" s="3"/>
      <c r="H1226" s="4" t="s">
        <v>406</v>
      </c>
      <c r="I1226" s="4" t="s">
        <v>408</v>
      </c>
      <c r="J1226" s="4" t="s">
        <v>407</v>
      </c>
    </row>
    <row r="1227" spans="1:10" x14ac:dyDescent="0.2">
      <c r="A1227" s="3"/>
      <c r="B1227" s="3"/>
      <c r="C1227" s="11" t="b">
        <v>1</v>
      </c>
      <c r="D1227" s="3"/>
      <c r="E1227" s="3"/>
      <c r="F1227" s="3"/>
      <c r="G1227" s="3"/>
      <c r="H1227" s="4" t="s">
        <v>409</v>
      </c>
      <c r="I1227" s="4" t="s">
        <v>411</v>
      </c>
      <c r="J1227" s="4" t="s">
        <v>410</v>
      </c>
    </row>
    <row r="1228" spans="1:10" x14ac:dyDescent="0.2">
      <c r="A1228" s="3"/>
      <c r="B1228" s="3"/>
      <c r="C1228" s="11" t="b">
        <v>1</v>
      </c>
      <c r="D1228" s="3"/>
      <c r="E1228" s="3"/>
      <c r="F1228" s="3"/>
      <c r="G1228" s="3"/>
      <c r="H1228" s="4" t="s">
        <v>412</v>
      </c>
      <c r="I1228" s="4" t="s">
        <v>414</v>
      </c>
      <c r="J1228" s="4" t="s">
        <v>413</v>
      </c>
    </row>
    <row r="1229" spans="1:10" x14ac:dyDescent="0.2">
      <c r="A1229" s="3"/>
      <c r="B1229" s="3"/>
      <c r="C1229" s="11" t="b">
        <v>1</v>
      </c>
      <c r="D1229" s="3"/>
      <c r="E1229" s="3"/>
      <c r="F1229" s="3"/>
      <c r="G1229" s="3"/>
      <c r="H1229" s="4" t="s">
        <v>415</v>
      </c>
      <c r="I1229" s="4" t="s">
        <v>417</v>
      </c>
      <c r="J1229" s="4" t="s">
        <v>416</v>
      </c>
    </row>
    <row r="1230" spans="1:10" x14ac:dyDescent="0.2">
      <c r="A1230" s="3"/>
      <c r="B1230" s="3"/>
      <c r="C1230" s="11" t="b">
        <v>1</v>
      </c>
      <c r="D1230" s="3"/>
      <c r="E1230" s="3"/>
      <c r="F1230" s="3"/>
      <c r="G1230" s="3"/>
      <c r="H1230" s="4" t="s">
        <v>418</v>
      </c>
      <c r="I1230" s="4" t="s">
        <v>420</v>
      </c>
      <c r="J1230" s="4" t="s">
        <v>419</v>
      </c>
    </row>
    <row r="1231" spans="1:10" x14ac:dyDescent="0.2">
      <c r="A1231" s="3"/>
      <c r="B1231" s="3"/>
      <c r="C1231" s="11" t="b">
        <v>1</v>
      </c>
      <c r="D1231" s="3"/>
      <c r="E1231" s="3"/>
      <c r="F1231" s="3"/>
      <c r="G1231" s="3"/>
      <c r="H1231" s="4" t="s">
        <v>421</v>
      </c>
      <c r="I1231" s="4" t="s">
        <v>423</v>
      </c>
      <c r="J1231" s="4" t="s">
        <v>422</v>
      </c>
    </row>
    <row r="1232" spans="1:10" x14ac:dyDescent="0.2">
      <c r="A1232" s="3"/>
      <c r="B1232" s="3"/>
      <c r="C1232" s="11" t="b">
        <v>1</v>
      </c>
      <c r="D1232" s="3"/>
      <c r="E1232" s="3"/>
      <c r="F1232" s="3"/>
      <c r="G1232" s="3"/>
      <c r="H1232" s="4" t="s">
        <v>424</v>
      </c>
      <c r="I1232" s="4" t="s">
        <v>426</v>
      </c>
      <c r="J1232" s="4" t="s">
        <v>425</v>
      </c>
    </row>
    <row r="1233" spans="1:10" x14ac:dyDescent="0.2">
      <c r="A1233" s="3"/>
      <c r="B1233" s="3"/>
      <c r="C1233" s="11" t="b">
        <v>1</v>
      </c>
      <c r="D1233" s="3"/>
      <c r="E1233" s="3"/>
      <c r="F1233" s="3"/>
      <c r="G1233" s="3"/>
      <c r="H1233" s="4" t="s">
        <v>427</v>
      </c>
      <c r="I1233" s="4" t="s">
        <v>429</v>
      </c>
      <c r="J1233" s="4" t="s">
        <v>428</v>
      </c>
    </row>
    <row r="1234" spans="1:10" x14ac:dyDescent="0.2">
      <c r="A1234" s="3"/>
      <c r="B1234" s="3"/>
      <c r="C1234" s="11" t="b">
        <v>1</v>
      </c>
      <c r="D1234" s="3"/>
      <c r="E1234" s="3"/>
      <c r="F1234" s="3"/>
      <c r="G1234" s="3"/>
      <c r="H1234" s="4" t="s">
        <v>430</v>
      </c>
      <c r="I1234" s="4" t="s">
        <v>432</v>
      </c>
      <c r="J1234" s="4" t="s">
        <v>431</v>
      </c>
    </row>
    <row r="1235" spans="1:10" x14ac:dyDescent="0.2">
      <c r="A1235" s="3"/>
      <c r="B1235" s="3"/>
      <c r="C1235" s="11" t="b">
        <v>1</v>
      </c>
      <c r="D1235" s="3"/>
      <c r="E1235" s="3"/>
      <c r="F1235" s="3"/>
      <c r="G1235" s="3"/>
      <c r="H1235" s="4" t="s">
        <v>433</v>
      </c>
      <c r="I1235" s="4" t="s">
        <v>435</v>
      </c>
      <c r="J1235" s="4" t="s">
        <v>434</v>
      </c>
    </row>
    <row r="1236" spans="1:10" x14ac:dyDescent="0.2">
      <c r="A1236" s="3"/>
      <c r="B1236" s="3"/>
      <c r="C1236" s="11" t="b">
        <v>1</v>
      </c>
      <c r="D1236" s="3"/>
      <c r="E1236" s="3"/>
      <c r="F1236" s="3"/>
      <c r="G1236" s="3"/>
      <c r="H1236" s="4" t="s">
        <v>436</v>
      </c>
      <c r="I1236" s="4" t="s">
        <v>438</v>
      </c>
      <c r="J1236" s="4" t="s">
        <v>437</v>
      </c>
    </row>
    <row r="1237" spans="1:10" x14ac:dyDescent="0.2">
      <c r="A1237" s="3"/>
      <c r="B1237" s="3"/>
      <c r="C1237" s="11" t="b">
        <v>1</v>
      </c>
      <c r="D1237" s="3"/>
      <c r="E1237" s="3"/>
      <c r="F1237" s="3"/>
      <c r="G1237" s="3"/>
      <c r="H1237" s="4" t="s">
        <v>439</v>
      </c>
      <c r="I1237" s="4" t="s">
        <v>441</v>
      </c>
      <c r="J1237" s="4" t="s">
        <v>440</v>
      </c>
    </row>
    <row r="1238" spans="1:10" x14ac:dyDescent="0.2">
      <c r="A1238" s="3"/>
      <c r="B1238" s="3"/>
      <c r="C1238" s="11" t="b">
        <v>1</v>
      </c>
      <c r="D1238" s="3"/>
      <c r="E1238" s="3"/>
      <c r="F1238" s="3"/>
      <c r="G1238" s="3"/>
      <c r="H1238" s="4" t="s">
        <v>442</v>
      </c>
      <c r="I1238" s="4" t="s">
        <v>444</v>
      </c>
      <c r="J1238" s="4" t="s">
        <v>443</v>
      </c>
    </row>
    <row r="1239" spans="1:10" x14ac:dyDescent="0.2">
      <c r="A1239" s="3"/>
      <c r="B1239" s="3"/>
      <c r="C1239" s="11" t="b">
        <v>1</v>
      </c>
      <c r="D1239" s="3"/>
      <c r="E1239" s="3"/>
      <c r="F1239" s="3"/>
      <c r="G1239" s="3"/>
      <c r="H1239" s="4" t="s">
        <v>445</v>
      </c>
      <c r="I1239" s="4" t="s">
        <v>447</v>
      </c>
      <c r="J1239" s="4" t="s">
        <v>446</v>
      </c>
    </row>
    <row r="1240" spans="1:10" x14ac:dyDescent="0.2">
      <c r="A1240" s="3"/>
      <c r="B1240" s="3"/>
      <c r="C1240" s="11" t="b">
        <v>1</v>
      </c>
      <c r="D1240" s="3"/>
      <c r="E1240" s="3"/>
      <c r="F1240" s="3"/>
      <c r="G1240" s="3"/>
      <c r="H1240" s="4" t="s">
        <v>448</v>
      </c>
      <c r="I1240" s="4" t="s">
        <v>450</v>
      </c>
      <c r="J1240" s="4" t="s">
        <v>449</v>
      </c>
    </row>
    <row r="1241" spans="1:10" x14ac:dyDescent="0.2">
      <c r="A1241" s="3"/>
      <c r="B1241" s="3"/>
      <c r="C1241" s="11" t="b">
        <v>1</v>
      </c>
      <c r="D1241" s="3"/>
      <c r="E1241" s="3"/>
      <c r="F1241" s="3"/>
      <c r="G1241" s="3"/>
      <c r="H1241" s="4" t="s">
        <v>451</v>
      </c>
      <c r="I1241" s="4" t="s">
        <v>453</v>
      </c>
      <c r="J1241" s="4" t="s">
        <v>452</v>
      </c>
    </row>
    <row r="1242" spans="1:10" x14ac:dyDescent="0.2">
      <c r="A1242" s="3"/>
      <c r="B1242" s="3"/>
      <c r="C1242" s="11" t="b">
        <v>1</v>
      </c>
      <c r="D1242" s="3"/>
      <c r="E1242" s="3"/>
      <c r="F1242" s="3"/>
      <c r="G1242" s="3"/>
      <c r="H1242" s="4" t="s">
        <v>454</v>
      </c>
      <c r="I1242" s="4" t="s">
        <v>456</v>
      </c>
      <c r="J1242" s="4" t="s">
        <v>455</v>
      </c>
    </row>
    <row r="1243" spans="1:10" x14ac:dyDescent="0.2">
      <c r="A1243" s="3"/>
      <c r="B1243" s="3"/>
      <c r="C1243" s="11" t="b">
        <v>1</v>
      </c>
      <c r="D1243" s="3"/>
      <c r="E1243" s="3"/>
      <c r="F1243" s="3"/>
      <c r="G1243" s="3"/>
      <c r="H1243" s="4" t="s">
        <v>457</v>
      </c>
      <c r="I1243" s="4" t="s">
        <v>459</v>
      </c>
      <c r="J1243" s="4" t="s">
        <v>458</v>
      </c>
    </row>
    <row r="1244" spans="1:10" x14ac:dyDescent="0.2">
      <c r="A1244" s="3"/>
      <c r="B1244" s="3"/>
      <c r="C1244" s="11" t="b">
        <v>1</v>
      </c>
      <c r="D1244" s="3"/>
      <c r="E1244" s="3"/>
      <c r="F1244" s="3"/>
      <c r="G1244" s="3"/>
      <c r="H1244" s="4" t="s">
        <v>460</v>
      </c>
      <c r="I1244" s="4" t="s">
        <v>462</v>
      </c>
      <c r="J1244" s="4" t="s">
        <v>461</v>
      </c>
    </row>
    <row r="1245" spans="1:10" x14ac:dyDescent="0.2">
      <c r="A1245" s="3"/>
      <c r="B1245" s="3"/>
      <c r="C1245" s="11" t="b">
        <v>1</v>
      </c>
      <c r="D1245" s="3"/>
      <c r="E1245" s="3"/>
      <c r="F1245" s="3"/>
      <c r="G1245" s="3"/>
      <c r="H1245" s="4" t="s">
        <v>463</v>
      </c>
      <c r="I1245" s="4" t="s">
        <v>465</v>
      </c>
      <c r="J1245" s="4" t="s">
        <v>464</v>
      </c>
    </row>
    <row r="1246" spans="1:10" x14ac:dyDescent="0.2">
      <c r="A1246" s="3"/>
      <c r="B1246" s="3"/>
      <c r="C1246" s="11" t="b">
        <v>1</v>
      </c>
      <c r="D1246" s="3"/>
      <c r="E1246" s="3"/>
      <c r="F1246" s="3"/>
      <c r="G1246" s="3"/>
      <c r="H1246" s="4" t="s">
        <v>466</v>
      </c>
      <c r="I1246" s="4" t="s">
        <v>468</v>
      </c>
      <c r="J1246" s="4" t="s">
        <v>467</v>
      </c>
    </row>
    <row r="1247" spans="1:10" x14ac:dyDescent="0.2">
      <c r="A1247" s="3"/>
      <c r="B1247" s="3"/>
      <c r="C1247" s="11" t="b">
        <v>1</v>
      </c>
      <c r="D1247" s="3"/>
      <c r="E1247" s="3"/>
      <c r="F1247" s="3"/>
      <c r="G1247" s="3"/>
      <c r="H1247" s="4" t="s">
        <v>469</v>
      </c>
      <c r="I1247" s="4" t="s">
        <v>471</v>
      </c>
      <c r="J1247" s="4" t="s">
        <v>470</v>
      </c>
    </row>
    <row r="1248" spans="1:10" x14ac:dyDescent="0.2">
      <c r="A1248" s="3"/>
      <c r="B1248" s="3"/>
      <c r="C1248" s="11" t="b">
        <v>1</v>
      </c>
      <c r="D1248" s="3"/>
      <c r="E1248" s="3"/>
      <c r="F1248" s="3"/>
      <c r="G1248" s="3"/>
      <c r="H1248" s="4" t="s">
        <v>472</v>
      </c>
      <c r="I1248" s="4" t="s">
        <v>474</v>
      </c>
      <c r="J1248" s="4" t="s">
        <v>473</v>
      </c>
    </row>
    <row r="1249" spans="1:10" x14ac:dyDescent="0.2">
      <c r="A1249" s="3"/>
      <c r="B1249" s="3"/>
      <c r="C1249" s="11" t="b">
        <v>1</v>
      </c>
      <c r="D1249" s="3"/>
      <c r="E1249" s="3"/>
      <c r="F1249" s="3"/>
      <c r="G1249" s="3"/>
      <c r="H1249" s="4" t="s">
        <v>475</v>
      </c>
      <c r="I1249" s="4" t="s">
        <v>477</v>
      </c>
      <c r="J1249" s="4" t="s">
        <v>476</v>
      </c>
    </row>
    <row r="1250" spans="1:10" x14ac:dyDescent="0.2">
      <c r="A1250" s="3"/>
      <c r="B1250" s="3"/>
      <c r="C1250" s="11" t="b">
        <v>1</v>
      </c>
      <c r="D1250" s="3"/>
      <c r="E1250" s="3"/>
      <c r="F1250" s="3"/>
      <c r="G1250" s="3"/>
      <c r="H1250" s="4" t="s">
        <v>478</v>
      </c>
      <c r="I1250" s="4" t="s">
        <v>480</v>
      </c>
      <c r="J1250" s="4" t="s">
        <v>479</v>
      </c>
    </row>
    <row r="1251" spans="1:10" x14ac:dyDescent="0.2">
      <c r="A1251" s="3"/>
      <c r="B1251" s="3"/>
      <c r="C1251" s="11" t="b">
        <v>1</v>
      </c>
      <c r="D1251" s="3"/>
      <c r="E1251" s="3"/>
      <c r="F1251" s="3"/>
      <c r="G1251" s="3"/>
      <c r="H1251" s="4" t="s">
        <v>481</v>
      </c>
      <c r="I1251" s="4" t="s">
        <v>483</v>
      </c>
      <c r="J1251" s="4" t="s">
        <v>482</v>
      </c>
    </row>
    <row r="1252" spans="1:10" x14ac:dyDescent="0.2">
      <c r="A1252" s="3"/>
      <c r="B1252" s="3"/>
      <c r="C1252" s="11" t="b">
        <v>1</v>
      </c>
      <c r="D1252" s="3"/>
      <c r="E1252" s="3"/>
      <c r="F1252" s="3"/>
      <c r="G1252" s="3"/>
      <c r="H1252" s="4" t="s">
        <v>484</v>
      </c>
      <c r="I1252" s="4" t="s">
        <v>486</v>
      </c>
      <c r="J1252" s="4" t="s">
        <v>485</v>
      </c>
    </row>
    <row r="1253" spans="1:10" x14ac:dyDescent="0.2">
      <c r="A1253" s="3"/>
      <c r="B1253" s="3"/>
      <c r="C1253" s="11" t="b">
        <v>1</v>
      </c>
      <c r="D1253" s="3"/>
      <c r="E1253" s="3"/>
      <c r="F1253" s="3"/>
      <c r="G1253" s="3"/>
      <c r="H1253" s="4" t="s">
        <v>487</v>
      </c>
      <c r="I1253" s="4" t="s">
        <v>489</v>
      </c>
      <c r="J1253" s="4" t="s">
        <v>488</v>
      </c>
    </row>
    <row r="1254" spans="1:10" x14ac:dyDescent="0.2">
      <c r="A1254" s="3"/>
      <c r="B1254" s="3"/>
      <c r="C1254" s="11" t="b">
        <v>1</v>
      </c>
      <c r="D1254" s="3"/>
      <c r="E1254" s="3"/>
      <c r="F1254" s="3"/>
      <c r="G1254" s="3"/>
      <c r="H1254" s="4" t="s">
        <v>490</v>
      </c>
      <c r="I1254" s="4" t="s">
        <v>492</v>
      </c>
      <c r="J1254" s="4" t="s">
        <v>491</v>
      </c>
    </row>
    <row r="1255" spans="1:10" x14ac:dyDescent="0.2">
      <c r="A1255" s="3"/>
      <c r="B1255" s="3"/>
      <c r="C1255" s="11" t="b">
        <v>1</v>
      </c>
      <c r="D1255" s="3"/>
      <c r="E1255" s="3"/>
      <c r="F1255" s="3"/>
      <c r="G1255" s="3"/>
      <c r="H1255" s="4" t="s">
        <v>493</v>
      </c>
      <c r="I1255" s="4" t="s">
        <v>495</v>
      </c>
      <c r="J1255" s="4" t="s">
        <v>494</v>
      </c>
    </row>
    <row r="1256" spans="1:10" x14ac:dyDescent="0.2">
      <c r="A1256" s="3"/>
      <c r="B1256" s="3"/>
      <c r="C1256" s="11" t="b">
        <v>1</v>
      </c>
      <c r="D1256" s="3"/>
      <c r="E1256" s="3"/>
      <c r="F1256" s="3"/>
      <c r="G1256" s="3"/>
      <c r="H1256" s="4" t="s">
        <v>496</v>
      </c>
      <c r="I1256" s="4" t="s">
        <v>498</v>
      </c>
      <c r="J1256" s="4" t="s">
        <v>497</v>
      </c>
    </row>
    <row r="1257" spans="1:10" x14ac:dyDescent="0.2">
      <c r="A1257" s="3"/>
      <c r="B1257" s="3"/>
      <c r="C1257" s="11" t="b">
        <v>1</v>
      </c>
      <c r="D1257" s="3"/>
      <c r="E1257" s="3"/>
      <c r="F1257" s="3"/>
      <c r="G1257" s="3"/>
      <c r="H1257" s="4" t="s">
        <v>499</v>
      </c>
      <c r="I1257" s="4" t="s">
        <v>501</v>
      </c>
      <c r="J1257" s="4" t="s">
        <v>500</v>
      </c>
    </row>
    <row r="1258" spans="1:10" x14ac:dyDescent="0.2">
      <c r="A1258" s="3"/>
      <c r="B1258" s="3"/>
      <c r="C1258" s="11" t="b">
        <v>1</v>
      </c>
      <c r="D1258" s="3"/>
      <c r="E1258" s="3"/>
      <c r="F1258" s="3"/>
      <c r="G1258" s="3"/>
      <c r="H1258" s="4" t="s">
        <v>502</v>
      </c>
      <c r="I1258" s="4" t="s">
        <v>504</v>
      </c>
      <c r="J1258" s="4" t="s">
        <v>503</v>
      </c>
    </row>
    <row r="1259" spans="1:10" x14ac:dyDescent="0.2">
      <c r="A1259" s="3"/>
      <c r="B1259" s="3"/>
      <c r="C1259" s="11" t="b">
        <v>1</v>
      </c>
      <c r="D1259" s="3"/>
      <c r="E1259" s="3"/>
      <c r="F1259" s="3"/>
      <c r="G1259" s="3"/>
      <c r="H1259" s="4" t="s">
        <v>505</v>
      </c>
      <c r="I1259" s="4" t="s">
        <v>507</v>
      </c>
      <c r="J1259" s="4" t="s">
        <v>506</v>
      </c>
    </row>
    <row r="1260" spans="1:10" x14ac:dyDescent="0.2">
      <c r="A1260" s="3"/>
      <c r="B1260" s="3"/>
      <c r="C1260" s="11" t="b">
        <v>1</v>
      </c>
      <c r="D1260" s="3"/>
      <c r="E1260" s="3"/>
      <c r="F1260" s="3"/>
      <c r="G1260" s="3"/>
      <c r="H1260" s="4" t="s">
        <v>508</v>
      </c>
      <c r="I1260" s="4" t="s">
        <v>510</v>
      </c>
      <c r="J1260" s="4" t="s">
        <v>509</v>
      </c>
    </row>
    <row r="1261" spans="1:10" x14ac:dyDescent="0.2">
      <c r="A1261" s="3"/>
      <c r="B1261" s="3"/>
      <c r="C1261" s="11" t="b">
        <v>1</v>
      </c>
      <c r="D1261" s="3"/>
      <c r="E1261" s="3"/>
      <c r="F1261" s="3"/>
      <c r="G1261" s="3"/>
      <c r="H1261" s="4" t="s">
        <v>511</v>
      </c>
      <c r="I1261" s="4" t="s">
        <v>513</v>
      </c>
      <c r="J1261" s="4" t="s">
        <v>512</v>
      </c>
    </row>
    <row r="1262" spans="1:10" x14ac:dyDescent="0.2">
      <c r="A1262" s="3"/>
      <c r="B1262" s="3"/>
      <c r="C1262" s="11" t="b">
        <v>1</v>
      </c>
      <c r="D1262" s="3"/>
      <c r="E1262" s="3"/>
      <c r="F1262" s="3"/>
      <c r="G1262" s="3"/>
      <c r="H1262" s="4" t="s">
        <v>514</v>
      </c>
      <c r="I1262" s="4" t="s">
        <v>516</v>
      </c>
      <c r="J1262" s="4" t="s">
        <v>515</v>
      </c>
    </row>
    <row r="1263" spans="1:10" x14ac:dyDescent="0.2">
      <c r="A1263" s="3"/>
      <c r="B1263" s="3"/>
      <c r="C1263" s="11" t="b">
        <v>1</v>
      </c>
      <c r="D1263" s="3"/>
      <c r="E1263" s="3"/>
      <c r="F1263" s="3"/>
      <c r="G1263" s="3"/>
      <c r="H1263" s="4" t="s">
        <v>517</v>
      </c>
      <c r="I1263" s="4" t="s">
        <v>519</v>
      </c>
      <c r="J1263" s="4" t="s">
        <v>518</v>
      </c>
    </row>
    <row r="1264" spans="1:10" x14ac:dyDescent="0.2">
      <c r="A1264" s="3"/>
      <c r="B1264" s="3"/>
      <c r="C1264" s="11" t="b">
        <v>1</v>
      </c>
      <c r="D1264" s="3"/>
      <c r="E1264" s="3"/>
      <c r="F1264" s="3"/>
      <c r="G1264" s="3"/>
      <c r="H1264" s="4" t="s">
        <v>520</v>
      </c>
      <c r="I1264" s="4" t="s">
        <v>522</v>
      </c>
      <c r="J1264" s="4" t="s">
        <v>521</v>
      </c>
    </row>
    <row r="1265" spans="1:10" x14ac:dyDescent="0.2">
      <c r="A1265" s="3"/>
      <c r="B1265" s="3"/>
      <c r="C1265" s="11" t="b">
        <v>1</v>
      </c>
      <c r="D1265" s="3"/>
      <c r="E1265" s="3"/>
      <c r="F1265" s="3"/>
      <c r="G1265" s="3"/>
      <c r="H1265" s="4" t="s">
        <v>523</v>
      </c>
      <c r="I1265" s="4" t="s">
        <v>525</v>
      </c>
      <c r="J1265" s="4" t="s">
        <v>524</v>
      </c>
    </row>
    <row r="1266" spans="1:10" x14ac:dyDescent="0.2">
      <c r="A1266" s="3"/>
      <c r="B1266" s="3"/>
      <c r="C1266" s="11" t="b">
        <v>1</v>
      </c>
      <c r="D1266" s="3"/>
      <c r="E1266" s="3"/>
      <c r="F1266" s="3"/>
      <c r="G1266" s="3"/>
      <c r="H1266" s="4" t="s">
        <v>526</v>
      </c>
      <c r="I1266" s="4" t="s">
        <v>528</v>
      </c>
      <c r="J1266" s="4" t="s">
        <v>527</v>
      </c>
    </row>
    <row r="1267" spans="1:10" x14ac:dyDescent="0.2">
      <c r="A1267" s="3"/>
      <c r="B1267" s="3"/>
      <c r="C1267" s="11" t="b">
        <v>1</v>
      </c>
      <c r="D1267" s="3"/>
      <c r="E1267" s="3"/>
      <c r="F1267" s="3"/>
      <c r="G1267" s="3"/>
      <c r="H1267" s="4" t="s">
        <v>529</v>
      </c>
      <c r="I1267" s="4" t="s">
        <v>531</v>
      </c>
      <c r="J1267" s="4" t="s">
        <v>530</v>
      </c>
    </row>
    <row r="1268" spans="1:10" x14ac:dyDescent="0.2">
      <c r="A1268" s="3"/>
      <c r="B1268" s="3"/>
      <c r="C1268" s="11" t="b">
        <v>1</v>
      </c>
      <c r="D1268" s="3"/>
      <c r="E1268" s="3"/>
      <c r="F1268" s="3"/>
      <c r="G1268" s="3"/>
      <c r="H1268" s="4" t="s">
        <v>532</v>
      </c>
      <c r="I1268" s="4" t="s">
        <v>534</v>
      </c>
      <c r="J1268" s="4" t="s">
        <v>533</v>
      </c>
    </row>
    <row r="1269" spans="1:10" x14ac:dyDescent="0.2">
      <c r="A1269" s="3"/>
      <c r="B1269" s="3"/>
      <c r="C1269" s="11" t="b">
        <v>1</v>
      </c>
      <c r="D1269" s="3"/>
      <c r="E1269" s="3"/>
      <c r="F1269" s="3"/>
      <c r="G1269" s="3"/>
      <c r="H1269" s="4" t="s">
        <v>535</v>
      </c>
      <c r="I1269" s="4" t="s">
        <v>537</v>
      </c>
      <c r="J1269" s="4" t="s">
        <v>536</v>
      </c>
    </row>
    <row r="1270" spans="1:10" x14ac:dyDescent="0.2">
      <c r="A1270" s="3"/>
      <c r="B1270" s="3"/>
      <c r="C1270" s="11" t="b">
        <v>1</v>
      </c>
      <c r="D1270" s="3"/>
      <c r="E1270" s="3"/>
      <c r="F1270" s="3"/>
      <c r="G1270" s="3"/>
      <c r="H1270" s="4" t="s">
        <v>538</v>
      </c>
      <c r="I1270" s="4" t="s">
        <v>540</v>
      </c>
      <c r="J1270" s="4" t="s">
        <v>539</v>
      </c>
    </row>
    <row r="1271" spans="1:10" x14ac:dyDescent="0.2">
      <c r="A1271" s="3"/>
      <c r="B1271" s="3"/>
      <c r="C1271" s="11" t="b">
        <v>1</v>
      </c>
      <c r="D1271" s="3"/>
      <c r="E1271" s="3"/>
      <c r="F1271" s="3"/>
      <c r="G1271" s="3"/>
      <c r="H1271" s="4" t="s">
        <v>541</v>
      </c>
      <c r="I1271" s="4" t="s">
        <v>543</v>
      </c>
      <c r="J1271" s="4" t="s">
        <v>542</v>
      </c>
    </row>
    <row r="1272" spans="1:10" x14ac:dyDescent="0.2">
      <c r="A1272" s="3"/>
      <c r="B1272" s="3"/>
      <c r="C1272" s="11" t="b">
        <v>1</v>
      </c>
      <c r="D1272" s="3"/>
      <c r="E1272" s="3"/>
      <c r="F1272" s="3"/>
      <c r="G1272" s="3"/>
      <c r="H1272" s="4" t="s">
        <v>544</v>
      </c>
      <c r="I1272" s="4" t="s">
        <v>546</v>
      </c>
      <c r="J1272" s="4" t="s">
        <v>545</v>
      </c>
    </row>
    <row r="1273" spans="1:10" x14ac:dyDescent="0.2">
      <c r="A1273" s="3"/>
      <c r="B1273" s="3"/>
      <c r="C1273" s="11" t="b">
        <v>1</v>
      </c>
      <c r="D1273" s="3"/>
      <c r="E1273" s="3"/>
      <c r="F1273" s="3"/>
      <c r="G1273" s="3"/>
      <c r="H1273" s="4" t="s">
        <v>547</v>
      </c>
      <c r="I1273" s="4" t="s">
        <v>549</v>
      </c>
      <c r="J1273" s="4" t="s">
        <v>548</v>
      </c>
    </row>
    <row r="1274" spans="1:10" x14ac:dyDescent="0.2">
      <c r="A1274" s="3"/>
      <c r="B1274" s="3"/>
      <c r="C1274" s="11" t="b">
        <v>1</v>
      </c>
      <c r="D1274" s="3"/>
      <c r="E1274" s="3"/>
      <c r="F1274" s="3"/>
      <c r="G1274" s="3"/>
      <c r="H1274" s="4" t="s">
        <v>550</v>
      </c>
      <c r="I1274" s="4" t="s">
        <v>552</v>
      </c>
      <c r="J1274" s="4" t="s">
        <v>551</v>
      </c>
    </row>
    <row r="1275" spans="1:10" x14ac:dyDescent="0.2">
      <c r="A1275" s="3"/>
      <c r="B1275" s="3"/>
      <c r="C1275" s="11" t="b">
        <v>1</v>
      </c>
      <c r="D1275" s="3"/>
      <c r="E1275" s="3"/>
      <c r="F1275" s="3"/>
      <c r="G1275" s="3"/>
      <c r="H1275" s="4" t="s">
        <v>553</v>
      </c>
      <c r="I1275" s="4" t="s">
        <v>555</v>
      </c>
      <c r="J1275" s="4" t="s">
        <v>554</v>
      </c>
    </row>
    <row r="1276" spans="1:10" x14ac:dyDescent="0.2">
      <c r="A1276" s="3"/>
      <c r="B1276" s="3"/>
      <c r="C1276" s="11" t="b">
        <v>1</v>
      </c>
      <c r="D1276" s="3"/>
      <c r="E1276" s="3"/>
      <c r="F1276" s="3"/>
      <c r="G1276" s="3"/>
      <c r="H1276" s="4" t="s">
        <v>556</v>
      </c>
      <c r="I1276" s="4" t="s">
        <v>558</v>
      </c>
      <c r="J1276" s="4" t="s">
        <v>557</v>
      </c>
    </row>
    <row r="1277" spans="1:10" x14ac:dyDescent="0.2">
      <c r="A1277" s="3"/>
      <c r="B1277" s="3"/>
      <c r="C1277" s="11" t="b">
        <v>1</v>
      </c>
      <c r="D1277" s="3"/>
      <c r="E1277" s="3"/>
      <c r="F1277" s="3"/>
      <c r="G1277" s="3"/>
      <c r="H1277" s="4" t="s">
        <v>559</v>
      </c>
      <c r="I1277" s="4" t="s">
        <v>561</v>
      </c>
      <c r="J1277" s="4" t="s">
        <v>560</v>
      </c>
    </row>
    <row r="1278" spans="1:10" x14ac:dyDescent="0.2">
      <c r="A1278" s="3"/>
      <c r="B1278" s="3"/>
      <c r="C1278" s="11" t="b">
        <v>1</v>
      </c>
      <c r="D1278" s="3"/>
      <c r="E1278" s="3"/>
      <c r="F1278" s="3"/>
      <c r="G1278" s="3"/>
      <c r="H1278" s="4" t="s">
        <v>562</v>
      </c>
      <c r="I1278" s="4" t="s">
        <v>564</v>
      </c>
      <c r="J1278" s="4" t="s">
        <v>563</v>
      </c>
    </row>
    <row r="1279" spans="1:10" x14ac:dyDescent="0.2">
      <c r="A1279" s="3"/>
      <c r="B1279" s="3"/>
      <c r="C1279" s="11" t="b">
        <v>1</v>
      </c>
      <c r="D1279" s="3"/>
      <c r="E1279" s="3"/>
      <c r="F1279" s="3"/>
      <c r="G1279" s="3"/>
      <c r="H1279" s="4" t="s">
        <v>565</v>
      </c>
      <c r="I1279" s="4" t="s">
        <v>567</v>
      </c>
      <c r="J1279" s="4" t="s">
        <v>566</v>
      </c>
    </row>
    <row r="1280" spans="1:10" x14ac:dyDescent="0.2">
      <c r="A1280" s="3"/>
      <c r="B1280" s="3"/>
      <c r="C1280" s="11" t="b">
        <v>1</v>
      </c>
      <c r="D1280" s="3"/>
      <c r="E1280" s="3"/>
      <c r="F1280" s="3"/>
      <c r="G1280" s="3"/>
      <c r="H1280" s="4" t="s">
        <v>568</v>
      </c>
      <c r="I1280" s="4" t="s">
        <v>570</v>
      </c>
      <c r="J1280" s="4" t="s">
        <v>569</v>
      </c>
    </row>
    <row r="1281" spans="1:10" x14ac:dyDescent="0.2">
      <c r="A1281" s="3"/>
      <c r="B1281" s="3"/>
      <c r="C1281" s="11" t="b">
        <v>1</v>
      </c>
      <c r="D1281" s="3"/>
      <c r="E1281" s="3"/>
      <c r="F1281" s="3"/>
      <c r="G1281" s="3"/>
      <c r="H1281" s="4" t="s">
        <v>571</v>
      </c>
      <c r="I1281" s="4" t="s">
        <v>573</v>
      </c>
      <c r="J1281" s="4" t="s">
        <v>572</v>
      </c>
    </row>
    <row r="1282" spans="1:10" x14ac:dyDescent="0.2">
      <c r="A1282" s="3"/>
      <c r="B1282" s="3"/>
      <c r="C1282" s="11" t="b">
        <v>1</v>
      </c>
      <c r="D1282" s="3"/>
      <c r="E1282" s="3"/>
      <c r="F1282" s="3"/>
      <c r="G1282" s="3"/>
      <c r="H1282" s="4" t="s">
        <v>574</v>
      </c>
      <c r="I1282" s="4" t="s">
        <v>576</v>
      </c>
      <c r="J1282" s="4" t="s">
        <v>575</v>
      </c>
    </row>
    <row r="1283" spans="1:10" x14ac:dyDescent="0.2">
      <c r="A1283" s="3"/>
      <c r="B1283" s="3"/>
      <c r="C1283" s="11" t="b">
        <v>1</v>
      </c>
      <c r="D1283" s="3"/>
      <c r="E1283" s="3"/>
      <c r="F1283" s="3"/>
      <c r="G1283" s="3"/>
      <c r="H1283" s="4" t="s">
        <v>577</v>
      </c>
      <c r="I1283" s="4" t="s">
        <v>579</v>
      </c>
      <c r="J1283" s="4" t="s">
        <v>578</v>
      </c>
    </row>
    <row r="1284" spans="1:10" x14ac:dyDescent="0.2">
      <c r="A1284" s="3"/>
      <c r="B1284" s="3"/>
      <c r="C1284" s="11" t="b">
        <v>1</v>
      </c>
      <c r="D1284" s="3"/>
      <c r="E1284" s="3"/>
      <c r="F1284" s="3"/>
      <c r="G1284" s="3"/>
      <c r="H1284" s="4" t="s">
        <v>580</v>
      </c>
      <c r="I1284" s="4" t="s">
        <v>582</v>
      </c>
      <c r="J1284" s="4" t="s">
        <v>581</v>
      </c>
    </row>
    <row r="1285" spans="1:10" x14ac:dyDescent="0.2">
      <c r="A1285" s="3"/>
      <c r="B1285" s="3"/>
      <c r="C1285" s="11" t="b">
        <v>1</v>
      </c>
      <c r="D1285" s="3"/>
      <c r="E1285" s="3"/>
      <c r="F1285" s="3"/>
      <c r="G1285" s="3"/>
      <c r="H1285" s="4" t="s">
        <v>583</v>
      </c>
      <c r="I1285" s="4" t="s">
        <v>585</v>
      </c>
      <c r="J1285" s="4" t="s">
        <v>584</v>
      </c>
    </row>
    <row r="1286" spans="1:10" x14ac:dyDescent="0.2">
      <c r="A1286" s="3"/>
      <c r="B1286" s="3"/>
      <c r="C1286" s="11" t="b">
        <v>1</v>
      </c>
      <c r="D1286" s="3"/>
      <c r="E1286" s="3"/>
      <c r="F1286" s="3"/>
      <c r="G1286" s="3"/>
      <c r="H1286" s="4" t="s">
        <v>586</v>
      </c>
      <c r="I1286" s="4" t="s">
        <v>588</v>
      </c>
      <c r="J1286" s="4" t="s">
        <v>587</v>
      </c>
    </row>
    <row r="1287" spans="1:10" x14ac:dyDescent="0.2">
      <c r="A1287" s="3"/>
      <c r="B1287" s="3"/>
      <c r="C1287" s="11" t="b">
        <v>1</v>
      </c>
      <c r="D1287" s="3"/>
      <c r="E1287" s="3"/>
      <c r="F1287" s="3"/>
      <c r="G1287" s="3"/>
      <c r="H1287" s="4" t="s">
        <v>589</v>
      </c>
      <c r="I1287" s="4" t="s">
        <v>591</v>
      </c>
      <c r="J1287" s="4" t="s">
        <v>590</v>
      </c>
    </row>
    <row r="1288" spans="1:10" x14ac:dyDescent="0.2">
      <c r="A1288" s="3"/>
      <c r="B1288" s="3"/>
      <c r="C1288" s="11" t="b">
        <v>1</v>
      </c>
      <c r="D1288" s="3"/>
      <c r="E1288" s="3"/>
      <c r="F1288" s="3"/>
      <c r="G1288" s="3"/>
      <c r="H1288" s="4" t="s">
        <v>592</v>
      </c>
      <c r="I1288" s="4" t="s">
        <v>594</v>
      </c>
      <c r="J1288" s="4" t="s">
        <v>593</v>
      </c>
    </row>
    <row r="1289" spans="1:10" x14ac:dyDescent="0.2">
      <c r="A1289" s="3"/>
      <c r="B1289" s="3"/>
      <c r="C1289" s="11" t="b">
        <v>1</v>
      </c>
      <c r="D1289" s="3"/>
      <c r="E1289" s="3"/>
      <c r="F1289" s="3"/>
      <c r="G1289" s="3"/>
      <c r="H1289" s="4" t="s">
        <v>595</v>
      </c>
      <c r="I1289" s="4" t="s">
        <v>597</v>
      </c>
      <c r="J1289" s="4" t="s">
        <v>596</v>
      </c>
    </row>
    <row r="1290" spans="1:10" x14ac:dyDescent="0.2">
      <c r="A1290" s="3"/>
      <c r="B1290" s="3"/>
      <c r="C1290" s="11" t="b">
        <v>1</v>
      </c>
      <c r="D1290" s="3"/>
      <c r="E1290" s="3"/>
      <c r="F1290" s="3"/>
      <c r="G1290" s="3"/>
      <c r="H1290" s="4" t="s">
        <v>598</v>
      </c>
      <c r="I1290" s="4" t="s">
        <v>600</v>
      </c>
      <c r="J1290" s="4" t="s">
        <v>599</v>
      </c>
    </row>
    <row r="1291" spans="1:10" x14ac:dyDescent="0.2">
      <c r="A1291" s="3"/>
      <c r="B1291" s="3"/>
      <c r="C1291" s="11" t="b">
        <v>1</v>
      </c>
      <c r="D1291" s="3"/>
      <c r="E1291" s="3"/>
      <c r="F1291" s="3"/>
      <c r="G1291" s="3"/>
      <c r="H1291" s="4" t="s">
        <v>601</v>
      </c>
      <c r="I1291" s="4" t="s">
        <v>603</v>
      </c>
      <c r="J1291" s="4" t="s">
        <v>602</v>
      </c>
    </row>
    <row r="1292" spans="1:10" x14ac:dyDescent="0.2">
      <c r="A1292" s="3"/>
      <c r="B1292" s="3"/>
      <c r="C1292" s="11" t="b">
        <v>1</v>
      </c>
      <c r="D1292" s="3"/>
      <c r="E1292" s="3"/>
      <c r="F1292" s="3"/>
      <c r="G1292" s="3"/>
      <c r="H1292" s="4" t="s">
        <v>604</v>
      </c>
      <c r="I1292" s="4" t="s">
        <v>606</v>
      </c>
      <c r="J1292" s="4" t="s">
        <v>605</v>
      </c>
    </row>
    <row r="1293" spans="1:10" x14ac:dyDescent="0.2">
      <c r="A1293" s="3"/>
      <c r="B1293" s="3"/>
      <c r="C1293" s="11" t="b">
        <v>1</v>
      </c>
      <c r="D1293" s="3"/>
      <c r="E1293" s="3"/>
      <c r="F1293" s="3"/>
      <c r="G1293" s="3"/>
      <c r="H1293" s="4" t="s">
        <v>607</v>
      </c>
      <c r="I1293" s="4" t="s">
        <v>609</v>
      </c>
      <c r="J1293" s="4" t="s">
        <v>608</v>
      </c>
    </row>
    <row r="1294" spans="1:10" x14ac:dyDescent="0.2">
      <c r="A1294" s="3"/>
      <c r="B1294" s="3"/>
      <c r="C1294" s="11" t="b">
        <v>1</v>
      </c>
      <c r="D1294" s="3"/>
      <c r="E1294" s="3"/>
      <c r="F1294" s="3"/>
      <c r="G1294" s="3"/>
      <c r="H1294" s="4" t="s">
        <v>610</v>
      </c>
      <c r="I1294" s="4" t="s">
        <v>612</v>
      </c>
      <c r="J1294" s="4" t="s">
        <v>611</v>
      </c>
    </row>
    <row r="1295" spans="1:10" x14ac:dyDescent="0.2">
      <c r="A1295" s="3"/>
      <c r="B1295" s="3"/>
      <c r="C1295" s="11" t="b">
        <v>1</v>
      </c>
      <c r="D1295" s="3"/>
      <c r="E1295" s="3"/>
      <c r="F1295" s="3"/>
      <c r="G1295" s="3"/>
      <c r="H1295" s="4" t="s">
        <v>613</v>
      </c>
      <c r="I1295" s="4" t="s">
        <v>615</v>
      </c>
      <c r="J1295" s="4" t="s">
        <v>614</v>
      </c>
    </row>
    <row r="1296" spans="1:10" x14ac:dyDescent="0.2">
      <c r="A1296" s="3"/>
      <c r="B1296" s="3"/>
      <c r="C1296" s="11" t="b">
        <v>1</v>
      </c>
      <c r="D1296" s="3"/>
      <c r="E1296" s="3"/>
      <c r="F1296" s="3"/>
      <c r="G1296" s="3"/>
      <c r="H1296" s="4" t="s">
        <v>616</v>
      </c>
      <c r="I1296" s="4" t="s">
        <v>618</v>
      </c>
      <c r="J1296" s="4" t="s">
        <v>617</v>
      </c>
    </row>
    <row r="1297" spans="1:10" x14ac:dyDescent="0.2">
      <c r="A1297" s="3"/>
      <c r="B1297" s="3"/>
      <c r="C1297" s="11" t="b">
        <v>1</v>
      </c>
      <c r="D1297" s="3"/>
      <c r="E1297" s="3"/>
      <c r="F1297" s="3"/>
      <c r="G1297" s="3"/>
      <c r="H1297" s="4" t="s">
        <v>619</v>
      </c>
      <c r="I1297" s="4" t="s">
        <v>621</v>
      </c>
      <c r="J1297" s="4" t="s">
        <v>620</v>
      </c>
    </row>
    <row r="1298" spans="1:10" x14ac:dyDescent="0.2">
      <c r="A1298" s="3"/>
      <c r="B1298" s="3"/>
      <c r="C1298" s="11" t="b">
        <v>1</v>
      </c>
      <c r="D1298" s="3"/>
      <c r="E1298" s="3"/>
      <c r="F1298" s="3"/>
      <c r="G1298" s="3"/>
      <c r="H1298" s="4" t="s">
        <v>622</v>
      </c>
      <c r="I1298" s="4" t="s">
        <v>624</v>
      </c>
      <c r="J1298" s="4" t="s">
        <v>623</v>
      </c>
    </row>
    <row r="1299" spans="1:10" x14ac:dyDescent="0.2">
      <c r="A1299" s="3"/>
      <c r="B1299" s="3"/>
      <c r="C1299" s="11" t="b">
        <v>1</v>
      </c>
      <c r="D1299" s="3"/>
      <c r="E1299" s="3"/>
      <c r="F1299" s="3"/>
      <c r="G1299" s="3"/>
      <c r="H1299" s="4" t="s">
        <v>625</v>
      </c>
      <c r="I1299" s="4" t="s">
        <v>627</v>
      </c>
      <c r="J1299" s="4" t="s">
        <v>626</v>
      </c>
    </row>
    <row r="1300" spans="1:10" x14ac:dyDescent="0.2">
      <c r="A1300" s="3"/>
      <c r="B1300" s="3"/>
      <c r="C1300" s="11" t="b">
        <v>1</v>
      </c>
      <c r="D1300" s="3"/>
      <c r="E1300" s="3"/>
      <c r="F1300" s="3"/>
      <c r="G1300" s="3"/>
      <c r="H1300" s="4" t="s">
        <v>628</v>
      </c>
      <c r="I1300" s="4" t="s">
        <v>630</v>
      </c>
      <c r="J1300" s="4" t="s">
        <v>629</v>
      </c>
    </row>
    <row r="1301" spans="1:10" x14ac:dyDescent="0.2">
      <c r="A1301" s="3"/>
      <c r="B1301" s="3"/>
      <c r="C1301" s="11" t="b">
        <v>1</v>
      </c>
      <c r="D1301" s="3"/>
      <c r="E1301" s="3"/>
      <c r="F1301" s="3"/>
      <c r="G1301" s="3"/>
      <c r="H1301" s="4" t="s">
        <v>631</v>
      </c>
      <c r="I1301" s="4" t="s">
        <v>633</v>
      </c>
      <c r="J1301" s="4" t="s">
        <v>632</v>
      </c>
    </row>
    <row r="1302" spans="1:10" x14ac:dyDescent="0.2">
      <c r="A1302" s="3"/>
      <c r="B1302" s="3"/>
      <c r="C1302" s="11" t="b">
        <v>1</v>
      </c>
      <c r="D1302" s="3"/>
      <c r="E1302" s="3"/>
      <c r="F1302" s="3"/>
      <c r="G1302" s="3"/>
      <c r="H1302" s="4" t="s">
        <v>634</v>
      </c>
      <c r="I1302" s="4" t="s">
        <v>636</v>
      </c>
      <c r="J1302" s="4" t="s">
        <v>635</v>
      </c>
    </row>
    <row r="1303" spans="1:10" x14ac:dyDescent="0.2">
      <c r="A1303" s="3"/>
      <c r="B1303" s="3"/>
      <c r="C1303" s="11" t="b">
        <v>1</v>
      </c>
      <c r="D1303" s="3"/>
      <c r="E1303" s="3"/>
      <c r="F1303" s="3"/>
      <c r="G1303" s="3"/>
      <c r="H1303" s="4" t="s">
        <v>637</v>
      </c>
      <c r="I1303" s="4" t="s">
        <v>639</v>
      </c>
      <c r="J1303" s="4" t="s">
        <v>638</v>
      </c>
    </row>
    <row r="1304" spans="1:10" x14ac:dyDescent="0.2">
      <c r="A1304" s="3"/>
      <c r="B1304" s="3"/>
      <c r="C1304" s="11" t="b">
        <v>1</v>
      </c>
      <c r="D1304" s="3"/>
      <c r="E1304" s="3"/>
      <c r="F1304" s="3"/>
      <c r="G1304" s="3"/>
      <c r="H1304" s="4" t="s">
        <v>640</v>
      </c>
      <c r="I1304" s="4" t="s">
        <v>642</v>
      </c>
      <c r="J1304" s="4" t="s">
        <v>641</v>
      </c>
    </row>
    <row r="1305" spans="1:10" x14ac:dyDescent="0.2">
      <c r="A1305" s="3"/>
      <c r="B1305" s="3"/>
      <c r="C1305" s="11" t="b">
        <v>1</v>
      </c>
      <c r="D1305" s="3"/>
      <c r="E1305" s="3"/>
      <c r="F1305" s="3"/>
      <c r="G1305" s="3"/>
      <c r="H1305" s="4" t="s">
        <v>643</v>
      </c>
      <c r="I1305" s="4" t="s">
        <v>645</v>
      </c>
      <c r="J1305" s="4" t="s">
        <v>644</v>
      </c>
    </row>
    <row r="1306" spans="1:10" x14ac:dyDescent="0.2">
      <c r="A1306" s="3"/>
      <c r="B1306" s="3"/>
      <c r="C1306" s="11" t="b">
        <v>1</v>
      </c>
      <c r="D1306" s="3"/>
      <c r="E1306" s="3"/>
      <c r="F1306" s="3"/>
      <c r="G1306" s="3"/>
      <c r="H1306" s="4" t="s">
        <v>646</v>
      </c>
      <c r="I1306" s="4" t="s">
        <v>648</v>
      </c>
      <c r="J1306" s="4" t="s">
        <v>647</v>
      </c>
    </row>
    <row r="1307" spans="1:10" x14ac:dyDescent="0.2">
      <c r="A1307" s="3"/>
      <c r="B1307" s="3"/>
      <c r="C1307" s="11" t="b">
        <v>1</v>
      </c>
      <c r="D1307" s="3"/>
      <c r="E1307" s="3"/>
      <c r="F1307" s="3"/>
      <c r="G1307" s="3"/>
      <c r="H1307" s="4" t="s">
        <v>649</v>
      </c>
      <c r="I1307" s="4" t="s">
        <v>651</v>
      </c>
      <c r="J1307" s="4" t="s">
        <v>650</v>
      </c>
    </row>
    <row r="1308" spans="1:10" x14ac:dyDescent="0.2">
      <c r="A1308" s="3"/>
      <c r="B1308" s="3"/>
      <c r="C1308" s="11" t="b">
        <v>1</v>
      </c>
      <c r="D1308" s="3"/>
      <c r="E1308" s="3"/>
      <c r="F1308" s="3"/>
      <c r="G1308" s="3"/>
      <c r="H1308" s="4" t="s">
        <v>652</v>
      </c>
      <c r="I1308" s="4" t="s">
        <v>654</v>
      </c>
      <c r="J1308" s="4" t="s">
        <v>653</v>
      </c>
    </row>
    <row r="1309" spans="1:10" x14ac:dyDescent="0.2">
      <c r="A1309" s="3"/>
      <c r="B1309" s="3"/>
      <c r="C1309" s="11" t="b">
        <v>1</v>
      </c>
      <c r="D1309" s="3"/>
      <c r="E1309" s="3"/>
      <c r="F1309" s="3"/>
      <c r="G1309" s="3"/>
      <c r="H1309" s="4" t="s">
        <v>655</v>
      </c>
      <c r="I1309" s="4" t="s">
        <v>657</v>
      </c>
      <c r="J1309" s="4" t="s">
        <v>656</v>
      </c>
    </row>
    <row r="1310" spans="1:10" x14ac:dyDescent="0.2">
      <c r="A1310" s="3"/>
      <c r="B1310" s="3"/>
      <c r="C1310" s="11" t="b">
        <v>1</v>
      </c>
      <c r="D1310" s="3"/>
      <c r="E1310" s="3"/>
      <c r="F1310" s="3"/>
      <c r="G1310" s="3"/>
      <c r="H1310" s="4" t="s">
        <v>658</v>
      </c>
      <c r="I1310" s="4" t="s">
        <v>660</v>
      </c>
      <c r="J1310" s="4" t="s">
        <v>659</v>
      </c>
    </row>
    <row r="1311" spans="1:10" x14ac:dyDescent="0.2">
      <c r="A1311" s="3"/>
      <c r="B1311" s="3"/>
      <c r="C1311" s="11" t="b">
        <v>1</v>
      </c>
      <c r="D1311" s="3"/>
      <c r="E1311" s="3"/>
      <c r="F1311" s="3"/>
      <c r="G1311" s="3"/>
      <c r="H1311" s="4" t="s">
        <v>661</v>
      </c>
      <c r="I1311" s="4" t="s">
        <v>663</v>
      </c>
      <c r="J1311" s="4" t="s">
        <v>662</v>
      </c>
    </row>
    <row r="1312" spans="1:10" x14ac:dyDescent="0.2">
      <c r="A1312" s="3"/>
      <c r="B1312" s="3"/>
      <c r="C1312" s="11" t="b">
        <v>1</v>
      </c>
      <c r="D1312" s="3"/>
      <c r="E1312" s="3"/>
      <c r="F1312" s="3"/>
      <c r="G1312" s="3"/>
      <c r="H1312" s="4" t="s">
        <v>664</v>
      </c>
      <c r="I1312" s="4" t="s">
        <v>666</v>
      </c>
      <c r="J1312" s="4" t="s">
        <v>665</v>
      </c>
    </row>
    <row r="1313" spans="1:10" x14ac:dyDescent="0.2">
      <c r="A1313" s="3"/>
      <c r="B1313" s="3"/>
      <c r="C1313" s="11" t="b">
        <v>1</v>
      </c>
      <c r="D1313" s="3"/>
      <c r="E1313" s="3"/>
      <c r="F1313" s="3"/>
      <c r="G1313" s="3"/>
      <c r="H1313" s="4" t="s">
        <v>667</v>
      </c>
      <c r="I1313" s="4" t="s">
        <v>669</v>
      </c>
      <c r="J1313" s="4" t="s">
        <v>668</v>
      </c>
    </row>
    <row r="1314" spans="1:10" x14ac:dyDescent="0.2">
      <c r="A1314" s="3"/>
      <c r="B1314" s="3"/>
      <c r="C1314" s="11" t="b">
        <v>1</v>
      </c>
      <c r="D1314" s="3"/>
      <c r="E1314" s="3"/>
      <c r="F1314" s="3"/>
      <c r="G1314" s="3"/>
      <c r="H1314" s="4" t="s">
        <v>670</v>
      </c>
      <c r="I1314" s="4" t="s">
        <v>672</v>
      </c>
      <c r="J1314" s="4" t="s">
        <v>671</v>
      </c>
    </row>
    <row r="1315" spans="1:10" x14ac:dyDescent="0.2">
      <c r="A1315" s="3"/>
      <c r="B1315" s="3"/>
      <c r="C1315" s="11" t="b">
        <v>1</v>
      </c>
      <c r="D1315" s="3"/>
      <c r="E1315" s="3"/>
      <c r="F1315" s="3"/>
      <c r="G1315" s="3"/>
      <c r="H1315" s="4" t="s">
        <v>673</v>
      </c>
      <c r="I1315" s="4" t="s">
        <v>675</v>
      </c>
      <c r="J1315" s="4" t="s">
        <v>674</v>
      </c>
    </row>
    <row r="1316" spans="1:10" x14ac:dyDescent="0.2">
      <c r="A1316" s="3"/>
      <c r="B1316" s="3"/>
      <c r="C1316" s="11" t="b">
        <v>1</v>
      </c>
      <c r="D1316" s="3"/>
      <c r="E1316" s="3"/>
      <c r="F1316" s="3"/>
      <c r="G1316" s="3"/>
      <c r="H1316" s="4" t="s">
        <v>676</v>
      </c>
      <c r="I1316" s="4" t="s">
        <v>678</v>
      </c>
      <c r="J1316" s="4" t="s">
        <v>677</v>
      </c>
    </row>
    <row r="1317" spans="1:10" x14ac:dyDescent="0.2">
      <c r="A1317" s="3"/>
      <c r="B1317" s="3"/>
      <c r="C1317" s="11" t="b">
        <v>1</v>
      </c>
      <c r="D1317" s="3"/>
      <c r="E1317" s="3"/>
      <c r="F1317" s="3"/>
      <c r="G1317" s="3"/>
      <c r="H1317" s="4" t="s">
        <v>679</v>
      </c>
      <c r="I1317" s="4" t="s">
        <v>681</v>
      </c>
      <c r="J1317" s="4" t="s">
        <v>680</v>
      </c>
    </row>
    <row r="1318" spans="1:10" x14ac:dyDescent="0.2">
      <c r="A1318" s="3"/>
      <c r="B1318" s="3"/>
      <c r="C1318" s="11" t="b">
        <v>1</v>
      </c>
      <c r="D1318" s="3"/>
      <c r="E1318" s="3"/>
      <c r="F1318" s="3"/>
      <c r="G1318" s="3"/>
      <c r="H1318" s="4" t="s">
        <v>682</v>
      </c>
      <c r="I1318" s="4" t="s">
        <v>684</v>
      </c>
      <c r="J1318" s="4" t="s">
        <v>683</v>
      </c>
    </row>
    <row r="1319" spans="1:10" x14ac:dyDescent="0.2">
      <c r="A1319" s="3"/>
      <c r="B1319" s="3"/>
      <c r="C1319" s="11" t="b">
        <v>1</v>
      </c>
      <c r="D1319" s="3"/>
      <c r="E1319" s="3"/>
      <c r="F1319" s="3"/>
      <c r="G1319" s="3"/>
      <c r="H1319" s="4" t="s">
        <v>685</v>
      </c>
      <c r="I1319" s="4" t="s">
        <v>687</v>
      </c>
      <c r="J1319" s="4" t="s">
        <v>686</v>
      </c>
    </row>
    <row r="1320" spans="1:10" x14ac:dyDescent="0.2">
      <c r="A1320" s="3"/>
      <c r="B1320" s="3"/>
      <c r="C1320" s="11" t="b">
        <v>1</v>
      </c>
      <c r="D1320" s="3"/>
      <c r="E1320" s="3"/>
      <c r="F1320" s="3"/>
      <c r="G1320" s="3"/>
      <c r="H1320" s="4" t="s">
        <v>688</v>
      </c>
      <c r="I1320" s="4" t="s">
        <v>690</v>
      </c>
      <c r="J1320" s="4" t="s">
        <v>689</v>
      </c>
    </row>
    <row r="1321" spans="1:10" x14ac:dyDescent="0.2">
      <c r="A1321" s="3"/>
      <c r="B1321" s="3"/>
      <c r="C1321" s="11" t="b">
        <v>1</v>
      </c>
      <c r="D1321" s="3"/>
      <c r="E1321" s="3"/>
      <c r="F1321" s="3"/>
      <c r="G1321" s="3"/>
      <c r="H1321" s="4" t="s">
        <v>691</v>
      </c>
      <c r="I1321" s="4" t="s">
        <v>693</v>
      </c>
      <c r="J1321" s="4" t="s">
        <v>692</v>
      </c>
    </row>
    <row r="1322" spans="1:10" x14ac:dyDescent="0.2">
      <c r="A1322" s="3"/>
      <c r="B1322" s="3"/>
      <c r="C1322" s="11" t="b">
        <v>1</v>
      </c>
      <c r="D1322" s="3"/>
      <c r="E1322" s="3"/>
      <c r="F1322" s="3"/>
      <c r="G1322" s="3"/>
      <c r="H1322" s="4" t="s">
        <v>694</v>
      </c>
      <c r="I1322" s="4" t="s">
        <v>696</v>
      </c>
      <c r="J1322" s="4" t="s">
        <v>695</v>
      </c>
    </row>
    <row r="1323" spans="1:10" x14ac:dyDescent="0.2">
      <c r="A1323" s="3"/>
      <c r="B1323" s="3"/>
      <c r="C1323" s="11" t="b">
        <v>1</v>
      </c>
      <c r="D1323" s="3"/>
      <c r="E1323" s="3"/>
      <c r="F1323" s="3"/>
      <c r="G1323" s="3"/>
      <c r="H1323" s="4" t="s">
        <v>697</v>
      </c>
      <c r="I1323" s="4" t="s">
        <v>699</v>
      </c>
      <c r="J1323" s="4" t="s">
        <v>698</v>
      </c>
    </row>
    <row r="1324" spans="1:10" x14ac:dyDescent="0.2">
      <c r="A1324" s="3"/>
      <c r="B1324" s="3"/>
      <c r="C1324" s="11" t="b">
        <v>1</v>
      </c>
      <c r="D1324" s="3"/>
      <c r="E1324" s="3"/>
      <c r="F1324" s="3"/>
      <c r="G1324" s="3"/>
      <c r="H1324" s="4" t="s">
        <v>700</v>
      </c>
      <c r="I1324" s="4" t="s">
        <v>702</v>
      </c>
      <c r="J1324" s="4" t="s">
        <v>701</v>
      </c>
    </row>
    <row r="1325" spans="1:10" x14ac:dyDescent="0.2">
      <c r="A1325" s="3"/>
      <c r="B1325" s="3"/>
      <c r="C1325" s="11" t="b">
        <v>1</v>
      </c>
      <c r="D1325" s="3"/>
      <c r="E1325" s="3"/>
      <c r="F1325" s="3"/>
      <c r="G1325" s="3"/>
      <c r="H1325" s="4" t="s">
        <v>703</v>
      </c>
      <c r="I1325" s="4" t="s">
        <v>705</v>
      </c>
      <c r="J1325" s="4" t="s">
        <v>704</v>
      </c>
    </row>
    <row r="1326" spans="1:10" x14ac:dyDescent="0.2">
      <c r="A1326" s="3"/>
      <c r="B1326" s="3"/>
      <c r="C1326" s="11" t="b">
        <v>1</v>
      </c>
      <c r="D1326" s="3"/>
      <c r="E1326" s="3"/>
      <c r="F1326" s="3"/>
      <c r="G1326" s="3"/>
      <c r="H1326" s="4" t="s">
        <v>706</v>
      </c>
      <c r="I1326" s="4" t="s">
        <v>708</v>
      </c>
      <c r="J1326" s="4" t="s">
        <v>707</v>
      </c>
    </row>
    <row r="1327" spans="1:10" x14ac:dyDescent="0.2">
      <c r="A1327" s="3"/>
      <c r="B1327" s="3"/>
      <c r="C1327" s="11" t="b">
        <v>1</v>
      </c>
      <c r="D1327" s="3"/>
      <c r="E1327" s="3"/>
      <c r="F1327" s="3"/>
      <c r="G1327" s="3"/>
      <c r="H1327" s="4" t="s">
        <v>709</v>
      </c>
      <c r="I1327" s="4" t="s">
        <v>711</v>
      </c>
      <c r="J1327" s="4" t="s">
        <v>710</v>
      </c>
    </row>
    <row r="1328" spans="1:10" x14ac:dyDescent="0.2">
      <c r="A1328" s="3"/>
      <c r="B1328" s="3"/>
      <c r="C1328" s="11" t="b">
        <v>1</v>
      </c>
      <c r="D1328" s="3"/>
      <c r="E1328" s="3"/>
      <c r="F1328" s="3"/>
      <c r="G1328" s="3"/>
      <c r="H1328" s="4" t="s">
        <v>712</v>
      </c>
      <c r="I1328" s="4" t="s">
        <v>714</v>
      </c>
      <c r="J1328" s="4" t="s">
        <v>713</v>
      </c>
    </row>
    <row r="1329" spans="1:10" x14ac:dyDescent="0.2">
      <c r="A1329" s="3"/>
      <c r="B1329" s="3"/>
      <c r="C1329" s="11" t="b">
        <v>1</v>
      </c>
      <c r="D1329" s="3"/>
      <c r="E1329" s="3"/>
      <c r="F1329" s="3"/>
      <c r="G1329" s="3"/>
      <c r="H1329" s="4" t="s">
        <v>715</v>
      </c>
      <c r="I1329" s="4" t="s">
        <v>717</v>
      </c>
      <c r="J1329" s="4" t="s">
        <v>716</v>
      </c>
    </row>
    <row r="1330" spans="1:10" x14ac:dyDescent="0.2">
      <c r="A1330" s="3"/>
      <c r="B1330" s="3"/>
      <c r="C1330" s="11" t="b">
        <v>1</v>
      </c>
      <c r="D1330" s="3"/>
      <c r="E1330" s="3"/>
      <c r="F1330" s="3"/>
      <c r="G1330" s="3"/>
      <c r="H1330" s="4" t="s">
        <v>718</v>
      </c>
      <c r="I1330" s="4" t="s">
        <v>720</v>
      </c>
      <c r="J1330" s="4" t="s">
        <v>719</v>
      </c>
    </row>
    <row r="1331" spans="1:10" x14ac:dyDescent="0.2">
      <c r="A1331" s="3"/>
      <c r="B1331" s="3"/>
      <c r="C1331" s="11" t="b">
        <v>1</v>
      </c>
      <c r="D1331" s="3"/>
      <c r="E1331" s="3"/>
      <c r="F1331" s="3"/>
      <c r="G1331" s="3"/>
      <c r="H1331" s="4" t="s">
        <v>721</v>
      </c>
      <c r="I1331" s="4" t="s">
        <v>723</v>
      </c>
      <c r="J1331" s="4" t="s">
        <v>722</v>
      </c>
    </row>
    <row r="1332" spans="1:10" x14ac:dyDescent="0.2">
      <c r="A1332" s="3"/>
      <c r="B1332" s="3"/>
      <c r="C1332" s="11" t="b">
        <v>1</v>
      </c>
      <c r="D1332" s="3"/>
      <c r="E1332" s="3"/>
      <c r="F1332" s="3"/>
      <c r="G1332" s="3"/>
      <c r="H1332" s="4" t="s">
        <v>724</v>
      </c>
      <c r="I1332" s="4" t="s">
        <v>726</v>
      </c>
      <c r="J1332" s="4" t="s">
        <v>725</v>
      </c>
    </row>
    <row r="1333" spans="1:10" x14ac:dyDescent="0.2">
      <c r="A1333" s="3"/>
      <c r="B1333" s="3"/>
      <c r="C1333" s="11" t="b">
        <v>1</v>
      </c>
      <c r="D1333" s="3"/>
      <c r="E1333" s="3"/>
      <c r="F1333" s="3"/>
      <c r="G1333" s="3"/>
      <c r="H1333" s="4" t="s">
        <v>727</v>
      </c>
      <c r="I1333" s="4" t="s">
        <v>729</v>
      </c>
      <c r="J1333" s="4" t="s">
        <v>728</v>
      </c>
    </row>
    <row r="1334" spans="1:10" x14ac:dyDescent="0.2">
      <c r="A1334" s="3"/>
      <c r="B1334" s="3"/>
      <c r="C1334" s="11" t="b">
        <v>1</v>
      </c>
      <c r="D1334" s="3"/>
      <c r="E1334" s="3"/>
      <c r="F1334" s="3"/>
      <c r="G1334" s="3"/>
      <c r="H1334" s="4" t="s">
        <v>730</v>
      </c>
      <c r="I1334" s="4" t="s">
        <v>732</v>
      </c>
      <c r="J1334" s="4" t="s">
        <v>731</v>
      </c>
    </row>
    <row r="1335" spans="1:10" x14ac:dyDescent="0.2">
      <c r="A1335" s="3"/>
      <c r="B1335" s="3"/>
      <c r="C1335" s="11" t="b">
        <v>1</v>
      </c>
      <c r="D1335" s="3"/>
      <c r="E1335" s="3"/>
      <c r="F1335" s="3"/>
      <c r="G1335" s="3"/>
      <c r="H1335" s="4" t="s">
        <v>733</v>
      </c>
      <c r="I1335" s="4" t="s">
        <v>735</v>
      </c>
      <c r="J1335" s="4" t="s">
        <v>734</v>
      </c>
    </row>
    <row r="1336" spans="1:10" x14ac:dyDescent="0.2">
      <c r="A1336" s="3"/>
      <c r="B1336" s="3"/>
      <c r="C1336" s="11" t="b">
        <v>1</v>
      </c>
      <c r="D1336" s="3"/>
      <c r="E1336" s="3"/>
      <c r="F1336" s="3"/>
      <c r="G1336" s="3"/>
      <c r="H1336" s="4" t="s">
        <v>736</v>
      </c>
      <c r="I1336" s="4" t="s">
        <v>738</v>
      </c>
      <c r="J1336" s="4" t="s">
        <v>737</v>
      </c>
    </row>
    <row r="1337" spans="1:10" x14ac:dyDescent="0.2">
      <c r="A1337" s="3"/>
      <c r="B1337" s="3"/>
      <c r="C1337" s="11" t="b">
        <v>1</v>
      </c>
      <c r="D1337" s="3"/>
      <c r="E1337" s="3"/>
      <c r="F1337" s="3"/>
      <c r="G1337" s="3"/>
      <c r="H1337" s="4" t="s">
        <v>739</v>
      </c>
      <c r="I1337" s="4" t="s">
        <v>741</v>
      </c>
      <c r="J1337" s="4" t="s">
        <v>740</v>
      </c>
    </row>
    <row r="1338" spans="1:10" x14ac:dyDescent="0.2">
      <c r="A1338" s="3"/>
      <c r="B1338" s="3"/>
      <c r="C1338" s="11" t="b">
        <v>1</v>
      </c>
      <c r="D1338" s="3"/>
      <c r="E1338" s="3"/>
      <c r="F1338" s="3"/>
      <c r="G1338" s="3"/>
      <c r="H1338" s="4" t="s">
        <v>742</v>
      </c>
      <c r="I1338" s="4" t="s">
        <v>744</v>
      </c>
      <c r="J1338" s="4" t="s">
        <v>743</v>
      </c>
    </row>
    <row r="1339" spans="1:10" x14ac:dyDescent="0.2">
      <c r="A1339" s="3"/>
      <c r="B1339" s="3"/>
      <c r="C1339" s="11" t="b">
        <v>1</v>
      </c>
      <c r="D1339" s="3"/>
      <c r="E1339" s="3"/>
      <c r="F1339" s="3"/>
      <c r="G1339" s="3"/>
      <c r="H1339" s="4" t="s">
        <v>745</v>
      </c>
      <c r="I1339" s="4" t="s">
        <v>747</v>
      </c>
      <c r="J1339" s="4" t="s">
        <v>746</v>
      </c>
    </row>
    <row r="1340" spans="1:10" x14ac:dyDescent="0.2">
      <c r="A1340" s="3"/>
      <c r="B1340" s="3"/>
      <c r="C1340" s="11" t="b">
        <v>1</v>
      </c>
      <c r="D1340" s="3"/>
      <c r="E1340" s="3"/>
      <c r="F1340" s="3"/>
      <c r="G1340" s="3"/>
      <c r="H1340" s="4" t="s">
        <v>748</v>
      </c>
      <c r="I1340" s="4" t="s">
        <v>750</v>
      </c>
      <c r="J1340" s="4" t="s">
        <v>749</v>
      </c>
    </row>
    <row r="1341" spans="1:10" x14ac:dyDescent="0.2">
      <c r="A1341" s="3"/>
      <c r="B1341" s="3"/>
      <c r="C1341" s="11" t="b">
        <v>1</v>
      </c>
      <c r="D1341" s="3"/>
      <c r="E1341" s="3"/>
      <c r="F1341" s="3"/>
      <c r="G1341" s="3"/>
      <c r="H1341" s="4" t="s">
        <v>751</v>
      </c>
      <c r="I1341" s="4" t="s">
        <v>753</v>
      </c>
      <c r="J1341" s="4" t="s">
        <v>752</v>
      </c>
    </row>
    <row r="1342" spans="1:10" x14ac:dyDescent="0.2">
      <c r="A1342" s="3"/>
      <c r="B1342" s="3"/>
      <c r="C1342" s="11" t="b">
        <v>1</v>
      </c>
      <c r="D1342" s="3"/>
      <c r="E1342" s="3"/>
      <c r="F1342" s="3"/>
      <c r="G1342" s="3"/>
      <c r="H1342" s="4" t="s">
        <v>754</v>
      </c>
      <c r="I1342" s="4" t="s">
        <v>756</v>
      </c>
      <c r="J1342" s="4" t="s">
        <v>755</v>
      </c>
    </row>
    <row r="1343" spans="1:10" x14ac:dyDescent="0.2">
      <c r="A1343" s="3"/>
      <c r="B1343" s="3"/>
      <c r="C1343" s="11" t="b">
        <v>1</v>
      </c>
      <c r="D1343" s="3"/>
      <c r="E1343" s="3"/>
      <c r="F1343" s="3"/>
      <c r="G1343" s="3"/>
      <c r="H1343" s="4" t="s">
        <v>757</v>
      </c>
      <c r="I1343" s="4" t="s">
        <v>759</v>
      </c>
      <c r="J1343" s="4" t="s">
        <v>758</v>
      </c>
    </row>
    <row r="1344" spans="1:10" x14ac:dyDescent="0.2">
      <c r="A1344" s="3"/>
      <c r="B1344" s="3"/>
      <c r="C1344" s="11" t="b">
        <v>1</v>
      </c>
      <c r="D1344" s="3"/>
      <c r="E1344" s="3"/>
      <c r="F1344" s="3"/>
      <c r="G1344" s="3"/>
      <c r="H1344" s="4" t="s">
        <v>760</v>
      </c>
      <c r="I1344" s="4" t="s">
        <v>762</v>
      </c>
      <c r="J1344" s="4" t="s">
        <v>761</v>
      </c>
    </row>
    <row r="1345" spans="1:10" x14ac:dyDescent="0.2">
      <c r="A1345" s="3"/>
      <c r="B1345" s="3"/>
      <c r="C1345" s="11" t="b">
        <v>1</v>
      </c>
      <c r="D1345" s="3"/>
      <c r="E1345" s="3"/>
      <c r="F1345" s="3"/>
      <c r="G1345" s="3"/>
      <c r="H1345" s="4" t="s">
        <v>763</v>
      </c>
      <c r="I1345" s="4" t="s">
        <v>765</v>
      </c>
      <c r="J1345" s="4" t="s">
        <v>764</v>
      </c>
    </row>
    <row r="1346" spans="1:10" x14ac:dyDescent="0.2">
      <c r="A1346" s="3"/>
      <c r="B1346" s="3"/>
      <c r="C1346" s="11" t="b">
        <v>1</v>
      </c>
      <c r="D1346" s="3"/>
      <c r="E1346" s="3"/>
      <c r="F1346" s="3"/>
      <c r="G1346" s="3"/>
      <c r="H1346" s="4" t="s">
        <v>766</v>
      </c>
      <c r="I1346" s="4" t="s">
        <v>768</v>
      </c>
      <c r="J1346" s="4" t="s">
        <v>767</v>
      </c>
    </row>
    <row r="1347" spans="1:10" x14ac:dyDescent="0.2">
      <c r="A1347" s="3"/>
      <c r="B1347" s="3"/>
      <c r="C1347" s="11" t="b">
        <v>1</v>
      </c>
      <c r="D1347" s="3"/>
      <c r="E1347" s="3"/>
      <c r="F1347" s="3"/>
      <c r="G1347" s="3"/>
      <c r="H1347" s="4" t="s">
        <v>769</v>
      </c>
      <c r="I1347" s="4" t="s">
        <v>771</v>
      </c>
      <c r="J1347" s="4" t="s">
        <v>770</v>
      </c>
    </row>
    <row r="1348" spans="1:10" x14ac:dyDescent="0.2">
      <c r="A1348" s="3"/>
      <c r="B1348" s="3"/>
      <c r="C1348" s="11" t="b">
        <v>1</v>
      </c>
      <c r="D1348" s="3"/>
      <c r="E1348" s="3"/>
      <c r="F1348" s="3"/>
      <c r="G1348" s="3"/>
      <c r="H1348" s="4" t="s">
        <v>772</v>
      </c>
      <c r="I1348" s="4" t="s">
        <v>774</v>
      </c>
      <c r="J1348" s="4" t="s">
        <v>773</v>
      </c>
    </row>
    <row r="1349" spans="1:10" x14ac:dyDescent="0.2">
      <c r="A1349" s="3"/>
      <c r="B1349" s="3"/>
      <c r="C1349" s="11" t="b">
        <v>1</v>
      </c>
      <c r="D1349" s="3"/>
      <c r="E1349" s="3"/>
      <c r="F1349" s="3"/>
      <c r="G1349" s="3"/>
      <c r="H1349" s="4" t="s">
        <v>775</v>
      </c>
      <c r="I1349" s="4" t="s">
        <v>777</v>
      </c>
      <c r="J1349" s="4" t="s">
        <v>776</v>
      </c>
    </row>
    <row r="1350" spans="1:10" x14ac:dyDescent="0.2">
      <c r="A1350" s="3"/>
      <c r="B1350" s="3"/>
      <c r="C1350" s="11" t="b">
        <v>1</v>
      </c>
      <c r="D1350" s="3"/>
      <c r="E1350" s="3"/>
      <c r="F1350" s="3"/>
      <c r="G1350" s="3"/>
      <c r="H1350" s="4" t="s">
        <v>778</v>
      </c>
      <c r="I1350" s="4" t="s">
        <v>780</v>
      </c>
      <c r="J1350" s="4" t="s">
        <v>779</v>
      </c>
    </row>
    <row r="1351" spans="1:10" x14ac:dyDescent="0.2">
      <c r="A1351" s="3"/>
      <c r="B1351" s="3"/>
      <c r="C1351" s="11" t="b">
        <v>1</v>
      </c>
      <c r="D1351" s="3"/>
      <c r="E1351" s="3"/>
      <c r="F1351" s="3"/>
      <c r="G1351" s="3"/>
      <c r="H1351" s="4" t="s">
        <v>781</v>
      </c>
      <c r="I1351" s="4" t="s">
        <v>783</v>
      </c>
      <c r="J1351" s="4" t="s">
        <v>782</v>
      </c>
    </row>
    <row r="1352" spans="1:10" x14ac:dyDescent="0.2">
      <c r="A1352" s="3"/>
      <c r="B1352" s="3"/>
      <c r="C1352" s="11" t="b">
        <v>1</v>
      </c>
      <c r="D1352" s="3"/>
      <c r="E1352" s="3"/>
      <c r="F1352" s="3"/>
      <c r="G1352" s="3"/>
      <c r="H1352" s="4" t="s">
        <v>784</v>
      </c>
      <c r="I1352" s="4" t="s">
        <v>786</v>
      </c>
      <c r="J1352" s="4" t="s">
        <v>785</v>
      </c>
    </row>
    <row r="1353" spans="1:10" x14ac:dyDescent="0.2">
      <c r="A1353" s="3"/>
      <c r="B1353" s="3"/>
      <c r="C1353" s="11" t="b">
        <v>1</v>
      </c>
      <c r="D1353" s="3"/>
      <c r="E1353" s="3"/>
      <c r="F1353" s="3"/>
      <c r="G1353" s="3"/>
      <c r="H1353" s="4" t="s">
        <v>787</v>
      </c>
      <c r="I1353" s="4" t="s">
        <v>789</v>
      </c>
      <c r="J1353" s="4" t="s">
        <v>788</v>
      </c>
    </row>
    <row r="1354" spans="1:10" x14ac:dyDescent="0.2">
      <c r="A1354" s="3"/>
      <c r="B1354" s="3"/>
      <c r="C1354" s="11" t="b">
        <v>1</v>
      </c>
      <c r="D1354" s="3"/>
      <c r="E1354" s="3"/>
      <c r="F1354" s="3"/>
      <c r="G1354" s="3"/>
      <c r="H1354" s="4" t="s">
        <v>790</v>
      </c>
      <c r="I1354" s="4" t="s">
        <v>792</v>
      </c>
      <c r="J1354" s="4" t="s">
        <v>791</v>
      </c>
    </row>
    <row r="1355" spans="1:10" x14ac:dyDescent="0.2">
      <c r="A1355" s="3"/>
      <c r="B1355" s="3"/>
      <c r="C1355" s="11" t="b">
        <v>1</v>
      </c>
      <c r="D1355" s="3"/>
      <c r="E1355" s="3"/>
      <c r="F1355" s="3"/>
      <c r="G1355" s="3"/>
      <c r="H1355" s="4" t="s">
        <v>793</v>
      </c>
      <c r="I1355" s="4" t="s">
        <v>795</v>
      </c>
      <c r="J1355" s="4" t="s">
        <v>794</v>
      </c>
    </row>
    <row r="1356" spans="1:10" x14ac:dyDescent="0.2">
      <c r="A1356" s="3"/>
      <c r="B1356" s="3"/>
      <c r="C1356" s="11" t="b">
        <v>1</v>
      </c>
      <c r="D1356" s="3"/>
      <c r="E1356" s="3"/>
      <c r="F1356" s="3"/>
      <c r="G1356" s="3"/>
      <c r="H1356" s="4" t="s">
        <v>796</v>
      </c>
      <c r="I1356" s="4" t="s">
        <v>798</v>
      </c>
      <c r="J1356" s="4" t="s">
        <v>797</v>
      </c>
    </row>
    <row r="1357" spans="1:10" x14ac:dyDescent="0.2">
      <c r="A1357" s="3"/>
      <c r="B1357" s="3"/>
      <c r="C1357" s="11" t="b">
        <v>1</v>
      </c>
      <c r="D1357" s="3"/>
      <c r="E1357" s="3"/>
      <c r="F1357" s="3"/>
      <c r="G1357" s="3"/>
      <c r="H1357" s="4" t="s">
        <v>799</v>
      </c>
      <c r="I1357" s="4" t="s">
        <v>801</v>
      </c>
      <c r="J1357" s="4" t="s">
        <v>800</v>
      </c>
    </row>
    <row r="1358" spans="1:10" x14ac:dyDescent="0.2">
      <c r="A1358" s="3"/>
      <c r="B1358" s="3"/>
      <c r="C1358" s="11" t="b">
        <v>1</v>
      </c>
      <c r="D1358" s="3"/>
      <c r="E1358" s="3"/>
      <c r="F1358" s="3"/>
      <c r="G1358" s="3"/>
      <c r="H1358" s="4" t="s">
        <v>802</v>
      </c>
      <c r="I1358" s="4" t="s">
        <v>804</v>
      </c>
      <c r="J1358" s="4" t="s">
        <v>803</v>
      </c>
    </row>
    <row r="1359" spans="1:10" x14ac:dyDescent="0.2">
      <c r="A1359" s="3"/>
      <c r="B1359" s="3"/>
      <c r="C1359" s="11" t="b">
        <v>1</v>
      </c>
      <c r="D1359" s="3"/>
      <c r="E1359" s="3"/>
      <c r="F1359" s="3"/>
      <c r="G1359" s="3"/>
      <c r="H1359" s="4" t="s">
        <v>805</v>
      </c>
      <c r="I1359" s="4" t="s">
        <v>807</v>
      </c>
      <c r="J1359" s="4" t="s">
        <v>806</v>
      </c>
    </row>
    <row r="1360" spans="1:10" x14ac:dyDescent="0.2">
      <c r="A1360" s="3"/>
      <c r="B1360" s="3"/>
      <c r="C1360" s="11" t="b">
        <v>1</v>
      </c>
      <c r="D1360" s="3"/>
      <c r="E1360" s="3"/>
      <c r="F1360" s="3"/>
      <c r="G1360" s="3"/>
      <c r="H1360" s="4" t="s">
        <v>808</v>
      </c>
      <c r="I1360" s="4" t="s">
        <v>810</v>
      </c>
      <c r="J1360" s="4" t="s">
        <v>809</v>
      </c>
    </row>
    <row r="1361" spans="1:10" x14ac:dyDescent="0.2">
      <c r="A1361" s="3"/>
      <c r="B1361" s="3"/>
      <c r="C1361" s="11" t="b">
        <v>1</v>
      </c>
      <c r="D1361" s="3"/>
      <c r="E1361" s="3"/>
      <c r="F1361" s="3"/>
      <c r="G1361" s="3"/>
      <c r="H1361" s="4" t="s">
        <v>811</v>
      </c>
      <c r="I1361" s="4" t="s">
        <v>813</v>
      </c>
      <c r="J1361" s="4" t="s">
        <v>812</v>
      </c>
    </row>
    <row r="1362" spans="1:10" x14ac:dyDescent="0.2">
      <c r="A1362" s="3"/>
      <c r="B1362" s="3"/>
      <c r="C1362" s="11" t="b">
        <v>1</v>
      </c>
      <c r="D1362" s="3"/>
      <c r="E1362" s="3"/>
      <c r="F1362" s="3"/>
      <c r="G1362" s="3"/>
      <c r="H1362" s="4" t="s">
        <v>814</v>
      </c>
      <c r="I1362" s="4" t="s">
        <v>816</v>
      </c>
      <c r="J1362" s="4" t="s">
        <v>815</v>
      </c>
    </row>
    <row r="1363" spans="1:10" x14ac:dyDescent="0.2">
      <c r="A1363" s="3"/>
      <c r="B1363" s="3"/>
      <c r="C1363" s="11" t="b">
        <v>1</v>
      </c>
      <c r="D1363" s="3"/>
      <c r="E1363" s="3"/>
      <c r="F1363" s="3"/>
      <c r="G1363" s="3"/>
      <c r="H1363" s="4" t="s">
        <v>817</v>
      </c>
      <c r="I1363" s="4" t="s">
        <v>819</v>
      </c>
      <c r="J1363" s="4" t="s">
        <v>818</v>
      </c>
    </row>
    <row r="1364" spans="1:10" x14ac:dyDescent="0.2">
      <c r="A1364" s="3"/>
      <c r="B1364" s="3"/>
      <c r="C1364" s="11" t="b">
        <v>1</v>
      </c>
      <c r="D1364" s="3"/>
      <c r="E1364" s="3"/>
      <c r="F1364" s="3"/>
      <c r="G1364" s="3"/>
      <c r="H1364" s="4" t="s">
        <v>820</v>
      </c>
      <c r="I1364" s="4" t="s">
        <v>822</v>
      </c>
      <c r="J1364" s="4" t="s">
        <v>821</v>
      </c>
    </row>
    <row r="1365" spans="1:10" x14ac:dyDescent="0.2">
      <c r="A1365" s="3"/>
      <c r="B1365" s="3"/>
      <c r="C1365" s="11" t="b">
        <v>1</v>
      </c>
      <c r="D1365" s="3"/>
      <c r="E1365" s="3"/>
      <c r="F1365" s="3"/>
      <c r="G1365" s="3"/>
      <c r="H1365" s="4" t="s">
        <v>823</v>
      </c>
      <c r="I1365" s="4" t="s">
        <v>825</v>
      </c>
      <c r="J1365" s="4" t="s">
        <v>824</v>
      </c>
    </row>
    <row r="1366" spans="1:10" x14ac:dyDescent="0.2">
      <c r="A1366" s="3"/>
      <c r="B1366" s="3"/>
      <c r="C1366" s="11" t="b">
        <v>1</v>
      </c>
      <c r="D1366" s="3"/>
      <c r="E1366" s="3"/>
      <c r="F1366" s="3"/>
      <c r="G1366" s="3"/>
      <c r="H1366" s="4" t="s">
        <v>826</v>
      </c>
      <c r="I1366" s="4" t="s">
        <v>828</v>
      </c>
      <c r="J1366" s="4" t="s">
        <v>827</v>
      </c>
    </row>
    <row r="1367" spans="1:10" x14ac:dyDescent="0.2">
      <c r="A1367" s="3"/>
      <c r="B1367" s="3"/>
      <c r="C1367" s="11" t="b">
        <v>1</v>
      </c>
      <c r="D1367" s="3"/>
      <c r="E1367" s="3"/>
      <c r="F1367" s="3"/>
      <c r="G1367" s="3"/>
      <c r="H1367" s="4" t="s">
        <v>829</v>
      </c>
      <c r="I1367" s="4" t="s">
        <v>831</v>
      </c>
      <c r="J1367" s="4" t="s">
        <v>830</v>
      </c>
    </row>
    <row r="1368" spans="1:10" x14ac:dyDescent="0.2">
      <c r="A1368" s="3"/>
      <c r="B1368" s="3"/>
      <c r="C1368" s="11" t="b">
        <v>1</v>
      </c>
      <c r="D1368" s="3"/>
      <c r="E1368" s="3"/>
      <c r="F1368" s="3"/>
      <c r="G1368" s="3"/>
      <c r="H1368" s="4" t="s">
        <v>832</v>
      </c>
      <c r="I1368" s="4" t="s">
        <v>834</v>
      </c>
      <c r="J1368" s="4" t="s">
        <v>833</v>
      </c>
    </row>
    <row r="1369" spans="1:10" x14ac:dyDescent="0.2">
      <c r="A1369" s="3"/>
      <c r="B1369" s="3"/>
      <c r="C1369" s="11" t="b">
        <v>1</v>
      </c>
      <c r="D1369" s="3"/>
      <c r="E1369" s="3"/>
      <c r="F1369" s="3"/>
      <c r="G1369" s="3"/>
      <c r="H1369" s="4" t="s">
        <v>835</v>
      </c>
      <c r="I1369" s="4" t="s">
        <v>837</v>
      </c>
      <c r="J1369" s="4" t="s">
        <v>836</v>
      </c>
    </row>
    <row r="1370" spans="1:10" x14ac:dyDescent="0.2">
      <c r="A1370" s="3"/>
      <c r="B1370" s="3"/>
      <c r="C1370" s="11" t="b">
        <v>1</v>
      </c>
      <c r="D1370" s="3"/>
      <c r="E1370" s="3"/>
      <c r="F1370" s="3"/>
      <c r="G1370" s="3"/>
      <c r="H1370" s="4" t="s">
        <v>838</v>
      </c>
      <c r="I1370" s="4" t="s">
        <v>840</v>
      </c>
      <c r="J1370" s="4" t="s">
        <v>839</v>
      </c>
    </row>
    <row r="1371" spans="1:10" x14ac:dyDescent="0.2">
      <c r="A1371" s="3"/>
      <c r="B1371" s="3"/>
      <c r="C1371" s="11" t="b">
        <v>1</v>
      </c>
      <c r="D1371" s="3"/>
      <c r="E1371" s="3"/>
      <c r="F1371" s="3"/>
      <c r="G1371" s="3"/>
      <c r="H1371" s="4" t="s">
        <v>841</v>
      </c>
      <c r="I1371" s="4" t="s">
        <v>843</v>
      </c>
      <c r="J1371" s="4" t="s">
        <v>842</v>
      </c>
    </row>
    <row r="1372" spans="1:10" x14ac:dyDescent="0.2">
      <c r="A1372" s="3"/>
      <c r="B1372" s="3"/>
      <c r="C1372" s="11" t="b">
        <v>1</v>
      </c>
      <c r="D1372" s="3"/>
      <c r="E1372" s="3"/>
      <c r="F1372" s="3"/>
      <c r="G1372" s="3"/>
      <c r="H1372" s="4" t="s">
        <v>844</v>
      </c>
      <c r="I1372" s="4" t="s">
        <v>846</v>
      </c>
      <c r="J1372" s="4" t="s">
        <v>845</v>
      </c>
    </row>
    <row r="1373" spans="1:10" x14ac:dyDescent="0.2">
      <c r="A1373" s="3"/>
      <c r="B1373" s="3"/>
      <c r="C1373" s="11" t="b">
        <v>1</v>
      </c>
      <c r="D1373" s="3"/>
      <c r="E1373" s="3"/>
      <c r="F1373" s="3"/>
      <c r="G1373" s="3"/>
      <c r="H1373" s="4" t="s">
        <v>847</v>
      </c>
      <c r="I1373" s="4" t="s">
        <v>849</v>
      </c>
      <c r="J1373" s="4" t="s">
        <v>848</v>
      </c>
    </row>
    <row r="1374" spans="1:10" x14ac:dyDescent="0.2">
      <c r="A1374" s="3"/>
      <c r="B1374" s="3"/>
      <c r="C1374" s="11" t="b">
        <v>1</v>
      </c>
      <c r="D1374" s="3"/>
      <c r="E1374" s="3"/>
      <c r="F1374" s="3"/>
      <c r="G1374" s="3"/>
      <c r="H1374" s="4" t="s">
        <v>850</v>
      </c>
      <c r="I1374" s="4" t="s">
        <v>852</v>
      </c>
      <c r="J1374" s="4" t="s">
        <v>851</v>
      </c>
    </row>
    <row r="1375" spans="1:10" x14ac:dyDescent="0.2">
      <c r="A1375" s="3"/>
      <c r="B1375" s="3"/>
      <c r="C1375" s="11" t="b">
        <v>1</v>
      </c>
      <c r="D1375" s="3"/>
      <c r="E1375" s="3"/>
      <c r="F1375" s="3"/>
      <c r="G1375" s="3"/>
      <c r="H1375" s="4" t="s">
        <v>853</v>
      </c>
      <c r="I1375" s="4" t="s">
        <v>855</v>
      </c>
      <c r="J1375" s="4" t="s">
        <v>854</v>
      </c>
    </row>
    <row r="1376" spans="1:10" x14ac:dyDescent="0.2">
      <c r="A1376" s="3"/>
      <c r="B1376" s="3"/>
      <c r="C1376" s="11" t="b">
        <v>1</v>
      </c>
      <c r="D1376" s="3"/>
      <c r="E1376" s="3"/>
      <c r="F1376" s="3"/>
      <c r="G1376" s="3"/>
      <c r="H1376" s="4" t="s">
        <v>856</v>
      </c>
      <c r="I1376" s="4" t="s">
        <v>858</v>
      </c>
      <c r="J1376" s="4" t="s">
        <v>857</v>
      </c>
    </row>
    <row r="1377" spans="1:10" x14ac:dyDescent="0.2">
      <c r="A1377" s="3"/>
      <c r="B1377" s="3"/>
      <c r="C1377" s="11" t="b">
        <v>1</v>
      </c>
      <c r="D1377" s="3"/>
      <c r="E1377" s="3"/>
      <c r="F1377" s="3"/>
      <c r="G1377" s="3"/>
      <c r="H1377" s="4" t="s">
        <v>859</v>
      </c>
      <c r="I1377" s="4" t="s">
        <v>861</v>
      </c>
      <c r="J1377" s="4" t="s">
        <v>860</v>
      </c>
    </row>
    <row r="1378" spans="1:10" x14ac:dyDescent="0.2">
      <c r="A1378" s="3"/>
      <c r="B1378" s="3"/>
      <c r="C1378" s="11" t="b">
        <v>1</v>
      </c>
      <c r="D1378" s="3"/>
      <c r="E1378" s="3"/>
      <c r="F1378" s="3"/>
      <c r="G1378" s="3"/>
      <c r="H1378" s="4" t="s">
        <v>862</v>
      </c>
      <c r="I1378" s="4" t="s">
        <v>864</v>
      </c>
      <c r="J1378" s="4" t="s">
        <v>863</v>
      </c>
    </row>
    <row r="1379" spans="1:10" x14ac:dyDescent="0.2">
      <c r="A1379" s="3"/>
      <c r="B1379" s="3"/>
      <c r="C1379" s="11" t="b">
        <v>1</v>
      </c>
      <c r="D1379" s="3"/>
      <c r="E1379" s="3"/>
      <c r="F1379" s="3"/>
      <c r="G1379" s="3"/>
      <c r="H1379" s="4" t="s">
        <v>865</v>
      </c>
      <c r="I1379" s="4" t="s">
        <v>867</v>
      </c>
      <c r="J1379" s="4" t="s">
        <v>866</v>
      </c>
    </row>
    <row r="1380" spans="1:10" x14ac:dyDescent="0.2">
      <c r="A1380" s="3"/>
      <c r="B1380" s="3"/>
      <c r="C1380" s="11" t="b">
        <v>1</v>
      </c>
      <c r="D1380" s="3"/>
      <c r="E1380" s="3"/>
      <c r="F1380" s="3"/>
      <c r="G1380" s="3"/>
      <c r="H1380" s="4" t="s">
        <v>868</v>
      </c>
      <c r="I1380" s="4" t="s">
        <v>870</v>
      </c>
      <c r="J1380" s="4" t="s">
        <v>869</v>
      </c>
    </row>
    <row r="1381" spans="1:10" x14ac:dyDescent="0.2">
      <c r="A1381" s="3"/>
      <c r="B1381" s="3"/>
      <c r="C1381" s="11" t="b">
        <v>1</v>
      </c>
      <c r="D1381" s="3"/>
      <c r="E1381" s="3"/>
      <c r="F1381" s="3"/>
      <c r="G1381" s="3"/>
      <c r="H1381" s="4" t="s">
        <v>871</v>
      </c>
      <c r="I1381" s="4" t="s">
        <v>873</v>
      </c>
      <c r="J1381" s="4" t="s">
        <v>872</v>
      </c>
    </row>
    <row r="1382" spans="1:10" x14ac:dyDescent="0.2">
      <c r="A1382" s="3"/>
      <c r="B1382" s="3"/>
      <c r="C1382" s="11" t="b">
        <v>1</v>
      </c>
      <c r="D1382" s="3"/>
      <c r="E1382" s="3"/>
      <c r="F1382" s="3"/>
      <c r="G1382" s="3"/>
      <c r="H1382" s="4" t="s">
        <v>874</v>
      </c>
      <c r="I1382" s="4" t="s">
        <v>876</v>
      </c>
      <c r="J1382" s="4" t="s">
        <v>875</v>
      </c>
    </row>
    <row r="1383" spans="1:10" x14ac:dyDescent="0.2">
      <c r="A1383" s="3"/>
      <c r="B1383" s="3"/>
      <c r="C1383" s="11" t="b">
        <v>1</v>
      </c>
      <c r="D1383" s="3"/>
      <c r="E1383" s="3"/>
      <c r="F1383" s="3"/>
      <c r="G1383" s="3"/>
      <c r="H1383" s="4" t="s">
        <v>877</v>
      </c>
      <c r="I1383" s="4" t="s">
        <v>879</v>
      </c>
      <c r="J1383" s="4" t="s">
        <v>878</v>
      </c>
    </row>
    <row r="1384" spans="1:10" x14ac:dyDescent="0.2">
      <c r="A1384" s="3"/>
      <c r="B1384" s="3"/>
      <c r="C1384" s="11" t="b">
        <v>1</v>
      </c>
      <c r="D1384" s="3"/>
      <c r="E1384" s="3"/>
      <c r="F1384" s="3"/>
      <c r="G1384" s="3"/>
      <c r="H1384" s="4" t="s">
        <v>880</v>
      </c>
      <c r="I1384" s="4" t="s">
        <v>882</v>
      </c>
      <c r="J1384" s="4" t="s">
        <v>881</v>
      </c>
    </row>
    <row r="1385" spans="1:10" x14ac:dyDescent="0.2">
      <c r="A1385" s="3"/>
      <c r="B1385" s="3"/>
      <c r="C1385" s="11" t="b">
        <v>1</v>
      </c>
      <c r="D1385" s="3"/>
      <c r="E1385" s="3"/>
      <c r="F1385" s="3"/>
      <c r="G1385" s="3"/>
      <c r="H1385" s="4" t="s">
        <v>883</v>
      </c>
      <c r="I1385" s="4" t="s">
        <v>885</v>
      </c>
      <c r="J1385" s="4" t="s">
        <v>884</v>
      </c>
    </row>
    <row r="1386" spans="1:10" x14ac:dyDescent="0.2">
      <c r="A1386" s="3"/>
      <c r="B1386" s="3"/>
      <c r="C1386" s="11" t="b">
        <v>1</v>
      </c>
      <c r="D1386" s="3"/>
      <c r="E1386" s="3"/>
      <c r="F1386" s="3"/>
      <c r="G1386" s="3"/>
      <c r="H1386" s="4" t="s">
        <v>886</v>
      </c>
      <c r="I1386" s="4" t="s">
        <v>888</v>
      </c>
      <c r="J1386" s="4" t="s">
        <v>887</v>
      </c>
    </row>
    <row r="1387" spans="1:10" x14ac:dyDescent="0.2">
      <c r="A1387" s="3"/>
      <c r="B1387" s="3"/>
      <c r="C1387" s="11" t="b">
        <v>1</v>
      </c>
      <c r="D1387" s="3"/>
      <c r="E1387" s="3"/>
      <c r="F1387" s="3"/>
      <c r="G1387" s="3"/>
      <c r="H1387" s="4" t="s">
        <v>889</v>
      </c>
      <c r="I1387" s="4" t="s">
        <v>891</v>
      </c>
      <c r="J1387" s="4" t="s">
        <v>890</v>
      </c>
    </row>
    <row r="1388" spans="1:10" x14ac:dyDescent="0.2">
      <c r="A1388" s="3"/>
      <c r="B1388" s="3"/>
      <c r="C1388" s="11" t="b">
        <v>1</v>
      </c>
      <c r="D1388" s="3"/>
      <c r="E1388" s="3"/>
      <c r="F1388" s="3"/>
      <c r="G1388" s="3"/>
      <c r="H1388" s="4" t="s">
        <v>892</v>
      </c>
      <c r="I1388" s="4" t="s">
        <v>894</v>
      </c>
      <c r="J1388" s="4" t="s">
        <v>893</v>
      </c>
    </row>
    <row r="1389" spans="1:10" x14ac:dyDescent="0.2">
      <c r="A1389" s="3"/>
      <c r="B1389" s="3"/>
      <c r="C1389" s="11" t="b">
        <v>1</v>
      </c>
      <c r="D1389" s="3"/>
      <c r="E1389" s="3"/>
      <c r="F1389" s="3"/>
      <c r="G1389" s="3"/>
      <c r="H1389" s="4" t="s">
        <v>895</v>
      </c>
      <c r="I1389" s="4" t="s">
        <v>897</v>
      </c>
      <c r="J1389" s="4" t="s">
        <v>896</v>
      </c>
    </row>
    <row r="1390" spans="1:10" x14ac:dyDescent="0.2">
      <c r="A1390" s="3"/>
      <c r="B1390" s="3"/>
      <c r="C1390" s="11" t="b">
        <v>1</v>
      </c>
      <c r="D1390" s="3"/>
      <c r="E1390" s="3"/>
      <c r="F1390" s="3"/>
      <c r="G1390" s="3"/>
      <c r="H1390" s="4" t="s">
        <v>898</v>
      </c>
      <c r="I1390" s="4" t="s">
        <v>900</v>
      </c>
      <c r="J1390" s="4" t="s">
        <v>899</v>
      </c>
    </row>
    <row r="1391" spans="1:10" x14ac:dyDescent="0.2">
      <c r="A1391" s="3"/>
      <c r="B1391" s="3"/>
      <c r="C1391" s="11" t="b">
        <v>1</v>
      </c>
      <c r="D1391" s="3"/>
      <c r="E1391" s="3"/>
      <c r="F1391" s="3"/>
      <c r="G1391" s="3"/>
      <c r="H1391" s="4" t="s">
        <v>901</v>
      </c>
      <c r="I1391" s="4" t="s">
        <v>903</v>
      </c>
      <c r="J1391" s="4" t="s">
        <v>902</v>
      </c>
    </row>
    <row r="1392" spans="1:10" x14ac:dyDescent="0.2">
      <c r="A1392" s="3"/>
      <c r="B1392" s="3"/>
      <c r="C1392" s="11" t="b">
        <v>1</v>
      </c>
      <c r="D1392" s="3"/>
      <c r="E1392" s="3"/>
      <c r="F1392" s="3"/>
      <c r="G1392" s="3"/>
      <c r="H1392" s="4" t="s">
        <v>904</v>
      </c>
      <c r="I1392" s="4" t="s">
        <v>906</v>
      </c>
      <c r="J1392" s="4" t="s">
        <v>905</v>
      </c>
    </row>
    <row r="1393" spans="1:10" x14ac:dyDescent="0.2">
      <c r="A1393" s="3"/>
      <c r="B1393" s="3"/>
      <c r="C1393" s="11" t="b">
        <v>1</v>
      </c>
      <c r="D1393" s="3"/>
      <c r="E1393" s="3"/>
      <c r="F1393" s="3"/>
      <c r="G1393" s="3"/>
      <c r="H1393" s="4" t="s">
        <v>907</v>
      </c>
      <c r="I1393" s="4" t="s">
        <v>909</v>
      </c>
      <c r="J1393" s="4" t="s">
        <v>908</v>
      </c>
    </row>
    <row r="1394" spans="1:10" x14ac:dyDescent="0.2">
      <c r="A1394" s="3"/>
      <c r="B1394" s="3"/>
      <c r="C1394" s="11" t="b">
        <v>1</v>
      </c>
      <c r="D1394" s="3"/>
      <c r="E1394" s="3"/>
      <c r="F1394" s="3"/>
      <c r="G1394" s="3"/>
      <c r="H1394" s="4" t="s">
        <v>910</v>
      </c>
      <c r="I1394" s="4" t="s">
        <v>912</v>
      </c>
      <c r="J1394" s="4" t="s">
        <v>911</v>
      </c>
    </row>
    <row r="1395" spans="1:10" x14ac:dyDescent="0.2">
      <c r="A1395" s="3"/>
      <c r="B1395" s="3"/>
      <c r="C1395" s="11" t="b">
        <v>1</v>
      </c>
      <c r="D1395" s="3"/>
      <c r="E1395" s="3"/>
      <c r="F1395" s="3"/>
      <c r="G1395" s="3"/>
      <c r="H1395" s="4" t="s">
        <v>913</v>
      </c>
      <c r="I1395" s="4" t="s">
        <v>915</v>
      </c>
      <c r="J1395" s="4" t="s">
        <v>914</v>
      </c>
    </row>
    <row r="1396" spans="1:10" x14ac:dyDescent="0.2">
      <c r="A1396" s="3"/>
      <c r="B1396" s="3"/>
      <c r="C1396" s="11" t="b">
        <v>1</v>
      </c>
      <c r="D1396" s="3"/>
      <c r="E1396" s="3"/>
      <c r="F1396" s="3"/>
      <c r="G1396" s="3"/>
      <c r="H1396" s="4" t="s">
        <v>916</v>
      </c>
      <c r="I1396" s="4" t="s">
        <v>918</v>
      </c>
      <c r="J1396" s="4" t="s">
        <v>917</v>
      </c>
    </row>
    <row r="1397" spans="1:10" x14ac:dyDescent="0.2">
      <c r="A1397" s="3"/>
      <c r="B1397" s="3"/>
      <c r="C1397" s="11" t="b">
        <v>1</v>
      </c>
      <c r="D1397" s="3"/>
      <c r="E1397" s="3"/>
      <c r="F1397" s="3"/>
      <c r="G1397" s="3"/>
      <c r="H1397" s="4" t="s">
        <v>919</v>
      </c>
      <c r="I1397" s="4" t="s">
        <v>921</v>
      </c>
      <c r="J1397" s="4" t="s">
        <v>920</v>
      </c>
    </row>
    <row r="1398" spans="1:10" x14ac:dyDescent="0.2">
      <c r="A1398" s="3"/>
      <c r="B1398" s="3"/>
      <c r="C1398" s="11" t="b">
        <v>1</v>
      </c>
      <c r="D1398" s="3"/>
      <c r="E1398" s="3"/>
      <c r="F1398" s="3"/>
      <c r="G1398" s="3"/>
      <c r="H1398" s="4" t="s">
        <v>922</v>
      </c>
      <c r="I1398" s="4" t="s">
        <v>924</v>
      </c>
      <c r="J1398" s="4" t="s">
        <v>923</v>
      </c>
    </row>
    <row r="1399" spans="1:10" x14ac:dyDescent="0.2">
      <c r="A1399" s="3"/>
      <c r="B1399" s="3"/>
      <c r="C1399" s="11" t="b">
        <v>1</v>
      </c>
      <c r="D1399" s="3"/>
      <c r="E1399" s="3"/>
      <c r="F1399" s="3"/>
      <c r="G1399" s="3"/>
      <c r="H1399" s="4" t="s">
        <v>925</v>
      </c>
      <c r="I1399" s="4" t="s">
        <v>927</v>
      </c>
      <c r="J1399" s="4" t="s">
        <v>926</v>
      </c>
    </row>
    <row r="1400" spans="1:10" x14ac:dyDescent="0.2">
      <c r="A1400" s="3"/>
      <c r="B1400" s="3"/>
      <c r="C1400" s="11" t="b">
        <v>1</v>
      </c>
      <c r="D1400" s="3"/>
      <c r="E1400" s="3"/>
      <c r="F1400" s="3"/>
      <c r="G1400" s="3"/>
      <c r="H1400" s="4" t="s">
        <v>928</v>
      </c>
      <c r="I1400" s="4" t="s">
        <v>930</v>
      </c>
      <c r="J1400" s="4" t="s">
        <v>929</v>
      </c>
    </row>
    <row r="1401" spans="1:10" x14ac:dyDescent="0.2">
      <c r="A1401" s="3"/>
      <c r="B1401" s="3"/>
      <c r="C1401" s="11" t="b">
        <v>1</v>
      </c>
      <c r="D1401" s="3"/>
      <c r="E1401" s="3"/>
      <c r="F1401" s="3"/>
      <c r="G1401" s="3"/>
      <c r="H1401" s="4" t="s">
        <v>931</v>
      </c>
      <c r="I1401" s="4" t="s">
        <v>933</v>
      </c>
      <c r="J1401" s="4" t="s">
        <v>932</v>
      </c>
    </row>
    <row r="1402" spans="1:10" x14ac:dyDescent="0.2">
      <c r="A1402" s="3"/>
      <c r="B1402" s="3"/>
      <c r="C1402" s="11" t="b">
        <v>1</v>
      </c>
      <c r="D1402" s="3"/>
      <c r="E1402" s="3"/>
      <c r="F1402" s="3"/>
      <c r="G1402" s="3"/>
      <c r="H1402" s="4" t="s">
        <v>934</v>
      </c>
      <c r="I1402" s="4" t="s">
        <v>936</v>
      </c>
      <c r="J1402" s="4" t="s">
        <v>935</v>
      </c>
    </row>
    <row r="1403" spans="1:10" x14ac:dyDescent="0.2">
      <c r="A1403" s="3"/>
      <c r="B1403" s="3"/>
      <c r="C1403" s="11" t="b">
        <v>1</v>
      </c>
      <c r="D1403" s="3"/>
      <c r="E1403" s="3"/>
      <c r="F1403" s="3"/>
      <c r="G1403" s="3"/>
      <c r="H1403" s="4" t="s">
        <v>937</v>
      </c>
      <c r="I1403" s="4" t="s">
        <v>939</v>
      </c>
      <c r="J1403" s="4" t="s">
        <v>938</v>
      </c>
    </row>
    <row r="1404" spans="1:10" x14ac:dyDescent="0.2">
      <c r="A1404" s="3"/>
      <c r="B1404" s="3"/>
      <c r="C1404" s="11" t="b">
        <v>1</v>
      </c>
      <c r="D1404" s="3"/>
      <c r="E1404" s="3"/>
      <c r="F1404" s="3"/>
      <c r="G1404" s="3"/>
      <c r="H1404" s="4" t="s">
        <v>940</v>
      </c>
      <c r="I1404" s="4" t="s">
        <v>942</v>
      </c>
      <c r="J1404" s="4" t="s">
        <v>941</v>
      </c>
    </row>
    <row r="1405" spans="1:10" x14ac:dyDescent="0.2">
      <c r="A1405" s="3"/>
      <c r="B1405" s="3"/>
      <c r="C1405" s="11" t="b">
        <v>1</v>
      </c>
      <c r="D1405" s="3"/>
      <c r="E1405" s="3"/>
      <c r="F1405" s="3"/>
      <c r="G1405" s="3"/>
      <c r="H1405" s="4" t="s">
        <v>943</v>
      </c>
      <c r="I1405" s="4" t="s">
        <v>945</v>
      </c>
      <c r="J1405" s="4" t="s">
        <v>944</v>
      </c>
    </row>
    <row r="1406" spans="1:10" x14ac:dyDescent="0.2">
      <c r="A1406" s="3"/>
      <c r="B1406" s="3"/>
      <c r="C1406" s="11" t="b">
        <v>1</v>
      </c>
      <c r="D1406" s="3"/>
      <c r="E1406" s="3"/>
      <c r="F1406" s="3"/>
      <c r="G1406" s="3"/>
      <c r="H1406" s="4" t="s">
        <v>946</v>
      </c>
      <c r="I1406" s="4" t="s">
        <v>948</v>
      </c>
      <c r="J1406" s="4" t="s">
        <v>947</v>
      </c>
    </row>
    <row r="1407" spans="1:10" x14ac:dyDescent="0.2">
      <c r="A1407" s="3"/>
      <c r="B1407" s="3"/>
      <c r="C1407" s="11" t="b">
        <v>1</v>
      </c>
      <c r="D1407" s="3"/>
      <c r="E1407" s="3"/>
      <c r="F1407" s="3"/>
      <c r="G1407" s="3"/>
      <c r="H1407" s="4" t="s">
        <v>949</v>
      </c>
      <c r="I1407" s="4" t="s">
        <v>951</v>
      </c>
      <c r="J1407" s="4" t="s">
        <v>950</v>
      </c>
    </row>
    <row r="1408" spans="1:10" x14ac:dyDescent="0.2">
      <c r="A1408" s="3"/>
      <c r="B1408" s="3"/>
      <c r="C1408" s="11" t="b">
        <v>1</v>
      </c>
      <c r="D1408" s="3"/>
      <c r="E1408" s="3"/>
      <c r="F1408" s="3"/>
      <c r="G1408" s="3"/>
      <c r="H1408" s="4" t="s">
        <v>952</v>
      </c>
      <c r="I1408" s="4" t="s">
        <v>954</v>
      </c>
      <c r="J1408" s="4" t="s">
        <v>953</v>
      </c>
    </row>
    <row r="1409" spans="1:10" x14ac:dyDescent="0.2">
      <c r="A1409" s="3"/>
      <c r="B1409" s="3"/>
      <c r="C1409" s="11" t="b">
        <v>1</v>
      </c>
      <c r="D1409" s="3"/>
      <c r="E1409" s="3"/>
      <c r="F1409" s="3"/>
      <c r="G1409" s="3"/>
      <c r="H1409" s="4" t="s">
        <v>955</v>
      </c>
      <c r="I1409" s="4" t="s">
        <v>957</v>
      </c>
      <c r="J1409" s="4" t="s">
        <v>956</v>
      </c>
    </row>
    <row r="1410" spans="1:10" x14ac:dyDescent="0.2">
      <c r="A1410" s="3"/>
      <c r="B1410" s="3"/>
      <c r="C1410" s="11" t="b">
        <v>1</v>
      </c>
      <c r="D1410" s="3"/>
      <c r="E1410" s="3"/>
      <c r="F1410" s="3"/>
      <c r="G1410" s="3"/>
      <c r="H1410" s="4" t="s">
        <v>958</v>
      </c>
      <c r="I1410" s="4" t="s">
        <v>960</v>
      </c>
      <c r="J1410" s="4" t="s">
        <v>959</v>
      </c>
    </row>
    <row r="1411" spans="1:10" x14ac:dyDescent="0.2">
      <c r="A1411" s="3"/>
      <c r="B1411" s="3"/>
      <c r="C1411" s="11" t="b">
        <v>1</v>
      </c>
      <c r="D1411" s="3"/>
      <c r="E1411" s="3"/>
      <c r="F1411" s="3"/>
      <c r="G1411" s="3"/>
      <c r="H1411" s="4" t="s">
        <v>961</v>
      </c>
      <c r="I1411" s="4" t="s">
        <v>963</v>
      </c>
      <c r="J1411" s="4" t="s">
        <v>962</v>
      </c>
    </row>
    <row r="1412" spans="1:10" x14ac:dyDescent="0.2">
      <c r="A1412" s="3"/>
      <c r="B1412" s="3"/>
      <c r="C1412" s="11" t="b">
        <v>1</v>
      </c>
      <c r="D1412" s="3"/>
      <c r="E1412" s="3"/>
      <c r="F1412" s="3"/>
      <c r="G1412" s="3"/>
      <c r="H1412" s="4" t="s">
        <v>964</v>
      </c>
      <c r="I1412" s="4" t="s">
        <v>966</v>
      </c>
      <c r="J1412" s="4" t="s">
        <v>965</v>
      </c>
    </row>
    <row r="1413" spans="1:10" x14ac:dyDescent="0.2">
      <c r="A1413" s="3"/>
      <c r="B1413" s="3"/>
      <c r="C1413" s="11" t="b">
        <v>1</v>
      </c>
      <c r="D1413" s="3"/>
      <c r="E1413" s="3"/>
      <c r="F1413" s="3"/>
      <c r="G1413" s="3"/>
      <c r="H1413" s="4" t="s">
        <v>967</v>
      </c>
      <c r="I1413" s="4" t="s">
        <v>969</v>
      </c>
      <c r="J1413" s="4" t="s">
        <v>968</v>
      </c>
    </row>
    <row r="1414" spans="1:10" x14ac:dyDescent="0.2">
      <c r="A1414" s="3"/>
      <c r="B1414" s="3"/>
      <c r="C1414" s="11" t="b">
        <v>1</v>
      </c>
      <c r="D1414" s="3"/>
      <c r="E1414" s="3"/>
      <c r="F1414" s="3"/>
      <c r="G1414" s="3"/>
      <c r="H1414" s="4" t="s">
        <v>970</v>
      </c>
      <c r="I1414" s="4" t="s">
        <v>972</v>
      </c>
      <c r="J1414" s="4" t="s">
        <v>971</v>
      </c>
    </row>
    <row r="1415" spans="1:10" x14ac:dyDescent="0.2">
      <c r="A1415" s="3"/>
      <c r="B1415" s="3"/>
      <c r="C1415" s="11" t="b">
        <v>1</v>
      </c>
      <c r="D1415" s="3"/>
      <c r="E1415" s="3"/>
      <c r="F1415" s="3"/>
      <c r="G1415" s="3"/>
      <c r="H1415" s="4" t="s">
        <v>973</v>
      </c>
      <c r="I1415" s="4" t="s">
        <v>975</v>
      </c>
      <c r="J1415" s="4" t="s">
        <v>974</v>
      </c>
    </row>
    <row r="1416" spans="1:10" x14ac:dyDescent="0.2">
      <c r="A1416" s="3"/>
      <c r="B1416" s="3"/>
      <c r="C1416" s="11" t="b">
        <v>1</v>
      </c>
      <c r="D1416" s="3"/>
      <c r="E1416" s="3"/>
      <c r="F1416" s="3"/>
      <c r="G1416" s="3"/>
      <c r="H1416" s="4" t="s">
        <v>976</v>
      </c>
      <c r="I1416" s="4" t="s">
        <v>978</v>
      </c>
      <c r="J1416" s="4" t="s">
        <v>977</v>
      </c>
    </row>
    <row r="1417" spans="1:10" x14ac:dyDescent="0.2">
      <c r="A1417" s="3"/>
      <c r="B1417" s="3"/>
      <c r="C1417" s="11" t="b">
        <v>1</v>
      </c>
      <c r="D1417" s="3"/>
      <c r="E1417" s="3"/>
      <c r="F1417" s="3"/>
      <c r="G1417" s="3"/>
      <c r="H1417" s="4" t="s">
        <v>979</v>
      </c>
      <c r="I1417" s="4" t="s">
        <v>981</v>
      </c>
      <c r="J1417" s="4" t="s">
        <v>980</v>
      </c>
    </row>
    <row r="1418" spans="1:10" x14ac:dyDescent="0.2">
      <c r="A1418" s="3"/>
      <c r="B1418" s="3"/>
      <c r="C1418" s="11" t="b">
        <v>1</v>
      </c>
      <c r="D1418" s="3"/>
      <c r="E1418" s="3"/>
      <c r="F1418" s="3"/>
      <c r="G1418" s="3"/>
      <c r="H1418" s="4" t="s">
        <v>982</v>
      </c>
      <c r="I1418" s="4" t="s">
        <v>984</v>
      </c>
      <c r="J1418" s="4" t="s">
        <v>983</v>
      </c>
    </row>
    <row r="1419" spans="1:10" x14ac:dyDescent="0.2">
      <c r="A1419" s="3"/>
      <c r="B1419" s="3"/>
      <c r="C1419" s="11" t="b">
        <v>1</v>
      </c>
      <c r="D1419" s="3"/>
      <c r="E1419" s="3"/>
      <c r="F1419" s="3"/>
      <c r="G1419" s="3"/>
      <c r="H1419" s="4" t="s">
        <v>985</v>
      </c>
      <c r="I1419" s="4" t="s">
        <v>987</v>
      </c>
      <c r="J1419" s="4" t="s">
        <v>986</v>
      </c>
    </row>
    <row r="1420" spans="1:10" x14ac:dyDescent="0.2">
      <c r="A1420" s="3"/>
      <c r="B1420" s="3"/>
      <c r="C1420" s="11" t="b">
        <v>1</v>
      </c>
      <c r="D1420" s="3"/>
      <c r="E1420" s="3"/>
      <c r="F1420" s="3"/>
      <c r="G1420" s="3"/>
      <c r="H1420" s="4" t="s">
        <v>988</v>
      </c>
      <c r="I1420" s="4" t="s">
        <v>990</v>
      </c>
      <c r="J1420" s="4" t="s">
        <v>989</v>
      </c>
    </row>
    <row r="1421" spans="1:10" x14ac:dyDescent="0.2">
      <c r="A1421" s="3"/>
      <c r="B1421" s="3"/>
      <c r="C1421" s="11" t="b">
        <v>1</v>
      </c>
      <c r="D1421" s="3"/>
      <c r="E1421" s="3"/>
      <c r="F1421" s="3"/>
      <c r="G1421" s="3"/>
      <c r="H1421" s="4" t="s">
        <v>991</v>
      </c>
      <c r="I1421" s="4" t="s">
        <v>993</v>
      </c>
      <c r="J1421" s="4" t="s">
        <v>992</v>
      </c>
    </row>
    <row r="1422" spans="1:10" x14ac:dyDescent="0.2">
      <c r="A1422" s="3"/>
      <c r="B1422" s="3"/>
      <c r="C1422" s="11" t="b">
        <v>1</v>
      </c>
      <c r="D1422" s="3"/>
      <c r="E1422" s="3"/>
      <c r="F1422" s="3"/>
      <c r="G1422" s="3"/>
      <c r="H1422" s="4" t="s">
        <v>994</v>
      </c>
      <c r="I1422" s="4" t="s">
        <v>996</v>
      </c>
      <c r="J1422" s="4" t="s">
        <v>995</v>
      </c>
    </row>
    <row r="1423" spans="1:10" x14ac:dyDescent="0.2">
      <c r="A1423" s="3"/>
      <c r="B1423" s="3"/>
      <c r="C1423" s="11" t="b">
        <v>1</v>
      </c>
      <c r="D1423" s="3"/>
      <c r="E1423" s="3"/>
      <c r="F1423" s="3"/>
      <c r="G1423" s="3"/>
      <c r="H1423" s="4" t="s">
        <v>997</v>
      </c>
      <c r="I1423" s="4" t="s">
        <v>999</v>
      </c>
      <c r="J1423" s="4" t="s">
        <v>998</v>
      </c>
    </row>
    <row r="1424" spans="1:10" x14ac:dyDescent="0.2">
      <c r="A1424" s="3"/>
      <c r="B1424" s="3"/>
      <c r="C1424" s="11" t="b">
        <v>1</v>
      </c>
      <c r="D1424" s="3"/>
      <c r="E1424" s="3"/>
      <c r="F1424" s="3"/>
      <c r="G1424" s="3"/>
      <c r="H1424" s="4" t="s">
        <v>1000</v>
      </c>
      <c r="I1424" s="4" t="s">
        <v>1002</v>
      </c>
      <c r="J1424" s="4" t="s">
        <v>1001</v>
      </c>
    </row>
    <row r="1425" spans="1:10" x14ac:dyDescent="0.2">
      <c r="A1425" s="3"/>
      <c r="B1425" s="3"/>
      <c r="C1425" s="11" t="b">
        <v>1</v>
      </c>
      <c r="D1425" s="3"/>
      <c r="E1425" s="3"/>
      <c r="F1425" s="3"/>
      <c r="G1425" s="3"/>
      <c r="H1425" s="4" t="s">
        <v>1003</v>
      </c>
      <c r="I1425" s="4" t="s">
        <v>1005</v>
      </c>
      <c r="J1425" s="4" t="s">
        <v>1004</v>
      </c>
    </row>
    <row r="1426" spans="1:10" x14ac:dyDescent="0.2">
      <c r="A1426" s="3"/>
      <c r="B1426" s="3"/>
      <c r="C1426" s="11" t="b">
        <v>1</v>
      </c>
      <c r="D1426" s="3"/>
      <c r="E1426" s="3"/>
      <c r="F1426" s="3"/>
      <c r="G1426" s="3"/>
      <c r="H1426" s="4" t="s">
        <v>1006</v>
      </c>
      <c r="I1426" s="4" t="s">
        <v>1008</v>
      </c>
      <c r="J1426" s="4" t="s">
        <v>1007</v>
      </c>
    </row>
    <row r="1427" spans="1:10" x14ac:dyDescent="0.2">
      <c r="A1427" s="3"/>
      <c r="B1427" s="3"/>
      <c r="C1427" s="11" t="b">
        <v>1</v>
      </c>
      <c r="D1427" s="3"/>
      <c r="E1427" s="3"/>
      <c r="F1427" s="3"/>
      <c r="G1427" s="3"/>
      <c r="H1427" s="4" t="s">
        <v>1009</v>
      </c>
      <c r="I1427" s="4" t="s">
        <v>1011</v>
      </c>
      <c r="J1427" s="4" t="s">
        <v>1010</v>
      </c>
    </row>
    <row r="1428" spans="1:10" x14ac:dyDescent="0.2">
      <c r="A1428" s="3"/>
      <c r="B1428" s="3"/>
      <c r="C1428" s="11" t="b">
        <v>1</v>
      </c>
      <c r="D1428" s="3"/>
      <c r="E1428" s="3"/>
      <c r="F1428" s="3"/>
      <c r="G1428" s="3"/>
      <c r="H1428" s="4" t="s">
        <v>1012</v>
      </c>
      <c r="I1428" s="4" t="s">
        <v>1014</v>
      </c>
      <c r="J1428" s="4" t="s">
        <v>1013</v>
      </c>
    </row>
    <row r="1429" spans="1:10" x14ac:dyDescent="0.2">
      <c r="A1429" s="3"/>
      <c r="B1429" s="3"/>
      <c r="C1429" s="11" t="b">
        <v>1</v>
      </c>
      <c r="D1429" s="3"/>
      <c r="E1429" s="3"/>
      <c r="F1429" s="3"/>
      <c r="G1429" s="3"/>
      <c r="H1429" s="4" t="s">
        <v>1015</v>
      </c>
      <c r="I1429" s="4" t="s">
        <v>1017</v>
      </c>
      <c r="J1429" s="4" t="s">
        <v>1016</v>
      </c>
    </row>
    <row r="1430" spans="1:10" x14ac:dyDescent="0.2">
      <c r="A1430" s="3"/>
      <c r="B1430" s="3"/>
      <c r="C1430" s="11" t="b">
        <v>1</v>
      </c>
      <c r="D1430" s="3"/>
      <c r="E1430" s="3"/>
      <c r="F1430" s="3"/>
      <c r="G1430" s="3"/>
      <c r="H1430" s="4" t="s">
        <v>1018</v>
      </c>
      <c r="I1430" s="4" t="s">
        <v>1020</v>
      </c>
      <c r="J1430" s="4" t="s">
        <v>1019</v>
      </c>
    </row>
    <row r="1431" spans="1:10" x14ac:dyDescent="0.2">
      <c r="A1431" s="3"/>
      <c r="B1431" s="3"/>
      <c r="C1431" s="11" t="b">
        <v>1</v>
      </c>
      <c r="D1431" s="3"/>
      <c r="E1431" s="3"/>
      <c r="F1431" s="3"/>
      <c r="G1431" s="3"/>
      <c r="H1431" s="4" t="s">
        <v>1021</v>
      </c>
      <c r="I1431" s="4" t="s">
        <v>1023</v>
      </c>
      <c r="J1431" s="4" t="s">
        <v>1022</v>
      </c>
    </row>
    <row r="1432" spans="1:10" x14ac:dyDescent="0.2">
      <c r="A1432" s="3"/>
      <c r="B1432" s="3"/>
      <c r="C1432" s="11" t="b">
        <v>1</v>
      </c>
      <c r="D1432" s="3"/>
      <c r="E1432" s="3"/>
      <c r="F1432" s="3"/>
      <c r="G1432" s="3"/>
      <c r="H1432" s="4" t="s">
        <v>1024</v>
      </c>
      <c r="I1432" s="4" t="s">
        <v>1026</v>
      </c>
      <c r="J1432" s="4" t="s">
        <v>1025</v>
      </c>
    </row>
    <row r="1433" spans="1:10" x14ac:dyDescent="0.2">
      <c r="A1433" s="3"/>
      <c r="B1433" s="3"/>
      <c r="C1433" s="11" t="b">
        <v>1</v>
      </c>
      <c r="D1433" s="3"/>
      <c r="E1433" s="3"/>
      <c r="F1433" s="3"/>
      <c r="G1433" s="3"/>
      <c r="H1433" s="4" t="s">
        <v>1027</v>
      </c>
      <c r="I1433" s="4" t="s">
        <v>1029</v>
      </c>
      <c r="J1433" s="4" t="s">
        <v>1028</v>
      </c>
    </row>
    <row r="1434" spans="1:10" x14ac:dyDescent="0.2">
      <c r="A1434" s="3"/>
      <c r="B1434" s="3"/>
      <c r="C1434" s="11" t="b">
        <v>1</v>
      </c>
      <c r="D1434" s="3"/>
      <c r="E1434" s="3"/>
      <c r="F1434" s="3"/>
      <c r="G1434" s="3"/>
      <c r="H1434" s="4" t="s">
        <v>1030</v>
      </c>
      <c r="I1434" s="4" t="s">
        <v>1032</v>
      </c>
      <c r="J1434" s="4" t="s">
        <v>1031</v>
      </c>
    </row>
    <row r="1435" spans="1:10" x14ac:dyDescent="0.2">
      <c r="A1435" s="3"/>
      <c r="B1435" s="3"/>
      <c r="C1435" s="11" t="b">
        <v>1</v>
      </c>
      <c r="D1435" s="3"/>
      <c r="E1435" s="3"/>
      <c r="F1435" s="3"/>
      <c r="G1435" s="3"/>
      <c r="H1435" s="4" t="s">
        <v>1033</v>
      </c>
      <c r="I1435" s="4" t="s">
        <v>1035</v>
      </c>
      <c r="J1435" s="4" t="s">
        <v>1034</v>
      </c>
    </row>
    <row r="1436" spans="1:10" x14ac:dyDescent="0.2">
      <c r="A1436" s="3"/>
      <c r="B1436" s="3"/>
      <c r="C1436" s="11" t="b">
        <v>1</v>
      </c>
      <c r="D1436" s="3"/>
      <c r="E1436" s="3"/>
      <c r="F1436" s="3"/>
      <c r="G1436" s="3"/>
      <c r="H1436" s="4" t="s">
        <v>1036</v>
      </c>
      <c r="I1436" s="4" t="s">
        <v>1038</v>
      </c>
      <c r="J1436" s="4" t="s">
        <v>1037</v>
      </c>
    </row>
    <row r="1437" spans="1:10" x14ac:dyDescent="0.2">
      <c r="A1437" s="3"/>
      <c r="B1437" s="3"/>
      <c r="C1437" s="11" t="b">
        <v>1</v>
      </c>
      <c r="D1437" s="3"/>
      <c r="E1437" s="3"/>
      <c r="F1437" s="3"/>
      <c r="G1437" s="3"/>
      <c r="H1437" s="4" t="s">
        <v>1039</v>
      </c>
      <c r="I1437" s="4" t="s">
        <v>1041</v>
      </c>
      <c r="J1437" s="4" t="s">
        <v>1040</v>
      </c>
    </row>
    <row r="1438" spans="1:10" x14ac:dyDescent="0.2">
      <c r="A1438" s="3"/>
      <c r="B1438" s="3"/>
      <c r="C1438" s="11" t="b">
        <v>1</v>
      </c>
      <c r="D1438" s="3"/>
      <c r="E1438" s="3"/>
      <c r="F1438" s="3"/>
      <c r="G1438" s="3"/>
      <c r="H1438" s="4" t="s">
        <v>1042</v>
      </c>
      <c r="I1438" s="4" t="s">
        <v>1044</v>
      </c>
      <c r="J1438" s="4" t="s">
        <v>1043</v>
      </c>
    </row>
    <row r="1439" spans="1:10" x14ac:dyDescent="0.2">
      <c r="A1439" s="3"/>
      <c r="B1439" s="3"/>
      <c r="C1439" s="11" t="b">
        <v>1</v>
      </c>
      <c r="D1439" s="3"/>
      <c r="E1439" s="3"/>
      <c r="F1439" s="3"/>
      <c r="G1439" s="3"/>
      <c r="H1439" s="4" t="s">
        <v>1045</v>
      </c>
      <c r="I1439" s="4" t="s">
        <v>1047</v>
      </c>
      <c r="J1439" s="4" t="s">
        <v>1046</v>
      </c>
    </row>
    <row r="1440" spans="1:10" x14ac:dyDescent="0.2">
      <c r="A1440" s="3"/>
      <c r="B1440" s="3"/>
      <c r="C1440" s="11" t="b">
        <v>1</v>
      </c>
      <c r="D1440" s="3"/>
      <c r="E1440" s="3"/>
      <c r="F1440" s="3"/>
      <c r="G1440" s="3"/>
      <c r="H1440" s="4" t="s">
        <v>1048</v>
      </c>
      <c r="I1440" s="4" t="s">
        <v>1050</v>
      </c>
      <c r="J1440" s="4" t="s">
        <v>1049</v>
      </c>
    </row>
    <row r="1441" spans="1:10" x14ac:dyDescent="0.2">
      <c r="A1441" s="3"/>
      <c r="B1441" s="3"/>
      <c r="C1441" s="11" t="b">
        <v>1</v>
      </c>
      <c r="D1441" s="3"/>
      <c r="E1441" s="3"/>
      <c r="F1441" s="3"/>
      <c r="G1441" s="3"/>
      <c r="H1441" s="4" t="s">
        <v>1051</v>
      </c>
      <c r="I1441" s="4" t="s">
        <v>1053</v>
      </c>
      <c r="J1441" s="4" t="s">
        <v>1052</v>
      </c>
    </row>
    <row r="1442" spans="1:10" x14ac:dyDescent="0.2">
      <c r="A1442" s="3"/>
      <c r="B1442" s="3"/>
      <c r="C1442" s="11" t="b">
        <v>1</v>
      </c>
      <c r="D1442" s="3"/>
      <c r="E1442" s="3"/>
      <c r="F1442" s="3"/>
      <c r="G1442" s="3"/>
      <c r="H1442" s="4" t="s">
        <v>1054</v>
      </c>
      <c r="I1442" s="4" t="s">
        <v>1056</v>
      </c>
      <c r="J1442" s="4" t="s">
        <v>1055</v>
      </c>
    </row>
    <row r="1443" spans="1:10" x14ac:dyDescent="0.2">
      <c r="A1443" s="3"/>
      <c r="B1443" s="3"/>
      <c r="C1443" s="11" t="b">
        <v>1</v>
      </c>
      <c r="D1443" s="3"/>
      <c r="E1443" s="3"/>
      <c r="F1443" s="3"/>
      <c r="G1443" s="3"/>
      <c r="H1443" s="4" t="s">
        <v>1057</v>
      </c>
      <c r="I1443" s="4" t="s">
        <v>1059</v>
      </c>
      <c r="J1443" s="4" t="s">
        <v>1058</v>
      </c>
    </row>
    <row r="1444" spans="1:10" x14ac:dyDescent="0.2">
      <c r="A1444" s="3"/>
      <c r="B1444" s="3"/>
      <c r="C1444" s="11" t="b">
        <v>1</v>
      </c>
      <c r="D1444" s="3"/>
      <c r="E1444" s="3"/>
      <c r="F1444" s="3"/>
      <c r="G1444" s="3"/>
      <c r="H1444" s="4" t="s">
        <v>1060</v>
      </c>
      <c r="I1444" s="4" t="s">
        <v>1062</v>
      </c>
      <c r="J1444" s="4" t="s">
        <v>1061</v>
      </c>
    </row>
    <row r="1445" spans="1:10" x14ac:dyDescent="0.2">
      <c r="A1445" s="3"/>
      <c r="B1445" s="3"/>
      <c r="C1445" s="11" t="b">
        <v>1</v>
      </c>
      <c r="D1445" s="3"/>
      <c r="E1445" s="3"/>
      <c r="F1445" s="3"/>
      <c r="G1445" s="3"/>
      <c r="H1445" s="4" t="s">
        <v>1063</v>
      </c>
      <c r="I1445" s="4" t="s">
        <v>1065</v>
      </c>
      <c r="J1445" s="4" t="s">
        <v>1064</v>
      </c>
    </row>
    <row r="1446" spans="1:10" x14ac:dyDescent="0.2">
      <c r="A1446" s="3"/>
      <c r="B1446" s="3"/>
      <c r="C1446" s="11" t="b">
        <v>1</v>
      </c>
      <c r="D1446" s="3"/>
      <c r="E1446" s="3"/>
      <c r="F1446" s="3"/>
      <c r="G1446" s="3"/>
      <c r="H1446" s="4" t="s">
        <v>1066</v>
      </c>
      <c r="I1446" s="4" t="s">
        <v>1068</v>
      </c>
      <c r="J1446" s="4" t="s">
        <v>1067</v>
      </c>
    </row>
    <row r="1447" spans="1:10" x14ac:dyDescent="0.2">
      <c r="A1447" s="3"/>
      <c r="B1447" s="3"/>
      <c r="C1447" s="11" t="b">
        <v>1</v>
      </c>
      <c r="D1447" s="3"/>
      <c r="E1447" s="3"/>
      <c r="F1447" s="3"/>
      <c r="G1447" s="3"/>
      <c r="H1447" s="4" t="s">
        <v>1069</v>
      </c>
      <c r="I1447" s="4" t="s">
        <v>1071</v>
      </c>
      <c r="J1447" s="4" t="s">
        <v>1070</v>
      </c>
    </row>
    <row r="1448" spans="1:10" x14ac:dyDescent="0.2">
      <c r="A1448" s="3"/>
      <c r="B1448" s="3"/>
      <c r="C1448" s="11" t="b">
        <v>1</v>
      </c>
      <c r="D1448" s="3"/>
      <c r="E1448" s="3"/>
      <c r="F1448" s="3"/>
      <c r="G1448" s="3"/>
      <c r="H1448" s="4" t="s">
        <v>1072</v>
      </c>
      <c r="I1448" s="4" t="s">
        <v>1074</v>
      </c>
      <c r="J1448" s="4" t="s">
        <v>1073</v>
      </c>
    </row>
    <row r="1449" spans="1:10" x14ac:dyDescent="0.2">
      <c r="A1449" s="3"/>
      <c r="B1449" s="3"/>
      <c r="C1449" s="11" t="b">
        <v>1</v>
      </c>
      <c r="D1449" s="3"/>
      <c r="E1449" s="3"/>
      <c r="F1449" s="3"/>
      <c r="G1449" s="3"/>
      <c r="H1449" s="4" t="s">
        <v>1075</v>
      </c>
      <c r="I1449" s="4" t="s">
        <v>1077</v>
      </c>
      <c r="J1449" s="4" t="s">
        <v>1076</v>
      </c>
    </row>
    <row r="1450" spans="1:10" x14ac:dyDescent="0.2">
      <c r="A1450" s="3"/>
      <c r="B1450" s="3"/>
      <c r="C1450" s="11" t="b">
        <v>1</v>
      </c>
      <c r="D1450" s="3"/>
      <c r="E1450" s="3"/>
      <c r="F1450" s="3"/>
      <c r="G1450" s="3"/>
      <c r="H1450" s="4" t="s">
        <v>1078</v>
      </c>
      <c r="I1450" s="4" t="s">
        <v>1080</v>
      </c>
      <c r="J1450" s="4" t="s">
        <v>1079</v>
      </c>
    </row>
    <row r="1451" spans="1:10" x14ac:dyDescent="0.2">
      <c r="A1451" s="3"/>
      <c r="B1451" s="3"/>
      <c r="C1451" s="11" t="b">
        <v>1</v>
      </c>
      <c r="D1451" s="3"/>
      <c r="E1451" s="3"/>
      <c r="F1451" s="3"/>
      <c r="G1451" s="3"/>
      <c r="H1451" s="4" t="s">
        <v>1081</v>
      </c>
      <c r="I1451" s="4" t="s">
        <v>1083</v>
      </c>
      <c r="J1451" s="4" t="s">
        <v>1082</v>
      </c>
    </row>
    <row r="1452" spans="1:10" x14ac:dyDescent="0.2">
      <c r="A1452" s="3"/>
      <c r="B1452" s="3"/>
      <c r="C1452" s="11" t="b">
        <v>1</v>
      </c>
      <c r="D1452" s="3"/>
      <c r="E1452" s="3"/>
      <c r="F1452" s="3"/>
      <c r="G1452" s="3"/>
      <c r="H1452" s="4" t="s">
        <v>1084</v>
      </c>
      <c r="I1452" s="4" t="s">
        <v>1086</v>
      </c>
      <c r="J1452" s="4" t="s">
        <v>1085</v>
      </c>
    </row>
    <row r="1453" spans="1:10" x14ac:dyDescent="0.2">
      <c r="A1453" s="3"/>
      <c r="B1453" s="3"/>
      <c r="C1453" s="11" t="b">
        <v>1</v>
      </c>
      <c r="D1453" s="3"/>
      <c r="E1453" s="3"/>
      <c r="F1453" s="3"/>
      <c r="G1453" s="3"/>
      <c r="H1453" s="4" t="s">
        <v>1087</v>
      </c>
      <c r="I1453" s="4" t="s">
        <v>1089</v>
      </c>
      <c r="J1453" s="4" t="s">
        <v>1088</v>
      </c>
    </row>
    <row r="1454" spans="1:10" x14ac:dyDescent="0.2">
      <c r="A1454" s="3"/>
      <c r="B1454" s="3"/>
      <c r="C1454" s="11" t="b">
        <v>1</v>
      </c>
      <c r="D1454" s="3"/>
      <c r="E1454" s="3"/>
      <c r="F1454" s="3"/>
      <c r="G1454" s="3"/>
      <c r="H1454" s="4" t="s">
        <v>1090</v>
      </c>
      <c r="I1454" s="4" t="s">
        <v>1092</v>
      </c>
      <c r="J1454" s="4" t="s">
        <v>1091</v>
      </c>
    </row>
    <row r="1455" spans="1:10" x14ac:dyDescent="0.2">
      <c r="A1455" s="3"/>
      <c r="B1455" s="3"/>
      <c r="C1455" s="11" t="b">
        <v>1</v>
      </c>
      <c r="D1455" s="3"/>
      <c r="E1455" s="3"/>
      <c r="F1455" s="3"/>
      <c r="G1455" s="3"/>
      <c r="H1455" s="4" t="s">
        <v>1093</v>
      </c>
      <c r="I1455" s="4" t="s">
        <v>1095</v>
      </c>
      <c r="J1455" s="4" t="s">
        <v>1094</v>
      </c>
    </row>
    <row r="1456" spans="1:10" x14ac:dyDescent="0.2">
      <c r="A1456" s="3"/>
      <c r="B1456" s="3"/>
      <c r="C1456" s="11" t="b">
        <v>1</v>
      </c>
      <c r="D1456" s="3"/>
      <c r="E1456" s="3"/>
      <c r="F1456" s="3"/>
      <c r="G1456" s="3"/>
      <c r="H1456" s="4" t="s">
        <v>1096</v>
      </c>
      <c r="I1456" s="4" t="s">
        <v>1098</v>
      </c>
      <c r="J1456" s="4" t="s">
        <v>1097</v>
      </c>
    </row>
    <row r="1457" spans="1:10" x14ac:dyDescent="0.2">
      <c r="A1457" s="3"/>
      <c r="B1457" s="3"/>
      <c r="C1457" s="11" t="b">
        <v>1</v>
      </c>
      <c r="D1457" s="3"/>
      <c r="E1457" s="3"/>
      <c r="F1457" s="3"/>
      <c r="G1457" s="3"/>
      <c r="H1457" s="4" t="s">
        <v>1099</v>
      </c>
      <c r="I1457" s="4" t="s">
        <v>1101</v>
      </c>
      <c r="J1457" s="4" t="s">
        <v>1100</v>
      </c>
    </row>
    <row r="1458" spans="1:10" x14ac:dyDescent="0.2">
      <c r="A1458" s="3"/>
      <c r="B1458" s="3"/>
      <c r="C1458" s="11" t="b">
        <v>1</v>
      </c>
      <c r="D1458" s="3"/>
      <c r="E1458" s="3"/>
      <c r="F1458" s="3"/>
      <c r="G1458" s="3"/>
      <c r="H1458" s="4" t="s">
        <v>1102</v>
      </c>
      <c r="I1458" s="4" t="s">
        <v>1104</v>
      </c>
      <c r="J1458" s="4" t="s">
        <v>1103</v>
      </c>
    </row>
    <row r="1459" spans="1:10" x14ac:dyDescent="0.2">
      <c r="A1459" s="3"/>
      <c r="B1459" s="3"/>
      <c r="C1459" s="11" t="b">
        <v>1</v>
      </c>
      <c r="D1459" s="3"/>
      <c r="E1459" s="3"/>
      <c r="F1459" s="3"/>
      <c r="G1459" s="3"/>
      <c r="H1459" s="4" t="s">
        <v>1105</v>
      </c>
      <c r="I1459" s="4" t="s">
        <v>1107</v>
      </c>
      <c r="J1459" s="4" t="s">
        <v>1106</v>
      </c>
    </row>
    <row r="1460" spans="1:10" x14ac:dyDescent="0.2">
      <c r="A1460" s="3"/>
      <c r="B1460" s="3"/>
      <c r="C1460" s="11" t="b">
        <v>1</v>
      </c>
      <c r="D1460" s="3"/>
      <c r="E1460" s="3"/>
      <c r="F1460" s="3"/>
      <c r="G1460" s="3"/>
      <c r="H1460" s="4" t="s">
        <v>1108</v>
      </c>
      <c r="I1460" s="4" t="s">
        <v>1110</v>
      </c>
      <c r="J1460" s="4" t="s">
        <v>1109</v>
      </c>
    </row>
    <row r="1461" spans="1:10" x14ac:dyDescent="0.2">
      <c r="A1461" s="3"/>
      <c r="B1461" s="3"/>
      <c r="C1461" s="11" t="b">
        <v>1</v>
      </c>
      <c r="D1461" s="3"/>
      <c r="E1461" s="3"/>
      <c r="F1461" s="3"/>
      <c r="G1461" s="3"/>
      <c r="H1461" s="4" t="s">
        <v>1111</v>
      </c>
      <c r="I1461" s="4" t="s">
        <v>1113</v>
      </c>
      <c r="J1461" s="4" t="s">
        <v>1112</v>
      </c>
    </row>
    <row r="1462" spans="1:10" x14ac:dyDescent="0.2">
      <c r="A1462" s="3"/>
      <c r="B1462" s="3"/>
      <c r="C1462" s="11" t="b">
        <v>1</v>
      </c>
      <c r="D1462" s="3"/>
      <c r="E1462" s="3"/>
      <c r="F1462" s="3"/>
      <c r="G1462" s="3"/>
      <c r="H1462" s="4" t="s">
        <v>1114</v>
      </c>
      <c r="I1462" s="4" t="s">
        <v>1116</v>
      </c>
      <c r="J1462" s="4" t="s">
        <v>1115</v>
      </c>
    </row>
    <row r="1463" spans="1:10" x14ac:dyDescent="0.2">
      <c r="A1463" s="3"/>
      <c r="B1463" s="3"/>
      <c r="C1463" s="11" t="b">
        <v>1</v>
      </c>
      <c r="D1463" s="3"/>
      <c r="E1463" s="3"/>
      <c r="F1463" s="3"/>
      <c r="G1463" s="3"/>
      <c r="H1463" s="4" t="s">
        <v>1117</v>
      </c>
      <c r="I1463" s="4" t="s">
        <v>1119</v>
      </c>
      <c r="J1463" s="4" t="s">
        <v>1118</v>
      </c>
    </row>
    <row r="1464" spans="1:10" x14ac:dyDescent="0.2">
      <c r="A1464" s="3"/>
      <c r="B1464" s="3"/>
      <c r="C1464" s="11" t="b">
        <v>1</v>
      </c>
      <c r="D1464" s="3"/>
      <c r="E1464" s="3"/>
      <c r="F1464" s="3"/>
      <c r="G1464" s="3"/>
      <c r="H1464" s="4" t="s">
        <v>1120</v>
      </c>
      <c r="I1464" s="4" t="s">
        <v>1122</v>
      </c>
      <c r="J1464" s="4" t="s">
        <v>1121</v>
      </c>
    </row>
    <row r="1465" spans="1:10" x14ac:dyDescent="0.2">
      <c r="A1465" s="3"/>
      <c r="B1465" s="3"/>
      <c r="C1465" s="11" t="b">
        <v>1</v>
      </c>
      <c r="D1465" s="3"/>
      <c r="E1465" s="3"/>
      <c r="F1465" s="3"/>
      <c r="G1465" s="3"/>
      <c r="H1465" s="4" t="s">
        <v>1123</v>
      </c>
      <c r="I1465" s="4" t="s">
        <v>1125</v>
      </c>
      <c r="J1465" s="4" t="s">
        <v>1124</v>
      </c>
    </row>
    <row r="1466" spans="1:10" x14ac:dyDescent="0.2">
      <c r="A1466" s="3"/>
      <c r="B1466" s="3"/>
      <c r="C1466" s="11" t="b">
        <v>1</v>
      </c>
      <c r="D1466" s="3"/>
      <c r="E1466" s="3"/>
      <c r="F1466" s="3"/>
      <c r="G1466" s="3"/>
      <c r="H1466" s="4" t="s">
        <v>1126</v>
      </c>
      <c r="I1466" s="4" t="s">
        <v>1128</v>
      </c>
      <c r="J1466" s="4" t="s">
        <v>1127</v>
      </c>
    </row>
    <row r="1467" spans="1:10" x14ac:dyDescent="0.2">
      <c r="A1467" s="3"/>
      <c r="B1467" s="3"/>
      <c r="C1467" s="11" t="b">
        <v>1</v>
      </c>
      <c r="D1467" s="3"/>
      <c r="E1467" s="3"/>
      <c r="F1467" s="3"/>
      <c r="G1467" s="3"/>
      <c r="H1467" s="4" t="s">
        <v>1129</v>
      </c>
      <c r="I1467" s="4" t="s">
        <v>1131</v>
      </c>
      <c r="J1467" s="4" t="s">
        <v>1130</v>
      </c>
    </row>
    <row r="1468" spans="1:10" x14ac:dyDescent="0.2">
      <c r="A1468" s="3"/>
      <c r="B1468" s="3"/>
      <c r="C1468" s="11" t="b">
        <v>1</v>
      </c>
      <c r="D1468" s="3"/>
      <c r="E1468" s="3"/>
      <c r="F1468" s="3"/>
      <c r="G1468" s="3"/>
      <c r="H1468" s="4" t="s">
        <v>1132</v>
      </c>
      <c r="I1468" s="4" t="s">
        <v>1134</v>
      </c>
      <c r="J1468" s="4" t="s">
        <v>1133</v>
      </c>
    </row>
    <row r="1469" spans="1:10" x14ac:dyDescent="0.2">
      <c r="A1469" s="3"/>
      <c r="B1469" s="3"/>
      <c r="C1469" s="11" t="b">
        <v>1</v>
      </c>
      <c r="D1469" s="3"/>
      <c r="E1469" s="3"/>
      <c r="F1469" s="3"/>
      <c r="G1469" s="3"/>
      <c r="H1469" s="4" t="s">
        <v>1135</v>
      </c>
      <c r="I1469" s="4" t="s">
        <v>1137</v>
      </c>
      <c r="J1469" s="4" t="s">
        <v>1136</v>
      </c>
    </row>
    <row r="1470" spans="1:10" x14ac:dyDescent="0.2">
      <c r="A1470" s="3"/>
      <c r="B1470" s="3"/>
      <c r="C1470" s="11" t="b">
        <v>1</v>
      </c>
      <c r="D1470" s="3"/>
      <c r="E1470" s="3"/>
      <c r="F1470" s="3"/>
      <c r="G1470" s="3"/>
      <c r="H1470" s="4" t="s">
        <v>1138</v>
      </c>
      <c r="I1470" s="4" t="s">
        <v>1140</v>
      </c>
      <c r="J1470" s="4" t="s">
        <v>1139</v>
      </c>
    </row>
    <row r="1471" spans="1:10" x14ac:dyDescent="0.2">
      <c r="A1471" s="3"/>
      <c r="B1471" s="3"/>
      <c r="C1471" s="11" t="b">
        <v>1</v>
      </c>
      <c r="D1471" s="3"/>
      <c r="E1471" s="3"/>
      <c r="F1471" s="3"/>
      <c r="G1471" s="3"/>
      <c r="H1471" s="4" t="s">
        <v>1141</v>
      </c>
      <c r="I1471" s="4" t="s">
        <v>1143</v>
      </c>
      <c r="J1471" s="4" t="s">
        <v>1142</v>
      </c>
    </row>
    <row r="1472" spans="1:10" x14ac:dyDescent="0.2">
      <c r="A1472" s="3"/>
      <c r="B1472" s="3"/>
      <c r="C1472" s="11" t="b">
        <v>1</v>
      </c>
      <c r="D1472" s="3"/>
      <c r="E1472" s="3"/>
      <c r="F1472" s="3"/>
      <c r="G1472" s="3"/>
      <c r="H1472" s="4" t="s">
        <v>1144</v>
      </c>
      <c r="I1472" s="4" t="s">
        <v>1146</v>
      </c>
      <c r="J1472" s="4" t="s">
        <v>1145</v>
      </c>
    </row>
    <row r="1473" spans="1:10" x14ac:dyDescent="0.2">
      <c r="A1473" s="3"/>
      <c r="B1473" s="3"/>
      <c r="C1473" s="11" t="b">
        <v>1</v>
      </c>
      <c r="D1473" s="3"/>
      <c r="E1473" s="3"/>
      <c r="F1473" s="3"/>
      <c r="G1473" s="3"/>
      <c r="H1473" s="4" t="s">
        <v>1147</v>
      </c>
      <c r="I1473" s="4" t="s">
        <v>1149</v>
      </c>
      <c r="J1473" s="4" t="s">
        <v>1148</v>
      </c>
    </row>
    <row r="1474" spans="1:10" x14ac:dyDescent="0.2">
      <c r="A1474" s="3"/>
      <c r="B1474" s="3"/>
      <c r="C1474" s="11" t="b">
        <v>1</v>
      </c>
      <c r="D1474" s="3"/>
      <c r="E1474" s="3"/>
      <c r="F1474" s="3"/>
      <c r="G1474" s="3"/>
      <c r="H1474" s="4" t="s">
        <v>1150</v>
      </c>
      <c r="I1474" s="4" t="s">
        <v>1152</v>
      </c>
      <c r="J1474" s="4" t="s">
        <v>1151</v>
      </c>
    </row>
    <row r="1475" spans="1:10" x14ac:dyDescent="0.2">
      <c r="A1475" s="3"/>
      <c r="B1475" s="3"/>
      <c r="C1475" s="11" t="b">
        <v>1</v>
      </c>
      <c r="D1475" s="3"/>
      <c r="E1475" s="3"/>
      <c r="F1475" s="3"/>
      <c r="G1475" s="3"/>
      <c r="H1475" s="4" t="s">
        <v>1153</v>
      </c>
      <c r="I1475" s="4" t="s">
        <v>1155</v>
      </c>
      <c r="J1475" s="4" t="s">
        <v>1154</v>
      </c>
    </row>
    <row r="1476" spans="1:10" x14ac:dyDescent="0.2">
      <c r="A1476" s="3"/>
      <c r="B1476" s="3"/>
      <c r="C1476" s="11" t="b">
        <v>1</v>
      </c>
      <c r="D1476" s="3"/>
      <c r="E1476" s="3"/>
      <c r="F1476" s="3"/>
      <c r="G1476" s="3"/>
      <c r="H1476" s="4" t="s">
        <v>1156</v>
      </c>
      <c r="I1476" s="4" t="s">
        <v>1158</v>
      </c>
      <c r="J1476" s="4" t="s">
        <v>1157</v>
      </c>
    </row>
    <row r="1477" spans="1:10" x14ac:dyDescent="0.2">
      <c r="A1477" s="3"/>
      <c r="B1477" s="3"/>
      <c r="C1477" s="11" t="b">
        <v>1</v>
      </c>
      <c r="D1477" s="3"/>
      <c r="E1477" s="3"/>
      <c r="F1477" s="3"/>
      <c r="G1477" s="3"/>
      <c r="H1477" s="4" t="s">
        <v>1159</v>
      </c>
      <c r="I1477" s="4" t="s">
        <v>1161</v>
      </c>
      <c r="J1477" s="4" t="s">
        <v>1160</v>
      </c>
    </row>
    <row r="1478" spans="1:10" x14ac:dyDescent="0.2">
      <c r="A1478" s="3"/>
      <c r="B1478" s="3"/>
      <c r="C1478" s="11" t="b">
        <v>1</v>
      </c>
      <c r="D1478" s="3"/>
      <c r="E1478" s="3"/>
      <c r="F1478" s="3"/>
      <c r="G1478" s="3"/>
      <c r="H1478" s="4" t="s">
        <v>1162</v>
      </c>
      <c r="I1478" s="4" t="s">
        <v>1164</v>
      </c>
      <c r="J1478" s="4" t="s">
        <v>1163</v>
      </c>
    </row>
    <row r="1479" spans="1:10" x14ac:dyDescent="0.2">
      <c r="A1479" s="3"/>
      <c r="B1479" s="3"/>
      <c r="C1479" s="11" t="b">
        <v>1</v>
      </c>
      <c r="D1479" s="3"/>
      <c r="E1479" s="3"/>
      <c r="F1479" s="3"/>
      <c r="G1479" s="3"/>
      <c r="H1479" s="4" t="s">
        <v>1165</v>
      </c>
      <c r="I1479" s="4" t="s">
        <v>1167</v>
      </c>
      <c r="J1479" s="4" t="s">
        <v>1166</v>
      </c>
    </row>
    <row r="1480" spans="1:10" x14ac:dyDescent="0.2">
      <c r="A1480" s="3"/>
      <c r="B1480" s="3"/>
      <c r="C1480" s="11" t="b">
        <v>1</v>
      </c>
      <c r="D1480" s="3"/>
      <c r="E1480" s="3"/>
      <c r="F1480" s="3"/>
      <c r="G1480" s="3"/>
      <c r="H1480" s="4" t="s">
        <v>1168</v>
      </c>
      <c r="I1480" s="4" t="s">
        <v>1170</v>
      </c>
      <c r="J1480" s="4" t="s">
        <v>1169</v>
      </c>
    </row>
    <row r="1481" spans="1:10" x14ac:dyDescent="0.2">
      <c r="A1481" s="3"/>
      <c r="B1481" s="3"/>
      <c r="C1481" s="11" t="b">
        <v>1</v>
      </c>
      <c r="D1481" s="3"/>
      <c r="E1481" s="3"/>
      <c r="F1481" s="3"/>
      <c r="G1481" s="3"/>
      <c r="H1481" s="4" t="s">
        <v>1171</v>
      </c>
      <c r="I1481" s="4" t="s">
        <v>1173</v>
      </c>
      <c r="J1481" s="4" t="s">
        <v>1172</v>
      </c>
    </row>
    <row r="1482" spans="1:10" x14ac:dyDescent="0.2">
      <c r="A1482" s="3"/>
      <c r="B1482" s="3"/>
      <c r="C1482" s="11" t="b">
        <v>1</v>
      </c>
      <c r="D1482" s="3"/>
      <c r="E1482" s="3"/>
      <c r="F1482" s="3"/>
      <c r="G1482" s="3"/>
      <c r="H1482" s="4" t="s">
        <v>1174</v>
      </c>
      <c r="I1482" s="4" t="s">
        <v>1176</v>
      </c>
      <c r="J1482" s="4" t="s">
        <v>1175</v>
      </c>
    </row>
    <row r="1483" spans="1:10" x14ac:dyDescent="0.2">
      <c r="A1483" s="3"/>
      <c r="B1483" s="3"/>
      <c r="C1483" s="11" t="b">
        <v>1</v>
      </c>
      <c r="D1483" s="3"/>
      <c r="E1483" s="3"/>
      <c r="F1483" s="3"/>
      <c r="G1483" s="3"/>
      <c r="H1483" s="4" t="s">
        <v>1177</v>
      </c>
      <c r="I1483" s="4" t="s">
        <v>1179</v>
      </c>
      <c r="J1483" s="4" t="s">
        <v>1178</v>
      </c>
    </row>
    <row r="1484" spans="1:10" x14ac:dyDescent="0.2">
      <c r="A1484" s="3"/>
      <c r="B1484" s="3"/>
      <c r="C1484" s="11" t="b">
        <v>1</v>
      </c>
      <c r="D1484" s="3"/>
      <c r="E1484" s="3"/>
      <c r="F1484" s="3"/>
      <c r="G1484" s="3"/>
      <c r="H1484" s="4" t="s">
        <v>1180</v>
      </c>
      <c r="I1484" s="4" t="s">
        <v>1182</v>
      </c>
      <c r="J1484" s="4" t="s">
        <v>1181</v>
      </c>
    </row>
    <row r="1485" spans="1:10" x14ac:dyDescent="0.2">
      <c r="A1485" s="3"/>
      <c r="B1485" s="3"/>
      <c r="C1485" s="11" t="b">
        <v>1</v>
      </c>
      <c r="D1485" s="3"/>
      <c r="E1485" s="3"/>
      <c r="F1485" s="3"/>
      <c r="G1485" s="3"/>
      <c r="H1485" s="4" t="s">
        <v>1183</v>
      </c>
      <c r="I1485" s="4" t="s">
        <v>1185</v>
      </c>
      <c r="J1485" s="4" t="s">
        <v>1184</v>
      </c>
    </row>
    <row r="1486" spans="1:10" x14ac:dyDescent="0.2">
      <c r="A1486" s="3"/>
      <c r="B1486" s="3"/>
      <c r="C1486" s="11" t="b">
        <v>1</v>
      </c>
      <c r="D1486" s="3"/>
      <c r="E1486" s="3"/>
      <c r="F1486" s="3"/>
      <c r="G1486" s="3"/>
      <c r="H1486" s="4" t="s">
        <v>1186</v>
      </c>
      <c r="I1486" s="4" t="s">
        <v>1188</v>
      </c>
      <c r="J1486" s="4" t="s">
        <v>1187</v>
      </c>
    </row>
    <row r="1487" spans="1:10" x14ac:dyDescent="0.2">
      <c r="A1487" s="3"/>
      <c r="B1487" s="3"/>
      <c r="C1487" s="11" t="b">
        <v>1</v>
      </c>
      <c r="D1487" s="3"/>
      <c r="E1487" s="3"/>
      <c r="F1487" s="3"/>
      <c r="G1487" s="3"/>
      <c r="H1487" s="4" t="s">
        <v>1189</v>
      </c>
      <c r="I1487" s="4" t="s">
        <v>1191</v>
      </c>
      <c r="J1487" s="4" t="s">
        <v>1190</v>
      </c>
    </row>
    <row r="1488" spans="1:10" x14ac:dyDescent="0.2">
      <c r="A1488" s="3"/>
      <c r="B1488" s="3"/>
      <c r="C1488" s="11" t="b">
        <v>1</v>
      </c>
      <c r="D1488" s="3"/>
      <c r="E1488" s="3"/>
      <c r="F1488" s="3"/>
      <c r="G1488" s="3"/>
      <c r="H1488" s="4" t="s">
        <v>1192</v>
      </c>
      <c r="I1488" s="4" t="s">
        <v>1194</v>
      </c>
      <c r="J1488" s="4" t="s">
        <v>1193</v>
      </c>
    </row>
    <row r="1489" spans="1:10" x14ac:dyDescent="0.2">
      <c r="A1489" s="3"/>
      <c r="B1489" s="3"/>
      <c r="C1489" s="11" t="b">
        <v>1</v>
      </c>
      <c r="D1489" s="3"/>
      <c r="E1489" s="3"/>
      <c r="F1489" s="3"/>
      <c r="G1489" s="3"/>
      <c r="H1489" s="4" t="s">
        <v>1195</v>
      </c>
      <c r="I1489" s="4" t="s">
        <v>1197</v>
      </c>
      <c r="J1489" s="4" t="s">
        <v>1196</v>
      </c>
    </row>
    <row r="1490" spans="1:10" x14ac:dyDescent="0.2">
      <c r="A1490" s="3"/>
      <c r="B1490" s="3"/>
      <c r="C1490" s="11" t="b">
        <v>1</v>
      </c>
      <c r="D1490" s="3"/>
      <c r="E1490" s="3"/>
      <c r="F1490" s="3"/>
      <c r="G1490" s="3"/>
      <c r="H1490" s="4" t="s">
        <v>1198</v>
      </c>
      <c r="I1490" s="4" t="s">
        <v>1200</v>
      </c>
      <c r="J1490" s="4" t="s">
        <v>1199</v>
      </c>
    </row>
    <row r="1491" spans="1:10" x14ac:dyDescent="0.2">
      <c r="A1491" s="3"/>
      <c r="B1491" s="3"/>
      <c r="C1491" s="11" t="b">
        <v>1</v>
      </c>
      <c r="D1491" s="3"/>
      <c r="E1491" s="3"/>
      <c r="F1491" s="3"/>
      <c r="G1491" s="3"/>
      <c r="H1491" s="4" t="s">
        <v>1201</v>
      </c>
      <c r="I1491" s="4" t="s">
        <v>1203</v>
      </c>
      <c r="J1491" s="4" t="s">
        <v>1202</v>
      </c>
    </row>
    <row r="1492" spans="1:10" x14ac:dyDescent="0.2">
      <c r="A1492" s="3"/>
      <c r="B1492" s="3"/>
      <c r="C1492" s="11" t="b">
        <v>1</v>
      </c>
      <c r="D1492" s="3"/>
      <c r="E1492" s="3"/>
      <c r="F1492" s="3"/>
      <c r="G1492" s="3"/>
      <c r="H1492" s="4" t="s">
        <v>1204</v>
      </c>
      <c r="I1492" s="4" t="s">
        <v>1206</v>
      </c>
      <c r="J1492" s="4" t="s">
        <v>1205</v>
      </c>
    </row>
    <row r="1493" spans="1:10" x14ac:dyDescent="0.2">
      <c r="A1493" s="3"/>
      <c r="B1493" s="3"/>
      <c r="C1493" s="11" t="b">
        <v>1</v>
      </c>
      <c r="D1493" s="3"/>
      <c r="E1493" s="3"/>
      <c r="F1493" s="3"/>
      <c r="G1493" s="3"/>
      <c r="H1493" s="4" t="s">
        <v>1207</v>
      </c>
      <c r="I1493" s="4" t="s">
        <v>1209</v>
      </c>
      <c r="J1493" s="4" t="s">
        <v>1208</v>
      </c>
    </row>
    <row r="1494" spans="1:10" x14ac:dyDescent="0.2">
      <c r="A1494" s="3"/>
      <c r="B1494" s="3"/>
      <c r="C1494" s="11" t="b">
        <v>1</v>
      </c>
      <c r="D1494" s="3"/>
      <c r="E1494" s="3"/>
      <c r="F1494" s="3"/>
      <c r="G1494" s="3"/>
      <c r="H1494" s="4" t="s">
        <v>1210</v>
      </c>
      <c r="I1494" s="4" t="s">
        <v>1212</v>
      </c>
      <c r="J1494" s="4" t="s">
        <v>1211</v>
      </c>
    </row>
    <row r="1495" spans="1:10" x14ac:dyDescent="0.2">
      <c r="A1495" s="3"/>
      <c r="B1495" s="3"/>
      <c r="C1495" s="11" t="b">
        <v>1</v>
      </c>
      <c r="D1495" s="3"/>
      <c r="E1495" s="3"/>
      <c r="F1495" s="3"/>
      <c r="G1495" s="3"/>
      <c r="H1495" s="4" t="s">
        <v>1213</v>
      </c>
      <c r="I1495" s="4" t="s">
        <v>1215</v>
      </c>
      <c r="J1495" s="4" t="s">
        <v>1214</v>
      </c>
    </row>
    <row r="1496" spans="1:10" x14ac:dyDescent="0.2">
      <c r="A1496" s="3"/>
      <c r="B1496" s="3"/>
      <c r="C1496" s="11" t="b">
        <v>1</v>
      </c>
      <c r="D1496" s="3"/>
      <c r="E1496" s="3"/>
      <c r="F1496" s="3"/>
      <c r="G1496" s="3"/>
      <c r="H1496" s="4" t="s">
        <v>1216</v>
      </c>
      <c r="I1496" s="4" t="s">
        <v>1218</v>
      </c>
      <c r="J1496" s="4" t="s">
        <v>1217</v>
      </c>
    </row>
    <row r="1497" spans="1:10" x14ac:dyDescent="0.2">
      <c r="A1497" s="3"/>
      <c r="B1497" s="3"/>
      <c r="C1497" s="11" t="b">
        <v>1</v>
      </c>
      <c r="D1497" s="3"/>
      <c r="E1497" s="3"/>
      <c r="F1497" s="3"/>
      <c r="G1497" s="3"/>
      <c r="H1497" s="4" t="s">
        <v>1219</v>
      </c>
      <c r="I1497" s="4" t="s">
        <v>1221</v>
      </c>
      <c r="J1497" s="4" t="s">
        <v>1220</v>
      </c>
    </row>
    <row r="1498" spans="1:10" x14ac:dyDescent="0.2">
      <c r="A1498" s="3"/>
      <c r="B1498" s="3"/>
      <c r="C1498" s="11" t="b">
        <v>1</v>
      </c>
      <c r="D1498" s="3"/>
      <c r="E1498" s="3"/>
      <c r="F1498" s="3"/>
      <c r="G1498" s="3"/>
      <c r="H1498" s="4" t="s">
        <v>1222</v>
      </c>
      <c r="I1498" s="4" t="s">
        <v>1224</v>
      </c>
      <c r="J1498" s="4" t="s">
        <v>1223</v>
      </c>
    </row>
    <row r="1499" spans="1:10" x14ac:dyDescent="0.2">
      <c r="A1499" s="3"/>
      <c r="B1499" s="3"/>
      <c r="C1499" s="11" t="b">
        <v>1</v>
      </c>
      <c r="D1499" s="3"/>
      <c r="E1499" s="3"/>
      <c r="F1499" s="3"/>
      <c r="G1499" s="3"/>
      <c r="H1499" s="4" t="s">
        <v>1225</v>
      </c>
      <c r="I1499" s="4" t="s">
        <v>1227</v>
      </c>
      <c r="J1499" s="4" t="s">
        <v>1226</v>
      </c>
    </row>
    <row r="1500" spans="1:10" x14ac:dyDescent="0.2">
      <c r="A1500" s="3"/>
      <c r="B1500" s="3"/>
      <c r="C1500" s="11" t="b">
        <v>1</v>
      </c>
      <c r="D1500" s="3"/>
      <c r="E1500" s="3"/>
      <c r="F1500" s="3"/>
      <c r="G1500" s="3"/>
      <c r="H1500" s="4" t="s">
        <v>1228</v>
      </c>
      <c r="I1500" s="4" t="s">
        <v>1230</v>
      </c>
      <c r="J1500" s="4" t="s">
        <v>1229</v>
      </c>
    </row>
    <row r="1501" spans="1:10" x14ac:dyDescent="0.2">
      <c r="A1501" s="3"/>
      <c r="B1501" s="3"/>
      <c r="C1501" s="11" t="b">
        <v>1</v>
      </c>
      <c r="D1501" s="3"/>
      <c r="E1501" s="3"/>
      <c r="F1501" s="3"/>
      <c r="G1501" s="3"/>
      <c r="H1501" s="4" t="s">
        <v>1231</v>
      </c>
      <c r="I1501" s="4" t="s">
        <v>1233</v>
      </c>
      <c r="J1501" s="4" t="s">
        <v>1232</v>
      </c>
    </row>
    <row r="1502" spans="1:10" x14ac:dyDescent="0.2">
      <c r="A1502" s="3"/>
      <c r="B1502" s="3"/>
      <c r="C1502" s="11" t="b">
        <v>1</v>
      </c>
      <c r="D1502" s="3"/>
      <c r="E1502" s="3"/>
      <c r="F1502" s="3"/>
      <c r="G1502" s="3"/>
      <c r="H1502" s="4" t="s">
        <v>1234</v>
      </c>
      <c r="I1502" s="4" t="s">
        <v>1236</v>
      </c>
      <c r="J1502" s="4" t="s">
        <v>1235</v>
      </c>
    </row>
    <row r="1503" spans="1:10" x14ac:dyDescent="0.2">
      <c r="A1503" s="3"/>
      <c r="B1503" s="3"/>
      <c r="C1503" s="11" t="b">
        <v>1</v>
      </c>
      <c r="D1503" s="3"/>
      <c r="E1503" s="3"/>
      <c r="F1503" s="3"/>
      <c r="G1503" s="3"/>
      <c r="H1503" s="4" t="s">
        <v>1237</v>
      </c>
      <c r="I1503" s="4" t="s">
        <v>1239</v>
      </c>
      <c r="J1503" s="4" t="s">
        <v>1238</v>
      </c>
    </row>
    <row r="1504" spans="1:10" x14ac:dyDescent="0.2">
      <c r="A1504" s="3"/>
      <c r="B1504" s="3"/>
      <c r="C1504" s="11" t="b">
        <v>1</v>
      </c>
      <c r="D1504" s="3"/>
      <c r="E1504" s="3"/>
      <c r="F1504" s="3"/>
      <c r="G1504" s="3"/>
      <c r="H1504" s="4" t="s">
        <v>1240</v>
      </c>
      <c r="I1504" s="4" t="s">
        <v>1242</v>
      </c>
      <c r="J1504" s="4" t="s">
        <v>1241</v>
      </c>
    </row>
    <row r="1505" spans="1:10" x14ac:dyDescent="0.2">
      <c r="A1505" s="3"/>
      <c r="B1505" s="3"/>
      <c r="C1505" s="11" t="b">
        <v>1</v>
      </c>
      <c r="D1505" s="3"/>
      <c r="E1505" s="3"/>
      <c r="F1505" s="3"/>
      <c r="G1505" s="3"/>
      <c r="H1505" s="4" t="s">
        <v>1243</v>
      </c>
      <c r="I1505" s="4" t="s">
        <v>1245</v>
      </c>
      <c r="J1505" s="4" t="s">
        <v>1244</v>
      </c>
    </row>
    <row r="1506" spans="1:10" x14ac:dyDescent="0.2">
      <c r="A1506" s="3"/>
      <c r="B1506" s="3"/>
      <c r="C1506" s="11" t="b">
        <v>1</v>
      </c>
      <c r="D1506" s="3"/>
      <c r="E1506" s="3"/>
      <c r="F1506" s="3"/>
      <c r="G1506" s="3"/>
      <c r="H1506" s="4" t="s">
        <v>1246</v>
      </c>
      <c r="I1506" s="4" t="s">
        <v>1248</v>
      </c>
      <c r="J1506" s="4" t="s">
        <v>1247</v>
      </c>
    </row>
    <row r="1507" spans="1:10" x14ac:dyDescent="0.2">
      <c r="A1507" s="3"/>
      <c r="B1507" s="3"/>
      <c r="C1507" s="11" t="b">
        <v>1</v>
      </c>
      <c r="D1507" s="3"/>
      <c r="E1507" s="3"/>
      <c r="F1507" s="3"/>
      <c r="G1507" s="3"/>
      <c r="H1507" s="4" t="s">
        <v>1249</v>
      </c>
      <c r="I1507" s="4" t="s">
        <v>1251</v>
      </c>
      <c r="J1507" s="4" t="s">
        <v>1250</v>
      </c>
    </row>
    <row r="1508" spans="1:10" x14ac:dyDescent="0.2">
      <c r="A1508" s="3"/>
      <c r="B1508" s="3"/>
      <c r="C1508" s="11" t="b">
        <v>1</v>
      </c>
      <c r="D1508" s="3"/>
      <c r="E1508" s="3"/>
      <c r="F1508" s="3"/>
      <c r="G1508" s="3"/>
      <c r="H1508" s="4" t="s">
        <v>1252</v>
      </c>
      <c r="I1508" s="4" t="s">
        <v>1254</v>
      </c>
      <c r="J1508" s="4" t="s">
        <v>1253</v>
      </c>
    </row>
    <row r="1509" spans="1:10" x14ac:dyDescent="0.2">
      <c r="A1509" s="3"/>
      <c r="B1509" s="3"/>
      <c r="C1509" s="11" t="b">
        <v>1</v>
      </c>
      <c r="D1509" s="3"/>
      <c r="E1509" s="3"/>
      <c r="F1509" s="3"/>
      <c r="G1509" s="3"/>
      <c r="H1509" s="4" t="s">
        <v>1255</v>
      </c>
      <c r="I1509" s="4" t="s">
        <v>1257</v>
      </c>
      <c r="J1509" s="4" t="s">
        <v>1256</v>
      </c>
    </row>
    <row r="1510" spans="1:10" x14ac:dyDescent="0.2">
      <c r="A1510" s="3"/>
      <c r="B1510" s="3"/>
      <c r="C1510" s="11" t="b">
        <v>1</v>
      </c>
      <c r="D1510" s="3"/>
      <c r="E1510" s="3"/>
      <c r="F1510" s="3"/>
      <c r="G1510" s="3"/>
      <c r="H1510" s="4" t="s">
        <v>1258</v>
      </c>
      <c r="I1510" s="4" t="s">
        <v>1260</v>
      </c>
      <c r="J1510" s="4" t="s">
        <v>1259</v>
      </c>
    </row>
    <row r="1511" spans="1:10" x14ac:dyDescent="0.2">
      <c r="A1511" s="3"/>
      <c r="B1511" s="3"/>
      <c r="C1511" s="11" t="b">
        <v>1</v>
      </c>
      <c r="D1511" s="3"/>
      <c r="E1511" s="3"/>
      <c r="F1511" s="3"/>
      <c r="G1511" s="3"/>
      <c r="H1511" s="4" t="s">
        <v>1261</v>
      </c>
      <c r="I1511" s="4" t="s">
        <v>1263</v>
      </c>
      <c r="J1511" s="4" t="s">
        <v>1262</v>
      </c>
    </row>
    <row r="1512" spans="1:10" x14ac:dyDescent="0.2">
      <c r="A1512" s="3"/>
      <c r="B1512" s="3"/>
      <c r="C1512" s="11" t="b">
        <v>1</v>
      </c>
      <c r="D1512" s="3"/>
      <c r="E1512" s="3"/>
      <c r="F1512" s="3"/>
      <c r="G1512" s="3"/>
      <c r="H1512" s="4" t="s">
        <v>1264</v>
      </c>
      <c r="I1512" s="4" t="s">
        <v>1266</v>
      </c>
      <c r="J1512" s="4" t="s">
        <v>1265</v>
      </c>
    </row>
    <row r="1513" spans="1:10" x14ac:dyDescent="0.2">
      <c r="A1513" s="3"/>
      <c r="B1513" s="3"/>
      <c r="C1513" s="11" t="b">
        <v>1</v>
      </c>
      <c r="D1513" s="3"/>
      <c r="E1513" s="3"/>
      <c r="F1513" s="3"/>
      <c r="G1513" s="3"/>
      <c r="H1513" s="4" t="s">
        <v>1267</v>
      </c>
      <c r="I1513" s="4" t="s">
        <v>1269</v>
      </c>
      <c r="J1513" s="4" t="s">
        <v>1268</v>
      </c>
    </row>
    <row r="1514" spans="1:10" x14ac:dyDescent="0.2">
      <c r="A1514" s="3"/>
      <c r="B1514" s="3"/>
      <c r="C1514" s="11" t="b">
        <v>1</v>
      </c>
      <c r="D1514" s="3"/>
      <c r="E1514" s="3"/>
      <c r="F1514" s="3"/>
      <c r="G1514" s="3"/>
      <c r="H1514" s="4" t="s">
        <v>1270</v>
      </c>
      <c r="I1514" s="4" t="s">
        <v>1272</v>
      </c>
      <c r="J1514" s="4" t="s">
        <v>1271</v>
      </c>
    </row>
    <row r="1515" spans="1:10" x14ac:dyDescent="0.2">
      <c r="A1515" s="3"/>
      <c r="B1515" s="3"/>
      <c r="C1515" s="11" t="b">
        <v>1</v>
      </c>
      <c r="D1515" s="3"/>
      <c r="E1515" s="3"/>
      <c r="F1515" s="3"/>
      <c r="G1515" s="3"/>
      <c r="H1515" s="4" t="s">
        <v>1273</v>
      </c>
      <c r="I1515" s="4" t="s">
        <v>1275</v>
      </c>
      <c r="J1515" s="4" t="s">
        <v>1274</v>
      </c>
    </row>
    <row r="1516" spans="1:10" x14ac:dyDescent="0.2">
      <c r="A1516" s="3"/>
      <c r="B1516" s="3"/>
      <c r="C1516" s="11" t="b">
        <v>1</v>
      </c>
      <c r="D1516" s="3"/>
      <c r="E1516" s="3"/>
      <c r="F1516" s="3"/>
      <c r="G1516" s="3"/>
      <c r="H1516" s="4" t="s">
        <v>1276</v>
      </c>
      <c r="I1516" s="4" t="s">
        <v>1278</v>
      </c>
      <c r="J1516" s="4" t="s">
        <v>1277</v>
      </c>
    </row>
    <row r="1517" spans="1:10" x14ac:dyDescent="0.2">
      <c r="A1517" s="3"/>
      <c r="B1517" s="3"/>
      <c r="C1517" s="11" t="b">
        <v>1</v>
      </c>
      <c r="D1517" s="3"/>
      <c r="E1517" s="3"/>
      <c r="F1517" s="3"/>
      <c r="G1517" s="3"/>
      <c r="H1517" s="4" t="s">
        <v>1279</v>
      </c>
      <c r="I1517" s="4" t="s">
        <v>1281</v>
      </c>
      <c r="J1517" s="4" t="s">
        <v>1280</v>
      </c>
    </row>
    <row r="1518" spans="1:10" x14ac:dyDescent="0.2">
      <c r="A1518" s="3"/>
      <c r="B1518" s="3"/>
      <c r="C1518" s="11" t="b">
        <v>1</v>
      </c>
      <c r="D1518" s="3"/>
      <c r="E1518" s="3"/>
      <c r="F1518" s="3"/>
      <c r="G1518" s="3"/>
      <c r="H1518" s="4" t="s">
        <v>1282</v>
      </c>
      <c r="I1518" s="4" t="s">
        <v>1284</v>
      </c>
      <c r="J1518" s="4" t="s">
        <v>1283</v>
      </c>
    </row>
    <row r="1519" spans="1:10" x14ac:dyDescent="0.2">
      <c r="A1519" s="3"/>
      <c r="B1519" s="3"/>
      <c r="C1519" s="11" t="b">
        <v>1</v>
      </c>
      <c r="D1519" s="3"/>
      <c r="E1519" s="3"/>
      <c r="F1519" s="3"/>
      <c r="G1519" s="3"/>
      <c r="H1519" s="4" t="s">
        <v>1285</v>
      </c>
      <c r="I1519" s="4" t="s">
        <v>1287</v>
      </c>
      <c r="J1519" s="4" t="s">
        <v>1286</v>
      </c>
    </row>
    <row r="1520" spans="1:10" x14ac:dyDescent="0.2">
      <c r="A1520" s="3"/>
      <c r="B1520" s="3"/>
      <c r="C1520" s="11" t="b">
        <v>1</v>
      </c>
      <c r="D1520" s="3"/>
      <c r="E1520" s="3"/>
      <c r="F1520" s="3"/>
      <c r="G1520" s="3"/>
      <c r="H1520" s="4" t="s">
        <v>1288</v>
      </c>
      <c r="I1520" s="4" t="s">
        <v>1290</v>
      </c>
      <c r="J1520" s="4" t="s">
        <v>1289</v>
      </c>
    </row>
    <row r="1521" spans="1:10" x14ac:dyDescent="0.2">
      <c r="A1521" s="3"/>
      <c r="B1521" s="3"/>
      <c r="C1521" s="11" t="b">
        <v>1</v>
      </c>
      <c r="D1521" s="3"/>
      <c r="E1521" s="3"/>
      <c r="F1521" s="3"/>
      <c r="G1521" s="3"/>
      <c r="H1521" s="4" t="s">
        <v>1291</v>
      </c>
      <c r="I1521" s="4" t="s">
        <v>1293</v>
      </c>
      <c r="J1521" s="4" t="s">
        <v>1292</v>
      </c>
    </row>
    <row r="1522" spans="1:10" x14ac:dyDescent="0.2">
      <c r="A1522" s="3"/>
      <c r="B1522" s="3"/>
      <c r="C1522" s="11" t="b">
        <v>1</v>
      </c>
      <c r="D1522" s="3"/>
      <c r="E1522" s="3"/>
      <c r="F1522" s="3"/>
      <c r="G1522" s="3"/>
      <c r="H1522" s="4" t="s">
        <v>1294</v>
      </c>
      <c r="I1522" s="4" t="s">
        <v>1296</v>
      </c>
      <c r="J1522" s="4" t="s">
        <v>1295</v>
      </c>
    </row>
    <row r="1523" spans="1:10" x14ac:dyDescent="0.2">
      <c r="A1523" s="3"/>
      <c r="B1523" s="3"/>
      <c r="C1523" s="11" t="b">
        <v>1</v>
      </c>
      <c r="D1523" s="3"/>
      <c r="E1523" s="3"/>
      <c r="F1523" s="3"/>
      <c r="G1523" s="3"/>
      <c r="H1523" s="4" t="s">
        <v>1297</v>
      </c>
      <c r="I1523" s="4" t="s">
        <v>1299</v>
      </c>
      <c r="J1523" s="4" t="s">
        <v>1298</v>
      </c>
    </row>
    <row r="1524" spans="1:10" x14ac:dyDescent="0.2">
      <c r="A1524" s="3"/>
      <c r="B1524" s="3"/>
      <c r="C1524" s="11" t="b">
        <v>1</v>
      </c>
      <c r="D1524" s="3"/>
      <c r="E1524" s="3"/>
      <c r="F1524" s="3"/>
      <c r="G1524" s="3"/>
      <c r="H1524" s="4" t="s">
        <v>1300</v>
      </c>
      <c r="I1524" s="4" t="s">
        <v>1302</v>
      </c>
      <c r="J1524" s="4" t="s">
        <v>1301</v>
      </c>
    </row>
    <row r="1525" spans="1:10" x14ac:dyDescent="0.2">
      <c r="A1525" s="3"/>
      <c r="B1525" s="3"/>
      <c r="C1525" s="11" t="b">
        <v>1</v>
      </c>
      <c r="D1525" s="3"/>
      <c r="E1525" s="3"/>
      <c r="F1525" s="3"/>
      <c r="G1525" s="3"/>
      <c r="H1525" s="4" t="s">
        <v>1303</v>
      </c>
      <c r="I1525" s="4" t="s">
        <v>1305</v>
      </c>
      <c r="J1525" s="4" t="s">
        <v>1304</v>
      </c>
    </row>
    <row r="1526" spans="1:10" x14ac:dyDescent="0.2">
      <c r="A1526" s="3"/>
      <c r="B1526" s="3"/>
      <c r="C1526" s="11" t="b">
        <v>1</v>
      </c>
      <c r="D1526" s="3"/>
      <c r="E1526" s="3"/>
      <c r="F1526" s="3"/>
      <c r="G1526" s="3"/>
      <c r="H1526" s="4" t="s">
        <v>1306</v>
      </c>
      <c r="I1526" s="4" t="s">
        <v>1308</v>
      </c>
      <c r="J1526" s="4" t="s">
        <v>1307</v>
      </c>
    </row>
    <row r="1527" spans="1:10" x14ac:dyDescent="0.2">
      <c r="A1527" s="3"/>
      <c r="B1527" s="3"/>
      <c r="C1527" s="11" t="b">
        <v>1</v>
      </c>
      <c r="D1527" s="3"/>
      <c r="E1527" s="3"/>
      <c r="F1527" s="3"/>
      <c r="G1527" s="3"/>
      <c r="H1527" s="4" t="s">
        <v>1309</v>
      </c>
      <c r="I1527" s="4" t="s">
        <v>1311</v>
      </c>
      <c r="J1527" s="4" t="s">
        <v>1310</v>
      </c>
    </row>
    <row r="1528" spans="1:10" x14ac:dyDescent="0.2">
      <c r="A1528" s="3"/>
      <c r="B1528" s="3"/>
      <c r="C1528" s="11" t="b">
        <v>1</v>
      </c>
      <c r="D1528" s="3"/>
      <c r="E1528" s="3"/>
      <c r="F1528" s="3"/>
      <c r="G1528" s="3"/>
      <c r="H1528" s="4" t="s">
        <v>1312</v>
      </c>
      <c r="I1528" s="4" t="s">
        <v>1314</v>
      </c>
      <c r="J1528" s="4" t="s">
        <v>1313</v>
      </c>
    </row>
    <row r="1529" spans="1:10" x14ac:dyDescent="0.2">
      <c r="A1529" s="3"/>
      <c r="B1529" s="3"/>
      <c r="C1529" s="11" t="b">
        <v>1</v>
      </c>
      <c r="D1529" s="3"/>
      <c r="E1529" s="3"/>
      <c r="F1529" s="3"/>
      <c r="G1529" s="3"/>
      <c r="H1529" s="4" t="s">
        <v>1315</v>
      </c>
      <c r="I1529" s="4" t="s">
        <v>1317</v>
      </c>
      <c r="J1529" s="4" t="s">
        <v>1316</v>
      </c>
    </row>
    <row r="1530" spans="1:10" x14ac:dyDescent="0.2">
      <c r="A1530" s="3"/>
      <c r="B1530" s="3"/>
      <c r="C1530" s="11" t="b">
        <v>1</v>
      </c>
      <c r="D1530" s="3"/>
      <c r="E1530" s="3"/>
      <c r="F1530" s="3"/>
      <c r="G1530" s="3"/>
      <c r="H1530" s="4" t="s">
        <v>1318</v>
      </c>
      <c r="I1530" s="4" t="s">
        <v>1320</v>
      </c>
      <c r="J1530" s="4" t="s">
        <v>1319</v>
      </c>
    </row>
    <row r="1531" spans="1:10" x14ac:dyDescent="0.2">
      <c r="A1531" s="3"/>
      <c r="B1531" s="3"/>
      <c r="C1531" s="11" t="b">
        <v>1</v>
      </c>
      <c r="D1531" s="3"/>
      <c r="E1531" s="3"/>
      <c r="F1531" s="3"/>
      <c r="G1531" s="3"/>
      <c r="H1531" s="4" t="s">
        <v>1321</v>
      </c>
      <c r="I1531" s="4" t="s">
        <v>1323</v>
      </c>
      <c r="J1531" s="4" t="s">
        <v>1322</v>
      </c>
    </row>
    <row r="1532" spans="1:10" x14ac:dyDescent="0.2">
      <c r="A1532" s="3"/>
      <c r="B1532" s="3"/>
      <c r="C1532" s="11" t="b">
        <v>1</v>
      </c>
      <c r="D1532" s="3"/>
      <c r="E1532" s="3"/>
      <c r="F1532" s="3"/>
      <c r="G1532" s="3"/>
      <c r="H1532" s="4" t="s">
        <v>1324</v>
      </c>
      <c r="I1532" s="4" t="s">
        <v>1326</v>
      </c>
      <c r="J1532" s="4" t="s">
        <v>1325</v>
      </c>
    </row>
    <row r="1533" spans="1:10" x14ac:dyDescent="0.2">
      <c r="A1533" s="3"/>
      <c r="B1533" s="3"/>
      <c r="C1533" s="11" t="b">
        <v>1</v>
      </c>
      <c r="D1533" s="3"/>
      <c r="E1533" s="3"/>
      <c r="F1533" s="3"/>
      <c r="G1533" s="3"/>
      <c r="H1533" s="4" t="s">
        <v>1327</v>
      </c>
      <c r="I1533" s="4" t="s">
        <v>1329</v>
      </c>
      <c r="J1533" s="4" t="s">
        <v>1328</v>
      </c>
    </row>
    <row r="1534" spans="1:10" x14ac:dyDescent="0.2">
      <c r="A1534" s="3"/>
      <c r="B1534" s="3"/>
      <c r="C1534" s="11" t="b">
        <v>1</v>
      </c>
      <c r="D1534" s="3"/>
      <c r="E1534" s="3"/>
      <c r="F1534" s="3"/>
      <c r="G1534" s="3"/>
      <c r="H1534" s="4" t="s">
        <v>1330</v>
      </c>
      <c r="I1534" s="4" t="s">
        <v>1332</v>
      </c>
      <c r="J1534" s="4" t="s">
        <v>1331</v>
      </c>
    </row>
    <row r="1535" spans="1:10" x14ac:dyDescent="0.2">
      <c r="A1535" s="3"/>
      <c r="B1535" s="3"/>
      <c r="C1535" s="11" t="b">
        <v>1</v>
      </c>
      <c r="D1535" s="3"/>
      <c r="E1535" s="3"/>
      <c r="F1535" s="3"/>
      <c r="G1535" s="3"/>
      <c r="H1535" s="4" t="s">
        <v>1333</v>
      </c>
      <c r="I1535" s="4" t="s">
        <v>1335</v>
      </c>
      <c r="J1535" s="4" t="s">
        <v>1334</v>
      </c>
    </row>
    <row r="1536" spans="1:10" x14ac:dyDescent="0.2">
      <c r="A1536" s="3"/>
      <c r="B1536" s="3"/>
      <c r="C1536" s="11" t="b">
        <v>1</v>
      </c>
      <c r="D1536" s="3"/>
      <c r="E1536" s="3"/>
      <c r="F1536" s="3"/>
      <c r="G1536" s="3"/>
      <c r="H1536" s="4" t="s">
        <v>1336</v>
      </c>
      <c r="I1536" s="4" t="s">
        <v>1338</v>
      </c>
      <c r="J1536" s="4" t="s">
        <v>1337</v>
      </c>
    </row>
    <row r="1537" spans="1:10" x14ac:dyDescent="0.2">
      <c r="A1537" s="3"/>
      <c r="B1537" s="3"/>
      <c r="C1537" s="11" t="b">
        <v>1</v>
      </c>
      <c r="D1537" s="3"/>
      <c r="E1537" s="3"/>
      <c r="F1537" s="3"/>
      <c r="G1537" s="3"/>
      <c r="H1537" s="4" t="s">
        <v>1339</v>
      </c>
      <c r="I1537" s="4" t="s">
        <v>1341</v>
      </c>
      <c r="J1537" s="4" t="s">
        <v>1340</v>
      </c>
    </row>
    <row r="1538" spans="1:10" x14ac:dyDescent="0.2">
      <c r="A1538" s="3"/>
      <c r="B1538" s="3"/>
      <c r="C1538" s="11" t="b">
        <v>1</v>
      </c>
      <c r="D1538" s="3"/>
      <c r="E1538" s="3"/>
      <c r="F1538" s="3"/>
      <c r="G1538" s="3"/>
      <c r="H1538" s="4" t="s">
        <v>1342</v>
      </c>
      <c r="I1538" s="4" t="s">
        <v>1344</v>
      </c>
      <c r="J1538" s="4" t="s">
        <v>1343</v>
      </c>
    </row>
    <row r="1539" spans="1:10" x14ac:dyDescent="0.2">
      <c r="A1539" s="3"/>
      <c r="B1539" s="3"/>
      <c r="C1539" s="11" t="b">
        <v>1</v>
      </c>
      <c r="D1539" s="3"/>
      <c r="E1539" s="3"/>
      <c r="F1539" s="3"/>
      <c r="G1539" s="3"/>
      <c r="H1539" s="4" t="s">
        <v>1345</v>
      </c>
      <c r="I1539" s="4" t="s">
        <v>1347</v>
      </c>
      <c r="J1539" s="4" t="s">
        <v>1346</v>
      </c>
    </row>
    <row r="1540" spans="1:10" x14ac:dyDescent="0.2">
      <c r="A1540" s="3"/>
      <c r="B1540" s="3"/>
      <c r="C1540" s="11" t="b">
        <v>1</v>
      </c>
      <c r="D1540" s="3"/>
      <c r="E1540" s="3"/>
      <c r="F1540" s="3"/>
      <c r="G1540" s="3"/>
      <c r="H1540" s="4" t="s">
        <v>1348</v>
      </c>
      <c r="I1540" s="4" t="s">
        <v>1350</v>
      </c>
      <c r="J1540" s="4" t="s">
        <v>1349</v>
      </c>
    </row>
    <row r="1541" spans="1:10" x14ac:dyDescent="0.2">
      <c r="A1541" s="3"/>
      <c r="B1541" s="3"/>
      <c r="C1541" s="11" t="b">
        <v>1</v>
      </c>
      <c r="D1541" s="3"/>
      <c r="E1541" s="3"/>
      <c r="F1541" s="3"/>
      <c r="G1541" s="3"/>
      <c r="H1541" s="4" t="s">
        <v>1351</v>
      </c>
      <c r="I1541" s="4" t="s">
        <v>1353</v>
      </c>
      <c r="J1541" s="4" t="s">
        <v>1352</v>
      </c>
    </row>
    <row r="1542" spans="1:10" x14ac:dyDescent="0.2">
      <c r="A1542" s="3"/>
      <c r="B1542" s="3"/>
      <c r="C1542" s="11" t="b">
        <v>1</v>
      </c>
      <c r="D1542" s="3"/>
      <c r="E1542" s="3"/>
      <c r="F1542" s="3"/>
      <c r="G1542" s="3"/>
      <c r="H1542" s="4" t="s">
        <v>1354</v>
      </c>
      <c r="I1542" s="4" t="s">
        <v>1356</v>
      </c>
      <c r="J1542" s="4" t="s">
        <v>1355</v>
      </c>
    </row>
    <row r="1543" spans="1:10" x14ac:dyDescent="0.2">
      <c r="A1543" s="3"/>
      <c r="B1543" s="3"/>
      <c r="C1543" s="11" t="b">
        <v>1</v>
      </c>
      <c r="D1543" s="3"/>
      <c r="E1543" s="3"/>
      <c r="F1543" s="3"/>
      <c r="G1543" s="3"/>
      <c r="H1543" s="4" t="s">
        <v>1357</v>
      </c>
      <c r="I1543" s="4" t="s">
        <v>1359</v>
      </c>
      <c r="J1543" s="4" t="s">
        <v>1358</v>
      </c>
    </row>
    <row r="1544" spans="1:10" x14ac:dyDescent="0.2">
      <c r="A1544" s="3"/>
      <c r="B1544" s="3"/>
      <c r="C1544" s="11" t="b">
        <v>1</v>
      </c>
      <c r="D1544" s="3"/>
      <c r="E1544" s="3"/>
      <c r="F1544" s="3"/>
      <c r="G1544" s="3"/>
      <c r="H1544" s="4" t="s">
        <v>1360</v>
      </c>
      <c r="I1544" s="4" t="s">
        <v>1362</v>
      </c>
      <c r="J1544" s="4" t="s">
        <v>1361</v>
      </c>
    </row>
    <row r="1545" spans="1:10" x14ac:dyDescent="0.2">
      <c r="A1545" s="3"/>
      <c r="B1545" s="3"/>
      <c r="C1545" s="11" t="b">
        <v>1</v>
      </c>
      <c r="D1545" s="3"/>
      <c r="E1545" s="3"/>
      <c r="F1545" s="3"/>
      <c r="G1545" s="3"/>
      <c r="H1545" s="4" t="s">
        <v>1363</v>
      </c>
      <c r="I1545" s="4" t="s">
        <v>1365</v>
      </c>
      <c r="J1545" s="4" t="s">
        <v>1364</v>
      </c>
    </row>
    <row r="1546" spans="1:10" x14ac:dyDescent="0.2">
      <c r="A1546" s="3"/>
      <c r="B1546" s="3"/>
      <c r="C1546" s="11" t="b">
        <v>1</v>
      </c>
      <c r="D1546" s="3"/>
      <c r="E1546" s="3"/>
      <c r="F1546" s="3"/>
      <c r="G1546" s="3"/>
      <c r="H1546" s="4" t="s">
        <v>1366</v>
      </c>
      <c r="I1546" s="4" t="s">
        <v>1368</v>
      </c>
      <c r="J1546" s="4" t="s">
        <v>1367</v>
      </c>
    </row>
    <row r="1547" spans="1:10" x14ac:dyDescent="0.2">
      <c r="A1547" s="3"/>
      <c r="B1547" s="3"/>
      <c r="C1547" s="11" t="b">
        <v>1</v>
      </c>
      <c r="D1547" s="3"/>
      <c r="E1547" s="3"/>
      <c r="F1547" s="3"/>
      <c r="G1547" s="3"/>
      <c r="H1547" s="4" t="s">
        <v>1369</v>
      </c>
      <c r="I1547" s="4" t="s">
        <v>1371</v>
      </c>
      <c r="J1547" s="4" t="s">
        <v>1370</v>
      </c>
    </row>
    <row r="1548" spans="1:10" x14ac:dyDescent="0.2">
      <c r="A1548" s="3"/>
      <c r="B1548" s="3"/>
      <c r="C1548" s="11" t="b">
        <v>1</v>
      </c>
      <c r="D1548" s="3"/>
      <c r="E1548" s="3"/>
      <c r="F1548" s="3"/>
      <c r="G1548" s="3"/>
      <c r="H1548" s="4" t="s">
        <v>1372</v>
      </c>
      <c r="I1548" s="4" t="s">
        <v>1374</v>
      </c>
      <c r="J1548" s="4" t="s">
        <v>1373</v>
      </c>
    </row>
    <row r="1549" spans="1:10" x14ac:dyDescent="0.2">
      <c r="A1549" s="3"/>
      <c r="B1549" s="3"/>
      <c r="C1549" s="11" t="b">
        <v>1</v>
      </c>
      <c r="D1549" s="3"/>
      <c r="E1549" s="3"/>
      <c r="F1549" s="3"/>
      <c r="G1549" s="3"/>
      <c r="H1549" s="4" t="s">
        <v>1375</v>
      </c>
      <c r="I1549" s="4" t="s">
        <v>1377</v>
      </c>
      <c r="J1549" s="4" t="s">
        <v>1376</v>
      </c>
    </row>
    <row r="1550" spans="1:10" x14ac:dyDescent="0.2">
      <c r="A1550" s="3"/>
      <c r="B1550" s="3"/>
      <c r="C1550" s="11" t="b">
        <v>1</v>
      </c>
      <c r="D1550" s="3"/>
      <c r="E1550" s="3"/>
      <c r="F1550" s="3"/>
      <c r="G1550" s="3"/>
      <c r="H1550" s="4" t="s">
        <v>1378</v>
      </c>
      <c r="I1550" s="4" t="s">
        <v>1380</v>
      </c>
      <c r="J1550" s="4" t="s">
        <v>1379</v>
      </c>
    </row>
    <row r="1551" spans="1:10" x14ac:dyDescent="0.2">
      <c r="A1551" s="3"/>
      <c r="B1551" s="3"/>
      <c r="C1551" s="11" t="b">
        <v>1</v>
      </c>
      <c r="D1551" s="3"/>
      <c r="E1551" s="3"/>
      <c r="F1551" s="3"/>
      <c r="G1551" s="3"/>
      <c r="H1551" s="4" t="s">
        <v>1381</v>
      </c>
      <c r="I1551" s="4" t="s">
        <v>1383</v>
      </c>
      <c r="J1551" s="4" t="s">
        <v>1382</v>
      </c>
    </row>
    <row r="1552" spans="1:10" x14ac:dyDescent="0.2">
      <c r="A1552" s="3"/>
      <c r="B1552" s="3"/>
      <c r="C1552" s="11" t="b">
        <v>1</v>
      </c>
      <c r="D1552" s="3"/>
      <c r="E1552" s="3"/>
      <c r="F1552" s="3"/>
      <c r="G1552" s="3"/>
      <c r="H1552" s="4" t="s">
        <v>1384</v>
      </c>
      <c r="I1552" s="4" t="s">
        <v>1386</v>
      </c>
      <c r="J1552" s="4" t="s">
        <v>1385</v>
      </c>
    </row>
    <row r="1553" spans="1:10" x14ac:dyDescent="0.2">
      <c r="A1553" s="3"/>
      <c r="B1553" s="3"/>
      <c r="C1553" s="11" t="b">
        <v>1</v>
      </c>
      <c r="D1553" s="3"/>
      <c r="E1553" s="3"/>
      <c r="F1553" s="3"/>
      <c r="G1553" s="3"/>
      <c r="H1553" s="4" t="s">
        <v>1387</v>
      </c>
      <c r="I1553" s="4" t="s">
        <v>1389</v>
      </c>
      <c r="J1553" s="4" t="s">
        <v>1388</v>
      </c>
    </row>
    <row r="1554" spans="1:10" x14ac:dyDescent="0.2">
      <c r="A1554" s="3"/>
      <c r="B1554" s="3"/>
      <c r="C1554" s="11" t="b">
        <v>1</v>
      </c>
      <c r="D1554" s="3"/>
      <c r="E1554" s="3"/>
      <c r="F1554" s="3"/>
      <c r="G1554" s="3"/>
      <c r="H1554" s="4" t="s">
        <v>1390</v>
      </c>
      <c r="I1554" s="4" t="s">
        <v>1392</v>
      </c>
      <c r="J1554" s="4" t="s">
        <v>1391</v>
      </c>
    </row>
    <row r="1555" spans="1:10" x14ac:dyDescent="0.2">
      <c r="A1555" s="3"/>
      <c r="B1555" s="3"/>
      <c r="C1555" s="11" t="b">
        <v>1</v>
      </c>
      <c r="D1555" s="3"/>
      <c r="E1555" s="3"/>
      <c r="F1555" s="3"/>
      <c r="G1555" s="3"/>
      <c r="H1555" s="4" t="s">
        <v>1393</v>
      </c>
      <c r="I1555" s="4" t="s">
        <v>1395</v>
      </c>
      <c r="J1555" s="4" t="s">
        <v>1394</v>
      </c>
    </row>
    <row r="1556" spans="1:10" x14ac:dyDescent="0.2">
      <c r="A1556" s="3"/>
      <c r="B1556" s="3"/>
      <c r="C1556" s="11" t="b">
        <v>1</v>
      </c>
      <c r="D1556" s="3"/>
      <c r="E1556" s="3"/>
      <c r="F1556" s="3"/>
      <c r="G1556" s="3"/>
      <c r="H1556" s="4" t="s">
        <v>1396</v>
      </c>
      <c r="I1556" s="4" t="s">
        <v>1398</v>
      </c>
      <c r="J1556" s="4" t="s">
        <v>1397</v>
      </c>
    </row>
    <row r="1557" spans="1:10" x14ac:dyDescent="0.2">
      <c r="A1557" s="3"/>
      <c r="B1557" s="3"/>
      <c r="C1557" s="11" t="b">
        <v>1</v>
      </c>
      <c r="D1557" s="3"/>
      <c r="E1557" s="3"/>
      <c r="F1557" s="3"/>
      <c r="G1557" s="3"/>
      <c r="H1557" s="4" t="s">
        <v>1399</v>
      </c>
      <c r="I1557" s="4" t="s">
        <v>1401</v>
      </c>
      <c r="J1557" s="4" t="s">
        <v>1400</v>
      </c>
    </row>
    <row r="1558" spans="1:10" x14ac:dyDescent="0.2">
      <c r="A1558" s="3"/>
      <c r="B1558" s="3"/>
      <c r="C1558" s="11" t="b">
        <v>1</v>
      </c>
      <c r="D1558" s="3"/>
      <c r="E1558" s="3"/>
      <c r="F1558" s="3"/>
      <c r="G1558" s="3"/>
      <c r="H1558" s="4" t="s">
        <v>1402</v>
      </c>
      <c r="I1558" s="4" t="s">
        <v>1404</v>
      </c>
      <c r="J1558" s="4" t="s">
        <v>1403</v>
      </c>
    </row>
    <row r="1559" spans="1:10" x14ac:dyDescent="0.2">
      <c r="A1559" s="3"/>
      <c r="B1559" s="3"/>
      <c r="C1559" s="11" t="b">
        <v>1</v>
      </c>
      <c r="D1559" s="3"/>
      <c r="E1559" s="3"/>
      <c r="F1559" s="3"/>
      <c r="G1559" s="3"/>
      <c r="H1559" s="4" t="s">
        <v>1405</v>
      </c>
      <c r="I1559" s="4" t="s">
        <v>1407</v>
      </c>
      <c r="J1559" s="4" t="s">
        <v>1406</v>
      </c>
    </row>
    <row r="1560" spans="1:10" x14ac:dyDescent="0.2">
      <c r="A1560" s="3"/>
      <c r="B1560" s="3"/>
      <c r="C1560" s="11" t="b">
        <v>1</v>
      </c>
      <c r="D1560" s="3"/>
      <c r="E1560" s="3"/>
      <c r="F1560" s="3"/>
      <c r="G1560" s="3"/>
      <c r="H1560" s="4" t="s">
        <v>1408</v>
      </c>
      <c r="I1560" s="4" t="s">
        <v>1410</v>
      </c>
      <c r="J1560" s="4" t="s">
        <v>1409</v>
      </c>
    </row>
    <row r="1561" spans="1:10" x14ac:dyDescent="0.2">
      <c r="A1561" s="3"/>
      <c r="B1561" s="3"/>
      <c r="C1561" s="11" t="b">
        <v>1</v>
      </c>
      <c r="D1561" s="3"/>
      <c r="E1561" s="3"/>
      <c r="F1561" s="3"/>
      <c r="G1561" s="3"/>
      <c r="H1561" s="4" t="s">
        <v>1411</v>
      </c>
      <c r="I1561" s="4" t="s">
        <v>1413</v>
      </c>
      <c r="J1561" s="4" t="s">
        <v>1412</v>
      </c>
    </row>
    <row r="1562" spans="1:10" x14ac:dyDescent="0.2">
      <c r="A1562" s="3"/>
      <c r="B1562" s="3"/>
      <c r="C1562" s="11" t="b">
        <v>1</v>
      </c>
      <c r="D1562" s="3"/>
      <c r="E1562" s="3"/>
      <c r="F1562" s="3"/>
      <c r="G1562" s="3"/>
      <c r="H1562" s="4" t="s">
        <v>1414</v>
      </c>
      <c r="I1562" s="4" t="s">
        <v>1416</v>
      </c>
      <c r="J1562" s="4" t="s">
        <v>1415</v>
      </c>
    </row>
    <row r="1563" spans="1:10" x14ac:dyDescent="0.2">
      <c r="A1563" s="3"/>
      <c r="B1563" s="3"/>
      <c r="C1563" s="11" t="b">
        <v>1</v>
      </c>
      <c r="D1563" s="3"/>
      <c r="E1563" s="3"/>
      <c r="F1563" s="3"/>
      <c r="G1563" s="3"/>
      <c r="H1563" s="4" t="s">
        <v>1417</v>
      </c>
      <c r="I1563" s="4" t="s">
        <v>1419</v>
      </c>
      <c r="J1563" s="4" t="s">
        <v>1418</v>
      </c>
    </row>
    <row r="1564" spans="1:10" x14ac:dyDescent="0.2">
      <c r="A1564" s="3"/>
      <c r="B1564" s="3"/>
      <c r="C1564" s="11" t="b">
        <v>1</v>
      </c>
      <c r="D1564" s="3"/>
      <c r="E1564" s="3"/>
      <c r="F1564" s="3"/>
      <c r="G1564" s="3"/>
      <c r="H1564" s="4" t="s">
        <v>1420</v>
      </c>
      <c r="I1564" s="4" t="s">
        <v>1422</v>
      </c>
      <c r="J1564" s="4" t="s">
        <v>1421</v>
      </c>
    </row>
    <row r="1565" spans="1:10" x14ac:dyDescent="0.2">
      <c r="A1565" s="3"/>
      <c r="B1565" s="3"/>
      <c r="C1565" s="11" t="b">
        <v>1</v>
      </c>
      <c r="D1565" s="3"/>
      <c r="E1565" s="3"/>
      <c r="F1565" s="3"/>
      <c r="G1565" s="3"/>
      <c r="H1565" s="4" t="s">
        <v>1423</v>
      </c>
      <c r="I1565" s="4" t="s">
        <v>1425</v>
      </c>
      <c r="J1565" s="4" t="s">
        <v>1424</v>
      </c>
    </row>
    <row r="1566" spans="1:10" x14ac:dyDescent="0.2">
      <c r="A1566" s="3"/>
      <c r="B1566" s="3"/>
      <c r="C1566" s="11" t="b">
        <v>1</v>
      </c>
      <c r="D1566" s="3"/>
      <c r="E1566" s="3"/>
      <c r="F1566" s="3"/>
      <c r="G1566" s="3"/>
      <c r="H1566" s="4" t="s">
        <v>1426</v>
      </c>
      <c r="I1566" s="4" t="s">
        <v>1427</v>
      </c>
      <c r="J1566" s="3"/>
    </row>
    <row r="1567" spans="1:10" x14ac:dyDescent="0.2">
      <c r="A1567" s="3"/>
      <c r="B1567" s="3"/>
      <c r="C1567" s="11" t="b">
        <v>1</v>
      </c>
      <c r="D1567" s="3"/>
      <c r="E1567" s="3"/>
      <c r="F1567" s="3"/>
      <c r="G1567" s="3"/>
      <c r="H1567" s="4" t="s">
        <v>1428</v>
      </c>
      <c r="I1567" s="4" t="s">
        <v>1429</v>
      </c>
      <c r="J1567" s="3"/>
    </row>
  </sheetData>
  <autoFilter ref="A2:J2" xr:uid="{D28DCD23-DD78-774A-8E60-0604EC6A0933}">
    <sortState xmlns:xlrd2="http://schemas.microsoft.com/office/spreadsheetml/2017/richdata2" ref="A3:J1567">
      <sortCondition ref="A2:A1567"/>
    </sortState>
  </autoFilter>
  <sortState xmlns:xlrd2="http://schemas.microsoft.com/office/spreadsheetml/2017/richdata2" ref="A3:J492">
    <sortCondition ref="A3:A492"/>
    <sortCondition ref="B3:B492"/>
    <sortCondition ref="C3:C492"/>
    <sortCondition ref="D3:D492"/>
    <sortCondition ref="E3:E492"/>
    <sortCondition ref="F3:F492"/>
    <sortCondition ref="G3:G492"/>
  </sortState>
  <mergeCells count="1">
    <mergeCell ref="A1:J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8B3B8-2152-E841-A870-254BA2A9CA67}">
  <dimension ref="A1:E80"/>
  <sheetViews>
    <sheetView topLeftCell="A56" workbookViewId="0">
      <selection activeCell="A79" sqref="A79"/>
    </sheetView>
  </sheetViews>
  <sheetFormatPr baseColWidth="10" defaultColWidth="11" defaultRowHeight="16" x14ac:dyDescent="0.2"/>
  <cols>
    <col min="1" max="2" width="15.33203125" style="7" customWidth="1"/>
    <col min="3" max="16384" width="11" style="7"/>
  </cols>
  <sheetData>
    <row r="1" spans="1:5" ht="86" customHeight="1" x14ac:dyDescent="0.2">
      <c r="A1" s="99" t="s">
        <v>6390</v>
      </c>
      <c r="B1" s="99"/>
      <c r="C1" s="99"/>
      <c r="D1" s="99"/>
      <c r="E1" s="99"/>
    </row>
    <row r="2" spans="1:5" s="26" customFormat="1" ht="51" x14ac:dyDescent="0.2">
      <c r="A2" s="52" t="s">
        <v>7</v>
      </c>
      <c r="B2" s="58" t="s">
        <v>6325</v>
      </c>
      <c r="C2" s="58" t="s">
        <v>6231</v>
      </c>
      <c r="D2" s="58" t="s">
        <v>6232</v>
      </c>
      <c r="E2" s="58" t="s">
        <v>6233</v>
      </c>
    </row>
    <row r="3" spans="1:5" x14ac:dyDescent="0.2">
      <c r="A3" s="27" t="s">
        <v>172</v>
      </c>
      <c r="B3" s="56" t="s">
        <v>6294</v>
      </c>
      <c r="C3" s="57">
        <v>1.4999999999999999E-2</v>
      </c>
      <c r="D3" s="57">
        <v>6.9744999999999998E-3</v>
      </c>
      <c r="E3" s="57">
        <v>7.9405000000000003E-2</v>
      </c>
    </row>
    <row r="4" spans="1:5" x14ac:dyDescent="0.2">
      <c r="A4" s="27" t="s">
        <v>219</v>
      </c>
      <c r="B4" s="56" t="s">
        <v>6295</v>
      </c>
      <c r="C4" s="57">
        <v>1.4E-2</v>
      </c>
      <c r="D4" s="57">
        <v>0.36714999999999998</v>
      </c>
      <c r="E4" s="57">
        <v>0.14399999999999999</v>
      </c>
    </row>
    <row r="5" spans="1:5" x14ac:dyDescent="0.2">
      <c r="A5" s="27" t="s">
        <v>166</v>
      </c>
      <c r="B5" s="56" t="s">
        <v>6304</v>
      </c>
      <c r="C5" s="57">
        <v>6.0000000000000001E-3</v>
      </c>
      <c r="D5" s="57">
        <v>1.9824999999999999E-2</v>
      </c>
      <c r="E5" s="57">
        <v>8.1445000000000007E-3</v>
      </c>
    </row>
    <row r="6" spans="1:5" x14ac:dyDescent="0.2">
      <c r="A6" s="27" t="s">
        <v>31</v>
      </c>
      <c r="B6" s="56" t="s">
        <v>6275</v>
      </c>
      <c r="C6" s="57">
        <v>0.10100000000000001</v>
      </c>
      <c r="D6" s="57">
        <v>1.7464999999999999</v>
      </c>
      <c r="E6" s="57">
        <v>2.202</v>
      </c>
    </row>
    <row r="7" spans="1:5" x14ac:dyDescent="0.2">
      <c r="A7" s="27" t="s">
        <v>139</v>
      </c>
      <c r="B7" s="56" t="s">
        <v>6293</v>
      </c>
      <c r="C7" s="57">
        <v>1.6E-2</v>
      </c>
      <c r="D7" s="57">
        <v>7.8700000000000006E-2</v>
      </c>
      <c r="E7" s="57">
        <v>5.5934999999999999E-2</v>
      </c>
    </row>
    <row r="8" spans="1:5" x14ac:dyDescent="0.2">
      <c r="A8" s="27" t="s">
        <v>169</v>
      </c>
      <c r="B8" s="56" t="s">
        <v>6284</v>
      </c>
      <c r="C8" s="57">
        <v>4.2000000000000003E-2</v>
      </c>
      <c r="D8" s="57">
        <v>2.5920000000000001E-3</v>
      </c>
      <c r="E8" s="57">
        <v>2.3419999999999999E-3</v>
      </c>
    </row>
    <row r="9" spans="1:5" x14ac:dyDescent="0.2">
      <c r="A9" s="27" t="s">
        <v>130</v>
      </c>
      <c r="B9" s="56" t="s">
        <v>6281</v>
      </c>
      <c r="C9" s="57">
        <v>5.8000000000000003E-2</v>
      </c>
      <c r="D9" s="57">
        <v>6.8034999999999997E-3</v>
      </c>
      <c r="E9" s="57">
        <v>6.5465000000000002E-3</v>
      </c>
    </row>
    <row r="10" spans="1:5" x14ac:dyDescent="0.2">
      <c r="A10" s="27" t="s">
        <v>184</v>
      </c>
      <c r="B10" s="56" t="s">
        <v>6277</v>
      </c>
      <c r="C10" s="57">
        <v>9.5000000000000001E-2</v>
      </c>
      <c r="D10" s="57">
        <v>7.3344999999999999E-3</v>
      </c>
      <c r="E10" s="57">
        <v>9.3875E-3</v>
      </c>
    </row>
    <row r="11" spans="1:5" x14ac:dyDescent="0.2">
      <c r="A11" s="27" t="s">
        <v>142</v>
      </c>
      <c r="B11" s="56" t="s">
        <v>6305</v>
      </c>
      <c r="C11" s="57">
        <v>5.0000000000000001E-3</v>
      </c>
      <c r="D11" s="57">
        <v>5.6530000000000003E-4</v>
      </c>
      <c r="E11" s="57">
        <v>6.4179999999999999E-4</v>
      </c>
    </row>
    <row r="12" spans="1:5" x14ac:dyDescent="0.2">
      <c r="A12" s="27" t="s">
        <v>187</v>
      </c>
      <c r="B12" s="56" t="s">
        <v>6302</v>
      </c>
      <c r="C12" s="57">
        <v>8.0000000000000002E-3</v>
      </c>
      <c r="D12" s="57">
        <v>6.0439999999999995E-4</v>
      </c>
      <c r="E12" s="57">
        <v>4.8500000000000003E-4</v>
      </c>
    </row>
    <row r="13" spans="1:5" x14ac:dyDescent="0.2">
      <c r="A13" s="27" t="s">
        <v>103</v>
      </c>
      <c r="B13" s="56" t="s">
        <v>6301</v>
      </c>
      <c r="C13" s="57">
        <v>8.0000000000000002E-3</v>
      </c>
      <c r="D13" s="57">
        <v>1.4215E-3</v>
      </c>
      <c r="E13" s="57">
        <v>9.8149999999999995E-4</v>
      </c>
    </row>
    <row r="14" spans="1:5" x14ac:dyDescent="0.2">
      <c r="A14" s="27" t="s">
        <v>67</v>
      </c>
      <c r="B14" s="56" t="s">
        <v>6285</v>
      </c>
      <c r="C14" s="57">
        <v>4.1000000000000002E-2</v>
      </c>
      <c r="D14" s="57">
        <v>5.5209999999999999E-3</v>
      </c>
      <c r="E14" s="57">
        <v>3.0070000000000001E-3</v>
      </c>
    </row>
    <row r="15" spans="1:5" x14ac:dyDescent="0.2">
      <c r="A15" s="27" t="s">
        <v>28</v>
      </c>
      <c r="B15" s="56" t="s">
        <v>5509</v>
      </c>
      <c r="C15" s="57">
        <v>2.7000000000000001E-3</v>
      </c>
      <c r="D15" s="57">
        <v>7.448E-4</v>
      </c>
      <c r="E15" s="57">
        <v>1.7255E-3</v>
      </c>
    </row>
    <row r="16" spans="1:5" x14ac:dyDescent="0.2">
      <c r="A16" s="27" t="s">
        <v>106</v>
      </c>
      <c r="B16" s="56" t="s">
        <v>6289</v>
      </c>
      <c r="C16" s="57">
        <v>2.3E-2</v>
      </c>
      <c r="D16" s="57">
        <v>7.6765E-2</v>
      </c>
      <c r="E16" s="57">
        <v>5.6649999999999999E-2</v>
      </c>
    </row>
    <row r="17" spans="1:5" x14ac:dyDescent="0.2">
      <c r="A17" s="27" t="s">
        <v>40</v>
      </c>
      <c r="B17" s="56" t="s">
        <v>6234</v>
      </c>
      <c r="C17" s="57">
        <v>10</v>
      </c>
      <c r="D17" s="57">
        <v>10</v>
      </c>
      <c r="E17" s="57">
        <v>10</v>
      </c>
    </row>
    <row r="18" spans="1:5" x14ac:dyDescent="0.2">
      <c r="A18" s="27" t="s">
        <v>225</v>
      </c>
      <c r="B18" s="56" t="s">
        <v>6268</v>
      </c>
      <c r="C18" s="57">
        <v>0.17699999999999999</v>
      </c>
      <c r="D18" s="57">
        <v>4.8840000000000003</v>
      </c>
      <c r="E18" s="57">
        <v>0.62890000000000001</v>
      </c>
    </row>
    <row r="19" spans="1:5" x14ac:dyDescent="0.2">
      <c r="A19" s="27" t="s">
        <v>199</v>
      </c>
      <c r="B19" s="56" t="s">
        <v>6276</v>
      </c>
      <c r="C19" s="57">
        <v>9.6000000000000002E-2</v>
      </c>
      <c r="D19" s="57">
        <v>8.6419999999999997E-2</v>
      </c>
      <c r="E19" s="57">
        <v>7.0970000000000005E-2</v>
      </c>
    </row>
    <row r="20" spans="1:5" x14ac:dyDescent="0.2">
      <c r="A20" s="27" t="s">
        <v>82</v>
      </c>
      <c r="B20" s="56" t="s">
        <v>6271</v>
      </c>
      <c r="C20" s="57">
        <v>0.13</v>
      </c>
      <c r="D20" s="57">
        <v>0.184</v>
      </c>
      <c r="E20" s="57">
        <v>3.4000000000000002E-2</v>
      </c>
    </row>
    <row r="21" spans="1:5" x14ac:dyDescent="0.2">
      <c r="A21" s="27" t="s">
        <v>163</v>
      </c>
      <c r="B21" s="56" t="s">
        <v>6255</v>
      </c>
      <c r="C21" s="57">
        <v>5.3390000000000004</v>
      </c>
      <c r="D21" s="57">
        <v>8.4469999999999992</v>
      </c>
      <c r="E21" s="57">
        <v>10</v>
      </c>
    </row>
    <row r="22" spans="1:5" x14ac:dyDescent="0.2">
      <c r="A22" s="27" t="s">
        <v>181</v>
      </c>
      <c r="B22" s="56" t="s">
        <v>6306</v>
      </c>
      <c r="C22" s="57">
        <v>4.0000000000000001E-3</v>
      </c>
      <c r="D22" s="57">
        <v>3.3054999999999998E-3</v>
      </c>
      <c r="E22" s="57">
        <v>1.5445E-2</v>
      </c>
    </row>
    <row r="23" spans="1:5" x14ac:dyDescent="0.2">
      <c r="A23" s="27" t="s">
        <v>109</v>
      </c>
      <c r="B23" s="56" t="s">
        <v>6249</v>
      </c>
      <c r="C23" s="57">
        <v>10</v>
      </c>
      <c r="D23" s="57">
        <v>7.9870000000000001</v>
      </c>
      <c r="E23" s="57">
        <v>10</v>
      </c>
    </row>
    <row r="24" spans="1:5" x14ac:dyDescent="0.2">
      <c r="A24" s="27" t="s">
        <v>242</v>
      </c>
      <c r="B24" s="56" t="s">
        <v>6278</v>
      </c>
      <c r="C24" s="57">
        <v>7.5999999999999998E-2</v>
      </c>
      <c r="D24" s="57">
        <v>0.12354999999999999</v>
      </c>
      <c r="E24" s="57">
        <v>1.429</v>
      </c>
    </row>
    <row r="25" spans="1:5" x14ac:dyDescent="0.2">
      <c r="A25" s="27" t="s">
        <v>70</v>
      </c>
      <c r="B25" s="56" t="s">
        <v>6245</v>
      </c>
      <c r="C25" s="57">
        <v>10</v>
      </c>
      <c r="D25" s="57">
        <v>10</v>
      </c>
      <c r="E25" s="57">
        <v>9.2059999999999995</v>
      </c>
    </row>
    <row r="26" spans="1:5" x14ac:dyDescent="0.2">
      <c r="A26" s="27" t="s">
        <v>240</v>
      </c>
      <c r="B26" s="56" t="s">
        <v>6260</v>
      </c>
      <c r="C26" s="57">
        <v>0.95599999999999996</v>
      </c>
      <c r="D26" s="57">
        <v>0.94840000000000002</v>
      </c>
      <c r="E26" s="57">
        <v>1.2390000000000001</v>
      </c>
    </row>
    <row r="27" spans="1:5" x14ac:dyDescent="0.2">
      <c r="A27" s="27" t="s">
        <v>22</v>
      </c>
      <c r="B27" s="56" t="s">
        <v>6290</v>
      </c>
      <c r="C27" s="57">
        <v>1.9E-2</v>
      </c>
      <c r="D27" s="57">
        <v>4.2234999999999998E-3</v>
      </c>
      <c r="E27" s="57">
        <v>2.1310000000000001E-3</v>
      </c>
    </row>
    <row r="28" spans="1:5" x14ac:dyDescent="0.2">
      <c r="A28" s="27" t="s">
        <v>145</v>
      </c>
      <c r="B28" s="56" t="s">
        <v>6266</v>
      </c>
      <c r="C28" s="57">
        <v>0.28199999999999997</v>
      </c>
      <c r="D28" s="57">
        <v>3.5165000000000002E-2</v>
      </c>
      <c r="E28" s="57">
        <v>4.0085000000000003E-2</v>
      </c>
    </row>
    <row r="29" spans="1:5" x14ac:dyDescent="0.2">
      <c r="A29" s="27" t="s">
        <v>154</v>
      </c>
      <c r="B29" s="56" t="s">
        <v>6235</v>
      </c>
      <c r="C29" s="57">
        <v>10</v>
      </c>
      <c r="D29" s="57">
        <v>10</v>
      </c>
      <c r="E29" s="57">
        <v>10</v>
      </c>
    </row>
    <row r="30" spans="1:5" x14ac:dyDescent="0.2">
      <c r="A30" s="27" t="s">
        <v>88</v>
      </c>
      <c r="B30" s="56" t="s">
        <v>6310</v>
      </c>
      <c r="C30" s="57">
        <v>2E-3</v>
      </c>
      <c r="D30" s="57">
        <v>1.5104999999999999E-3</v>
      </c>
      <c r="E30" s="57">
        <v>6.5399999999999996E-4</v>
      </c>
    </row>
    <row r="31" spans="1:5" x14ac:dyDescent="0.2">
      <c r="A31" s="27" t="s">
        <v>127</v>
      </c>
      <c r="B31" s="56" t="s">
        <v>6236</v>
      </c>
      <c r="C31" s="57">
        <v>10</v>
      </c>
      <c r="D31" s="57">
        <v>10</v>
      </c>
      <c r="E31" s="57">
        <v>10</v>
      </c>
    </row>
    <row r="32" spans="1:5" x14ac:dyDescent="0.2">
      <c r="A32" s="27" t="s">
        <v>124</v>
      </c>
      <c r="B32" s="56" t="s">
        <v>6237</v>
      </c>
      <c r="C32" s="57">
        <v>10</v>
      </c>
      <c r="D32" s="57">
        <v>10</v>
      </c>
      <c r="E32" s="57">
        <v>10</v>
      </c>
    </row>
    <row r="33" spans="1:5" x14ac:dyDescent="0.2">
      <c r="A33" s="27" t="s">
        <v>204</v>
      </c>
      <c r="B33" s="56" t="s">
        <v>6238</v>
      </c>
      <c r="C33" s="57">
        <v>10</v>
      </c>
      <c r="D33" s="57">
        <v>10</v>
      </c>
      <c r="E33" s="57">
        <v>10</v>
      </c>
    </row>
    <row r="34" spans="1:5" x14ac:dyDescent="0.2">
      <c r="A34" s="27" t="s">
        <v>13</v>
      </c>
      <c r="B34" s="56" t="s">
        <v>6252</v>
      </c>
      <c r="C34" s="57">
        <v>9.9339999999999993</v>
      </c>
      <c r="D34" s="57">
        <v>9.3614999999999995</v>
      </c>
      <c r="E34" s="57">
        <v>8.35</v>
      </c>
    </row>
    <row r="35" spans="1:5" x14ac:dyDescent="0.2">
      <c r="A35" s="27" t="s">
        <v>97</v>
      </c>
      <c r="B35" s="56" t="s">
        <v>6297</v>
      </c>
      <c r="C35" s="57">
        <v>1.0999999999999999E-2</v>
      </c>
      <c r="D35" s="57">
        <v>6.3874999999999999E-3</v>
      </c>
      <c r="E35" s="57">
        <v>6.25E-2</v>
      </c>
    </row>
    <row r="36" spans="1:5" x14ac:dyDescent="0.2">
      <c r="A36" s="27" t="s">
        <v>34</v>
      </c>
      <c r="B36" s="56" t="s">
        <v>6280</v>
      </c>
      <c r="C36" s="57">
        <v>6.2E-2</v>
      </c>
      <c r="D36" s="57">
        <v>6.0600000000000001E-2</v>
      </c>
      <c r="E36" s="57">
        <v>5.9499999999999997E-2</v>
      </c>
    </row>
    <row r="37" spans="1:5" x14ac:dyDescent="0.2">
      <c r="A37" s="27" t="s">
        <v>37</v>
      </c>
      <c r="B37" s="56" t="s">
        <v>6273</v>
      </c>
      <c r="C37" s="57">
        <v>0.11799999999999999</v>
      </c>
      <c r="D37" s="57">
        <v>1.8239999999999999E-2</v>
      </c>
      <c r="E37" s="57">
        <v>6.4784999999999999E-3</v>
      </c>
    </row>
    <row r="38" spans="1:5" x14ac:dyDescent="0.2">
      <c r="A38" s="27" t="s">
        <v>234</v>
      </c>
      <c r="B38" s="56" t="s">
        <v>6283</v>
      </c>
      <c r="C38" s="57">
        <v>4.5999999999999999E-2</v>
      </c>
      <c r="D38" s="57">
        <v>4.3290000000000002E-2</v>
      </c>
      <c r="E38" s="57">
        <v>3.6209999999999999E-2</v>
      </c>
    </row>
    <row r="39" spans="1:5" x14ac:dyDescent="0.2">
      <c r="A39" s="27" t="s">
        <v>19</v>
      </c>
      <c r="B39" s="56" t="s">
        <v>6247</v>
      </c>
      <c r="C39" s="57">
        <v>10</v>
      </c>
      <c r="D39" s="57">
        <v>10</v>
      </c>
      <c r="E39" s="57">
        <v>6.6929999999999996</v>
      </c>
    </row>
    <row r="40" spans="1:5" x14ac:dyDescent="0.2">
      <c r="A40" s="27" t="s">
        <v>201</v>
      </c>
      <c r="B40" s="56" t="s">
        <v>6263</v>
      </c>
      <c r="C40" s="57">
        <v>0.54</v>
      </c>
      <c r="D40" s="57">
        <v>4.6719999999999997</v>
      </c>
      <c r="E40" s="57">
        <v>0.86429999999999996</v>
      </c>
    </row>
    <row r="41" spans="1:5" x14ac:dyDescent="0.2">
      <c r="A41" s="27" t="s">
        <v>46</v>
      </c>
      <c r="B41" s="56" t="s">
        <v>6307</v>
      </c>
      <c r="C41" s="57">
        <v>4.0000000000000001E-3</v>
      </c>
      <c r="D41" s="57">
        <v>5.0000000000000001E-4</v>
      </c>
      <c r="E41" s="57">
        <v>5.3074999999999997E-4</v>
      </c>
    </row>
    <row r="42" spans="1:5" x14ac:dyDescent="0.2">
      <c r="A42" s="27" t="s">
        <v>118</v>
      </c>
      <c r="B42" s="56" t="s">
        <v>6264</v>
      </c>
      <c r="C42" s="57">
        <v>0.42699999999999999</v>
      </c>
      <c r="D42" s="57">
        <v>3.3685</v>
      </c>
      <c r="E42" s="57">
        <v>0.20930000000000001</v>
      </c>
    </row>
    <row r="43" spans="1:5" x14ac:dyDescent="0.2">
      <c r="A43" s="27" t="s">
        <v>94</v>
      </c>
      <c r="B43" s="56" t="s">
        <v>6288</v>
      </c>
      <c r="C43" s="57">
        <v>2.6255000000000001E-2</v>
      </c>
      <c r="D43" s="57">
        <v>3.614E-3</v>
      </c>
      <c r="E43" s="57">
        <v>3.6624999999999998E-2</v>
      </c>
    </row>
    <row r="44" spans="1:5" x14ac:dyDescent="0.2">
      <c r="A44" s="27" t="s">
        <v>115</v>
      </c>
      <c r="B44" s="56" t="s">
        <v>6287</v>
      </c>
      <c r="C44" s="57">
        <v>2.8000000000000001E-2</v>
      </c>
      <c r="D44" s="57">
        <v>2.332E-2</v>
      </c>
      <c r="E44" s="57">
        <v>0.10516499999999999</v>
      </c>
    </row>
    <row r="45" spans="1:5" x14ac:dyDescent="0.2">
      <c r="A45" s="27" t="s">
        <v>190</v>
      </c>
      <c r="B45" s="56" t="s">
        <v>6270</v>
      </c>
      <c r="C45" s="57">
        <v>0.13800000000000001</v>
      </c>
      <c r="D45" s="57">
        <v>0.2319</v>
      </c>
      <c r="E45" s="57">
        <v>0.16789999999999999</v>
      </c>
    </row>
    <row r="46" spans="1:5" x14ac:dyDescent="0.2">
      <c r="A46" s="27" t="s">
        <v>222</v>
      </c>
      <c r="B46" s="56" t="s">
        <v>6292</v>
      </c>
      <c r="C46" s="57">
        <v>1.7999999999999999E-2</v>
      </c>
      <c r="D46" s="57">
        <v>5.3804999999999999E-3</v>
      </c>
      <c r="E46" s="57">
        <v>5.9754999999999999E-3</v>
      </c>
    </row>
    <row r="47" spans="1:5" x14ac:dyDescent="0.2">
      <c r="A47" s="27" t="s">
        <v>237</v>
      </c>
      <c r="B47" s="56" t="s">
        <v>6262</v>
      </c>
      <c r="C47" s="57">
        <v>0.57399999999999995</v>
      </c>
      <c r="D47" s="57">
        <v>4.9390000000000003E-2</v>
      </c>
      <c r="E47" s="57">
        <v>9.3780000000000002E-2</v>
      </c>
    </row>
    <row r="48" spans="1:5" x14ac:dyDescent="0.2">
      <c r="A48" s="27" t="s">
        <v>85</v>
      </c>
      <c r="B48" s="56" t="s">
        <v>6272</v>
      </c>
      <c r="C48" s="57">
        <v>0.127</v>
      </c>
      <c r="D48" s="57">
        <v>5.9839999999999997E-2</v>
      </c>
      <c r="E48" s="57">
        <v>4.9044999999999998E-2</v>
      </c>
    </row>
    <row r="49" spans="1:5" x14ac:dyDescent="0.2">
      <c r="A49" s="27" t="s">
        <v>133</v>
      </c>
      <c r="B49" s="56" t="s">
        <v>6250</v>
      </c>
      <c r="C49" s="57">
        <v>10</v>
      </c>
      <c r="D49" s="57">
        <v>7.5594999999999999</v>
      </c>
      <c r="E49" s="57">
        <v>10</v>
      </c>
    </row>
    <row r="50" spans="1:5" x14ac:dyDescent="0.2">
      <c r="A50" s="27" t="s">
        <v>207</v>
      </c>
      <c r="B50" s="56" t="s">
        <v>6300</v>
      </c>
      <c r="C50" s="57">
        <v>8.9999999999999993E-3</v>
      </c>
      <c r="D50" s="57">
        <v>2.2214999999999999E-2</v>
      </c>
      <c r="E50" s="57">
        <v>1.15E-2</v>
      </c>
    </row>
    <row r="51" spans="1:5" x14ac:dyDescent="0.2">
      <c r="A51" s="27" t="s">
        <v>157</v>
      </c>
      <c r="B51" s="56" t="s">
        <v>6282</v>
      </c>
      <c r="C51" s="57">
        <v>5.6000000000000001E-2</v>
      </c>
      <c r="D51" s="57">
        <v>2.3199999999999998E-2</v>
      </c>
      <c r="E51" s="57">
        <v>6.8260000000000001E-2</v>
      </c>
    </row>
    <row r="52" spans="1:5" x14ac:dyDescent="0.2">
      <c r="A52" s="27" t="s">
        <v>245</v>
      </c>
      <c r="B52" s="56" t="s">
        <v>6291</v>
      </c>
      <c r="C52" s="57">
        <v>1.8949000000000001E-2</v>
      </c>
      <c r="D52" s="57">
        <v>1.0540000000000001E-2</v>
      </c>
      <c r="E52" s="57">
        <v>1.0959999999999999E-2</v>
      </c>
    </row>
    <row r="53" spans="1:5" x14ac:dyDescent="0.2">
      <c r="A53" s="27" t="s">
        <v>64</v>
      </c>
      <c r="B53" s="56" t="s">
        <v>6258</v>
      </c>
      <c r="C53" s="57">
        <v>2.859</v>
      </c>
      <c r="D53" s="57">
        <v>2.7605</v>
      </c>
      <c r="E53" s="57">
        <v>8.2044999999999995</v>
      </c>
    </row>
    <row r="54" spans="1:5" x14ac:dyDescent="0.2">
      <c r="A54" s="27" t="s">
        <v>100</v>
      </c>
      <c r="B54" s="56" t="s">
        <v>6308</v>
      </c>
      <c r="C54" s="57">
        <v>2.0777780000000002E-3</v>
      </c>
      <c r="D54" s="57">
        <v>6.6065000000000004E-4</v>
      </c>
      <c r="E54" s="57">
        <v>1.6720000000000001E-3</v>
      </c>
    </row>
    <row r="55" spans="1:5" x14ac:dyDescent="0.2">
      <c r="A55" s="27" t="s">
        <v>228</v>
      </c>
      <c r="B55" s="56" t="s">
        <v>6239</v>
      </c>
      <c r="C55" s="57">
        <v>10</v>
      </c>
      <c r="D55" s="57">
        <v>10</v>
      </c>
      <c r="E55" s="57">
        <v>10</v>
      </c>
    </row>
    <row r="56" spans="1:5" x14ac:dyDescent="0.2">
      <c r="A56" s="27" t="s">
        <v>49</v>
      </c>
      <c r="B56" s="56" t="s">
        <v>6257</v>
      </c>
      <c r="C56" s="57">
        <v>3.9529999999999998</v>
      </c>
      <c r="D56" s="57">
        <v>0.32464999999999999</v>
      </c>
      <c r="E56" s="57">
        <v>0.187</v>
      </c>
    </row>
    <row r="57" spans="1:5" x14ac:dyDescent="0.2">
      <c r="A57" s="27" t="s">
        <v>121</v>
      </c>
      <c r="B57" s="56" t="s">
        <v>6269</v>
      </c>
      <c r="C57" s="57">
        <v>0.13900000000000001</v>
      </c>
      <c r="D57" s="57">
        <v>0.21165</v>
      </c>
      <c r="E57" s="57">
        <v>0.38895000000000002</v>
      </c>
    </row>
    <row r="58" spans="1:5" x14ac:dyDescent="0.2">
      <c r="A58" s="27" t="s">
        <v>216</v>
      </c>
      <c r="B58" s="56" t="s">
        <v>6303</v>
      </c>
      <c r="C58" s="57">
        <v>7.0000000000000001E-3</v>
      </c>
      <c r="D58" s="57">
        <v>3.6565E-2</v>
      </c>
      <c r="E58" s="57">
        <v>4.0675000000000003E-2</v>
      </c>
    </row>
    <row r="59" spans="1:5" x14ac:dyDescent="0.2">
      <c r="A59" s="27" t="s">
        <v>52</v>
      </c>
      <c r="B59" s="56" t="s">
        <v>6259</v>
      </c>
      <c r="C59" s="57">
        <v>1.306076923</v>
      </c>
      <c r="D59" s="57">
        <v>1.9E-2</v>
      </c>
      <c r="E59" s="57">
        <v>3.5000000000000003E-2</v>
      </c>
    </row>
    <row r="60" spans="1:5" x14ac:dyDescent="0.2">
      <c r="A60" s="27" t="s">
        <v>10</v>
      </c>
      <c r="B60" s="56" t="s">
        <v>6254</v>
      </c>
      <c r="C60" s="57">
        <v>5.7460000000000004</v>
      </c>
      <c r="D60" s="57">
        <v>3.0960000000000001</v>
      </c>
      <c r="E60" s="57">
        <v>8.9979999999999993</v>
      </c>
    </row>
    <row r="61" spans="1:5" x14ac:dyDescent="0.2">
      <c r="A61" s="27" t="s">
        <v>175</v>
      </c>
      <c r="B61" s="56" t="s">
        <v>6240</v>
      </c>
      <c r="C61" s="57">
        <v>10</v>
      </c>
      <c r="D61" s="57">
        <v>10</v>
      </c>
      <c r="E61" s="57">
        <v>10</v>
      </c>
    </row>
    <row r="62" spans="1:5" x14ac:dyDescent="0.2">
      <c r="A62" s="27" t="s">
        <v>25</v>
      </c>
      <c r="B62" s="56" t="s">
        <v>6286</v>
      </c>
      <c r="C62" s="57">
        <v>3.7999999999999999E-2</v>
      </c>
      <c r="D62" s="57">
        <v>2.1794999999999998E-2</v>
      </c>
      <c r="E62" s="57">
        <v>7.1685000000000004E-3</v>
      </c>
    </row>
    <row r="63" spans="1:5" x14ac:dyDescent="0.2">
      <c r="A63" s="27" t="s">
        <v>58</v>
      </c>
      <c r="B63" s="56" t="s">
        <v>6298</v>
      </c>
      <c r="C63" s="57">
        <v>1.0999999999999999E-2</v>
      </c>
      <c r="D63" s="57">
        <v>3.5485E-3</v>
      </c>
      <c r="E63" s="57">
        <v>3.9779999999999998E-3</v>
      </c>
    </row>
    <row r="64" spans="1:5" x14ac:dyDescent="0.2">
      <c r="A64" s="27" t="s">
        <v>160</v>
      </c>
      <c r="B64" s="56" t="s">
        <v>6279</v>
      </c>
      <c r="C64" s="57">
        <v>7.3999999999999996E-2</v>
      </c>
      <c r="D64" s="57">
        <v>3.0794999999999999E-2</v>
      </c>
      <c r="E64" s="57">
        <v>1.8482499999999999E-2</v>
      </c>
    </row>
    <row r="65" spans="1:5" x14ac:dyDescent="0.2">
      <c r="A65" s="27" t="s">
        <v>148</v>
      </c>
      <c r="B65" s="56" t="s">
        <v>6267</v>
      </c>
      <c r="C65" s="57">
        <v>0.252</v>
      </c>
      <c r="D65" s="57">
        <v>0.12670000000000001</v>
      </c>
      <c r="E65" s="57">
        <v>0.1741</v>
      </c>
    </row>
    <row r="66" spans="1:5" x14ac:dyDescent="0.2">
      <c r="A66" s="27" t="s">
        <v>151</v>
      </c>
      <c r="B66" s="56" t="s">
        <v>6241</v>
      </c>
      <c r="C66" s="57">
        <v>10</v>
      </c>
      <c r="D66" s="57">
        <v>10</v>
      </c>
      <c r="E66" s="57">
        <v>10</v>
      </c>
    </row>
    <row r="67" spans="1:5" x14ac:dyDescent="0.2">
      <c r="A67" s="27" t="s">
        <v>210</v>
      </c>
      <c r="B67" s="56" t="s">
        <v>6309</v>
      </c>
      <c r="C67" s="57">
        <v>2E-3</v>
      </c>
      <c r="D67" s="57">
        <v>4.2079999999999999E-3</v>
      </c>
      <c r="E67" s="57">
        <v>3.64E-3</v>
      </c>
    </row>
    <row r="68" spans="1:5" x14ac:dyDescent="0.2">
      <c r="A68" s="27" t="s">
        <v>193</v>
      </c>
      <c r="B68" s="56" t="s">
        <v>6261</v>
      </c>
      <c r="C68" s="57">
        <v>0.73</v>
      </c>
      <c r="D68" s="57">
        <v>0.77280000000000004</v>
      </c>
      <c r="E68" s="57">
        <v>1.0489999999999999</v>
      </c>
    </row>
    <row r="69" spans="1:5" x14ac:dyDescent="0.2">
      <c r="A69" s="27" t="s">
        <v>61</v>
      </c>
      <c r="B69" s="56" t="s">
        <v>6274</v>
      </c>
      <c r="C69" s="57">
        <v>0.11600000000000001</v>
      </c>
      <c r="D69" s="57">
        <v>0.53849999999999998</v>
      </c>
      <c r="E69" s="57">
        <v>0.29330000000000001</v>
      </c>
    </row>
    <row r="70" spans="1:5" x14ac:dyDescent="0.2">
      <c r="A70" s="27" t="s">
        <v>178</v>
      </c>
      <c r="B70" s="56" t="s">
        <v>6246</v>
      </c>
      <c r="C70" s="57">
        <v>10</v>
      </c>
      <c r="D70" s="57">
        <v>10</v>
      </c>
      <c r="E70" s="57">
        <v>8.3170000000000002</v>
      </c>
    </row>
    <row r="71" spans="1:5" x14ac:dyDescent="0.2">
      <c r="A71" s="27" t="s">
        <v>136</v>
      </c>
      <c r="B71" s="56" t="s">
        <v>6248</v>
      </c>
      <c r="C71" s="57">
        <v>10</v>
      </c>
      <c r="D71" s="57">
        <v>10</v>
      </c>
      <c r="E71" s="57">
        <v>0.80320000000000003</v>
      </c>
    </row>
    <row r="72" spans="1:5" x14ac:dyDescent="0.2">
      <c r="A72" s="27" t="s">
        <v>76</v>
      </c>
      <c r="B72" s="56" t="s">
        <v>6242</v>
      </c>
      <c r="C72" s="57">
        <v>10</v>
      </c>
      <c r="D72" s="57">
        <v>10</v>
      </c>
      <c r="E72" s="57">
        <v>10</v>
      </c>
    </row>
    <row r="73" spans="1:5" x14ac:dyDescent="0.2">
      <c r="A73" s="27" t="s">
        <v>91</v>
      </c>
      <c r="B73" s="56" t="s">
        <v>6253</v>
      </c>
      <c r="C73" s="57">
        <v>5.9420000000000002</v>
      </c>
      <c r="D73" s="57">
        <v>5.2854999999999999</v>
      </c>
      <c r="E73" s="57">
        <v>10</v>
      </c>
    </row>
    <row r="74" spans="1:5" x14ac:dyDescent="0.2">
      <c r="A74" s="27" t="s">
        <v>196</v>
      </c>
      <c r="B74" s="56" t="s">
        <v>6299</v>
      </c>
      <c r="C74" s="57">
        <v>0.01</v>
      </c>
      <c r="D74" s="57">
        <v>7.7359999999999998E-2</v>
      </c>
      <c r="E74" s="57">
        <v>3.8769999999999999E-2</v>
      </c>
    </row>
    <row r="75" spans="1:5" x14ac:dyDescent="0.2">
      <c r="A75" s="27" t="s">
        <v>79</v>
      </c>
      <c r="B75" s="56" t="s">
        <v>6243</v>
      </c>
      <c r="C75" s="57">
        <v>10</v>
      </c>
      <c r="D75" s="57">
        <v>10</v>
      </c>
      <c r="E75" s="57">
        <v>10</v>
      </c>
    </row>
    <row r="76" spans="1:5" x14ac:dyDescent="0.2">
      <c r="A76" s="27" t="s">
        <v>43</v>
      </c>
      <c r="B76" s="56" t="s">
        <v>6251</v>
      </c>
      <c r="C76" s="57">
        <v>10</v>
      </c>
      <c r="D76" s="57">
        <v>3.9319999999999999</v>
      </c>
      <c r="E76" s="57">
        <v>9.1280000000000001</v>
      </c>
    </row>
    <row r="77" spans="1:5" x14ac:dyDescent="0.2">
      <c r="A77" s="27" t="s">
        <v>112</v>
      </c>
      <c r="B77" s="56" t="s">
        <v>6244</v>
      </c>
      <c r="C77" s="57">
        <v>10</v>
      </c>
      <c r="D77" s="57">
        <v>10</v>
      </c>
      <c r="E77" s="57">
        <v>10</v>
      </c>
    </row>
    <row r="78" spans="1:5" x14ac:dyDescent="0.2">
      <c r="A78" s="27" t="s">
        <v>73</v>
      </c>
      <c r="B78" s="56" t="s">
        <v>6256</v>
      </c>
      <c r="C78" s="57">
        <v>5.282</v>
      </c>
      <c r="D78" s="57">
        <v>0.79344999999999999</v>
      </c>
      <c r="E78" s="57">
        <v>0.52459999999999996</v>
      </c>
    </row>
    <row r="79" spans="1:5" x14ac:dyDescent="0.2">
      <c r="A79" s="27" t="s">
        <v>55</v>
      </c>
      <c r="B79" s="56" t="s">
        <v>6265</v>
      </c>
      <c r="C79" s="57">
        <v>0.318</v>
      </c>
      <c r="D79" s="57">
        <v>7.6999999999999999E-2</v>
      </c>
      <c r="E79" s="57">
        <v>0.02</v>
      </c>
    </row>
    <row r="80" spans="1:5" x14ac:dyDescent="0.2">
      <c r="A80" s="27" t="s">
        <v>231</v>
      </c>
      <c r="B80" s="56" t="s">
        <v>6296</v>
      </c>
      <c r="C80" s="57">
        <v>1.4E-2</v>
      </c>
      <c r="D80" s="57">
        <v>1.9650000000000002E-3</v>
      </c>
      <c r="E80" s="57">
        <v>6.8104999999999997E-3</v>
      </c>
    </row>
  </sheetData>
  <autoFilter ref="A2:E2" xr:uid="{567E3FFD-F851-934D-8938-1B7C843453DD}"/>
  <mergeCells count="1">
    <mergeCell ref="A1:E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18A4-3DB3-5241-B017-8AB892E33043}">
  <dimension ref="A1:V83"/>
  <sheetViews>
    <sheetView topLeftCell="A80" zoomScale="80" zoomScaleNormal="80" workbookViewId="0">
      <selection activeCell="I12" sqref="I12"/>
    </sheetView>
  </sheetViews>
  <sheetFormatPr baseColWidth="10" defaultRowHeight="16" x14ac:dyDescent="0.2"/>
  <cols>
    <col min="1" max="2" width="15.5" style="20" customWidth="1"/>
    <col min="3" max="6" width="10.83203125" style="20"/>
    <col min="7" max="7" width="15.5" style="20" customWidth="1"/>
    <col min="8" max="8" width="15" style="20" customWidth="1"/>
    <col min="9" max="11" width="10.83203125" style="20"/>
    <col min="12" max="12" width="16.33203125" style="20" customWidth="1"/>
    <col min="13" max="19" width="10.83203125" style="20"/>
    <col min="20" max="20" width="15.33203125" style="20" customWidth="1"/>
    <col min="21" max="16384" width="10.83203125" style="20"/>
  </cols>
  <sheetData>
    <row r="1" spans="1:22" ht="32" customHeight="1" x14ac:dyDescent="0.2">
      <c r="A1" s="100" t="s">
        <v>6394</v>
      </c>
      <c r="B1" s="100"/>
      <c r="C1" s="100"/>
      <c r="D1" s="100"/>
      <c r="E1" s="100"/>
      <c r="F1" s="100"/>
      <c r="H1" s="100" t="s">
        <v>6395</v>
      </c>
      <c r="I1" s="100"/>
      <c r="J1" s="100"/>
      <c r="K1" s="100"/>
      <c r="L1" s="100"/>
      <c r="M1" s="100"/>
      <c r="N1" s="100"/>
      <c r="O1" s="87"/>
      <c r="P1" s="100" t="s">
        <v>6396</v>
      </c>
      <c r="Q1" s="100"/>
      <c r="R1" s="100"/>
      <c r="S1" s="100"/>
      <c r="T1" s="100"/>
      <c r="U1" s="100"/>
      <c r="V1" s="100"/>
    </row>
    <row r="2" spans="1:22" s="15" customFormat="1" x14ac:dyDescent="0.2">
      <c r="B2" s="88"/>
      <c r="C2" s="106" t="s">
        <v>6311</v>
      </c>
      <c r="D2" s="106"/>
      <c r="E2" s="106" t="s">
        <v>6312</v>
      </c>
      <c r="F2" s="106"/>
      <c r="I2" s="88"/>
      <c r="J2" s="106" t="s">
        <v>6313</v>
      </c>
      <c r="K2" s="106"/>
      <c r="L2" s="106"/>
      <c r="M2" s="106" t="s">
        <v>6314</v>
      </c>
      <c r="N2" s="106"/>
      <c r="Q2" s="88"/>
      <c r="R2" s="106" t="s">
        <v>6313</v>
      </c>
      <c r="S2" s="106"/>
      <c r="T2" s="88"/>
      <c r="U2" s="106" t="s">
        <v>6312</v>
      </c>
      <c r="V2" s="106"/>
    </row>
    <row r="3" spans="1:22" s="33" customFormat="1" ht="34" x14ac:dyDescent="0.2">
      <c r="A3" s="52" t="s">
        <v>7</v>
      </c>
      <c r="B3" s="60" t="s">
        <v>6325</v>
      </c>
      <c r="C3" s="89" t="s">
        <v>6399</v>
      </c>
      <c r="D3" s="89" t="s">
        <v>6400</v>
      </c>
      <c r="E3" s="89" t="s">
        <v>6399</v>
      </c>
      <c r="F3" s="89" t="s">
        <v>6400</v>
      </c>
      <c r="H3" s="52" t="s">
        <v>7</v>
      </c>
      <c r="I3" s="60" t="s">
        <v>6325</v>
      </c>
      <c r="J3" s="89" t="s">
        <v>6399</v>
      </c>
      <c r="K3" s="89" t="s">
        <v>6401</v>
      </c>
      <c r="L3" s="89" t="s">
        <v>6402</v>
      </c>
      <c r="M3" s="89" t="s">
        <v>6399</v>
      </c>
      <c r="N3" s="89" t="s">
        <v>6400</v>
      </c>
      <c r="P3" s="52" t="s">
        <v>7</v>
      </c>
      <c r="Q3" s="60" t="s">
        <v>6325</v>
      </c>
      <c r="R3" s="89" t="s">
        <v>6399</v>
      </c>
      <c r="S3" s="89" t="s">
        <v>6401</v>
      </c>
      <c r="T3" s="89" t="s">
        <v>6402</v>
      </c>
      <c r="U3" s="89" t="s">
        <v>6399</v>
      </c>
      <c r="V3" s="89" t="s">
        <v>6400</v>
      </c>
    </row>
    <row r="4" spans="1:22" x14ac:dyDescent="0.2">
      <c r="A4" s="27" t="s">
        <v>70</v>
      </c>
      <c r="B4" s="56" t="s">
        <v>6245</v>
      </c>
      <c r="C4" s="55">
        <v>10</v>
      </c>
      <c r="D4" s="55">
        <v>0</v>
      </c>
      <c r="E4" s="55">
        <v>9.2059999999999995</v>
      </c>
      <c r="F4" s="55">
        <v>1.1229</v>
      </c>
      <c r="G4" s="4"/>
      <c r="H4" s="27" t="s">
        <v>70</v>
      </c>
      <c r="I4" s="56" t="s">
        <v>6245</v>
      </c>
      <c r="J4" s="55">
        <v>18.4742</v>
      </c>
      <c r="K4" s="55">
        <v>8.7238000000000007</v>
      </c>
      <c r="L4">
        <v>3</v>
      </c>
      <c r="M4" s="55">
        <v>10</v>
      </c>
      <c r="N4" s="55">
        <v>0</v>
      </c>
      <c r="P4" s="27" t="s">
        <v>70</v>
      </c>
      <c r="Q4" s="56" t="s">
        <v>6245</v>
      </c>
      <c r="R4" s="55">
        <v>18.4742</v>
      </c>
      <c r="S4" s="55">
        <v>8.7238000000000007</v>
      </c>
      <c r="T4">
        <v>3</v>
      </c>
      <c r="U4" s="55">
        <v>9.2059999999999995</v>
      </c>
      <c r="V4" s="55">
        <v>1.1229</v>
      </c>
    </row>
    <row r="5" spans="1:22" x14ac:dyDescent="0.2">
      <c r="A5" s="27" t="s">
        <v>73</v>
      </c>
      <c r="B5" s="56" t="s">
        <v>6256</v>
      </c>
      <c r="C5" s="55">
        <v>0.79349999999999998</v>
      </c>
      <c r="D5" s="55">
        <v>4.5499999999999999E-2</v>
      </c>
      <c r="E5" s="55">
        <v>0.49640000000000001</v>
      </c>
      <c r="F5" s="55">
        <v>0.04</v>
      </c>
      <c r="G5" s="4"/>
      <c r="H5" s="27" t="s">
        <v>73</v>
      </c>
      <c r="I5" s="56" t="s">
        <v>6256</v>
      </c>
      <c r="J5" s="55">
        <v>5.2824</v>
      </c>
      <c r="K5" s="55">
        <v>1.7192000000000001</v>
      </c>
      <c r="L5">
        <v>5</v>
      </c>
      <c r="M5" s="55">
        <v>0.79349999999999998</v>
      </c>
      <c r="N5" s="55">
        <v>4.5499999999999999E-2</v>
      </c>
      <c r="P5" s="27" t="s">
        <v>73</v>
      </c>
      <c r="Q5" s="56" t="s">
        <v>6256</v>
      </c>
      <c r="R5" s="55">
        <v>5.2824</v>
      </c>
      <c r="S5" s="55">
        <v>1.7192000000000001</v>
      </c>
      <c r="T5">
        <v>5</v>
      </c>
      <c r="U5" s="55">
        <v>0.49640000000000001</v>
      </c>
      <c r="V5" s="55">
        <v>0.04</v>
      </c>
    </row>
    <row r="6" spans="1:22" x14ac:dyDescent="0.2">
      <c r="A6" s="27" t="s">
        <v>76</v>
      </c>
      <c r="B6" s="56" t="s">
        <v>6319</v>
      </c>
      <c r="C6" s="55">
        <v>10</v>
      </c>
      <c r="D6" s="55">
        <v>0</v>
      </c>
      <c r="E6" s="55">
        <v>0.80320000000000003</v>
      </c>
      <c r="F6" s="55">
        <v>1.24E-2</v>
      </c>
      <c r="G6" s="4"/>
      <c r="H6" s="27" t="s">
        <v>76</v>
      </c>
      <c r="I6" s="56" t="s">
        <v>6319</v>
      </c>
      <c r="J6" s="55">
        <v>10</v>
      </c>
      <c r="K6" s="55"/>
      <c r="L6">
        <v>1</v>
      </c>
      <c r="M6" s="55">
        <v>10</v>
      </c>
      <c r="N6" s="55">
        <v>0</v>
      </c>
      <c r="P6" s="27" t="s">
        <v>76</v>
      </c>
      <c r="Q6" s="56" t="s">
        <v>6319</v>
      </c>
      <c r="R6" s="55">
        <v>10</v>
      </c>
      <c r="S6" s="55"/>
      <c r="T6">
        <v>1</v>
      </c>
      <c r="U6" s="55">
        <v>0.80320000000000003</v>
      </c>
      <c r="V6" s="55">
        <v>1.24E-2</v>
      </c>
    </row>
    <row r="7" spans="1:22" x14ac:dyDescent="0.2">
      <c r="A7" s="27" t="s">
        <v>79</v>
      </c>
      <c r="B7" s="56" t="s">
        <v>6243</v>
      </c>
      <c r="C7" s="55">
        <v>10</v>
      </c>
      <c r="D7" s="55">
        <v>0</v>
      </c>
      <c r="E7" s="55">
        <v>10</v>
      </c>
      <c r="F7" s="55">
        <v>0</v>
      </c>
      <c r="G7" s="4"/>
      <c r="H7" s="27" t="s">
        <v>79</v>
      </c>
      <c r="I7" s="56" t="s">
        <v>6243</v>
      </c>
      <c r="J7" s="55">
        <v>10</v>
      </c>
      <c r="K7" s="55"/>
      <c r="L7">
        <v>1</v>
      </c>
      <c r="M7" s="55">
        <v>10</v>
      </c>
      <c r="N7" s="55">
        <v>0</v>
      </c>
      <c r="P7" s="27" t="s">
        <v>79</v>
      </c>
      <c r="Q7" s="56" t="s">
        <v>6243</v>
      </c>
      <c r="R7" s="55">
        <v>10</v>
      </c>
      <c r="S7" s="55"/>
      <c r="T7">
        <v>1</v>
      </c>
      <c r="U7" s="55">
        <v>10</v>
      </c>
      <c r="V7" s="55">
        <v>0</v>
      </c>
    </row>
    <row r="8" spans="1:22" x14ac:dyDescent="0.2">
      <c r="A8" s="27" t="s">
        <v>190</v>
      </c>
      <c r="B8" s="56" t="s">
        <v>6270</v>
      </c>
      <c r="C8" s="55">
        <v>0.2319</v>
      </c>
      <c r="D8" s="55">
        <v>9.7199999999999995E-2</v>
      </c>
      <c r="E8" s="55">
        <v>0.16789999999999999</v>
      </c>
      <c r="F8" s="55">
        <v>3.4099999999999998E-2</v>
      </c>
      <c r="G8" s="4"/>
      <c r="H8" s="27" t="s">
        <v>190</v>
      </c>
      <c r="I8" s="56" t="s">
        <v>6270</v>
      </c>
      <c r="J8" s="55">
        <v>0.13789999999999999</v>
      </c>
      <c r="K8" s="55">
        <v>5.7000000000000002E-3</v>
      </c>
      <c r="L8">
        <v>2</v>
      </c>
      <c r="M8" s="55">
        <v>0.2319</v>
      </c>
      <c r="N8" s="55">
        <v>9.7199999999999995E-2</v>
      </c>
      <c r="P8" s="27" t="s">
        <v>190</v>
      </c>
      <c r="Q8" s="56" t="s">
        <v>6270</v>
      </c>
      <c r="R8" s="55">
        <v>0.13789999999999999</v>
      </c>
      <c r="S8" s="55">
        <v>5.7000000000000002E-3</v>
      </c>
      <c r="T8">
        <v>2</v>
      </c>
      <c r="U8" s="55">
        <v>0.16789999999999999</v>
      </c>
      <c r="V8" s="55">
        <v>3.4099999999999998E-2</v>
      </c>
    </row>
    <row r="9" spans="1:22" x14ac:dyDescent="0.2">
      <c r="A9" s="27" t="s">
        <v>82</v>
      </c>
      <c r="B9" s="56" t="s">
        <v>6271</v>
      </c>
      <c r="C9" s="55">
        <v>0.18260000000000001</v>
      </c>
      <c r="D9" s="55">
        <v>3.8699999999999998E-2</v>
      </c>
      <c r="E9" s="55">
        <v>3.2800000000000003E-2</v>
      </c>
      <c r="F9" s="55">
        <v>1.0699999999999999E-2</v>
      </c>
      <c r="G9" s="4"/>
      <c r="H9" s="27" t="s">
        <v>82</v>
      </c>
      <c r="I9" s="56" t="s">
        <v>6271</v>
      </c>
      <c r="J9" s="55">
        <v>8.2199999999999995E-2</v>
      </c>
      <c r="K9" s="55">
        <v>0.1555</v>
      </c>
      <c r="L9">
        <v>28</v>
      </c>
      <c r="M9" s="55">
        <v>0.18260000000000001</v>
      </c>
      <c r="N9" s="55">
        <v>3.8699999999999998E-2</v>
      </c>
      <c r="P9" s="27" t="s">
        <v>82</v>
      </c>
      <c r="Q9" s="56" t="s">
        <v>6271</v>
      </c>
      <c r="R9" s="55">
        <v>8.2199999999999995E-2</v>
      </c>
      <c r="S9" s="55">
        <v>0.1555</v>
      </c>
      <c r="T9">
        <v>28</v>
      </c>
      <c r="U9" s="55">
        <v>3.2800000000000003E-2</v>
      </c>
      <c r="V9" s="55">
        <v>1.0699999999999999E-2</v>
      </c>
    </row>
    <row r="10" spans="1:22" x14ac:dyDescent="0.2">
      <c r="A10" s="27" t="s">
        <v>13</v>
      </c>
      <c r="B10" s="56" t="s">
        <v>6316</v>
      </c>
      <c r="C10" s="55">
        <v>9.3614999999999995</v>
      </c>
      <c r="D10" s="55">
        <v>3.1657000000000002</v>
      </c>
      <c r="E10" s="55">
        <v>8.35</v>
      </c>
      <c r="F10" s="55">
        <v>2.3334999999999999</v>
      </c>
      <c r="G10" s="4"/>
      <c r="H10" s="27" t="s">
        <v>13</v>
      </c>
      <c r="I10" s="56" t="s">
        <v>6316</v>
      </c>
      <c r="J10" s="55">
        <v>9.9342000000000006</v>
      </c>
      <c r="K10" s="55">
        <v>0.51429999999999998</v>
      </c>
      <c r="L10">
        <v>4</v>
      </c>
      <c r="M10" s="55">
        <v>9.3614999999999995</v>
      </c>
      <c r="N10" s="55">
        <v>3.1657000000000002</v>
      </c>
      <c r="P10" s="27" t="s">
        <v>13</v>
      </c>
      <c r="Q10" s="56" t="s">
        <v>6316</v>
      </c>
      <c r="R10" s="55">
        <v>9.9342000000000006</v>
      </c>
      <c r="S10" s="55">
        <v>0.51429999999999998</v>
      </c>
      <c r="T10">
        <v>4</v>
      </c>
      <c r="U10" s="55">
        <v>8.35</v>
      </c>
      <c r="V10" s="55">
        <v>2.3334999999999999</v>
      </c>
    </row>
    <row r="11" spans="1:22" x14ac:dyDescent="0.2">
      <c r="A11" s="27" t="s">
        <v>25</v>
      </c>
      <c r="B11" s="56" t="s">
        <v>6286</v>
      </c>
      <c r="C11" s="55">
        <v>2.18E-2</v>
      </c>
      <c r="D11" s="55">
        <v>1.6500000000000001E-2</v>
      </c>
      <c r="E11" s="55">
        <v>7.1999999999999998E-3</v>
      </c>
      <c r="F11" s="55">
        <v>3.8999999999999998E-3</v>
      </c>
      <c r="G11" s="4"/>
      <c r="H11" s="27" t="s">
        <v>25</v>
      </c>
      <c r="I11" s="56" t="s">
        <v>6286</v>
      </c>
      <c r="J11" s="55">
        <v>3.6600000000000001E-2</v>
      </c>
      <c r="K11" s="55">
        <v>1.7899999999999999E-2</v>
      </c>
      <c r="L11">
        <v>49</v>
      </c>
      <c r="M11" s="55">
        <v>2.18E-2</v>
      </c>
      <c r="N11" s="55">
        <v>1.6500000000000001E-2</v>
      </c>
      <c r="P11" s="27" t="s">
        <v>25</v>
      </c>
      <c r="Q11" s="56" t="s">
        <v>6286</v>
      </c>
      <c r="R11" s="55">
        <v>3.6600000000000001E-2</v>
      </c>
      <c r="S11" s="55">
        <v>1.7899999999999999E-2</v>
      </c>
      <c r="T11">
        <v>49</v>
      </c>
      <c r="U11" s="55">
        <v>7.1999999999999998E-3</v>
      </c>
      <c r="V11" s="55">
        <v>3.8999999999999998E-3</v>
      </c>
    </row>
    <row r="12" spans="1:22" x14ac:dyDescent="0.2">
      <c r="A12" s="27" t="s">
        <v>85</v>
      </c>
      <c r="B12" s="56" t="s">
        <v>6272</v>
      </c>
      <c r="C12" s="55">
        <v>5.9799999999999999E-2</v>
      </c>
      <c r="D12" s="55">
        <v>4.4999999999999997E-3</v>
      </c>
      <c r="E12" s="55">
        <v>4.9000000000000002E-2</v>
      </c>
      <c r="F12" s="55">
        <v>3.2300000000000002E-2</v>
      </c>
      <c r="G12" s="4"/>
      <c r="H12" s="27" t="s">
        <v>85</v>
      </c>
      <c r="I12" s="56" t="s">
        <v>6272</v>
      </c>
      <c r="J12" s="55">
        <v>0.12670000000000001</v>
      </c>
      <c r="K12" s="55">
        <v>0.19850000000000001</v>
      </c>
      <c r="L12">
        <v>17</v>
      </c>
      <c r="M12" s="55">
        <v>5.9799999999999999E-2</v>
      </c>
      <c r="N12" s="55">
        <v>4.4999999999999997E-3</v>
      </c>
      <c r="P12" s="27" t="s">
        <v>85</v>
      </c>
      <c r="Q12" s="56" t="s">
        <v>6272</v>
      </c>
      <c r="R12" s="55">
        <v>0.12670000000000001</v>
      </c>
      <c r="S12" s="55">
        <v>0.19850000000000001</v>
      </c>
      <c r="T12">
        <v>17</v>
      </c>
      <c r="U12" s="55">
        <v>4.9000000000000002E-2</v>
      </c>
      <c r="V12" s="55">
        <v>3.2300000000000002E-2</v>
      </c>
    </row>
    <row r="13" spans="1:22" x14ac:dyDescent="0.2">
      <c r="A13" s="27" t="s">
        <v>88</v>
      </c>
      <c r="B13" s="56" t="s">
        <v>6310</v>
      </c>
      <c r="C13" s="55">
        <v>1.5E-3</v>
      </c>
      <c r="D13" s="55">
        <v>5.0000000000000001E-4</v>
      </c>
      <c r="E13" s="55">
        <v>6.9999999999999999E-4</v>
      </c>
      <c r="F13" s="55">
        <v>2.0000000000000001E-4</v>
      </c>
      <c r="G13" s="4"/>
      <c r="H13" s="27" t="s">
        <v>88</v>
      </c>
      <c r="I13" s="56" t="s">
        <v>6310</v>
      </c>
      <c r="J13" s="55">
        <v>1E-3</v>
      </c>
      <c r="K13" s="55">
        <v>5.9999999999999995E-4</v>
      </c>
      <c r="L13">
        <v>9</v>
      </c>
      <c r="M13" s="55">
        <v>1.5E-3</v>
      </c>
      <c r="N13" s="55">
        <v>5.0000000000000001E-4</v>
      </c>
      <c r="P13" s="27" t="s">
        <v>88</v>
      </c>
      <c r="Q13" s="56" t="s">
        <v>6310</v>
      </c>
      <c r="R13" s="55">
        <v>1E-3</v>
      </c>
      <c r="S13" s="55">
        <v>5.9999999999999995E-4</v>
      </c>
      <c r="T13">
        <v>9</v>
      </c>
      <c r="U13" s="55">
        <v>6.9999999999999999E-4</v>
      </c>
      <c r="V13" s="55">
        <v>2.0000000000000001E-4</v>
      </c>
    </row>
    <row r="14" spans="1:22" x14ac:dyDescent="0.2">
      <c r="A14" s="27" t="s">
        <v>10</v>
      </c>
      <c r="B14" s="56" t="s">
        <v>6254</v>
      </c>
      <c r="C14" s="55">
        <v>3.0960000000000001</v>
      </c>
      <c r="D14" s="55">
        <v>1.137</v>
      </c>
      <c r="E14" s="55">
        <v>8.9979999999999993</v>
      </c>
      <c r="F14" s="55">
        <v>1.417</v>
      </c>
      <c r="G14" s="4"/>
      <c r="H14" s="27" t="s">
        <v>10</v>
      </c>
      <c r="I14" s="56" t="s">
        <v>6254</v>
      </c>
      <c r="J14" s="55">
        <v>5.7458</v>
      </c>
      <c r="K14" s="55">
        <v>3.4093</v>
      </c>
      <c r="L14">
        <v>6</v>
      </c>
      <c r="M14" s="55">
        <v>3.0960000000000001</v>
      </c>
      <c r="N14" s="55">
        <v>1.137</v>
      </c>
      <c r="P14" s="27" t="s">
        <v>10</v>
      </c>
      <c r="Q14" s="56" t="s">
        <v>6254</v>
      </c>
      <c r="R14" s="55">
        <v>5.7458</v>
      </c>
      <c r="S14" s="55">
        <v>3.4093</v>
      </c>
      <c r="T14">
        <v>6</v>
      </c>
      <c r="U14" s="55">
        <v>8.9979999999999993</v>
      </c>
      <c r="V14" s="55">
        <v>1.417</v>
      </c>
    </row>
    <row r="15" spans="1:22" x14ac:dyDescent="0.2">
      <c r="A15" s="27" t="s">
        <v>91</v>
      </c>
      <c r="B15" s="56" t="s">
        <v>6253</v>
      </c>
      <c r="C15" s="55">
        <v>5.2854999999999999</v>
      </c>
      <c r="D15" s="55">
        <v>6.8599999999999994E-2</v>
      </c>
      <c r="E15" s="55">
        <v>10</v>
      </c>
      <c r="F15" s="55">
        <v>0</v>
      </c>
      <c r="G15" s="4"/>
      <c r="H15" s="27" t="s">
        <v>91</v>
      </c>
      <c r="I15" s="56" t="s">
        <v>6253</v>
      </c>
      <c r="J15" s="55">
        <v>5.9420999999999999</v>
      </c>
      <c r="K15" s="55">
        <v>3.2456</v>
      </c>
      <c r="L15">
        <v>6</v>
      </c>
      <c r="M15" s="55">
        <v>5.2854999999999999</v>
      </c>
      <c r="N15" s="55">
        <v>6.8599999999999994E-2</v>
      </c>
      <c r="P15" s="27" t="s">
        <v>91</v>
      </c>
      <c r="Q15" s="56" t="s">
        <v>6253</v>
      </c>
      <c r="R15" s="55">
        <v>5.9420999999999999</v>
      </c>
      <c r="S15" s="55">
        <v>3.2456</v>
      </c>
      <c r="T15">
        <v>6</v>
      </c>
      <c r="U15" s="55">
        <v>10</v>
      </c>
      <c r="V15" s="55">
        <v>0</v>
      </c>
    </row>
    <row r="16" spans="1:22" x14ac:dyDescent="0.2">
      <c r="A16" s="27" t="s">
        <v>28</v>
      </c>
      <c r="B16" s="56" t="s">
        <v>5509</v>
      </c>
      <c r="C16" s="55">
        <v>1E-3</v>
      </c>
      <c r="D16" s="55">
        <v>1E-4</v>
      </c>
      <c r="E16" s="55">
        <v>1.6999999999999999E-3</v>
      </c>
      <c r="F16" s="55">
        <v>8.0000000000000004E-4</v>
      </c>
      <c r="G16" s="4"/>
      <c r="H16" s="27" t="s">
        <v>28</v>
      </c>
      <c r="I16" s="56" t="s">
        <v>5509</v>
      </c>
      <c r="J16" s="55">
        <v>8.9999999999999998E-4</v>
      </c>
      <c r="K16" s="55">
        <v>2E-3</v>
      </c>
      <c r="L16">
        <v>14</v>
      </c>
      <c r="M16" s="55">
        <v>1E-3</v>
      </c>
      <c r="N16" s="55">
        <v>1E-4</v>
      </c>
      <c r="P16" s="27" t="s">
        <v>28</v>
      </c>
      <c r="Q16" s="56" t="s">
        <v>5509</v>
      </c>
      <c r="R16" s="55">
        <v>8.9999999999999998E-4</v>
      </c>
      <c r="S16" s="55">
        <v>2E-3</v>
      </c>
      <c r="T16">
        <v>14</v>
      </c>
      <c r="U16" s="55">
        <v>1.6999999999999999E-3</v>
      </c>
      <c r="V16" s="55">
        <v>8.0000000000000004E-4</v>
      </c>
    </row>
    <row r="17" spans="1:22" x14ac:dyDescent="0.2">
      <c r="A17" s="27" t="s">
        <v>94</v>
      </c>
      <c r="B17" s="56" t="s">
        <v>6317</v>
      </c>
      <c r="C17" s="55">
        <v>3.5999999999999999E-3</v>
      </c>
      <c r="D17" s="55">
        <v>8.0000000000000004E-4</v>
      </c>
      <c r="E17" s="55">
        <v>3.6600000000000001E-2</v>
      </c>
      <c r="F17" s="55">
        <v>6.9999999999999999E-4</v>
      </c>
      <c r="G17" s="6"/>
      <c r="H17" s="27" t="s">
        <v>94</v>
      </c>
      <c r="I17" s="56" t="s">
        <v>6317</v>
      </c>
      <c r="J17" s="55">
        <v>2.4400000000000002E-2</v>
      </c>
      <c r="K17" s="55">
        <v>2.63E-2</v>
      </c>
      <c r="L17">
        <v>8</v>
      </c>
      <c r="M17" s="55">
        <v>3.5999999999999999E-3</v>
      </c>
      <c r="N17" s="55">
        <v>8.0000000000000004E-4</v>
      </c>
      <c r="P17" s="27" t="s">
        <v>94</v>
      </c>
      <c r="Q17" s="56" t="s">
        <v>6317</v>
      </c>
      <c r="R17" s="55">
        <v>2.4400000000000002E-2</v>
      </c>
      <c r="S17" s="55">
        <v>2.63E-2</v>
      </c>
      <c r="T17">
        <v>8</v>
      </c>
      <c r="U17" s="55">
        <v>3.6600000000000001E-2</v>
      </c>
      <c r="V17" s="55">
        <v>6.9999999999999999E-4</v>
      </c>
    </row>
    <row r="18" spans="1:22" x14ac:dyDescent="0.2">
      <c r="A18" s="27" t="s">
        <v>97</v>
      </c>
      <c r="B18" s="56" t="s">
        <v>6297</v>
      </c>
      <c r="C18" s="55">
        <v>6.4000000000000003E-3</v>
      </c>
      <c r="D18" s="55">
        <v>4.8999999999999998E-3</v>
      </c>
      <c r="E18" s="55">
        <v>6.25E-2</v>
      </c>
      <c r="F18" s="55">
        <v>1.89E-2</v>
      </c>
      <c r="G18" s="4"/>
      <c r="H18" s="27" t="s">
        <v>97</v>
      </c>
      <c r="I18" s="56" t="s">
        <v>6297</v>
      </c>
      <c r="J18" s="55">
        <v>1.0999999999999999E-2</v>
      </c>
      <c r="K18" s="55">
        <v>7.1300000000000002E-2</v>
      </c>
      <c r="L18">
        <v>16</v>
      </c>
      <c r="M18" s="55">
        <v>6.4000000000000003E-3</v>
      </c>
      <c r="N18" s="55">
        <v>4.8999999999999998E-3</v>
      </c>
      <c r="P18" s="27" t="s">
        <v>97</v>
      </c>
      <c r="Q18" s="56" t="s">
        <v>6297</v>
      </c>
      <c r="R18" s="55">
        <v>1.0999999999999999E-2</v>
      </c>
      <c r="S18" s="55">
        <v>7.1300000000000002E-2</v>
      </c>
      <c r="T18">
        <v>16</v>
      </c>
      <c r="U18" s="55">
        <v>6.25E-2</v>
      </c>
      <c r="V18" s="55">
        <v>1.89E-2</v>
      </c>
    </row>
    <row r="19" spans="1:22" x14ac:dyDescent="0.2">
      <c r="A19" s="27" t="s">
        <v>31</v>
      </c>
      <c r="B19" s="56" t="s">
        <v>6275</v>
      </c>
      <c r="C19" s="55">
        <v>1.7464999999999999</v>
      </c>
      <c r="D19" s="55">
        <v>0.99629999999999996</v>
      </c>
      <c r="E19" s="55">
        <v>2.2029000000000001</v>
      </c>
      <c r="F19" s="55">
        <v>2.0196000000000001</v>
      </c>
      <c r="G19" s="4"/>
      <c r="H19" s="27" t="s">
        <v>31</v>
      </c>
      <c r="I19" s="56" t="s">
        <v>6275</v>
      </c>
      <c r="J19" s="55">
        <v>0.10100000000000001</v>
      </c>
      <c r="K19" s="55">
        <v>1.61E-2</v>
      </c>
      <c r="L19">
        <v>6</v>
      </c>
      <c r="M19" s="55">
        <v>1.7464999999999999</v>
      </c>
      <c r="N19" s="55">
        <v>0.99629999999999996</v>
      </c>
      <c r="P19" s="27" t="s">
        <v>31</v>
      </c>
      <c r="Q19" s="56" t="s">
        <v>6275</v>
      </c>
      <c r="R19" s="55">
        <v>0.10100000000000001</v>
      </c>
      <c r="S19" s="55">
        <v>1.61E-2</v>
      </c>
      <c r="T19">
        <v>6</v>
      </c>
      <c r="U19" s="55">
        <v>2.2029000000000001</v>
      </c>
      <c r="V19" s="55">
        <v>2.0196000000000001</v>
      </c>
    </row>
    <row r="20" spans="1:22" x14ac:dyDescent="0.2">
      <c r="A20" s="27" t="s">
        <v>34</v>
      </c>
      <c r="B20" s="56" t="s">
        <v>6280</v>
      </c>
      <c r="C20" s="55">
        <v>6.0499999999999998E-2</v>
      </c>
      <c r="D20" s="55">
        <v>6.1100000000000002E-2</v>
      </c>
      <c r="E20" s="55">
        <v>5.9499999999999997E-2</v>
      </c>
      <c r="F20" s="55">
        <v>2.63E-2</v>
      </c>
      <c r="G20" s="4"/>
      <c r="H20" s="27" t="s">
        <v>34</v>
      </c>
      <c r="I20" s="56" t="s">
        <v>6280</v>
      </c>
      <c r="J20" s="55">
        <v>3.5099999999999999E-2</v>
      </c>
      <c r="K20" s="55">
        <v>5.16E-2</v>
      </c>
      <c r="L20">
        <v>12</v>
      </c>
      <c r="M20" s="55">
        <v>6.0499999999999998E-2</v>
      </c>
      <c r="N20" s="55">
        <v>6.1100000000000002E-2</v>
      </c>
      <c r="P20" s="27" t="s">
        <v>34</v>
      </c>
      <c r="Q20" s="56" t="s">
        <v>6280</v>
      </c>
      <c r="R20" s="55">
        <v>3.5099999999999999E-2</v>
      </c>
      <c r="S20" s="55">
        <v>5.16E-2</v>
      </c>
      <c r="T20">
        <v>12</v>
      </c>
      <c r="U20" s="55">
        <v>5.9499999999999997E-2</v>
      </c>
      <c r="V20" s="55">
        <v>2.63E-2</v>
      </c>
    </row>
    <row r="21" spans="1:22" x14ac:dyDescent="0.2">
      <c r="A21" s="27" t="s">
        <v>100</v>
      </c>
      <c r="B21" s="56" t="s">
        <v>6308</v>
      </c>
      <c r="C21" s="55">
        <v>6.9999999999999999E-4</v>
      </c>
      <c r="D21" s="55">
        <v>1E-4</v>
      </c>
      <c r="E21" s="55">
        <v>1.6999999999999999E-3</v>
      </c>
      <c r="F21" s="55">
        <v>2.9999999999999997E-4</v>
      </c>
      <c r="G21" s="4"/>
      <c r="H21" s="27" t="s">
        <v>100</v>
      </c>
      <c r="I21" s="56" t="s">
        <v>6308</v>
      </c>
      <c r="J21" s="55">
        <v>2E-3</v>
      </c>
      <c r="K21" s="55">
        <v>5.2332999999999998</v>
      </c>
      <c r="L21">
        <v>23</v>
      </c>
      <c r="M21" s="55">
        <v>6.9999999999999999E-4</v>
      </c>
      <c r="N21" s="55">
        <v>1E-4</v>
      </c>
      <c r="P21" s="27" t="s">
        <v>100</v>
      </c>
      <c r="Q21" s="56" t="s">
        <v>6308</v>
      </c>
      <c r="R21" s="55">
        <v>2E-3</v>
      </c>
      <c r="S21" s="55">
        <v>5.2332999999999998</v>
      </c>
      <c r="T21">
        <v>23</v>
      </c>
      <c r="U21" s="55">
        <v>1.6999999999999999E-3</v>
      </c>
      <c r="V21" s="55">
        <v>2.9999999999999997E-4</v>
      </c>
    </row>
    <row r="22" spans="1:22" x14ac:dyDescent="0.2">
      <c r="A22" s="27" t="s">
        <v>37</v>
      </c>
      <c r="B22" s="56" t="s">
        <v>6273</v>
      </c>
      <c r="C22" s="55">
        <v>4.2000000000000003E-2</v>
      </c>
      <c r="D22" s="55">
        <v>2.2100000000000002E-2</v>
      </c>
      <c r="E22" s="55">
        <v>3.3E-3</v>
      </c>
      <c r="F22" s="55">
        <v>1.1000000000000001E-3</v>
      </c>
      <c r="G22" s="4"/>
      <c r="H22" s="27" t="s">
        <v>37</v>
      </c>
      <c r="I22" s="56" t="s">
        <v>6273</v>
      </c>
      <c r="J22" s="55">
        <v>4.7100000000000003E-2</v>
      </c>
      <c r="K22" s="55">
        <v>3.0011999999999999</v>
      </c>
      <c r="L22">
        <v>11</v>
      </c>
      <c r="M22" s="55">
        <v>4.2000000000000003E-2</v>
      </c>
      <c r="N22" s="55">
        <v>2.2100000000000002E-2</v>
      </c>
      <c r="P22" s="27" t="s">
        <v>37</v>
      </c>
      <c r="Q22" s="56" t="s">
        <v>6273</v>
      </c>
      <c r="R22" s="55">
        <v>4.7100000000000003E-2</v>
      </c>
      <c r="S22" s="55">
        <v>3.0011999999999999</v>
      </c>
      <c r="T22">
        <v>11</v>
      </c>
      <c r="U22" s="55">
        <v>3.3E-3</v>
      </c>
      <c r="V22" s="55">
        <v>1.1000000000000001E-3</v>
      </c>
    </row>
    <row r="23" spans="1:22" x14ac:dyDescent="0.2">
      <c r="A23" s="27" t="s">
        <v>103</v>
      </c>
      <c r="B23" s="56" t="s">
        <v>6301</v>
      </c>
      <c r="C23" s="55">
        <v>1.4E-3</v>
      </c>
      <c r="D23" s="55">
        <v>0</v>
      </c>
      <c r="E23" s="55">
        <v>1E-3</v>
      </c>
      <c r="F23" s="55">
        <v>6.9999999999999999E-4</v>
      </c>
      <c r="G23" s="4"/>
      <c r="H23" s="27" t="s">
        <v>103</v>
      </c>
      <c r="I23" s="56" t="s">
        <v>6301</v>
      </c>
      <c r="J23" s="55">
        <v>7.7999999999999996E-3</v>
      </c>
      <c r="K23" s="55">
        <v>1.8E-3</v>
      </c>
      <c r="L23">
        <v>4</v>
      </c>
      <c r="M23" s="55">
        <v>1.4E-3</v>
      </c>
      <c r="N23" s="55">
        <v>0</v>
      </c>
      <c r="P23" s="27" t="s">
        <v>103</v>
      </c>
      <c r="Q23" s="56" t="s">
        <v>6301</v>
      </c>
      <c r="R23" s="55">
        <v>7.7999999999999996E-3</v>
      </c>
      <c r="S23" s="55">
        <v>1.8E-3</v>
      </c>
      <c r="T23">
        <v>4</v>
      </c>
      <c r="U23" s="55">
        <v>1E-3</v>
      </c>
      <c r="V23" s="55">
        <v>6.9999999999999999E-4</v>
      </c>
    </row>
    <row r="24" spans="1:22" x14ac:dyDescent="0.2">
      <c r="A24" s="27" t="s">
        <v>106</v>
      </c>
      <c r="B24" s="56" t="s">
        <v>6289</v>
      </c>
      <c r="C24" s="55">
        <v>7.6799999999999993E-2</v>
      </c>
      <c r="D24" s="55">
        <v>1.3299999999999999E-2</v>
      </c>
      <c r="E24" s="55">
        <v>5.67E-2</v>
      </c>
      <c r="F24" s="55">
        <v>1.37E-2</v>
      </c>
      <c r="G24" s="4"/>
      <c r="H24" s="27" t="s">
        <v>106</v>
      </c>
      <c r="I24" s="56" t="s">
        <v>6289</v>
      </c>
      <c r="J24" s="55">
        <v>2.3199999999999998E-2</v>
      </c>
      <c r="K24" s="55">
        <v>3.3300000000000003E-2</v>
      </c>
      <c r="L24">
        <v>9</v>
      </c>
      <c r="M24" s="55">
        <v>7.6799999999999993E-2</v>
      </c>
      <c r="N24" s="55">
        <v>1.3299999999999999E-2</v>
      </c>
      <c r="P24" s="27" t="s">
        <v>106</v>
      </c>
      <c r="Q24" s="56" t="s">
        <v>6289</v>
      </c>
      <c r="R24" s="55">
        <v>2.3199999999999998E-2</v>
      </c>
      <c r="S24" s="55">
        <v>3.3300000000000003E-2</v>
      </c>
      <c r="T24">
        <v>9</v>
      </c>
      <c r="U24" s="55">
        <v>5.67E-2</v>
      </c>
      <c r="V24" s="55">
        <v>1.37E-2</v>
      </c>
    </row>
    <row r="25" spans="1:22" x14ac:dyDescent="0.2">
      <c r="A25" s="27" t="s">
        <v>109</v>
      </c>
      <c r="B25" s="56" t="s">
        <v>6249</v>
      </c>
      <c r="C25" s="55">
        <v>7.9870000000000001</v>
      </c>
      <c r="D25" s="55">
        <v>2.8468</v>
      </c>
      <c r="E25" s="55">
        <v>10</v>
      </c>
      <c r="F25" s="55">
        <v>0</v>
      </c>
      <c r="G25" s="4"/>
      <c r="H25" s="27" t="s">
        <v>109</v>
      </c>
      <c r="I25" s="56" t="s">
        <v>6249</v>
      </c>
      <c r="J25" s="55">
        <v>10</v>
      </c>
      <c r="K25" s="55"/>
      <c r="L25">
        <v>1</v>
      </c>
      <c r="M25" s="55">
        <v>7.9870000000000001</v>
      </c>
      <c r="N25" s="55">
        <v>2.8468</v>
      </c>
      <c r="P25" s="27" t="s">
        <v>109</v>
      </c>
      <c r="Q25" s="56" t="s">
        <v>6249</v>
      </c>
      <c r="R25" s="55">
        <v>10</v>
      </c>
      <c r="S25" s="55"/>
      <c r="T25">
        <v>1</v>
      </c>
      <c r="U25" s="55">
        <v>10</v>
      </c>
      <c r="V25" s="55">
        <v>0</v>
      </c>
    </row>
    <row r="26" spans="1:22" x14ac:dyDescent="0.2">
      <c r="A26" s="27" t="s">
        <v>112</v>
      </c>
      <c r="B26" s="56" t="s">
        <v>6244</v>
      </c>
      <c r="C26" s="55">
        <v>10</v>
      </c>
      <c r="D26" s="55">
        <v>0</v>
      </c>
      <c r="E26" s="55">
        <v>10</v>
      </c>
      <c r="F26" s="55">
        <v>0</v>
      </c>
      <c r="G26" s="4"/>
      <c r="H26" s="27" t="s">
        <v>112</v>
      </c>
      <c r="I26" s="56" t="s">
        <v>6244</v>
      </c>
      <c r="J26" s="55">
        <v>10</v>
      </c>
      <c r="K26" s="55"/>
      <c r="L26">
        <v>1</v>
      </c>
      <c r="M26" s="55">
        <v>10</v>
      </c>
      <c r="N26" s="55">
        <v>0</v>
      </c>
      <c r="P26" s="27" t="s">
        <v>112</v>
      </c>
      <c r="Q26" s="56" t="s">
        <v>6244</v>
      </c>
      <c r="R26" s="55">
        <v>10</v>
      </c>
      <c r="S26" s="55"/>
      <c r="T26">
        <v>1</v>
      </c>
      <c r="U26" s="55">
        <v>10</v>
      </c>
      <c r="V26" s="55">
        <v>0</v>
      </c>
    </row>
    <row r="27" spans="1:22" x14ac:dyDescent="0.2">
      <c r="A27" s="27" t="s">
        <v>19</v>
      </c>
      <c r="B27" s="56" t="s">
        <v>6247</v>
      </c>
      <c r="C27" s="55">
        <v>10</v>
      </c>
      <c r="D27" s="55">
        <v>0</v>
      </c>
      <c r="E27" s="55">
        <v>6.6929999999999996</v>
      </c>
      <c r="F27" s="55">
        <v>4.6768000000000001</v>
      </c>
      <c r="G27" s="4"/>
      <c r="H27" s="27" t="s">
        <v>19</v>
      </c>
      <c r="I27" s="56" t="s">
        <v>6247</v>
      </c>
      <c r="J27" s="55">
        <v>14.273099999999999</v>
      </c>
      <c r="K27" s="55">
        <v>8.3053000000000008</v>
      </c>
      <c r="L27">
        <v>3</v>
      </c>
      <c r="M27" s="55">
        <v>10</v>
      </c>
      <c r="N27" s="55">
        <v>0</v>
      </c>
      <c r="P27" s="27" t="s">
        <v>19</v>
      </c>
      <c r="Q27" s="56" t="s">
        <v>6247</v>
      </c>
      <c r="R27" s="55">
        <v>14.273099999999999</v>
      </c>
      <c r="S27" s="55">
        <v>8.3053000000000008</v>
      </c>
      <c r="T27">
        <v>3</v>
      </c>
      <c r="U27" s="55">
        <v>6.6929999999999996</v>
      </c>
      <c r="V27" s="55">
        <v>4.6768000000000001</v>
      </c>
    </row>
    <row r="28" spans="1:22" x14ac:dyDescent="0.2">
      <c r="A28" s="27" t="s">
        <v>40</v>
      </c>
      <c r="B28" s="56" t="s">
        <v>6234</v>
      </c>
      <c r="C28" s="55">
        <v>10</v>
      </c>
      <c r="D28" s="55">
        <v>0</v>
      </c>
      <c r="E28" s="55">
        <v>10</v>
      </c>
      <c r="F28" s="55">
        <v>0</v>
      </c>
      <c r="G28" s="4"/>
      <c r="H28" s="27" t="s">
        <v>40</v>
      </c>
      <c r="I28" s="56" t="s">
        <v>6234</v>
      </c>
      <c r="J28" s="55">
        <v>10</v>
      </c>
      <c r="K28" s="55"/>
      <c r="L28">
        <v>1</v>
      </c>
      <c r="M28" s="55">
        <v>10</v>
      </c>
      <c r="N28" s="55">
        <v>0</v>
      </c>
      <c r="P28" s="27" t="s">
        <v>40</v>
      </c>
      <c r="Q28" s="56" t="s">
        <v>6234</v>
      </c>
      <c r="R28" s="55">
        <v>10</v>
      </c>
      <c r="S28" s="55"/>
      <c r="T28">
        <v>1</v>
      </c>
      <c r="U28" s="55">
        <v>10</v>
      </c>
      <c r="V28" s="55">
        <v>0</v>
      </c>
    </row>
    <row r="29" spans="1:22" x14ac:dyDescent="0.2">
      <c r="A29" s="27" t="s">
        <v>22</v>
      </c>
      <c r="B29" s="56" t="s">
        <v>6290</v>
      </c>
      <c r="C29" s="55">
        <v>4.1999999999999997E-3</v>
      </c>
      <c r="D29" s="55">
        <v>5.9999999999999995E-4</v>
      </c>
      <c r="E29" s="55">
        <v>2.0999999999999999E-3</v>
      </c>
      <c r="F29" s="55">
        <v>2.0000000000000001E-4</v>
      </c>
      <c r="G29" s="4"/>
      <c r="H29" s="27" t="s">
        <v>22</v>
      </c>
      <c r="I29" s="56" t="s">
        <v>6290</v>
      </c>
      <c r="J29" s="55">
        <v>1.41E-2</v>
      </c>
      <c r="K29" s="55">
        <v>1.01E-2</v>
      </c>
      <c r="L29">
        <v>9</v>
      </c>
      <c r="M29" s="55">
        <v>4.1999999999999997E-3</v>
      </c>
      <c r="N29" s="55">
        <v>5.9999999999999995E-4</v>
      </c>
      <c r="P29" s="27" t="s">
        <v>22</v>
      </c>
      <c r="Q29" s="56" t="s">
        <v>6290</v>
      </c>
      <c r="R29" s="55">
        <v>1.41E-2</v>
      </c>
      <c r="S29" s="55">
        <v>1.01E-2</v>
      </c>
      <c r="T29">
        <v>9</v>
      </c>
      <c r="U29" s="55">
        <v>2.0999999999999999E-3</v>
      </c>
      <c r="V29" s="55">
        <v>2.0000000000000001E-4</v>
      </c>
    </row>
    <row r="30" spans="1:22" x14ac:dyDescent="0.2">
      <c r="A30" s="27" t="s">
        <v>43</v>
      </c>
      <c r="B30" s="56" t="s">
        <v>6251</v>
      </c>
      <c r="C30" s="55">
        <v>3.9319999999999999</v>
      </c>
      <c r="D30" s="55">
        <v>0.75380000000000003</v>
      </c>
      <c r="E30" s="55">
        <v>9.1280000000000001</v>
      </c>
      <c r="F30" s="55">
        <v>1.2332000000000001</v>
      </c>
      <c r="G30" s="4"/>
      <c r="H30" s="27" t="s">
        <v>43</v>
      </c>
      <c r="I30" s="56" t="s">
        <v>6251</v>
      </c>
      <c r="J30" s="55">
        <v>18.405200000000001</v>
      </c>
      <c r="K30" s="55">
        <v>8.6440999999999999</v>
      </c>
      <c r="L30">
        <v>3</v>
      </c>
      <c r="M30" s="55">
        <v>3.9319999999999999</v>
      </c>
      <c r="N30" s="55">
        <v>0.75380000000000003</v>
      </c>
      <c r="P30" s="27" t="s">
        <v>43</v>
      </c>
      <c r="Q30" s="56" t="s">
        <v>6251</v>
      </c>
      <c r="R30" s="55">
        <v>18.405200000000001</v>
      </c>
      <c r="S30" s="55">
        <v>8.6440999999999999</v>
      </c>
      <c r="T30">
        <v>3</v>
      </c>
      <c r="U30" s="55">
        <v>9.1280000000000001</v>
      </c>
      <c r="V30" s="55">
        <v>1.2332000000000001</v>
      </c>
    </row>
    <row r="31" spans="1:22" x14ac:dyDescent="0.2">
      <c r="A31" s="27" t="s">
        <v>115</v>
      </c>
      <c r="B31" s="56" t="s">
        <v>6287</v>
      </c>
      <c r="C31" s="55">
        <v>2.3300000000000001E-2</v>
      </c>
      <c r="D31" s="55">
        <v>7.3000000000000001E-3</v>
      </c>
      <c r="E31" s="55">
        <v>0.1052</v>
      </c>
      <c r="F31" s="55">
        <v>8.09E-2</v>
      </c>
      <c r="G31" s="4"/>
      <c r="H31" s="27" t="s">
        <v>115</v>
      </c>
      <c r="I31" s="56" t="s">
        <v>6287</v>
      </c>
      <c r="J31" s="55">
        <v>3.0499999999999999E-2</v>
      </c>
      <c r="K31" s="55">
        <v>4.3955000000000002</v>
      </c>
      <c r="L31">
        <v>9</v>
      </c>
      <c r="M31" s="55">
        <v>2.3300000000000001E-2</v>
      </c>
      <c r="N31" s="55">
        <v>7.3000000000000001E-3</v>
      </c>
      <c r="P31" s="27" t="s">
        <v>115</v>
      </c>
      <c r="Q31" s="56" t="s">
        <v>6287</v>
      </c>
      <c r="R31" s="55">
        <v>3.0499999999999999E-2</v>
      </c>
      <c r="S31" s="55">
        <v>4.3955000000000002</v>
      </c>
      <c r="T31">
        <v>9</v>
      </c>
      <c r="U31" s="55">
        <v>0.1052</v>
      </c>
      <c r="V31" s="55">
        <v>8.09E-2</v>
      </c>
    </row>
    <row r="32" spans="1:22" x14ac:dyDescent="0.2">
      <c r="A32" s="27" t="s">
        <v>118</v>
      </c>
      <c r="B32" s="56" t="s">
        <v>6264</v>
      </c>
      <c r="C32" s="55">
        <v>3.3685</v>
      </c>
      <c r="D32" s="55">
        <v>0.2157</v>
      </c>
      <c r="E32" s="55">
        <v>0.20930000000000001</v>
      </c>
      <c r="F32" s="55">
        <v>1.4999999999999999E-2</v>
      </c>
      <c r="G32" s="4"/>
      <c r="H32" s="27" t="s">
        <v>118</v>
      </c>
      <c r="I32" s="56" t="s">
        <v>6264</v>
      </c>
      <c r="J32" s="55">
        <v>0.42659999999999998</v>
      </c>
      <c r="K32" s="55">
        <v>0.42599999999999999</v>
      </c>
      <c r="L32">
        <v>10</v>
      </c>
      <c r="M32" s="55">
        <v>3.3685</v>
      </c>
      <c r="N32" s="55">
        <v>0.2157</v>
      </c>
      <c r="P32" s="27" t="s">
        <v>118</v>
      </c>
      <c r="Q32" s="56" t="s">
        <v>6264</v>
      </c>
      <c r="R32" s="55">
        <v>0.42659999999999998</v>
      </c>
      <c r="S32" s="55">
        <v>0.42599999999999999</v>
      </c>
      <c r="T32">
        <v>10</v>
      </c>
      <c r="U32" s="55">
        <v>0.20930000000000001</v>
      </c>
      <c r="V32" s="55">
        <v>1.4999999999999999E-2</v>
      </c>
    </row>
    <row r="33" spans="1:22" x14ac:dyDescent="0.2">
      <c r="A33" s="27" t="s">
        <v>121</v>
      </c>
      <c r="B33" s="56" t="s">
        <v>6269</v>
      </c>
      <c r="C33" s="55">
        <v>0.2117</v>
      </c>
      <c r="D33" s="55">
        <v>2.3699999999999999E-2</v>
      </c>
      <c r="E33" s="55">
        <v>0.38900000000000001</v>
      </c>
      <c r="F33" s="55">
        <v>5.2400000000000002E-2</v>
      </c>
      <c r="G33" s="4"/>
      <c r="H33" s="27" t="s">
        <v>121</v>
      </c>
      <c r="I33" s="56" t="s">
        <v>6269</v>
      </c>
      <c r="J33" s="55">
        <v>0.13919999999999999</v>
      </c>
      <c r="K33" s="55">
        <v>6.1199999999999997E-2</v>
      </c>
      <c r="L33">
        <v>6</v>
      </c>
      <c r="M33" s="55">
        <v>0.2117</v>
      </c>
      <c r="N33" s="55">
        <v>2.3699999999999999E-2</v>
      </c>
      <c r="P33" s="27" t="s">
        <v>121</v>
      </c>
      <c r="Q33" s="56" t="s">
        <v>6269</v>
      </c>
      <c r="R33" s="55">
        <v>0.13919999999999999</v>
      </c>
      <c r="S33" s="55">
        <v>6.1199999999999997E-2</v>
      </c>
      <c r="T33">
        <v>6</v>
      </c>
      <c r="U33" s="55">
        <v>0.38900000000000001</v>
      </c>
      <c r="V33" s="55">
        <v>5.2400000000000002E-2</v>
      </c>
    </row>
    <row r="34" spans="1:22" x14ac:dyDescent="0.2">
      <c r="A34" s="27" t="s">
        <v>193</v>
      </c>
      <c r="B34" s="56" t="s">
        <v>6261</v>
      </c>
      <c r="C34" s="55">
        <v>0.77280000000000004</v>
      </c>
      <c r="D34" s="55">
        <v>0.1807</v>
      </c>
      <c r="E34" s="55">
        <v>1.0489999999999999</v>
      </c>
      <c r="F34" s="55">
        <v>0.19520000000000001</v>
      </c>
      <c r="G34" s="4"/>
      <c r="H34" s="27" t="s">
        <v>193</v>
      </c>
      <c r="I34" s="56" t="s">
        <v>6261</v>
      </c>
      <c r="J34" s="55">
        <v>0.73040000000000005</v>
      </c>
      <c r="K34" s="55">
        <v>0.23480000000000001</v>
      </c>
      <c r="L34">
        <v>2</v>
      </c>
      <c r="M34" s="55">
        <v>0.77280000000000004</v>
      </c>
      <c r="N34" s="55">
        <v>0.1807</v>
      </c>
      <c r="P34" s="27" t="s">
        <v>193</v>
      </c>
      <c r="Q34" s="56" t="s">
        <v>6261</v>
      </c>
      <c r="R34" s="55">
        <v>0.73040000000000005</v>
      </c>
      <c r="S34" s="55">
        <v>0.23480000000000001</v>
      </c>
      <c r="T34">
        <v>2</v>
      </c>
      <c r="U34" s="55">
        <v>1.0489999999999999</v>
      </c>
      <c r="V34" s="55">
        <v>0.19520000000000001</v>
      </c>
    </row>
    <row r="35" spans="1:22" x14ac:dyDescent="0.2">
      <c r="A35" s="27" t="s">
        <v>46</v>
      </c>
      <c r="B35" s="56" t="s">
        <v>6307</v>
      </c>
      <c r="C35" s="55">
        <v>5.0000000000000001E-4</v>
      </c>
      <c r="D35" s="55">
        <v>1E-4</v>
      </c>
      <c r="E35" s="55">
        <v>5.0000000000000001E-4</v>
      </c>
      <c r="F35" s="55">
        <v>0</v>
      </c>
      <c r="G35" s="4"/>
      <c r="H35" s="27" t="s">
        <v>46</v>
      </c>
      <c r="I35" s="56" t="s">
        <v>6307</v>
      </c>
      <c r="J35" s="55">
        <v>3.7000000000000002E-3</v>
      </c>
      <c r="K35" s="55">
        <v>1.09E-2</v>
      </c>
      <c r="L35">
        <v>10</v>
      </c>
      <c r="M35" s="55">
        <v>5.0000000000000001E-4</v>
      </c>
      <c r="N35" s="55">
        <v>1E-4</v>
      </c>
      <c r="P35" s="27" t="s">
        <v>46</v>
      </c>
      <c r="Q35" s="56" t="s">
        <v>6307</v>
      </c>
      <c r="R35" s="55">
        <v>3.7000000000000002E-3</v>
      </c>
      <c r="S35" s="55">
        <v>1.09E-2</v>
      </c>
      <c r="T35">
        <v>10</v>
      </c>
      <c r="U35" s="55">
        <v>5.0000000000000001E-4</v>
      </c>
      <c r="V35" s="55">
        <v>0</v>
      </c>
    </row>
    <row r="36" spans="1:22" x14ac:dyDescent="0.2">
      <c r="A36" s="27" t="s">
        <v>124</v>
      </c>
      <c r="B36" s="56" t="s">
        <v>6237</v>
      </c>
      <c r="C36" s="55">
        <v>10</v>
      </c>
      <c r="D36" s="55">
        <v>0</v>
      </c>
      <c r="E36" s="55">
        <v>10</v>
      </c>
      <c r="F36" s="55">
        <v>0</v>
      </c>
      <c r="G36" s="4"/>
      <c r="H36" s="27" t="s">
        <v>124</v>
      </c>
      <c r="I36" s="56" t="s">
        <v>6237</v>
      </c>
      <c r="J36" s="55">
        <v>10</v>
      </c>
      <c r="K36" s="55"/>
      <c r="L36">
        <v>1</v>
      </c>
      <c r="M36" s="55">
        <v>10</v>
      </c>
      <c r="N36" s="55">
        <v>0</v>
      </c>
      <c r="P36" s="27" t="s">
        <v>124</v>
      </c>
      <c r="Q36" s="56" t="s">
        <v>6237</v>
      </c>
      <c r="R36" s="55">
        <v>10</v>
      </c>
      <c r="S36" s="55"/>
      <c r="T36">
        <v>1</v>
      </c>
      <c r="U36" s="55">
        <v>10</v>
      </c>
      <c r="V36" s="55">
        <v>0</v>
      </c>
    </row>
    <row r="37" spans="1:22" x14ac:dyDescent="0.2">
      <c r="A37" s="27" t="s">
        <v>127</v>
      </c>
      <c r="B37" s="56" t="s">
        <v>6236</v>
      </c>
      <c r="C37" s="55">
        <v>10</v>
      </c>
      <c r="D37" s="55">
        <v>0</v>
      </c>
      <c r="E37" s="55">
        <v>10</v>
      </c>
      <c r="F37" s="55">
        <v>0</v>
      </c>
      <c r="G37" s="4"/>
      <c r="H37" s="27" t="s">
        <v>127</v>
      </c>
      <c r="I37" s="56" t="s">
        <v>6236</v>
      </c>
      <c r="J37" s="55">
        <v>10</v>
      </c>
      <c r="K37" s="55"/>
      <c r="L37">
        <v>1</v>
      </c>
      <c r="M37" s="55">
        <v>10</v>
      </c>
      <c r="N37" s="55">
        <v>0</v>
      </c>
      <c r="P37" s="27" t="s">
        <v>127</v>
      </c>
      <c r="Q37" s="56" t="s">
        <v>6236</v>
      </c>
      <c r="R37" s="55">
        <v>10</v>
      </c>
      <c r="S37" s="55"/>
      <c r="T37">
        <v>1</v>
      </c>
      <c r="U37" s="55">
        <v>10</v>
      </c>
      <c r="V37" s="55">
        <v>0</v>
      </c>
    </row>
    <row r="38" spans="1:22" x14ac:dyDescent="0.2">
      <c r="A38" s="25" t="s">
        <v>213</v>
      </c>
      <c r="B38" s="54" t="s">
        <v>6398</v>
      </c>
      <c r="C38" s="55">
        <v>0.21940000000000001</v>
      </c>
      <c r="D38" s="55">
        <v>0.2555</v>
      </c>
      <c r="E38" s="55">
        <v>6.6400000000000001E-2</v>
      </c>
      <c r="F38" s="55">
        <v>1.4E-2</v>
      </c>
      <c r="G38" s="4"/>
      <c r="H38" s="25" t="s">
        <v>213</v>
      </c>
      <c r="I38" s="54" t="s">
        <v>6398</v>
      </c>
      <c r="J38" s="55">
        <v>9.01E-2</v>
      </c>
      <c r="K38" s="55">
        <v>0.19950000000000001</v>
      </c>
      <c r="L38">
        <v>4</v>
      </c>
      <c r="M38" s="55">
        <v>0.21940000000000001</v>
      </c>
      <c r="N38" s="55">
        <v>0.2555</v>
      </c>
      <c r="P38" s="25" t="s">
        <v>213</v>
      </c>
      <c r="Q38" s="54" t="s">
        <v>6398</v>
      </c>
      <c r="R38" s="55">
        <v>9.01E-2</v>
      </c>
      <c r="S38" s="55">
        <v>0.19950000000000001</v>
      </c>
      <c r="T38">
        <v>4</v>
      </c>
      <c r="U38" s="55">
        <v>6.6400000000000001E-2</v>
      </c>
      <c r="V38" s="55">
        <v>1.4E-2</v>
      </c>
    </row>
    <row r="39" spans="1:22" x14ac:dyDescent="0.2">
      <c r="A39" s="27" t="s">
        <v>130</v>
      </c>
      <c r="B39" s="56" t="s">
        <v>6281</v>
      </c>
      <c r="C39" s="55">
        <v>6.7999999999999996E-3</v>
      </c>
      <c r="D39" s="55">
        <v>2.8999999999999998E-3</v>
      </c>
      <c r="E39" s="55">
        <v>6.4999999999999997E-3</v>
      </c>
      <c r="F39" s="55">
        <v>4.0000000000000001E-3</v>
      </c>
      <c r="G39" s="4"/>
      <c r="H39" s="27" t="s">
        <v>130</v>
      </c>
      <c r="I39" s="56" t="s">
        <v>6281</v>
      </c>
      <c r="J39" s="55">
        <v>5.7500000000000002E-2</v>
      </c>
      <c r="K39" s="55">
        <v>0.21099999999999999</v>
      </c>
      <c r="L39">
        <v>6</v>
      </c>
      <c r="M39" s="55">
        <v>6.7999999999999996E-3</v>
      </c>
      <c r="N39" s="55">
        <v>2.8999999999999998E-3</v>
      </c>
      <c r="P39" s="27" t="s">
        <v>130</v>
      </c>
      <c r="Q39" s="56" t="s">
        <v>6281</v>
      </c>
      <c r="R39" s="55">
        <v>5.7500000000000002E-2</v>
      </c>
      <c r="S39" s="55">
        <v>0.21099999999999999</v>
      </c>
      <c r="T39">
        <v>6</v>
      </c>
      <c r="U39" s="55">
        <v>6.4999999999999997E-3</v>
      </c>
      <c r="V39" s="55">
        <v>4.0000000000000001E-3</v>
      </c>
    </row>
    <row r="40" spans="1:22" x14ac:dyDescent="0.2">
      <c r="A40" s="27" t="s">
        <v>216</v>
      </c>
      <c r="B40" s="56" t="s">
        <v>6303</v>
      </c>
      <c r="C40" s="55">
        <v>3.6600000000000001E-2</v>
      </c>
      <c r="D40" s="55">
        <v>1.46E-2</v>
      </c>
      <c r="E40" s="55">
        <v>4.07E-2</v>
      </c>
      <c r="F40" s="55">
        <v>8.0000000000000004E-4</v>
      </c>
      <c r="G40" s="4"/>
      <c r="H40" s="27" t="s">
        <v>216</v>
      </c>
      <c r="I40" s="56" t="s">
        <v>6303</v>
      </c>
      <c r="J40" s="55">
        <v>7.4000000000000003E-3</v>
      </c>
      <c r="K40" s="55">
        <v>4.1999999999999997E-3</v>
      </c>
      <c r="L40">
        <v>2</v>
      </c>
      <c r="M40" s="55">
        <v>3.6600000000000001E-2</v>
      </c>
      <c r="N40" s="55">
        <v>1.46E-2</v>
      </c>
      <c r="P40" s="27" t="s">
        <v>216</v>
      </c>
      <c r="Q40" s="56" t="s">
        <v>6303</v>
      </c>
      <c r="R40" s="55">
        <v>7.4000000000000003E-3</v>
      </c>
      <c r="S40" s="55">
        <v>4.1999999999999997E-3</v>
      </c>
      <c r="T40">
        <v>2</v>
      </c>
      <c r="U40" s="55">
        <v>4.07E-2</v>
      </c>
      <c r="V40" s="55">
        <v>8.0000000000000004E-4</v>
      </c>
    </row>
    <row r="41" spans="1:22" x14ac:dyDescent="0.2">
      <c r="A41" s="27" t="s">
        <v>219</v>
      </c>
      <c r="B41" s="56" t="s">
        <v>6295</v>
      </c>
      <c r="C41" s="55">
        <v>0.36720000000000003</v>
      </c>
      <c r="D41" s="55">
        <v>3.0800000000000001E-2</v>
      </c>
      <c r="E41" s="55">
        <v>0.14399999999999999</v>
      </c>
      <c r="F41" s="55">
        <v>3.3E-3</v>
      </c>
      <c r="G41" s="4"/>
      <c r="H41" s="27" t="s">
        <v>219</v>
      </c>
      <c r="I41" s="56" t="s">
        <v>6295</v>
      </c>
      <c r="J41" s="55">
        <v>1.44E-2</v>
      </c>
      <c r="K41" s="55">
        <v>4.6699999999999998E-2</v>
      </c>
      <c r="L41">
        <v>2</v>
      </c>
      <c r="M41" s="55">
        <v>0.36720000000000003</v>
      </c>
      <c r="N41" s="55">
        <v>3.0800000000000001E-2</v>
      </c>
      <c r="P41" s="27" t="s">
        <v>219</v>
      </c>
      <c r="Q41" s="56" t="s">
        <v>6295</v>
      </c>
      <c r="R41" s="55">
        <v>1.44E-2</v>
      </c>
      <c r="S41" s="55">
        <v>4.6699999999999998E-2</v>
      </c>
      <c r="T41">
        <v>2</v>
      </c>
      <c r="U41" s="55">
        <v>0.14399999999999999</v>
      </c>
      <c r="V41" s="55">
        <v>3.3E-3</v>
      </c>
    </row>
    <row r="42" spans="1:22" x14ac:dyDescent="0.2">
      <c r="A42" s="27" t="s">
        <v>133</v>
      </c>
      <c r="B42" s="56" t="s">
        <v>6250</v>
      </c>
      <c r="C42" s="55">
        <v>7.5594999999999999</v>
      </c>
      <c r="D42" s="55">
        <v>3.4514</v>
      </c>
      <c r="E42" s="55">
        <v>10</v>
      </c>
      <c r="F42" s="55">
        <v>0</v>
      </c>
      <c r="G42" s="4"/>
      <c r="H42" s="27" t="s">
        <v>133</v>
      </c>
      <c r="I42" s="56" t="s">
        <v>6250</v>
      </c>
      <c r="J42" s="55">
        <v>10</v>
      </c>
      <c r="K42" s="55"/>
      <c r="L42">
        <v>1</v>
      </c>
      <c r="M42" s="55">
        <v>7.5594999999999999</v>
      </c>
      <c r="N42" s="55">
        <v>3.4514</v>
      </c>
      <c r="P42" s="27" t="s">
        <v>133</v>
      </c>
      <c r="Q42" s="56" t="s">
        <v>6250</v>
      </c>
      <c r="R42" s="55">
        <v>10</v>
      </c>
      <c r="S42" s="55"/>
      <c r="T42">
        <v>1</v>
      </c>
      <c r="U42" s="55">
        <v>10</v>
      </c>
      <c r="V42" s="55">
        <v>0</v>
      </c>
    </row>
    <row r="43" spans="1:22" x14ac:dyDescent="0.2">
      <c r="A43" s="27" t="s">
        <v>136</v>
      </c>
      <c r="B43" s="56" t="s">
        <v>6242</v>
      </c>
      <c r="C43" s="55">
        <v>10</v>
      </c>
      <c r="D43" s="55">
        <v>0</v>
      </c>
      <c r="E43" s="55">
        <v>10</v>
      </c>
      <c r="F43" s="55">
        <v>0</v>
      </c>
      <c r="G43" s="4"/>
      <c r="H43" s="27" t="s">
        <v>136</v>
      </c>
      <c r="I43" s="56" t="s">
        <v>6242</v>
      </c>
      <c r="J43" s="55">
        <v>12.4733</v>
      </c>
      <c r="K43" s="55">
        <v>7.6169000000000002</v>
      </c>
      <c r="L43">
        <v>4</v>
      </c>
      <c r="M43" s="55">
        <v>10</v>
      </c>
      <c r="N43" s="55">
        <v>0</v>
      </c>
      <c r="P43" s="27" t="s">
        <v>136</v>
      </c>
      <c r="Q43" s="56" t="s">
        <v>6242</v>
      </c>
      <c r="R43" s="55">
        <v>12.4733</v>
      </c>
      <c r="S43" s="55">
        <v>7.6169000000000002</v>
      </c>
      <c r="T43">
        <v>4</v>
      </c>
      <c r="U43" s="55">
        <v>10</v>
      </c>
      <c r="V43" s="55">
        <v>0</v>
      </c>
    </row>
    <row r="44" spans="1:22" x14ac:dyDescent="0.2">
      <c r="A44" s="27" t="s">
        <v>222</v>
      </c>
      <c r="B44" s="56" t="s">
        <v>6318</v>
      </c>
      <c r="C44" s="55">
        <v>5.4000000000000003E-3</v>
      </c>
      <c r="D44" s="55">
        <v>2.8E-3</v>
      </c>
      <c r="E44" s="55">
        <v>6.0000000000000001E-3</v>
      </c>
      <c r="F44" s="55">
        <v>2.3999999999999998E-3</v>
      </c>
      <c r="G44" s="4"/>
      <c r="H44" s="27" t="s">
        <v>222</v>
      </c>
      <c r="I44" s="56" t="s">
        <v>6318</v>
      </c>
      <c r="J44" s="55">
        <v>1.78E-2</v>
      </c>
      <c r="K44" s="55">
        <v>9.4999999999999998E-3</v>
      </c>
      <c r="L44">
        <v>6</v>
      </c>
      <c r="M44" s="55">
        <v>5.4000000000000003E-3</v>
      </c>
      <c r="N44" s="55">
        <v>2.8E-3</v>
      </c>
      <c r="P44" s="27" t="s">
        <v>222</v>
      </c>
      <c r="Q44" s="56" t="s">
        <v>6318</v>
      </c>
      <c r="R44" s="55">
        <v>1.78E-2</v>
      </c>
      <c r="S44" s="55">
        <v>9.4999999999999998E-3</v>
      </c>
      <c r="T44">
        <v>6</v>
      </c>
      <c r="U44" s="55">
        <v>6.0000000000000001E-3</v>
      </c>
      <c r="V44" s="55">
        <v>2.3999999999999998E-3</v>
      </c>
    </row>
    <row r="45" spans="1:22" x14ac:dyDescent="0.2">
      <c r="A45" s="27" t="s">
        <v>139</v>
      </c>
      <c r="B45" s="56" t="s">
        <v>6293</v>
      </c>
      <c r="C45" s="55">
        <v>7.8700000000000006E-2</v>
      </c>
      <c r="D45" s="55">
        <v>2.01E-2</v>
      </c>
      <c r="E45" s="55">
        <v>5.5899999999999998E-2</v>
      </c>
      <c r="F45" s="55">
        <v>7.4000000000000003E-3</v>
      </c>
      <c r="G45" s="4"/>
      <c r="H45" s="27" t="s">
        <v>139</v>
      </c>
      <c r="I45" s="56" t="s">
        <v>6293</v>
      </c>
      <c r="J45" s="55">
        <v>1.6E-2</v>
      </c>
      <c r="K45" s="55">
        <v>8.6999999999999994E-3</v>
      </c>
      <c r="L45">
        <v>9</v>
      </c>
      <c r="M45" s="55">
        <v>7.8700000000000006E-2</v>
      </c>
      <c r="N45" s="55">
        <v>2.01E-2</v>
      </c>
      <c r="P45" s="27" t="s">
        <v>139</v>
      </c>
      <c r="Q45" s="56" t="s">
        <v>6293</v>
      </c>
      <c r="R45" s="55">
        <v>1.6E-2</v>
      </c>
      <c r="S45" s="55">
        <v>8.6999999999999994E-3</v>
      </c>
      <c r="T45">
        <v>9</v>
      </c>
      <c r="U45" s="55">
        <v>5.5899999999999998E-2</v>
      </c>
      <c r="V45" s="55">
        <v>7.4000000000000003E-3</v>
      </c>
    </row>
    <row r="46" spans="1:22" x14ac:dyDescent="0.2">
      <c r="A46" s="27" t="s">
        <v>196</v>
      </c>
      <c r="B46" s="56" t="s">
        <v>6299</v>
      </c>
      <c r="C46" s="55">
        <v>7.7399999999999997E-2</v>
      </c>
      <c r="D46" s="55">
        <v>6.13E-2</v>
      </c>
      <c r="E46" s="55">
        <v>3.8800000000000001E-2</v>
      </c>
      <c r="F46" s="55">
        <v>5.1000000000000004E-3</v>
      </c>
      <c r="G46" s="4"/>
      <c r="H46" s="27" t="s">
        <v>196</v>
      </c>
      <c r="I46" s="56" t="s">
        <v>6299</v>
      </c>
      <c r="J46" s="55">
        <v>9.7999999999999997E-3</v>
      </c>
      <c r="K46" s="55">
        <v>7.1000000000000004E-3</v>
      </c>
      <c r="L46">
        <v>2</v>
      </c>
      <c r="M46" s="55">
        <v>7.7399999999999997E-2</v>
      </c>
      <c r="N46" s="55">
        <v>6.13E-2</v>
      </c>
      <c r="P46" s="27" t="s">
        <v>196</v>
      </c>
      <c r="Q46" s="56" t="s">
        <v>6299</v>
      </c>
      <c r="R46" s="55">
        <v>9.7999999999999997E-3</v>
      </c>
      <c r="S46" s="55">
        <v>7.1000000000000004E-3</v>
      </c>
      <c r="T46">
        <v>2</v>
      </c>
      <c r="U46" s="55">
        <v>3.8800000000000001E-2</v>
      </c>
      <c r="V46" s="55">
        <v>5.1000000000000004E-3</v>
      </c>
    </row>
    <row r="47" spans="1:22" x14ac:dyDescent="0.2">
      <c r="A47" s="27" t="s">
        <v>199</v>
      </c>
      <c r="B47" s="56" t="s">
        <v>6276</v>
      </c>
      <c r="C47" s="55">
        <v>8.6400000000000005E-2</v>
      </c>
      <c r="D47" s="55">
        <v>2.7E-2</v>
      </c>
      <c r="E47" s="55">
        <v>7.0999999999999994E-2</v>
      </c>
      <c r="F47" s="55">
        <v>2.8999999999999998E-3</v>
      </c>
      <c r="G47" s="4"/>
      <c r="H47" s="27" t="s">
        <v>199</v>
      </c>
      <c r="I47" s="56" t="s">
        <v>6276</v>
      </c>
      <c r="J47" s="55">
        <v>9.6100000000000005E-2</v>
      </c>
      <c r="K47" s="55">
        <v>1.84E-2</v>
      </c>
      <c r="L47">
        <v>2</v>
      </c>
      <c r="M47" s="55">
        <v>8.6400000000000005E-2</v>
      </c>
      <c r="N47" s="55">
        <v>2.7E-2</v>
      </c>
      <c r="P47" s="27" t="s">
        <v>199</v>
      </c>
      <c r="Q47" s="56" t="s">
        <v>6276</v>
      </c>
      <c r="R47" s="55">
        <v>9.6100000000000005E-2</v>
      </c>
      <c r="S47" s="55">
        <v>1.84E-2</v>
      </c>
      <c r="T47">
        <v>2</v>
      </c>
      <c r="U47" s="55">
        <v>7.0999999999999994E-2</v>
      </c>
      <c r="V47" s="55">
        <v>2.8999999999999998E-3</v>
      </c>
    </row>
    <row r="48" spans="1:22" x14ac:dyDescent="0.2">
      <c r="A48" s="27" t="s">
        <v>142</v>
      </c>
      <c r="B48" s="56" t="s">
        <v>6305</v>
      </c>
      <c r="C48" s="55">
        <v>1E-3</v>
      </c>
      <c r="D48" s="55">
        <v>5.0000000000000001E-4</v>
      </c>
      <c r="E48" s="55">
        <v>5.9999999999999995E-4</v>
      </c>
      <c r="F48" s="55">
        <v>2.0000000000000001E-4</v>
      </c>
      <c r="G48" s="4"/>
      <c r="H48" s="27" t="s">
        <v>142</v>
      </c>
      <c r="I48" s="56" t="s">
        <v>6305</v>
      </c>
      <c r="J48" s="55">
        <v>5.0000000000000001E-3</v>
      </c>
      <c r="K48" s="55">
        <v>7.1999999999999998E-3</v>
      </c>
      <c r="L48">
        <v>10</v>
      </c>
      <c r="M48" s="55">
        <v>1E-3</v>
      </c>
      <c r="N48" s="55">
        <v>5.0000000000000001E-4</v>
      </c>
      <c r="P48" s="27" t="s">
        <v>142</v>
      </c>
      <c r="Q48" s="56" t="s">
        <v>6305</v>
      </c>
      <c r="R48" s="55">
        <v>5.0000000000000001E-3</v>
      </c>
      <c r="S48" s="55">
        <v>7.1999999999999998E-3</v>
      </c>
      <c r="T48">
        <v>10</v>
      </c>
      <c r="U48" s="55">
        <v>5.9999999999999995E-4</v>
      </c>
      <c r="V48" s="55">
        <v>2.0000000000000001E-4</v>
      </c>
    </row>
    <row r="49" spans="1:22" x14ac:dyDescent="0.2">
      <c r="A49" s="27" t="s">
        <v>145</v>
      </c>
      <c r="B49" s="56" t="s">
        <v>6315</v>
      </c>
      <c r="C49" s="55">
        <v>3.5200000000000002E-2</v>
      </c>
      <c r="D49" s="55">
        <v>2.1700000000000001E-2</v>
      </c>
      <c r="E49" s="55">
        <v>4.0099999999999997E-2</v>
      </c>
      <c r="F49" s="55">
        <v>6.3E-3</v>
      </c>
      <c r="G49" s="4"/>
      <c r="H49" s="27" t="s">
        <v>145</v>
      </c>
      <c r="I49" s="56" t="s">
        <v>6315</v>
      </c>
      <c r="J49" s="55">
        <v>0.28189999999999998</v>
      </c>
      <c r="K49" s="55">
        <v>0.1134</v>
      </c>
      <c r="L49">
        <v>8</v>
      </c>
      <c r="M49" s="55">
        <v>3.5200000000000002E-2</v>
      </c>
      <c r="N49" s="55">
        <v>2.1700000000000001E-2</v>
      </c>
      <c r="P49" s="27" t="s">
        <v>145</v>
      </c>
      <c r="Q49" s="56" t="s">
        <v>6315</v>
      </c>
      <c r="R49" s="55">
        <v>0.28189999999999998</v>
      </c>
      <c r="S49" s="55">
        <v>0.1134</v>
      </c>
      <c r="T49">
        <v>8</v>
      </c>
      <c r="U49" s="55">
        <v>4.0099999999999997E-2</v>
      </c>
      <c r="V49" s="55">
        <v>6.3E-3</v>
      </c>
    </row>
    <row r="50" spans="1:22" x14ac:dyDescent="0.2">
      <c r="A50" s="27" t="s">
        <v>49</v>
      </c>
      <c r="B50" s="56" t="s">
        <v>6257</v>
      </c>
      <c r="C50" s="55">
        <v>0.32469999999999999</v>
      </c>
      <c r="D50" s="55">
        <v>0.1867</v>
      </c>
      <c r="E50" s="55">
        <v>0.187</v>
      </c>
      <c r="F50" s="55">
        <v>4.8099999999999997E-2</v>
      </c>
      <c r="G50" s="4"/>
      <c r="H50" s="27" t="s">
        <v>49</v>
      </c>
      <c r="I50" s="56" t="s">
        <v>6257</v>
      </c>
      <c r="J50" s="55">
        <v>3.9525999999999999</v>
      </c>
      <c r="K50" s="55">
        <v>4.5467000000000004</v>
      </c>
      <c r="L50">
        <v>2</v>
      </c>
      <c r="M50" s="55">
        <v>0.32469999999999999</v>
      </c>
      <c r="N50" s="55">
        <v>0.1867</v>
      </c>
      <c r="P50" s="27" t="s">
        <v>49</v>
      </c>
      <c r="Q50" s="56" t="s">
        <v>6257</v>
      </c>
      <c r="R50" s="55">
        <v>3.9525999999999999</v>
      </c>
      <c r="S50" s="55">
        <v>4.5467000000000004</v>
      </c>
      <c r="T50">
        <v>2</v>
      </c>
      <c r="U50" s="55">
        <v>0.187</v>
      </c>
      <c r="V50" s="55">
        <v>4.8099999999999997E-2</v>
      </c>
    </row>
    <row r="51" spans="1:22" x14ac:dyDescent="0.2">
      <c r="A51" s="27" t="s">
        <v>148</v>
      </c>
      <c r="B51" s="56" t="s">
        <v>6267</v>
      </c>
      <c r="C51" s="55">
        <v>0.12670000000000001</v>
      </c>
      <c r="D51" s="55">
        <v>1.44E-2</v>
      </c>
      <c r="E51" s="55">
        <v>0.1741</v>
      </c>
      <c r="F51" s="55">
        <v>3.5000000000000001E-3</v>
      </c>
      <c r="G51" s="4"/>
      <c r="H51" s="27" t="s">
        <v>148</v>
      </c>
      <c r="I51" s="56" t="s">
        <v>6267</v>
      </c>
      <c r="J51" s="55">
        <v>0.1835</v>
      </c>
      <c r="K51" s="55">
        <v>0.21729999999999999</v>
      </c>
      <c r="L51">
        <v>10</v>
      </c>
      <c r="M51" s="55">
        <v>0.12670000000000001</v>
      </c>
      <c r="N51" s="55">
        <v>1.44E-2</v>
      </c>
      <c r="P51" s="27" t="s">
        <v>148</v>
      </c>
      <c r="Q51" s="56" t="s">
        <v>6267</v>
      </c>
      <c r="R51" s="55">
        <v>0.1835</v>
      </c>
      <c r="S51" s="55">
        <v>0.21729999999999999</v>
      </c>
      <c r="T51">
        <v>10</v>
      </c>
      <c r="U51" s="55">
        <v>0.1741</v>
      </c>
      <c r="V51" s="55">
        <v>3.5000000000000001E-3</v>
      </c>
    </row>
    <row r="52" spans="1:22" x14ac:dyDescent="0.2">
      <c r="A52" s="27" t="s">
        <v>225</v>
      </c>
      <c r="B52" s="56" t="s">
        <v>6268</v>
      </c>
      <c r="C52" s="55">
        <v>4.8840000000000003</v>
      </c>
      <c r="D52" s="55">
        <v>1.9106000000000001</v>
      </c>
      <c r="E52" s="55">
        <v>0.62890000000000001</v>
      </c>
      <c r="F52" s="55">
        <v>0.1741</v>
      </c>
      <c r="G52" s="4"/>
      <c r="H52" s="27" t="s">
        <v>225</v>
      </c>
      <c r="I52" s="56" t="s">
        <v>6268</v>
      </c>
      <c r="J52" s="55">
        <v>0.17749999999999999</v>
      </c>
      <c r="K52" s="55">
        <v>7.0499999999999993E-2</v>
      </c>
      <c r="L52">
        <v>4</v>
      </c>
      <c r="M52" s="55">
        <v>4.8840000000000003</v>
      </c>
      <c r="N52" s="55">
        <v>1.9106000000000001</v>
      </c>
      <c r="P52" s="27" t="s">
        <v>225</v>
      </c>
      <c r="Q52" s="56" t="s">
        <v>6268</v>
      </c>
      <c r="R52" s="55">
        <v>0.17749999999999999</v>
      </c>
      <c r="S52" s="55">
        <v>7.0499999999999993E-2</v>
      </c>
      <c r="T52">
        <v>4</v>
      </c>
      <c r="U52" s="55">
        <v>0.62890000000000001</v>
      </c>
      <c r="V52" s="55">
        <v>0.1741</v>
      </c>
    </row>
    <row r="53" spans="1:22" x14ac:dyDescent="0.2">
      <c r="A53" s="27" t="s">
        <v>201</v>
      </c>
      <c r="B53" s="56" t="s">
        <v>6263</v>
      </c>
      <c r="C53" s="55">
        <v>4.6719999999999997</v>
      </c>
      <c r="D53" s="55">
        <v>0.45400000000000001</v>
      </c>
      <c r="E53" s="55">
        <v>0.86429999999999996</v>
      </c>
      <c r="F53" s="55">
        <v>6.7500000000000004E-2</v>
      </c>
      <c r="G53" s="4"/>
      <c r="H53" s="27" t="s">
        <v>201</v>
      </c>
      <c r="I53" s="56" t="s">
        <v>6263</v>
      </c>
      <c r="J53" s="55">
        <v>0.54020000000000001</v>
      </c>
      <c r="K53" s="55">
        <v>0.4879</v>
      </c>
      <c r="L53">
        <v>2</v>
      </c>
      <c r="M53" s="55">
        <v>4.6719999999999997</v>
      </c>
      <c r="N53" s="55">
        <v>0.45400000000000001</v>
      </c>
      <c r="P53" s="27" t="s">
        <v>201</v>
      </c>
      <c r="Q53" s="56" t="s">
        <v>6263</v>
      </c>
      <c r="R53" s="55">
        <v>0.54020000000000001</v>
      </c>
      <c r="S53" s="55">
        <v>0.4879</v>
      </c>
      <c r="T53">
        <v>2</v>
      </c>
      <c r="U53" s="55">
        <v>0.86429999999999996</v>
      </c>
      <c r="V53" s="55">
        <v>6.7500000000000004E-2</v>
      </c>
    </row>
    <row r="54" spans="1:22" x14ac:dyDescent="0.2">
      <c r="A54" s="27" t="s">
        <v>151</v>
      </c>
      <c r="B54" s="56" t="s">
        <v>6241</v>
      </c>
      <c r="C54" s="55">
        <v>10</v>
      </c>
      <c r="D54" s="55">
        <v>0</v>
      </c>
      <c r="E54" s="55">
        <v>10</v>
      </c>
      <c r="F54" s="55">
        <v>0</v>
      </c>
      <c r="G54" s="4"/>
      <c r="H54" s="27" t="s">
        <v>151</v>
      </c>
      <c r="I54" s="56" t="s">
        <v>6241</v>
      </c>
      <c r="J54" s="55">
        <v>10</v>
      </c>
      <c r="K54" s="55"/>
      <c r="L54">
        <v>1</v>
      </c>
      <c r="M54" s="55">
        <v>10</v>
      </c>
      <c r="N54" s="55">
        <v>0</v>
      </c>
      <c r="P54" s="27" t="s">
        <v>151</v>
      </c>
      <c r="Q54" s="56" t="s">
        <v>6241</v>
      </c>
      <c r="R54" s="55">
        <v>10</v>
      </c>
      <c r="S54" s="55"/>
      <c r="T54">
        <v>1</v>
      </c>
      <c r="U54" s="55">
        <v>10</v>
      </c>
      <c r="V54" s="55">
        <v>0</v>
      </c>
    </row>
    <row r="55" spans="1:22" x14ac:dyDescent="0.2">
      <c r="A55" s="27" t="s">
        <v>154</v>
      </c>
      <c r="B55" s="56" t="s">
        <v>6235</v>
      </c>
      <c r="C55" s="55">
        <v>10</v>
      </c>
      <c r="D55" s="55">
        <v>0</v>
      </c>
      <c r="E55" s="55">
        <v>10</v>
      </c>
      <c r="F55" s="55">
        <v>0</v>
      </c>
      <c r="G55" s="4"/>
      <c r="H55" s="27" t="s">
        <v>154</v>
      </c>
      <c r="I55" s="56" t="s">
        <v>6235</v>
      </c>
      <c r="J55" s="55">
        <v>10</v>
      </c>
      <c r="K55" s="55">
        <v>0</v>
      </c>
      <c r="L55">
        <v>2</v>
      </c>
      <c r="M55" s="55">
        <v>10</v>
      </c>
      <c r="N55" s="55">
        <v>0</v>
      </c>
      <c r="P55" s="27" t="s">
        <v>154</v>
      </c>
      <c r="Q55" s="56" t="s">
        <v>6235</v>
      </c>
      <c r="R55" s="55">
        <v>10</v>
      </c>
      <c r="S55" s="55">
        <v>0</v>
      </c>
      <c r="T55">
        <v>2</v>
      </c>
      <c r="U55" s="55">
        <v>10</v>
      </c>
      <c r="V55" s="55">
        <v>0</v>
      </c>
    </row>
    <row r="56" spans="1:22" x14ac:dyDescent="0.2">
      <c r="A56" s="27" t="s">
        <v>157</v>
      </c>
      <c r="B56" s="56" t="s">
        <v>6282</v>
      </c>
      <c r="C56" s="55">
        <v>2.3199999999999998E-2</v>
      </c>
      <c r="D56" s="55">
        <v>2.0999999999999999E-3</v>
      </c>
      <c r="E56" s="55">
        <v>6.83E-2</v>
      </c>
      <c r="F56" s="55">
        <v>2.98E-2</v>
      </c>
      <c r="G56" s="4"/>
      <c r="H56" s="27" t="s">
        <v>157</v>
      </c>
      <c r="I56" s="56" t="s">
        <v>6282</v>
      </c>
      <c r="J56" s="55">
        <v>8.6999999999999994E-3</v>
      </c>
      <c r="K56" s="55">
        <v>1.06E-2</v>
      </c>
      <c r="L56">
        <v>6</v>
      </c>
      <c r="M56" s="55">
        <v>2.3199999999999998E-2</v>
      </c>
      <c r="N56" s="55">
        <v>2.0999999999999999E-3</v>
      </c>
      <c r="P56" s="27" t="s">
        <v>157</v>
      </c>
      <c r="Q56" s="56" t="s">
        <v>6282</v>
      </c>
      <c r="R56" s="55">
        <v>8.6999999999999994E-3</v>
      </c>
      <c r="S56" s="55">
        <v>1.06E-2</v>
      </c>
      <c r="T56">
        <v>6</v>
      </c>
      <c r="U56" s="55">
        <v>6.83E-2</v>
      </c>
      <c r="V56" s="55">
        <v>2.98E-2</v>
      </c>
    </row>
    <row r="57" spans="1:22" x14ac:dyDescent="0.2">
      <c r="A57" s="27" t="s">
        <v>52</v>
      </c>
      <c r="B57" s="56" t="s">
        <v>6259</v>
      </c>
      <c r="C57" s="55">
        <v>6.8199999999999997E-2</v>
      </c>
      <c r="D57" s="55">
        <v>6.0100000000000001E-2</v>
      </c>
      <c r="E57" s="55">
        <v>3.5299999999999998E-2</v>
      </c>
      <c r="F57" s="55">
        <v>1.89E-2</v>
      </c>
      <c r="G57" s="4"/>
      <c r="H57" s="27" t="s">
        <v>52</v>
      </c>
      <c r="I57" s="56" t="s">
        <v>6259</v>
      </c>
      <c r="J57" s="55">
        <v>0.29859999999999998</v>
      </c>
      <c r="K57" s="55">
        <v>1.0820000000000001</v>
      </c>
      <c r="L57">
        <v>18</v>
      </c>
      <c r="M57" s="55">
        <v>6.8199999999999997E-2</v>
      </c>
      <c r="N57" s="55">
        <v>6.0100000000000001E-2</v>
      </c>
      <c r="P57" s="27" t="s">
        <v>52</v>
      </c>
      <c r="Q57" s="56" t="s">
        <v>6259</v>
      </c>
      <c r="R57" s="55">
        <v>0.29859999999999998</v>
      </c>
      <c r="S57" s="55">
        <v>1.0820000000000001</v>
      </c>
      <c r="T57">
        <v>18</v>
      </c>
      <c r="U57" s="55">
        <v>3.5299999999999998E-2</v>
      </c>
      <c r="V57" s="55">
        <v>1.89E-2</v>
      </c>
    </row>
    <row r="58" spans="1:22" x14ac:dyDescent="0.2">
      <c r="A58" s="27" t="s">
        <v>204</v>
      </c>
      <c r="B58" s="56" t="s">
        <v>6238</v>
      </c>
      <c r="C58" s="55">
        <v>10</v>
      </c>
      <c r="D58" s="55">
        <v>0</v>
      </c>
      <c r="E58" s="55">
        <v>10</v>
      </c>
      <c r="F58" s="55">
        <v>0</v>
      </c>
      <c r="G58" s="4"/>
      <c r="H58" s="27" t="s">
        <v>204</v>
      </c>
      <c r="I58" s="56" t="s">
        <v>6238</v>
      </c>
      <c r="J58" s="55">
        <v>10</v>
      </c>
      <c r="K58" s="55"/>
      <c r="L58">
        <v>1</v>
      </c>
      <c r="M58" s="55">
        <v>10</v>
      </c>
      <c r="N58" s="55">
        <v>0</v>
      </c>
      <c r="P58" s="27" t="s">
        <v>204</v>
      </c>
      <c r="Q58" s="56" t="s">
        <v>6238</v>
      </c>
      <c r="R58" s="55">
        <v>10</v>
      </c>
      <c r="S58" s="55"/>
      <c r="T58">
        <v>1</v>
      </c>
      <c r="U58" s="55">
        <v>10</v>
      </c>
      <c r="V58" s="55">
        <v>0</v>
      </c>
    </row>
    <row r="59" spans="1:22" x14ac:dyDescent="0.2">
      <c r="A59" s="27" t="s">
        <v>228</v>
      </c>
      <c r="B59" s="56" t="s">
        <v>6239</v>
      </c>
      <c r="C59" s="55">
        <v>10</v>
      </c>
      <c r="D59" s="55">
        <v>0</v>
      </c>
      <c r="E59" s="55">
        <v>10</v>
      </c>
      <c r="F59" s="55">
        <v>0</v>
      </c>
      <c r="G59" s="4"/>
      <c r="H59" s="27" t="s">
        <v>228</v>
      </c>
      <c r="I59" s="56" t="s">
        <v>6239</v>
      </c>
      <c r="J59" s="55">
        <v>10</v>
      </c>
      <c r="K59" s="55"/>
      <c r="L59">
        <v>1</v>
      </c>
      <c r="M59" s="55">
        <v>10</v>
      </c>
      <c r="N59" s="55">
        <v>0</v>
      </c>
      <c r="P59" s="27" t="s">
        <v>228</v>
      </c>
      <c r="Q59" s="56" t="s">
        <v>6239</v>
      </c>
      <c r="R59" s="55">
        <v>10</v>
      </c>
      <c r="S59" s="55"/>
      <c r="T59">
        <v>1</v>
      </c>
      <c r="U59" s="55">
        <v>10</v>
      </c>
      <c r="V59" s="55">
        <v>0</v>
      </c>
    </row>
    <row r="60" spans="1:22" x14ac:dyDescent="0.2">
      <c r="A60" s="27" t="s">
        <v>160</v>
      </c>
      <c r="B60" s="56" t="s">
        <v>6279</v>
      </c>
      <c r="C60" s="55">
        <v>3.0800000000000001E-2</v>
      </c>
      <c r="D60" s="55">
        <v>2.5600000000000001E-2</v>
      </c>
      <c r="E60" s="55">
        <v>1.8499999999999999E-2</v>
      </c>
      <c r="F60" s="55">
        <v>1.4999999999999999E-2</v>
      </c>
      <c r="G60" s="4"/>
      <c r="H60" s="27" t="s">
        <v>160</v>
      </c>
      <c r="I60" s="56" t="s">
        <v>6279</v>
      </c>
      <c r="J60" s="55">
        <v>7.3899999999999993E-2</v>
      </c>
      <c r="K60" s="55">
        <v>1.6299999999999999E-2</v>
      </c>
      <c r="L60">
        <v>4</v>
      </c>
      <c r="M60" s="55">
        <v>3.0800000000000001E-2</v>
      </c>
      <c r="N60" s="55">
        <v>2.5600000000000001E-2</v>
      </c>
      <c r="P60" s="27" t="s">
        <v>160</v>
      </c>
      <c r="Q60" s="56" t="s">
        <v>6279</v>
      </c>
      <c r="R60" s="55">
        <v>7.3899999999999993E-2</v>
      </c>
      <c r="S60" s="55">
        <v>1.6299999999999999E-2</v>
      </c>
      <c r="T60">
        <v>4</v>
      </c>
      <c r="U60" s="55">
        <v>1.8499999999999999E-2</v>
      </c>
      <c r="V60" s="55">
        <v>1.4999999999999999E-2</v>
      </c>
    </row>
    <row r="61" spans="1:22" x14ac:dyDescent="0.2">
      <c r="A61" s="27" t="s">
        <v>163</v>
      </c>
      <c r="B61" s="56" t="s">
        <v>6255</v>
      </c>
      <c r="C61" s="55">
        <v>8.4469999999999992</v>
      </c>
      <c r="D61" s="55">
        <v>2.1962999999999999</v>
      </c>
      <c r="E61" s="55">
        <v>10</v>
      </c>
      <c r="F61" s="55">
        <v>0</v>
      </c>
      <c r="G61" s="4"/>
      <c r="H61" s="27" t="s">
        <v>163</v>
      </c>
      <c r="I61" s="56" t="s">
        <v>6255</v>
      </c>
      <c r="J61" s="55">
        <v>5.3384999999999998</v>
      </c>
      <c r="K61" s="55">
        <v>5.0557999999999996</v>
      </c>
      <c r="L61">
        <v>2</v>
      </c>
      <c r="M61" s="55">
        <v>8.4469999999999992</v>
      </c>
      <c r="N61" s="55">
        <v>2.1962999999999999</v>
      </c>
      <c r="P61" s="27" t="s">
        <v>163</v>
      </c>
      <c r="Q61" s="56" t="s">
        <v>6255</v>
      </c>
      <c r="R61" s="55">
        <v>5.3384999999999998</v>
      </c>
      <c r="S61" s="55">
        <v>5.0557999999999996</v>
      </c>
      <c r="T61">
        <v>2</v>
      </c>
      <c r="U61" s="55">
        <v>10</v>
      </c>
      <c r="V61" s="55">
        <v>0</v>
      </c>
    </row>
    <row r="62" spans="1:22" x14ac:dyDescent="0.2">
      <c r="A62" s="27" t="s">
        <v>166</v>
      </c>
      <c r="B62" s="56" t="s">
        <v>6304</v>
      </c>
      <c r="C62" s="55">
        <v>1.9800000000000002E-2</v>
      </c>
      <c r="D62" s="55">
        <v>1.14E-2</v>
      </c>
      <c r="E62" s="55">
        <v>8.0999999999999996E-3</v>
      </c>
      <c r="F62" s="55">
        <v>1.2999999999999999E-3</v>
      </c>
      <c r="G62" s="4"/>
      <c r="H62" s="27" t="s">
        <v>166</v>
      </c>
      <c r="I62" s="56" t="s">
        <v>6304</v>
      </c>
      <c r="J62" s="55">
        <v>6.0000000000000001E-3</v>
      </c>
      <c r="K62" s="55">
        <v>5.4000000000000003E-3</v>
      </c>
      <c r="L62">
        <v>10</v>
      </c>
      <c r="M62" s="55">
        <v>1.9800000000000002E-2</v>
      </c>
      <c r="N62" s="55">
        <v>1.14E-2</v>
      </c>
      <c r="P62" s="27" t="s">
        <v>166</v>
      </c>
      <c r="Q62" s="56" t="s">
        <v>6304</v>
      </c>
      <c r="R62" s="55">
        <v>6.0000000000000001E-3</v>
      </c>
      <c r="S62" s="55">
        <v>5.4000000000000003E-3</v>
      </c>
      <c r="T62">
        <v>10</v>
      </c>
      <c r="U62" s="55">
        <v>8.0999999999999996E-3</v>
      </c>
      <c r="V62" s="55">
        <v>1.2999999999999999E-3</v>
      </c>
    </row>
    <row r="63" spans="1:22" x14ac:dyDescent="0.2">
      <c r="A63" s="27" t="s">
        <v>231</v>
      </c>
      <c r="B63" s="56" t="s">
        <v>6320</v>
      </c>
      <c r="C63" s="55">
        <v>2E-3</v>
      </c>
      <c r="D63" s="55">
        <v>8.0000000000000004E-4</v>
      </c>
      <c r="E63" s="55">
        <v>6.7999999999999996E-3</v>
      </c>
      <c r="F63" s="55">
        <v>1.5E-3</v>
      </c>
      <c r="G63" s="4"/>
      <c r="H63" s="27" t="s">
        <v>231</v>
      </c>
      <c r="I63" s="56" t="s">
        <v>6320</v>
      </c>
      <c r="J63" s="55">
        <v>1.41E-2</v>
      </c>
      <c r="K63" s="55">
        <v>7.1000000000000004E-3</v>
      </c>
      <c r="L63">
        <v>2</v>
      </c>
      <c r="M63" s="55">
        <v>2E-3</v>
      </c>
      <c r="N63" s="55">
        <v>8.0000000000000004E-4</v>
      </c>
      <c r="P63" s="27" t="s">
        <v>231</v>
      </c>
      <c r="Q63" s="56" t="s">
        <v>6320</v>
      </c>
      <c r="R63" s="55">
        <v>1.41E-2</v>
      </c>
      <c r="S63" s="55">
        <v>7.1000000000000004E-3</v>
      </c>
      <c r="T63">
        <v>2</v>
      </c>
      <c r="U63" s="55">
        <v>6.7999999999999996E-3</v>
      </c>
      <c r="V63" s="55">
        <v>1.5E-3</v>
      </c>
    </row>
    <row r="64" spans="1:22" x14ac:dyDescent="0.2">
      <c r="A64" s="27" t="s">
        <v>207</v>
      </c>
      <c r="B64" s="56" t="s">
        <v>6300</v>
      </c>
      <c r="C64" s="55">
        <v>2.2200000000000001E-2</v>
      </c>
      <c r="D64" s="55">
        <v>1.3899999999999999E-2</v>
      </c>
      <c r="E64" s="55">
        <v>1.15E-2</v>
      </c>
      <c r="F64" s="55">
        <v>6.9999999999999999E-4</v>
      </c>
      <c r="G64" s="4"/>
      <c r="H64" s="27" t="s">
        <v>207</v>
      </c>
      <c r="I64" s="56" t="s">
        <v>6300</v>
      </c>
      <c r="J64" s="55">
        <v>5.6000000000000001E-2</v>
      </c>
      <c r="K64" s="55">
        <v>0.11609999999999999</v>
      </c>
      <c r="L64">
        <v>2</v>
      </c>
      <c r="M64" s="55">
        <v>2.2200000000000001E-2</v>
      </c>
      <c r="N64" s="55">
        <v>1.3899999999999999E-2</v>
      </c>
      <c r="P64" s="27" t="s">
        <v>207</v>
      </c>
      <c r="Q64" s="56" t="s">
        <v>6300</v>
      </c>
      <c r="R64" s="55">
        <v>5.6000000000000001E-2</v>
      </c>
      <c r="S64" s="55">
        <v>0.11609999999999999</v>
      </c>
      <c r="T64">
        <v>2</v>
      </c>
      <c r="U64" s="55">
        <v>1.15E-2</v>
      </c>
      <c r="V64" s="55">
        <v>6.9999999999999999E-4</v>
      </c>
    </row>
    <row r="65" spans="1:22" x14ac:dyDescent="0.2">
      <c r="A65" s="27" t="s">
        <v>55</v>
      </c>
      <c r="B65" s="56" t="s">
        <v>6265</v>
      </c>
      <c r="C65" s="55">
        <v>3.44E-2</v>
      </c>
      <c r="D65" s="55">
        <v>3.0700000000000002E-2</v>
      </c>
      <c r="E65" s="55">
        <v>2.06E-2</v>
      </c>
      <c r="F65" s="55">
        <v>2.5499999999999998E-2</v>
      </c>
      <c r="G65" s="4"/>
      <c r="H65" s="27" t="s">
        <v>55</v>
      </c>
      <c r="I65" s="56" t="s">
        <v>6265</v>
      </c>
      <c r="J65" s="55">
        <v>0.31780000000000003</v>
      </c>
      <c r="K65" s="55">
        <v>0.91969999999999996</v>
      </c>
      <c r="L65">
        <v>15</v>
      </c>
      <c r="M65" s="55">
        <v>3.44E-2</v>
      </c>
      <c r="N65" s="55">
        <v>3.0700000000000002E-2</v>
      </c>
      <c r="P65" s="27" t="s">
        <v>55</v>
      </c>
      <c r="Q65" s="56" t="s">
        <v>6265</v>
      </c>
      <c r="R65" s="55">
        <v>0.31780000000000003</v>
      </c>
      <c r="S65" s="55">
        <v>0.91969999999999996</v>
      </c>
      <c r="T65">
        <v>15</v>
      </c>
      <c r="U65" s="55">
        <v>2.06E-2</v>
      </c>
      <c r="V65" s="55">
        <v>2.5499999999999998E-2</v>
      </c>
    </row>
    <row r="66" spans="1:22" x14ac:dyDescent="0.2">
      <c r="A66" s="27" t="s">
        <v>58</v>
      </c>
      <c r="B66" s="56" t="s">
        <v>6298</v>
      </c>
      <c r="C66" s="55">
        <v>3.5000000000000001E-3</v>
      </c>
      <c r="D66" s="55">
        <v>2.9999999999999997E-4</v>
      </c>
      <c r="E66" s="55">
        <v>4.0000000000000001E-3</v>
      </c>
      <c r="F66" s="55">
        <v>2.0000000000000001E-4</v>
      </c>
      <c r="G66" s="4"/>
      <c r="H66" s="27" t="s">
        <v>58</v>
      </c>
      <c r="I66" s="56" t="s">
        <v>6298</v>
      </c>
      <c r="J66" s="55">
        <v>5.0000000000000001E-3</v>
      </c>
      <c r="K66" s="55">
        <v>0.14749999999999999</v>
      </c>
      <c r="L66">
        <v>13</v>
      </c>
      <c r="M66" s="55">
        <v>3.5000000000000001E-3</v>
      </c>
      <c r="N66" s="55">
        <v>2.9999999999999997E-4</v>
      </c>
      <c r="P66" s="27" t="s">
        <v>58</v>
      </c>
      <c r="Q66" s="56" t="s">
        <v>6298</v>
      </c>
      <c r="R66" s="55">
        <v>5.0000000000000001E-3</v>
      </c>
      <c r="S66" s="55">
        <v>0.14749999999999999</v>
      </c>
      <c r="T66">
        <v>13</v>
      </c>
      <c r="U66" s="55">
        <v>4.0000000000000001E-3</v>
      </c>
      <c r="V66" s="55">
        <v>2.0000000000000001E-4</v>
      </c>
    </row>
    <row r="67" spans="1:22" x14ac:dyDescent="0.2">
      <c r="A67" s="27" t="s">
        <v>169</v>
      </c>
      <c r="B67" s="56" t="s">
        <v>6284</v>
      </c>
      <c r="C67" s="55">
        <v>3.3999999999999998E-3</v>
      </c>
      <c r="D67" s="55">
        <v>1.1000000000000001E-3</v>
      </c>
      <c r="E67" s="55">
        <v>2.3E-3</v>
      </c>
      <c r="F67" s="55">
        <v>8.9999999999999998E-4</v>
      </c>
      <c r="G67" s="4"/>
      <c r="H67" s="27" t="s">
        <v>169</v>
      </c>
      <c r="I67" s="56" t="s">
        <v>6284</v>
      </c>
      <c r="J67" s="55">
        <v>4.24E-2</v>
      </c>
      <c r="K67" s="55">
        <v>3.7199999999999997E-2</v>
      </c>
      <c r="L67">
        <v>8</v>
      </c>
      <c r="M67" s="55">
        <v>3.3999999999999998E-3</v>
      </c>
      <c r="N67" s="55">
        <v>1.1000000000000001E-3</v>
      </c>
      <c r="P67" s="27" t="s">
        <v>169</v>
      </c>
      <c r="Q67" s="56" t="s">
        <v>6284</v>
      </c>
      <c r="R67" s="55">
        <v>4.24E-2</v>
      </c>
      <c r="S67" s="55">
        <v>3.7199999999999997E-2</v>
      </c>
      <c r="T67">
        <v>8</v>
      </c>
      <c r="U67" s="55">
        <v>2.3E-3</v>
      </c>
      <c r="V67" s="55">
        <v>8.9999999999999998E-4</v>
      </c>
    </row>
    <row r="68" spans="1:22" x14ac:dyDescent="0.2">
      <c r="A68" s="27" t="s">
        <v>210</v>
      </c>
      <c r="B68" s="56" t="s">
        <v>6309</v>
      </c>
      <c r="C68" s="55">
        <v>4.1999999999999997E-3</v>
      </c>
      <c r="D68" s="55">
        <v>8.0000000000000004E-4</v>
      </c>
      <c r="E68" s="55">
        <v>3.5999999999999999E-3</v>
      </c>
      <c r="F68" s="55">
        <v>2.9999999999999997E-4</v>
      </c>
      <c r="G68" s="4"/>
      <c r="H68" s="27" t="s">
        <v>210</v>
      </c>
      <c r="I68" s="56" t="s">
        <v>6309</v>
      </c>
      <c r="J68" s="55">
        <v>2E-3</v>
      </c>
      <c r="K68" s="55">
        <v>2.0999999999999999E-3</v>
      </c>
      <c r="L68">
        <v>2</v>
      </c>
      <c r="M68" s="55">
        <v>4.1999999999999997E-3</v>
      </c>
      <c r="N68" s="55">
        <v>8.0000000000000004E-4</v>
      </c>
      <c r="P68" s="27" t="s">
        <v>210</v>
      </c>
      <c r="Q68" s="56" t="s">
        <v>6309</v>
      </c>
      <c r="R68" s="55">
        <v>2E-3</v>
      </c>
      <c r="S68" s="55">
        <v>2.0999999999999999E-3</v>
      </c>
      <c r="T68">
        <v>2</v>
      </c>
      <c r="U68" s="55">
        <v>3.5999999999999999E-3</v>
      </c>
      <c r="V68" s="55">
        <v>2.9999999999999997E-4</v>
      </c>
    </row>
    <row r="69" spans="1:22" x14ac:dyDescent="0.2">
      <c r="A69" s="27" t="s">
        <v>61</v>
      </c>
      <c r="B69" s="56" t="s">
        <v>6274</v>
      </c>
      <c r="C69" s="55">
        <v>0.53849999999999998</v>
      </c>
      <c r="D69" s="55">
        <v>0.12230000000000001</v>
      </c>
      <c r="E69" s="55">
        <v>0.29330000000000001</v>
      </c>
      <c r="F69" s="55">
        <v>6.9599999999999995E-2</v>
      </c>
      <c r="G69" s="4"/>
      <c r="H69" s="27" t="s">
        <v>61</v>
      </c>
      <c r="I69" s="56" t="s">
        <v>6274</v>
      </c>
      <c r="J69" s="55">
        <v>0.1061</v>
      </c>
      <c r="K69" s="55">
        <v>0.31519999999999998</v>
      </c>
      <c r="L69">
        <v>69</v>
      </c>
      <c r="M69" s="55">
        <v>0.53849999999999998</v>
      </c>
      <c r="N69" s="55">
        <v>0.12230000000000001</v>
      </c>
      <c r="P69" s="27" t="s">
        <v>61</v>
      </c>
      <c r="Q69" s="56" t="s">
        <v>6274</v>
      </c>
      <c r="R69" s="55">
        <v>0.1061</v>
      </c>
      <c r="S69" s="55">
        <v>0.31519999999999998</v>
      </c>
      <c r="T69">
        <v>69</v>
      </c>
      <c r="U69" s="55">
        <v>0.29330000000000001</v>
      </c>
      <c r="V69" s="55">
        <v>6.9599999999999995E-2</v>
      </c>
    </row>
    <row r="70" spans="1:22" x14ac:dyDescent="0.2">
      <c r="A70" s="27" t="s">
        <v>64</v>
      </c>
      <c r="B70" s="56" t="s">
        <v>6258</v>
      </c>
      <c r="C70" s="55">
        <v>2.7605</v>
      </c>
      <c r="D70" s="55">
        <v>7.85E-2</v>
      </c>
      <c r="E70" s="55">
        <v>8.2044999999999995</v>
      </c>
      <c r="F70" s="55">
        <v>2.5392000000000001</v>
      </c>
      <c r="G70" s="4"/>
      <c r="H70" s="27" t="s">
        <v>64</v>
      </c>
      <c r="I70" s="56" t="s">
        <v>6258</v>
      </c>
      <c r="J70" s="55">
        <v>2.8593000000000002</v>
      </c>
      <c r="K70" s="55">
        <v>3.3029999999999999</v>
      </c>
      <c r="L70">
        <v>4</v>
      </c>
      <c r="M70" s="55">
        <v>2.7605</v>
      </c>
      <c r="N70" s="55">
        <v>7.85E-2</v>
      </c>
      <c r="P70" s="27" t="s">
        <v>64</v>
      </c>
      <c r="Q70" s="56" t="s">
        <v>6258</v>
      </c>
      <c r="R70" s="55">
        <v>2.8593000000000002</v>
      </c>
      <c r="S70" s="55">
        <v>3.3029999999999999</v>
      </c>
      <c r="T70">
        <v>4</v>
      </c>
      <c r="U70" s="55">
        <v>8.2044999999999995</v>
      </c>
      <c r="V70" s="55">
        <v>2.5392000000000001</v>
      </c>
    </row>
    <row r="71" spans="1:22" x14ac:dyDescent="0.2">
      <c r="A71" s="27" t="s">
        <v>234</v>
      </c>
      <c r="B71" s="56" t="s">
        <v>6283</v>
      </c>
      <c r="C71" s="55">
        <v>4.3299999999999998E-2</v>
      </c>
      <c r="D71" s="55">
        <v>6.8999999999999999E-3</v>
      </c>
      <c r="E71" s="55">
        <v>3.6200000000000003E-2</v>
      </c>
      <c r="F71" s="55">
        <v>6.7999999999999996E-3</v>
      </c>
      <c r="G71" s="4"/>
      <c r="H71" s="27" t="s">
        <v>234</v>
      </c>
      <c r="I71" s="56" t="s">
        <v>6283</v>
      </c>
      <c r="J71" s="55">
        <v>1.15E-2</v>
      </c>
      <c r="K71" s="55">
        <v>8.14E-2</v>
      </c>
      <c r="L71">
        <v>10</v>
      </c>
      <c r="M71" s="55">
        <v>4.3299999999999998E-2</v>
      </c>
      <c r="N71" s="55">
        <v>6.8999999999999999E-3</v>
      </c>
      <c r="P71" s="27" t="s">
        <v>234</v>
      </c>
      <c r="Q71" s="56" t="s">
        <v>6283</v>
      </c>
      <c r="R71" s="55">
        <v>1.15E-2</v>
      </c>
      <c r="S71" s="55">
        <v>8.14E-2</v>
      </c>
      <c r="T71">
        <v>10</v>
      </c>
      <c r="U71" s="55">
        <v>3.6200000000000003E-2</v>
      </c>
      <c r="V71" s="55">
        <v>6.7999999999999996E-3</v>
      </c>
    </row>
    <row r="72" spans="1:22" x14ac:dyDescent="0.2">
      <c r="A72" s="27" t="s">
        <v>172</v>
      </c>
      <c r="B72" s="56" t="s">
        <v>6294</v>
      </c>
      <c r="C72" s="55">
        <v>7.0000000000000001E-3</v>
      </c>
      <c r="D72" s="55">
        <v>3.8999999999999998E-3</v>
      </c>
      <c r="E72" s="55">
        <v>7.9399999999999998E-2</v>
      </c>
      <c r="F72" s="55">
        <v>5.0000000000000001E-4</v>
      </c>
      <c r="G72" s="4"/>
      <c r="H72" s="27" t="s">
        <v>172</v>
      </c>
      <c r="I72" s="56" t="s">
        <v>6294</v>
      </c>
      <c r="J72" s="55">
        <v>1.4800000000000001E-2</v>
      </c>
      <c r="K72" s="55">
        <v>5.7999999999999996E-3</v>
      </c>
      <c r="L72">
        <v>6</v>
      </c>
      <c r="M72" s="55">
        <v>7.0000000000000001E-3</v>
      </c>
      <c r="N72" s="55">
        <v>3.8999999999999998E-3</v>
      </c>
      <c r="P72" s="27" t="s">
        <v>172</v>
      </c>
      <c r="Q72" s="56" t="s">
        <v>6294</v>
      </c>
      <c r="R72" s="55">
        <v>1.4800000000000001E-2</v>
      </c>
      <c r="S72" s="55">
        <v>5.7999999999999996E-3</v>
      </c>
      <c r="T72">
        <v>6</v>
      </c>
      <c r="U72" s="55">
        <v>7.9399999999999998E-2</v>
      </c>
      <c r="V72" s="55">
        <v>5.0000000000000001E-4</v>
      </c>
    </row>
    <row r="73" spans="1:22" x14ac:dyDescent="0.2">
      <c r="A73" s="27" t="s">
        <v>237</v>
      </c>
      <c r="B73" s="56" t="s">
        <v>6262</v>
      </c>
      <c r="C73" s="55">
        <v>4.9399999999999999E-2</v>
      </c>
      <c r="D73" s="55">
        <v>2.5000000000000001E-3</v>
      </c>
      <c r="E73" s="55">
        <v>9.3799999999999994E-2</v>
      </c>
      <c r="F73" s="55">
        <v>7.5300000000000006E-2</v>
      </c>
      <c r="G73" s="4"/>
      <c r="H73" s="27" t="s">
        <v>237</v>
      </c>
      <c r="I73" s="56" t="s">
        <v>6262</v>
      </c>
      <c r="J73" s="55">
        <v>0.57379999999999998</v>
      </c>
      <c r="K73" s="55">
        <v>8.6300000000000002E-2</v>
      </c>
      <c r="L73">
        <v>2</v>
      </c>
      <c r="M73" s="55">
        <v>4.9399999999999999E-2</v>
      </c>
      <c r="N73" s="55">
        <v>2.5000000000000001E-3</v>
      </c>
      <c r="P73" s="27" t="s">
        <v>237</v>
      </c>
      <c r="Q73" s="56" t="s">
        <v>6262</v>
      </c>
      <c r="R73" s="55">
        <v>0.57379999999999998</v>
      </c>
      <c r="S73" s="55">
        <v>8.6300000000000002E-2</v>
      </c>
      <c r="T73">
        <v>2</v>
      </c>
      <c r="U73" s="55">
        <v>9.3799999999999994E-2</v>
      </c>
      <c r="V73" s="55">
        <v>7.5300000000000006E-2</v>
      </c>
    </row>
    <row r="74" spans="1:22" x14ac:dyDescent="0.2">
      <c r="A74" s="27" t="s">
        <v>240</v>
      </c>
      <c r="B74" s="56" t="s">
        <v>6260</v>
      </c>
      <c r="C74" s="55">
        <v>0.94799999999999995</v>
      </c>
      <c r="D74" s="55">
        <v>4.9500000000000002E-2</v>
      </c>
      <c r="E74" s="55">
        <v>1.2390000000000001</v>
      </c>
      <c r="F74" s="55">
        <v>0.2432</v>
      </c>
      <c r="G74" s="4"/>
      <c r="H74" s="27" t="s">
        <v>240</v>
      </c>
      <c r="I74" s="56" t="s">
        <v>6260</v>
      </c>
      <c r="J74" s="55">
        <v>0.95609999999999995</v>
      </c>
      <c r="K74" s="55">
        <v>0.5282</v>
      </c>
      <c r="L74">
        <v>2</v>
      </c>
      <c r="M74" s="55">
        <v>0.94799999999999995</v>
      </c>
      <c r="N74" s="55">
        <v>4.9500000000000002E-2</v>
      </c>
      <c r="P74" s="27" t="s">
        <v>240</v>
      </c>
      <c r="Q74" s="56" t="s">
        <v>6260</v>
      </c>
      <c r="R74" s="55">
        <v>0.95609999999999995</v>
      </c>
      <c r="S74" s="55">
        <v>0.5282</v>
      </c>
      <c r="T74">
        <v>2</v>
      </c>
      <c r="U74" s="55">
        <v>1.2390000000000001</v>
      </c>
      <c r="V74" s="55">
        <v>0.2432</v>
      </c>
    </row>
    <row r="75" spans="1:22" x14ac:dyDescent="0.2">
      <c r="A75" s="27" t="s">
        <v>175</v>
      </c>
      <c r="B75" s="56" t="s">
        <v>6240</v>
      </c>
      <c r="C75" s="55">
        <v>10</v>
      </c>
      <c r="D75" s="55">
        <v>0</v>
      </c>
      <c r="E75" s="55">
        <v>10</v>
      </c>
      <c r="F75" s="55">
        <v>0</v>
      </c>
      <c r="G75" s="4"/>
      <c r="H75" s="27" t="s">
        <v>175</v>
      </c>
      <c r="I75" s="56" t="s">
        <v>6240</v>
      </c>
      <c r="J75" s="55">
        <v>2.7366999999999999</v>
      </c>
      <c r="K75" s="55">
        <v>5.2388000000000003</v>
      </c>
      <c r="L75">
        <v>4</v>
      </c>
      <c r="M75" s="55">
        <v>10</v>
      </c>
      <c r="N75" s="55">
        <v>0</v>
      </c>
      <c r="P75" s="27" t="s">
        <v>175</v>
      </c>
      <c r="Q75" s="56" t="s">
        <v>6240</v>
      </c>
      <c r="R75" s="55">
        <v>2.7366999999999999</v>
      </c>
      <c r="S75" s="55">
        <v>5.2388000000000003</v>
      </c>
      <c r="T75">
        <v>4</v>
      </c>
      <c r="U75" s="55">
        <v>10</v>
      </c>
      <c r="V75" s="55">
        <v>0</v>
      </c>
    </row>
    <row r="76" spans="1:22" x14ac:dyDescent="0.2">
      <c r="A76" s="27" t="s">
        <v>178</v>
      </c>
      <c r="B76" s="56" t="s">
        <v>6246</v>
      </c>
      <c r="C76" s="55">
        <v>10</v>
      </c>
      <c r="D76" s="55">
        <v>0</v>
      </c>
      <c r="E76" s="55">
        <v>8.3170000000000002</v>
      </c>
      <c r="F76" s="55">
        <v>2.3801000000000001</v>
      </c>
      <c r="G76" s="4"/>
      <c r="H76" s="27" t="s">
        <v>178</v>
      </c>
      <c r="I76" s="56" t="s">
        <v>6246</v>
      </c>
      <c r="J76" s="55">
        <v>10</v>
      </c>
      <c r="K76" s="55">
        <v>0</v>
      </c>
      <c r="L76">
        <v>2</v>
      </c>
      <c r="M76" s="55">
        <v>10</v>
      </c>
      <c r="N76" s="55">
        <v>0</v>
      </c>
      <c r="P76" s="27" t="s">
        <v>178</v>
      </c>
      <c r="Q76" s="56" t="s">
        <v>6246</v>
      </c>
      <c r="R76" s="55">
        <v>10</v>
      </c>
      <c r="S76" s="55">
        <v>0</v>
      </c>
      <c r="T76">
        <v>2</v>
      </c>
      <c r="U76" s="55">
        <v>8.3170000000000002</v>
      </c>
      <c r="V76" s="55">
        <v>2.3801000000000001</v>
      </c>
    </row>
    <row r="77" spans="1:22" x14ac:dyDescent="0.2">
      <c r="A77" s="25" t="s">
        <v>16</v>
      </c>
      <c r="B77" s="54" t="s">
        <v>6397</v>
      </c>
      <c r="C77" s="55">
        <v>3.1199999999999999E-2</v>
      </c>
      <c r="D77" s="55">
        <v>2.5000000000000001E-3</v>
      </c>
      <c r="E77" s="55">
        <v>0.06</v>
      </c>
      <c r="F77" s="55">
        <v>3.5000000000000003E-2</v>
      </c>
      <c r="G77" s="4"/>
      <c r="H77" s="25" t="s">
        <v>16</v>
      </c>
      <c r="I77" s="54" t="s">
        <v>6397</v>
      </c>
      <c r="J77" s="55">
        <v>1.7899999999999999E-2</v>
      </c>
      <c r="K77" s="55">
        <v>3.0700000000000002E-2</v>
      </c>
      <c r="L77">
        <v>11</v>
      </c>
      <c r="M77" s="55">
        <v>3.1199999999999999E-2</v>
      </c>
      <c r="N77" s="55">
        <v>2.5000000000000001E-3</v>
      </c>
      <c r="P77" s="25" t="s">
        <v>16</v>
      </c>
      <c r="Q77" s="54" t="s">
        <v>6397</v>
      </c>
      <c r="R77" s="55">
        <v>1.7899999999999999E-2</v>
      </c>
      <c r="S77" s="55">
        <v>3.0700000000000002E-2</v>
      </c>
      <c r="T77">
        <v>11</v>
      </c>
      <c r="U77" s="55">
        <v>0.06</v>
      </c>
      <c r="V77" s="55">
        <v>3.5000000000000003E-2</v>
      </c>
    </row>
    <row r="78" spans="1:22" x14ac:dyDescent="0.2">
      <c r="A78" s="27" t="s">
        <v>181</v>
      </c>
      <c r="B78" s="56" t="s">
        <v>6306</v>
      </c>
      <c r="C78" s="55">
        <v>3.3E-3</v>
      </c>
      <c r="D78" s="55">
        <v>1.4E-3</v>
      </c>
      <c r="E78" s="55">
        <v>1.54E-2</v>
      </c>
      <c r="F78" s="55">
        <v>2.0999999999999999E-3</v>
      </c>
      <c r="G78" s="4"/>
      <c r="H78" s="27" t="s">
        <v>181</v>
      </c>
      <c r="I78" s="56" t="s">
        <v>6306</v>
      </c>
      <c r="J78" s="55">
        <v>1.4E-3</v>
      </c>
      <c r="K78" s="55">
        <v>5.8700000000000002E-2</v>
      </c>
      <c r="L78">
        <v>10</v>
      </c>
      <c r="M78" s="55">
        <v>3.3E-3</v>
      </c>
      <c r="N78" s="55">
        <v>1.4E-3</v>
      </c>
      <c r="P78" s="27" t="s">
        <v>181</v>
      </c>
      <c r="Q78" s="56" t="s">
        <v>6306</v>
      </c>
      <c r="R78" s="55">
        <v>1.4E-3</v>
      </c>
      <c r="S78" s="55">
        <v>5.8700000000000002E-2</v>
      </c>
      <c r="T78">
        <v>10</v>
      </c>
      <c r="U78" s="55">
        <v>1.54E-2</v>
      </c>
      <c r="V78" s="55">
        <v>2.0999999999999999E-3</v>
      </c>
    </row>
    <row r="79" spans="1:22" x14ac:dyDescent="0.2">
      <c r="A79" s="27" t="s">
        <v>242</v>
      </c>
      <c r="B79" s="56" t="s">
        <v>6278</v>
      </c>
      <c r="C79" s="55">
        <v>0.1236</v>
      </c>
      <c r="D79" s="55">
        <v>1.9E-2</v>
      </c>
      <c r="E79" s="55">
        <v>1.429</v>
      </c>
      <c r="F79" s="55">
        <v>0.25030000000000002</v>
      </c>
      <c r="G79" s="4"/>
      <c r="H79" s="27" t="s">
        <v>242</v>
      </c>
      <c r="I79" s="56" t="s">
        <v>6278</v>
      </c>
      <c r="J79" s="55">
        <v>7.5800000000000006E-2</v>
      </c>
      <c r="K79" s="55">
        <v>1.24E-2</v>
      </c>
      <c r="L79">
        <v>4</v>
      </c>
      <c r="M79" s="55">
        <v>0.1236</v>
      </c>
      <c r="N79" s="55">
        <v>1.9E-2</v>
      </c>
      <c r="P79" s="27" t="s">
        <v>242</v>
      </c>
      <c r="Q79" s="56" t="s">
        <v>6278</v>
      </c>
      <c r="R79" s="55">
        <v>7.5800000000000006E-2</v>
      </c>
      <c r="S79" s="55">
        <v>1.24E-2</v>
      </c>
      <c r="T79">
        <v>4</v>
      </c>
      <c r="U79" s="55">
        <v>1.429</v>
      </c>
      <c r="V79" s="55">
        <v>0.25030000000000002</v>
      </c>
    </row>
    <row r="80" spans="1:22" x14ac:dyDescent="0.2">
      <c r="A80" s="27" t="s">
        <v>245</v>
      </c>
      <c r="B80" s="56" t="s">
        <v>6291</v>
      </c>
      <c r="C80" s="55">
        <v>1.0500000000000001E-2</v>
      </c>
      <c r="D80" s="55">
        <v>2.0999999999999999E-3</v>
      </c>
      <c r="E80" s="55">
        <v>1.0999999999999999E-2</v>
      </c>
      <c r="F80" s="55">
        <v>5.5999999999999999E-3</v>
      </c>
      <c r="G80" s="111"/>
      <c r="H80" s="27" t="s">
        <v>245</v>
      </c>
      <c r="I80" s="56" t="s">
        <v>6291</v>
      </c>
      <c r="J80" s="55">
        <v>1.89E-2</v>
      </c>
      <c r="K80" s="55">
        <v>1.3599999999999999E-2</v>
      </c>
      <c r="L80">
        <v>8</v>
      </c>
      <c r="M80" s="55">
        <v>1.0500000000000001E-2</v>
      </c>
      <c r="N80" s="55">
        <v>2.0999999999999999E-3</v>
      </c>
      <c r="P80" s="27" t="s">
        <v>245</v>
      </c>
      <c r="Q80" s="56" t="s">
        <v>6291</v>
      </c>
      <c r="R80" s="55">
        <v>1.89E-2</v>
      </c>
      <c r="S80" s="55">
        <v>1.3599999999999999E-2</v>
      </c>
      <c r="T80">
        <v>8</v>
      </c>
      <c r="U80" s="55">
        <v>1.0999999999999999E-2</v>
      </c>
      <c r="V80" s="55">
        <v>5.5999999999999999E-3</v>
      </c>
    </row>
    <row r="81" spans="1:22" x14ac:dyDescent="0.2">
      <c r="A81" s="27" t="s">
        <v>184</v>
      </c>
      <c r="B81" s="56" t="s">
        <v>6277</v>
      </c>
      <c r="C81" s="55">
        <v>7.3000000000000001E-3</v>
      </c>
      <c r="D81" s="55">
        <v>2.5000000000000001E-3</v>
      </c>
      <c r="E81" s="55">
        <v>9.4000000000000004E-3</v>
      </c>
      <c r="F81" s="55">
        <v>1.9E-3</v>
      </c>
      <c r="G81" s="4"/>
      <c r="H81" s="27" t="s">
        <v>184</v>
      </c>
      <c r="I81" s="56" t="s">
        <v>6277</v>
      </c>
      <c r="J81" s="55">
        <v>9.4799999999999995E-2</v>
      </c>
      <c r="K81" s="55">
        <v>0.16919999999999999</v>
      </c>
      <c r="L81">
        <v>11</v>
      </c>
      <c r="M81" s="55">
        <v>7.3000000000000001E-3</v>
      </c>
      <c r="N81" s="55">
        <v>2.5000000000000001E-3</v>
      </c>
      <c r="P81" s="27" t="s">
        <v>184</v>
      </c>
      <c r="Q81" s="56" t="s">
        <v>6277</v>
      </c>
      <c r="R81" s="55">
        <v>9.4799999999999995E-2</v>
      </c>
      <c r="S81" s="55">
        <v>0.16919999999999999</v>
      </c>
      <c r="T81">
        <v>11</v>
      </c>
      <c r="U81" s="55">
        <v>9.4000000000000004E-3</v>
      </c>
      <c r="V81" s="55">
        <v>1.9E-3</v>
      </c>
    </row>
    <row r="82" spans="1:22" x14ac:dyDescent="0.2">
      <c r="A82" s="27" t="s">
        <v>187</v>
      </c>
      <c r="B82" s="56" t="s">
        <v>6302</v>
      </c>
      <c r="C82" s="55">
        <v>5.9999999999999995E-4</v>
      </c>
      <c r="D82" s="55">
        <v>1E-4</v>
      </c>
      <c r="E82" s="55">
        <v>5.0000000000000001E-4</v>
      </c>
      <c r="F82" s="55">
        <v>0</v>
      </c>
      <c r="G82" s="4"/>
      <c r="H82" s="27" t="s">
        <v>187</v>
      </c>
      <c r="I82" s="56" t="s">
        <v>6302</v>
      </c>
      <c r="J82" s="55">
        <v>6.4999999999999997E-3</v>
      </c>
      <c r="K82" s="55">
        <v>3.7000000000000002E-3</v>
      </c>
      <c r="L82">
        <v>45</v>
      </c>
      <c r="M82" s="55">
        <v>5.9999999999999995E-4</v>
      </c>
      <c r="N82" s="55">
        <v>1E-4</v>
      </c>
      <c r="P82" s="27" t="s">
        <v>187</v>
      </c>
      <c r="Q82" s="56" t="s">
        <v>6302</v>
      </c>
      <c r="R82" s="55">
        <v>6.4999999999999997E-3</v>
      </c>
      <c r="S82" s="55">
        <v>3.7000000000000002E-3</v>
      </c>
      <c r="T82">
        <v>45</v>
      </c>
      <c r="U82" s="55">
        <v>5.0000000000000001E-4</v>
      </c>
      <c r="V82" s="55">
        <v>0</v>
      </c>
    </row>
    <row r="83" spans="1:22" x14ac:dyDescent="0.2">
      <c r="A83" s="27" t="s">
        <v>67</v>
      </c>
      <c r="B83" s="56" t="s">
        <v>6285</v>
      </c>
      <c r="C83" s="55">
        <v>6.1999999999999998E-3</v>
      </c>
      <c r="D83" s="55">
        <v>4.0000000000000002E-4</v>
      </c>
      <c r="E83" s="55">
        <v>3.0000000000000001E-3</v>
      </c>
      <c r="F83" s="55">
        <v>2E-3</v>
      </c>
      <c r="G83" s="4"/>
      <c r="H83" s="27" t="s">
        <v>67</v>
      </c>
      <c r="I83" s="56" t="s">
        <v>6285</v>
      </c>
      <c r="J83" s="55">
        <v>4.1300000000000003E-2</v>
      </c>
      <c r="K83" s="55">
        <v>4.7999999999999996E-3</v>
      </c>
      <c r="L83">
        <v>4</v>
      </c>
      <c r="M83" s="55">
        <v>6.1999999999999998E-3</v>
      </c>
      <c r="N83" s="55">
        <v>4.0000000000000002E-4</v>
      </c>
      <c r="P83" s="27" t="s">
        <v>67</v>
      </c>
      <c r="Q83" s="56" t="s">
        <v>6285</v>
      </c>
      <c r="R83" s="55">
        <v>4.1300000000000003E-2</v>
      </c>
      <c r="S83" s="55">
        <v>4.7999999999999996E-3</v>
      </c>
      <c r="T83">
        <v>4</v>
      </c>
      <c r="U83" s="55">
        <v>3.0000000000000001E-3</v>
      </c>
      <c r="V83" s="55">
        <v>2E-3</v>
      </c>
    </row>
  </sheetData>
  <autoFilter ref="A3:Y3" xr:uid="{AB9AA8C3-AE12-FD4F-8979-58DBB2BB7E77}">
    <sortState xmlns:xlrd2="http://schemas.microsoft.com/office/spreadsheetml/2017/richdata2" ref="A4:Y83">
      <sortCondition ref="H3:H83"/>
    </sortState>
  </autoFilter>
  <sortState xmlns:xlrd2="http://schemas.microsoft.com/office/spreadsheetml/2017/richdata2" ref="A3:A83">
    <sortCondition ref="A6:A83"/>
  </sortState>
  <mergeCells count="9">
    <mergeCell ref="A1:F1"/>
    <mergeCell ref="H1:N1"/>
    <mergeCell ref="P1:V1"/>
    <mergeCell ref="C2:D2"/>
    <mergeCell ref="E2:F2"/>
    <mergeCell ref="J2:L2"/>
    <mergeCell ref="M2:N2"/>
    <mergeCell ref="R2:S2"/>
    <mergeCell ref="U2:V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E751E-7448-CC48-B65C-12C3CB7E809D}">
  <dimension ref="A1:E21"/>
  <sheetViews>
    <sheetView topLeftCell="A2" workbookViewId="0">
      <selection activeCell="A5" sqref="A5"/>
    </sheetView>
  </sheetViews>
  <sheetFormatPr baseColWidth="10" defaultColWidth="11" defaultRowHeight="16" x14ac:dyDescent="0.2"/>
  <cols>
    <col min="1" max="1" width="16.5" customWidth="1"/>
  </cols>
  <sheetData>
    <row r="1" spans="1:5" ht="57" customHeight="1" x14ac:dyDescent="0.2">
      <c r="A1" s="101" t="s">
        <v>6408</v>
      </c>
      <c r="B1" s="101"/>
      <c r="C1" s="101"/>
      <c r="D1" s="101"/>
      <c r="E1" s="101"/>
    </row>
    <row r="2" spans="1:5" s="33" customFormat="1" ht="68" x14ac:dyDescent="0.2">
      <c r="A2" s="59" t="s">
        <v>7</v>
      </c>
      <c r="B2" s="58" t="s">
        <v>6326</v>
      </c>
      <c r="C2" s="58" t="s">
        <v>6321</v>
      </c>
      <c r="D2" s="58" t="s">
        <v>6322</v>
      </c>
      <c r="E2" s="58" t="s">
        <v>6323</v>
      </c>
    </row>
    <row r="3" spans="1:5" x14ac:dyDescent="0.2">
      <c r="A3" s="27" t="s">
        <v>166</v>
      </c>
      <c r="B3" s="56" t="s">
        <v>6304</v>
      </c>
      <c r="C3" s="57">
        <v>1.41E-2</v>
      </c>
      <c r="D3" s="57" t="s">
        <v>6405</v>
      </c>
      <c r="E3" s="57">
        <v>8.1445000000000007E-3</v>
      </c>
    </row>
    <row r="4" spans="1:5" x14ac:dyDescent="0.2">
      <c r="A4" s="27" t="s">
        <v>31</v>
      </c>
      <c r="B4" s="56" t="s">
        <v>6324</v>
      </c>
      <c r="C4" s="57">
        <v>1.63</v>
      </c>
      <c r="D4" s="57" t="s">
        <v>6403</v>
      </c>
      <c r="E4" s="57">
        <v>2.202</v>
      </c>
    </row>
    <row r="5" spans="1:5" x14ac:dyDescent="0.2">
      <c r="A5" s="27" t="s">
        <v>106</v>
      </c>
      <c r="B5" s="56" t="s">
        <v>6289</v>
      </c>
      <c r="C5" s="57">
        <v>0.68600000000000005</v>
      </c>
      <c r="D5" s="57" t="s">
        <v>6404</v>
      </c>
      <c r="E5" s="57">
        <v>5.6649999999999999E-2</v>
      </c>
    </row>
    <row r="6" spans="1:5" x14ac:dyDescent="0.2">
      <c r="A6" s="27" t="s">
        <v>40</v>
      </c>
      <c r="B6" s="56" t="s">
        <v>6234</v>
      </c>
      <c r="C6" s="57">
        <v>0.37</v>
      </c>
      <c r="D6" s="57" t="s">
        <v>6405</v>
      </c>
      <c r="E6" s="57" t="s">
        <v>6405</v>
      </c>
    </row>
    <row r="7" spans="1:5" x14ac:dyDescent="0.2">
      <c r="A7" s="27" t="s">
        <v>225</v>
      </c>
      <c r="B7" s="56" t="s">
        <v>6268</v>
      </c>
      <c r="C7" s="57">
        <v>4.7600000000000003E-3</v>
      </c>
      <c r="D7" s="57">
        <v>7.2899999999999996E-3</v>
      </c>
      <c r="E7" s="57">
        <v>0.62890000000000001</v>
      </c>
    </row>
    <row r="8" spans="1:5" x14ac:dyDescent="0.2">
      <c r="A8" s="27" t="s">
        <v>163</v>
      </c>
      <c r="B8" s="56" t="s">
        <v>6255</v>
      </c>
      <c r="C8" s="57" t="s">
        <v>6403</v>
      </c>
      <c r="D8" s="57" t="s">
        <v>6405</v>
      </c>
      <c r="E8" s="57" t="s">
        <v>6405</v>
      </c>
    </row>
    <row r="9" spans="1:5" x14ac:dyDescent="0.2">
      <c r="A9" s="27" t="s">
        <v>70</v>
      </c>
      <c r="B9" s="56" t="s">
        <v>6245</v>
      </c>
      <c r="C9" s="57">
        <v>5.9699999999999996E-3</v>
      </c>
      <c r="D9" s="57" t="s">
        <v>6405</v>
      </c>
      <c r="E9" s="57">
        <v>9.2059999999999995</v>
      </c>
    </row>
    <row r="10" spans="1:5" x14ac:dyDescent="0.2">
      <c r="A10" s="27" t="s">
        <v>145</v>
      </c>
      <c r="B10" s="56" t="s">
        <v>6266</v>
      </c>
      <c r="C10" s="57">
        <v>1.39</v>
      </c>
      <c r="D10" s="57" t="s">
        <v>6404</v>
      </c>
      <c r="E10" s="57">
        <v>4.0085000000000003E-2</v>
      </c>
    </row>
    <row r="11" spans="1:5" x14ac:dyDescent="0.2">
      <c r="A11" s="27" t="s">
        <v>88</v>
      </c>
      <c r="B11" s="56" t="s">
        <v>6310</v>
      </c>
      <c r="C11" s="57">
        <v>2.5699999999999998E-3</v>
      </c>
      <c r="D11" s="57">
        <v>1.04E-2</v>
      </c>
      <c r="E11" s="57">
        <v>6.5399999999999996E-4</v>
      </c>
    </row>
    <row r="12" spans="1:5" x14ac:dyDescent="0.2">
      <c r="A12" s="27" t="s">
        <v>13</v>
      </c>
      <c r="B12" s="56" t="s">
        <v>6316</v>
      </c>
      <c r="C12" s="57">
        <v>0.37</v>
      </c>
      <c r="D12" s="57" t="s">
        <v>6405</v>
      </c>
      <c r="E12" s="57">
        <v>8.35</v>
      </c>
    </row>
    <row r="13" spans="1:5" x14ac:dyDescent="0.2">
      <c r="A13" s="27" t="s">
        <v>97</v>
      </c>
      <c r="B13" s="56" t="s">
        <v>6297</v>
      </c>
      <c r="C13" s="57">
        <v>0.126</v>
      </c>
      <c r="D13" s="57">
        <v>3.07</v>
      </c>
      <c r="E13" s="57">
        <v>6.25E-2</v>
      </c>
    </row>
    <row r="14" spans="1:5" x14ac:dyDescent="0.2">
      <c r="A14" s="27" t="s">
        <v>34</v>
      </c>
      <c r="B14" s="56" t="s">
        <v>6280</v>
      </c>
      <c r="C14" s="57">
        <v>0.32500000000000001</v>
      </c>
      <c r="D14" s="57" t="s">
        <v>6405</v>
      </c>
      <c r="E14" s="57">
        <v>5.9499999999999997E-2</v>
      </c>
    </row>
    <row r="15" spans="1:5" x14ac:dyDescent="0.2">
      <c r="A15" s="27" t="s">
        <v>37</v>
      </c>
      <c r="B15" s="56" t="s">
        <v>6273</v>
      </c>
      <c r="C15" s="57">
        <v>5.7599999999999998E-2</v>
      </c>
      <c r="D15" s="57">
        <v>1.1100000000000001</v>
      </c>
      <c r="E15" s="57">
        <v>6.4784999999999999E-3</v>
      </c>
    </row>
    <row r="16" spans="1:5" x14ac:dyDescent="0.2">
      <c r="A16" s="27" t="s">
        <v>94</v>
      </c>
      <c r="B16" s="56" t="s">
        <v>6288</v>
      </c>
      <c r="C16" s="57">
        <v>1.41E-2</v>
      </c>
      <c r="D16" s="57">
        <v>3.2899999999999999E-2</v>
      </c>
      <c r="E16" s="57">
        <v>3.6624999999999998E-2</v>
      </c>
    </row>
    <row r="17" spans="1:5" x14ac:dyDescent="0.2">
      <c r="A17" s="27" t="s">
        <v>190</v>
      </c>
      <c r="B17" s="56" t="s">
        <v>6270</v>
      </c>
      <c r="C17" s="57">
        <v>4.2799999999999998E-2</v>
      </c>
      <c r="D17" s="57" t="s">
        <v>6405</v>
      </c>
      <c r="E17" s="57">
        <v>0.16789999999999999</v>
      </c>
    </row>
    <row r="18" spans="1:5" x14ac:dyDescent="0.2">
      <c r="A18" s="27" t="s">
        <v>207</v>
      </c>
      <c r="B18" s="56" t="s">
        <v>6300</v>
      </c>
      <c r="C18" s="57" t="s">
        <v>6404</v>
      </c>
      <c r="D18" s="57" t="s">
        <v>6405</v>
      </c>
      <c r="E18" s="57">
        <v>1.15E-2</v>
      </c>
    </row>
    <row r="19" spans="1:5" x14ac:dyDescent="0.2">
      <c r="A19" s="27" t="s">
        <v>64</v>
      </c>
      <c r="B19" s="56" t="s">
        <v>6258</v>
      </c>
      <c r="C19" s="57">
        <v>0.37</v>
      </c>
      <c r="D19" s="57" t="s">
        <v>6405</v>
      </c>
      <c r="E19" s="57">
        <v>8.2044999999999995</v>
      </c>
    </row>
    <row r="20" spans="1:5" x14ac:dyDescent="0.2">
      <c r="A20" s="27" t="s">
        <v>100</v>
      </c>
      <c r="B20" s="56" t="s">
        <v>6308</v>
      </c>
      <c r="C20" s="57">
        <v>5.11E-2</v>
      </c>
      <c r="D20" s="57" t="s">
        <v>6405</v>
      </c>
      <c r="E20" s="57">
        <v>1.6720000000000001E-3</v>
      </c>
    </row>
    <row r="21" spans="1:5" x14ac:dyDescent="0.2">
      <c r="A21" s="27" t="s">
        <v>55</v>
      </c>
      <c r="B21" s="56" t="s">
        <v>6265</v>
      </c>
      <c r="C21" s="57">
        <v>1.75E-3</v>
      </c>
      <c r="D21" s="57">
        <v>4.2700000000000004E-3</v>
      </c>
      <c r="E21" s="57">
        <v>0.02</v>
      </c>
    </row>
  </sheetData>
  <mergeCells count="1">
    <mergeCell ref="A1:E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78F88-6397-AB4F-A152-7089526AF8CD}">
  <dimension ref="A1:E12"/>
  <sheetViews>
    <sheetView tabSelected="1" workbookViewId="0">
      <selection activeCell="A12" sqref="A12"/>
    </sheetView>
  </sheetViews>
  <sheetFormatPr baseColWidth="10" defaultColWidth="11" defaultRowHeight="16" x14ac:dyDescent="0.2"/>
  <cols>
    <col min="1" max="1" width="16.5" customWidth="1"/>
    <col min="2" max="2" width="14" customWidth="1"/>
  </cols>
  <sheetData>
    <row r="1" spans="1:5" ht="57" customHeight="1" x14ac:dyDescent="0.2">
      <c r="A1" s="101" t="s">
        <v>6407</v>
      </c>
      <c r="B1" s="101"/>
      <c r="C1" s="101"/>
      <c r="D1" s="101"/>
      <c r="E1" s="101"/>
    </row>
    <row r="2" spans="1:5" s="33" customFormat="1" ht="68" x14ac:dyDescent="0.2">
      <c r="A2" s="59" t="s">
        <v>7</v>
      </c>
      <c r="B2" s="58" t="s">
        <v>6326</v>
      </c>
      <c r="C2" s="58" t="s">
        <v>6406</v>
      </c>
      <c r="D2" s="58" t="s">
        <v>6410</v>
      </c>
      <c r="E2" s="58" t="s">
        <v>6323</v>
      </c>
    </row>
    <row r="3" spans="1:5" x14ac:dyDescent="0.2">
      <c r="A3" s="27" t="s">
        <v>106</v>
      </c>
      <c r="B3" s="56" t="s">
        <v>6289</v>
      </c>
      <c r="C3" s="57">
        <v>0.38100000000000001</v>
      </c>
      <c r="D3" s="57" t="s">
        <v>6405</v>
      </c>
      <c r="E3" s="57">
        <v>5.6649999999999999E-2</v>
      </c>
    </row>
    <row r="4" spans="1:5" x14ac:dyDescent="0.2">
      <c r="A4" s="27" t="s">
        <v>225</v>
      </c>
      <c r="B4" s="56" t="s">
        <v>6268</v>
      </c>
      <c r="C4" s="57">
        <v>2.3900000000000001E-2</v>
      </c>
      <c r="D4" s="57" t="s">
        <v>6405</v>
      </c>
      <c r="E4" s="57">
        <v>0.62890000000000001</v>
      </c>
    </row>
    <row r="5" spans="1:5" x14ac:dyDescent="0.2">
      <c r="A5" s="27" t="s">
        <v>145</v>
      </c>
      <c r="B5" s="56" t="s">
        <v>6266</v>
      </c>
      <c r="C5" s="57">
        <v>8.5599999999999996E-2</v>
      </c>
      <c r="D5" s="57" t="s">
        <v>6405</v>
      </c>
      <c r="E5" s="57">
        <v>4.0085000000000003E-2</v>
      </c>
    </row>
    <row r="6" spans="1:5" x14ac:dyDescent="0.2">
      <c r="A6" s="27" t="s">
        <v>88</v>
      </c>
      <c r="B6" s="56" t="s">
        <v>6310</v>
      </c>
      <c r="C6" s="57">
        <v>2.3500000000000001E-3</v>
      </c>
      <c r="D6" s="57" t="s">
        <v>6405</v>
      </c>
      <c r="E6" s="57">
        <v>6.5399999999999996E-4</v>
      </c>
    </row>
    <row r="7" spans="1:5" x14ac:dyDescent="0.2">
      <c r="A7" s="27" t="s">
        <v>97</v>
      </c>
      <c r="B7" s="56" t="s">
        <v>6297</v>
      </c>
      <c r="C7" s="57" t="s">
        <v>6403</v>
      </c>
      <c r="D7" s="57" t="s">
        <v>6405</v>
      </c>
      <c r="E7" s="57">
        <v>6.25E-2</v>
      </c>
    </row>
    <row r="8" spans="1:5" x14ac:dyDescent="0.2">
      <c r="A8" s="27" t="s">
        <v>94</v>
      </c>
      <c r="B8" s="56" t="s">
        <v>6288</v>
      </c>
      <c r="C8" s="57">
        <v>0.33</v>
      </c>
      <c r="D8" s="57" t="s">
        <v>6409</v>
      </c>
      <c r="E8" s="57">
        <v>3.6624999999999998E-2</v>
      </c>
    </row>
    <row r="9" spans="1:5" x14ac:dyDescent="0.2">
      <c r="A9" s="27" t="s">
        <v>210</v>
      </c>
      <c r="B9" s="56" t="s">
        <v>6309</v>
      </c>
      <c r="C9" s="57" t="s">
        <v>6404</v>
      </c>
      <c r="D9" s="57" t="s">
        <v>6405</v>
      </c>
      <c r="E9" s="57">
        <v>3.64E-3</v>
      </c>
    </row>
    <row r="10" spans="1:5" x14ac:dyDescent="0.2">
      <c r="A10" s="27" t="s">
        <v>43</v>
      </c>
      <c r="B10" s="56" t="s">
        <v>6251</v>
      </c>
      <c r="C10" s="57" t="s">
        <v>6404</v>
      </c>
      <c r="D10" s="57" t="s">
        <v>6405</v>
      </c>
      <c r="E10" s="57">
        <v>9.1280000000000001</v>
      </c>
    </row>
    <row r="11" spans="1:5" x14ac:dyDescent="0.2">
      <c r="A11" s="27" t="s">
        <v>55</v>
      </c>
      <c r="B11" s="56" t="s">
        <v>6265</v>
      </c>
      <c r="C11" s="57">
        <v>2.3800000000000002E-3</v>
      </c>
      <c r="D11" s="57" t="s">
        <v>6405</v>
      </c>
      <c r="E11" s="57">
        <v>2.0622999999999999E-2</v>
      </c>
    </row>
    <row r="12" spans="1:5" x14ac:dyDescent="0.2">
      <c r="A12" s="27"/>
    </row>
  </sheetData>
  <mergeCells count="1">
    <mergeCell ref="A1:E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2DE1B-E867-504D-96A7-C4A8A273A423}">
  <dimension ref="A1:AW790"/>
  <sheetViews>
    <sheetView zoomScale="50" zoomScaleNormal="50" workbookViewId="0">
      <selection activeCell="M3" sqref="M3"/>
    </sheetView>
  </sheetViews>
  <sheetFormatPr baseColWidth="10" defaultColWidth="8.83203125" defaultRowHeight="16" x14ac:dyDescent="0.2"/>
  <cols>
    <col min="1" max="1" width="14" customWidth="1"/>
    <col min="2" max="2" width="17.5" customWidth="1"/>
    <col min="3" max="3" width="1.5" style="19" customWidth="1"/>
    <col min="4" max="4" width="12.33203125" style="18" customWidth="1"/>
    <col min="5" max="5" width="13" style="18" customWidth="1"/>
    <col min="6" max="6" width="14.33203125" style="18" customWidth="1"/>
    <col min="7" max="9" width="12.83203125" style="18" customWidth="1"/>
    <col min="10" max="10" width="1.5" style="19" customWidth="1"/>
    <col min="11" max="11" width="22.5" style="18" customWidth="1"/>
    <col min="12" max="12" width="17.5" style="18" customWidth="1"/>
    <col min="13" max="13" width="14" style="18" customWidth="1"/>
    <col min="14" max="15" width="14.83203125" style="18" customWidth="1"/>
    <col min="16" max="16" width="1.5" style="19" customWidth="1"/>
    <col min="17" max="17" width="16.5" style="18" customWidth="1"/>
    <col min="18" max="18" width="15.6640625" style="18" customWidth="1"/>
    <col min="19" max="19" width="13" style="18" customWidth="1"/>
    <col min="20" max="20" width="13.83203125" style="18" customWidth="1"/>
    <col min="21" max="21" width="12.83203125" style="18" customWidth="1"/>
    <col min="22" max="22" width="11.83203125" style="18" bestFit="1" customWidth="1"/>
    <col min="23" max="23" width="1.5" style="19" customWidth="1"/>
    <col min="24" max="24" width="12" style="18" customWidth="1"/>
    <col min="25" max="25" width="12.6640625" style="18" customWidth="1"/>
    <col min="26" max="26" width="12" style="18" customWidth="1"/>
    <col min="27" max="27" width="12.5" style="18" customWidth="1"/>
    <col min="28" max="28" width="11.33203125" style="18" customWidth="1"/>
    <col min="29" max="29" width="15.6640625" style="18" customWidth="1"/>
    <col min="30" max="31" width="8.83203125" style="18"/>
    <col min="32" max="32" width="11.1640625" style="18" customWidth="1"/>
    <col min="33" max="34" width="8.83203125" style="18"/>
    <col min="35" max="35" width="15.1640625" customWidth="1"/>
    <col min="36" max="36" width="1.5" style="19" customWidth="1"/>
    <col min="37" max="37" width="15.83203125" style="18" customWidth="1"/>
    <col min="38" max="38" width="17" style="18" customWidth="1"/>
    <col min="39" max="39" width="14" style="18" customWidth="1"/>
    <col min="40" max="40" width="11" style="18" customWidth="1"/>
    <col min="41" max="41" width="1.5" style="19" customWidth="1"/>
    <col min="42" max="42" width="13.33203125" style="18" customWidth="1"/>
    <col min="43" max="43" width="13.83203125" style="18" customWidth="1"/>
    <col min="44" max="44" width="12.83203125" style="18" customWidth="1"/>
    <col min="45" max="46" width="8.83203125" style="18"/>
    <col min="47" max="47" width="11.1640625" style="18" customWidth="1"/>
    <col min="48" max="48" width="12" customWidth="1"/>
    <col min="49" max="49" width="11.6640625" customWidth="1"/>
    <col min="51" max="51" width="9.1640625" customWidth="1"/>
  </cols>
  <sheetData>
    <row r="1" spans="1:49" s="8" customFormat="1" ht="51" customHeight="1" x14ac:dyDescent="0.2">
      <c r="A1" s="102" t="s">
        <v>6388</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row>
    <row r="2" spans="1:49" s="20" customFormat="1" ht="60" customHeight="1" x14ac:dyDescent="0.2">
      <c r="A2" s="103" t="s">
        <v>5551</v>
      </c>
      <c r="B2" s="103"/>
      <c r="C2" s="61"/>
      <c r="D2" s="103" t="s">
        <v>6328</v>
      </c>
      <c r="E2" s="103"/>
      <c r="F2" s="103"/>
      <c r="G2" s="103"/>
      <c r="H2" s="62"/>
      <c r="I2" s="62"/>
      <c r="J2" s="61"/>
      <c r="K2" s="63"/>
      <c r="L2" s="63"/>
      <c r="M2" s="104" t="s">
        <v>5552</v>
      </c>
      <c r="N2" s="104"/>
      <c r="O2" s="64"/>
      <c r="P2" s="61"/>
      <c r="Q2" s="63"/>
      <c r="R2" s="63"/>
      <c r="S2" s="63"/>
      <c r="T2" s="63"/>
      <c r="U2" s="63"/>
      <c r="V2" s="65"/>
      <c r="W2" s="61"/>
      <c r="X2" s="63"/>
      <c r="Y2" s="63"/>
      <c r="Z2" s="63"/>
      <c r="AA2" s="63"/>
      <c r="AB2" s="63"/>
      <c r="AC2" s="63"/>
      <c r="AD2" s="63"/>
      <c r="AE2" s="63"/>
      <c r="AF2" s="63"/>
      <c r="AG2" s="63"/>
      <c r="AH2" s="63"/>
      <c r="AI2" s="63"/>
      <c r="AJ2" s="61"/>
      <c r="AK2" s="63"/>
      <c r="AL2" s="63"/>
      <c r="AM2" s="63"/>
      <c r="AN2" s="63"/>
      <c r="AO2" s="61"/>
      <c r="AP2" s="63"/>
      <c r="AQ2" s="63"/>
      <c r="AR2" s="63"/>
      <c r="AS2" s="63"/>
      <c r="AT2" s="105" t="s">
        <v>5757</v>
      </c>
      <c r="AU2" s="105"/>
      <c r="AV2" s="105"/>
      <c r="AW2" s="32"/>
    </row>
    <row r="3" spans="1:49" s="6" customFormat="1" ht="132" customHeight="1" x14ac:dyDescent="0.2">
      <c r="A3" s="66" t="s">
        <v>7</v>
      </c>
      <c r="B3" s="66" t="s">
        <v>9</v>
      </c>
      <c r="C3" s="67"/>
      <c r="D3" s="66" t="s">
        <v>5553</v>
      </c>
      <c r="E3" s="66" t="s">
        <v>5554</v>
      </c>
      <c r="F3" s="66" t="s">
        <v>5555</v>
      </c>
      <c r="G3" s="66" t="s">
        <v>5556</v>
      </c>
      <c r="H3" s="66" t="s">
        <v>6329</v>
      </c>
      <c r="I3" s="66" t="s">
        <v>5557</v>
      </c>
      <c r="J3" s="67"/>
      <c r="K3" s="68" t="s">
        <v>6330</v>
      </c>
      <c r="L3" s="68" t="s">
        <v>6331</v>
      </c>
      <c r="M3" s="68" t="s">
        <v>6332</v>
      </c>
      <c r="N3" s="68" t="s">
        <v>6333</v>
      </c>
      <c r="O3" s="68" t="s">
        <v>5558</v>
      </c>
      <c r="P3" s="67"/>
      <c r="Q3" s="68" t="s">
        <v>6334</v>
      </c>
      <c r="R3" s="68" t="s">
        <v>6335</v>
      </c>
      <c r="S3" s="68" t="s">
        <v>6336</v>
      </c>
      <c r="T3" s="68" t="s">
        <v>6393</v>
      </c>
      <c r="U3" s="68" t="s">
        <v>6337</v>
      </c>
      <c r="V3" s="69" t="s">
        <v>6338</v>
      </c>
      <c r="W3" s="67"/>
      <c r="X3" s="68" t="s">
        <v>5559</v>
      </c>
      <c r="Y3" s="68" t="s">
        <v>6339</v>
      </c>
      <c r="Z3" s="68" t="s">
        <v>6340</v>
      </c>
      <c r="AA3" s="68" t="s">
        <v>6341</v>
      </c>
      <c r="AB3" s="68" t="s">
        <v>6342</v>
      </c>
      <c r="AC3" s="68" t="s">
        <v>6343</v>
      </c>
      <c r="AD3" s="68" t="s">
        <v>6344</v>
      </c>
      <c r="AE3" s="68" t="s">
        <v>6345</v>
      </c>
      <c r="AF3" s="68" t="s">
        <v>6346</v>
      </c>
      <c r="AG3" s="68" t="s">
        <v>6347</v>
      </c>
      <c r="AH3" s="68" t="s">
        <v>6348</v>
      </c>
      <c r="AI3" s="68" t="s">
        <v>6349</v>
      </c>
      <c r="AJ3" s="67"/>
      <c r="AK3" s="68" t="s">
        <v>6350</v>
      </c>
      <c r="AL3" s="68" t="s">
        <v>6351</v>
      </c>
      <c r="AM3" s="68" t="s">
        <v>6352</v>
      </c>
      <c r="AN3" s="68" t="s">
        <v>6353</v>
      </c>
      <c r="AO3" s="67"/>
      <c r="AP3" s="68" t="s">
        <v>6354</v>
      </c>
      <c r="AQ3" s="68" t="s">
        <v>6355</v>
      </c>
      <c r="AR3" s="68" t="s">
        <v>5560</v>
      </c>
      <c r="AS3" s="68" t="s">
        <v>5561</v>
      </c>
      <c r="AT3" s="66" t="s">
        <v>5562</v>
      </c>
      <c r="AU3" s="66" t="s">
        <v>5563</v>
      </c>
      <c r="AV3" s="70" t="s">
        <v>5564</v>
      </c>
      <c r="AW3" s="66" t="s">
        <v>5565</v>
      </c>
    </row>
    <row r="4" spans="1:49" ht="16" customHeight="1" x14ac:dyDescent="0.2">
      <c r="A4" s="30" t="s">
        <v>274</v>
      </c>
      <c r="B4" s="30" t="s">
        <v>276</v>
      </c>
      <c r="C4" s="71"/>
      <c r="D4" s="72">
        <v>-8.9</v>
      </c>
      <c r="E4" s="72">
        <v>14</v>
      </c>
      <c r="F4" s="72">
        <v>-2.7</v>
      </c>
      <c r="G4" s="72">
        <v>-7</v>
      </c>
      <c r="H4" s="72">
        <f t="shared" ref="H4:H67" si="0">MAX(D4:G4)</f>
        <v>14</v>
      </c>
      <c r="I4" s="72" t="s">
        <v>5568</v>
      </c>
      <c r="J4" s="71"/>
      <c r="K4" s="65"/>
      <c r="L4" s="65"/>
      <c r="M4" s="65"/>
      <c r="N4" s="65"/>
      <c r="O4" s="65"/>
      <c r="P4" s="71"/>
      <c r="Q4" s="65"/>
      <c r="R4" s="65"/>
      <c r="S4" s="65"/>
      <c r="T4" s="65"/>
      <c r="U4" s="65"/>
      <c r="V4" s="65"/>
      <c r="W4" s="71"/>
      <c r="X4" s="65"/>
      <c r="Y4" s="65"/>
      <c r="Z4" s="65"/>
      <c r="AA4" s="65"/>
      <c r="AB4" s="65"/>
      <c r="AC4" s="65"/>
      <c r="AD4" s="65"/>
      <c r="AE4" s="65"/>
      <c r="AF4" s="65"/>
      <c r="AG4" s="65"/>
      <c r="AH4" s="65"/>
      <c r="AI4" s="65"/>
      <c r="AJ4" s="71"/>
      <c r="AK4" s="72">
        <v>1.8826666700000001</v>
      </c>
      <c r="AL4" s="72">
        <v>4.4146666699999999</v>
      </c>
      <c r="AM4" s="72">
        <v>-3.1373332999999999</v>
      </c>
      <c r="AN4" s="72">
        <f t="shared" ref="AN4:AN9" si="1">MAX(AL4,AM4)</f>
        <v>4.4146666699999999</v>
      </c>
      <c r="AO4" s="71"/>
      <c r="AP4" s="65"/>
      <c r="AQ4" s="65"/>
      <c r="AR4" s="65"/>
      <c r="AS4" s="65"/>
      <c r="AT4" s="72">
        <v>12</v>
      </c>
      <c r="AU4" s="72">
        <v>2</v>
      </c>
      <c r="AV4" s="65">
        <f t="shared" ref="AV4:AV67" si="2">MAX(AT4:AU4)</f>
        <v>12</v>
      </c>
      <c r="AW4" s="63" t="s">
        <v>5567</v>
      </c>
    </row>
    <row r="5" spans="1:49" ht="16" customHeight="1" x14ac:dyDescent="0.2">
      <c r="A5" s="30" t="s">
        <v>277</v>
      </c>
      <c r="B5" s="30" t="s">
        <v>279</v>
      </c>
      <c r="C5" s="71"/>
      <c r="D5" s="72">
        <v>-20.9</v>
      </c>
      <c r="E5" s="72">
        <v>12</v>
      </c>
      <c r="F5" s="72">
        <v>-4.5999999999999996</v>
      </c>
      <c r="G5" s="72">
        <v>-34</v>
      </c>
      <c r="H5" s="72">
        <f t="shared" si="0"/>
        <v>12</v>
      </c>
      <c r="I5" s="72" t="s">
        <v>5568</v>
      </c>
      <c r="J5" s="71"/>
      <c r="K5" s="65"/>
      <c r="L5" s="65"/>
      <c r="M5" s="65"/>
      <c r="N5" s="65"/>
      <c r="O5" s="65"/>
      <c r="P5" s="71"/>
      <c r="Q5" s="65"/>
      <c r="R5" s="65"/>
      <c r="S5" s="65"/>
      <c r="T5" s="65"/>
      <c r="U5" s="65"/>
      <c r="V5" s="65"/>
      <c r="W5" s="71"/>
      <c r="X5" s="65"/>
      <c r="Y5" s="65"/>
      <c r="Z5" s="65"/>
      <c r="AA5" s="65"/>
      <c r="AB5" s="65"/>
      <c r="AC5" s="65"/>
      <c r="AD5" s="65"/>
      <c r="AE5" s="65"/>
      <c r="AF5" s="65"/>
      <c r="AG5" s="65"/>
      <c r="AH5" s="65"/>
      <c r="AI5" s="65"/>
      <c r="AJ5" s="71"/>
      <c r="AK5" s="72">
        <v>-6.0901332999999997</v>
      </c>
      <c r="AL5" s="72">
        <v>-11.438000000000001</v>
      </c>
      <c r="AM5" s="72">
        <v>20.578333300000001</v>
      </c>
      <c r="AN5" s="72">
        <f t="shared" si="1"/>
        <v>20.578333300000001</v>
      </c>
      <c r="AO5" s="71"/>
      <c r="AP5" s="65"/>
      <c r="AQ5" s="65"/>
      <c r="AR5" s="65"/>
      <c r="AS5" s="65"/>
      <c r="AT5" s="72">
        <v>3</v>
      </c>
      <c r="AU5" s="72">
        <v>-10</v>
      </c>
      <c r="AV5" s="65">
        <f t="shared" si="2"/>
        <v>3</v>
      </c>
      <c r="AW5" s="63" t="s">
        <v>5569</v>
      </c>
    </row>
    <row r="6" spans="1:49" ht="16" customHeight="1" x14ac:dyDescent="0.2">
      <c r="A6" s="30" t="s">
        <v>280</v>
      </c>
      <c r="B6" s="30" t="s">
        <v>282</v>
      </c>
      <c r="C6" s="71"/>
      <c r="D6" s="72">
        <v>-94.2</v>
      </c>
      <c r="E6" s="72">
        <v>0</v>
      </c>
      <c r="F6" s="72">
        <v>12.2</v>
      </c>
      <c r="G6" s="72">
        <v>14</v>
      </c>
      <c r="H6" s="72">
        <f t="shared" si="0"/>
        <v>14</v>
      </c>
      <c r="I6" s="72" t="s">
        <v>5568</v>
      </c>
      <c r="J6" s="71"/>
      <c r="K6" s="65"/>
      <c r="L6" s="65"/>
      <c r="M6" s="65"/>
      <c r="N6" s="65"/>
      <c r="O6" s="65"/>
      <c r="P6" s="71"/>
      <c r="Q6" s="65"/>
      <c r="R6" s="65"/>
      <c r="S6" s="65"/>
      <c r="T6" s="65"/>
      <c r="U6" s="65"/>
      <c r="V6" s="65"/>
      <c r="W6" s="71"/>
      <c r="X6" s="65"/>
      <c r="Y6" s="65"/>
      <c r="Z6" s="65"/>
      <c r="AA6" s="65"/>
      <c r="AB6" s="65"/>
      <c r="AC6" s="65"/>
      <c r="AD6" s="65"/>
      <c r="AE6" s="65"/>
      <c r="AF6" s="65"/>
      <c r="AG6" s="65"/>
      <c r="AH6" s="65"/>
      <c r="AI6" s="65"/>
      <c r="AJ6" s="71"/>
      <c r="AK6" s="72">
        <v>93.952666699999995</v>
      </c>
      <c r="AL6" s="72">
        <v>92.480333299999998</v>
      </c>
      <c r="AM6" s="72">
        <v>98.646666699999997</v>
      </c>
      <c r="AN6" s="72">
        <f t="shared" si="1"/>
        <v>98.646666699999997</v>
      </c>
      <c r="AO6" s="71"/>
      <c r="AP6" s="65"/>
      <c r="AQ6" s="65"/>
      <c r="AR6" s="65"/>
      <c r="AS6" s="65"/>
      <c r="AT6" s="72">
        <v>6</v>
      </c>
      <c r="AU6" s="72">
        <v>-5</v>
      </c>
      <c r="AV6" s="65">
        <f t="shared" si="2"/>
        <v>6</v>
      </c>
      <c r="AW6" s="63" t="s">
        <v>5569</v>
      </c>
    </row>
    <row r="7" spans="1:49" ht="16" customHeight="1" x14ac:dyDescent="0.2">
      <c r="A7" s="30" t="s">
        <v>13</v>
      </c>
      <c r="B7" s="30" t="s">
        <v>15</v>
      </c>
      <c r="C7" s="71"/>
      <c r="D7" s="72">
        <f>AVERAGE(37.7, 54.7)</f>
        <v>46.2</v>
      </c>
      <c r="E7" s="72">
        <f>AVERAGE(-42, 10)</f>
        <v>-16</v>
      </c>
      <c r="F7" s="72">
        <f>AVERAGE(67.9, 4.9, 9.6)</f>
        <v>27.466666666666669</v>
      </c>
      <c r="G7" s="72">
        <f>AVERAGE(36, 16, -27.7)</f>
        <v>8.1</v>
      </c>
      <c r="H7" s="72">
        <f t="shared" si="0"/>
        <v>46.2</v>
      </c>
      <c r="I7" s="72" t="s">
        <v>5568</v>
      </c>
      <c r="J7" s="71"/>
      <c r="K7" s="65"/>
      <c r="L7" s="65"/>
      <c r="M7" s="65"/>
      <c r="N7" s="65"/>
      <c r="O7" s="65"/>
      <c r="P7" s="71"/>
      <c r="Q7" s="65"/>
      <c r="R7" s="65"/>
      <c r="S7" s="65"/>
      <c r="T7" s="65"/>
      <c r="U7" s="65"/>
      <c r="V7" s="65"/>
      <c r="W7" s="71"/>
      <c r="X7" s="65"/>
      <c r="Y7" s="65"/>
      <c r="Z7" s="65"/>
      <c r="AA7" s="65"/>
      <c r="AB7" s="65"/>
      <c r="AC7" s="65"/>
      <c r="AD7" s="65"/>
      <c r="AE7" s="65"/>
      <c r="AF7" s="65"/>
      <c r="AG7" s="65"/>
      <c r="AH7" s="65"/>
      <c r="AI7" s="65"/>
      <c r="AJ7" s="71"/>
      <c r="AK7" s="72">
        <v>30.985666699999999</v>
      </c>
      <c r="AL7" s="72">
        <v>62.4093333</v>
      </c>
      <c r="AM7" s="72">
        <v>57.890666699999997</v>
      </c>
      <c r="AN7" s="72">
        <f t="shared" si="1"/>
        <v>62.4093333</v>
      </c>
      <c r="AO7" s="71"/>
      <c r="AP7" s="65"/>
      <c r="AQ7" s="65"/>
      <c r="AR7" s="65"/>
      <c r="AS7" s="65"/>
      <c r="AT7" s="72">
        <f>AVERAGE(2, 2, -5)</f>
        <v>-0.33333333333333331</v>
      </c>
      <c r="AU7" s="72">
        <f>AVERAGE(-9, 8)</f>
        <v>-0.5</v>
      </c>
      <c r="AV7" s="65">
        <f t="shared" si="2"/>
        <v>-0.33333333333333331</v>
      </c>
      <c r="AW7" s="63" t="s">
        <v>5569</v>
      </c>
    </row>
    <row r="8" spans="1:49" ht="16" customHeight="1" x14ac:dyDescent="0.2">
      <c r="A8" s="30" t="s">
        <v>283</v>
      </c>
      <c r="B8" s="30" t="s">
        <v>285</v>
      </c>
      <c r="C8" s="71"/>
      <c r="D8" s="72">
        <v>25.9</v>
      </c>
      <c r="E8" s="72">
        <v>-36</v>
      </c>
      <c r="F8" s="72">
        <v>2.6</v>
      </c>
      <c r="G8" s="72">
        <v>-29</v>
      </c>
      <c r="H8" s="72">
        <f t="shared" si="0"/>
        <v>25.9</v>
      </c>
      <c r="I8" s="72" t="s">
        <v>5568</v>
      </c>
      <c r="J8" s="71"/>
      <c r="K8" s="65"/>
      <c r="L8" s="65"/>
      <c r="M8" s="65"/>
      <c r="N8" s="65"/>
      <c r="O8" s="65"/>
      <c r="P8" s="71"/>
      <c r="Q8" s="65"/>
      <c r="R8" s="65"/>
      <c r="S8" s="65"/>
      <c r="T8" s="65"/>
      <c r="U8" s="65"/>
      <c r="V8" s="65"/>
      <c r="W8" s="71"/>
      <c r="X8" s="65"/>
      <c r="Y8" s="65"/>
      <c r="Z8" s="65"/>
      <c r="AA8" s="65"/>
      <c r="AB8" s="65"/>
      <c r="AC8" s="65"/>
      <c r="AD8" s="65"/>
      <c r="AE8" s="65"/>
      <c r="AF8" s="65"/>
      <c r="AG8" s="65"/>
      <c r="AH8" s="65"/>
      <c r="AI8" s="65"/>
      <c r="AJ8" s="71"/>
      <c r="AK8" s="72">
        <v>-6.5503333000000001</v>
      </c>
      <c r="AL8" s="72">
        <v>-6.6406666999999997</v>
      </c>
      <c r="AM8" s="72">
        <v>3.6016666700000002</v>
      </c>
      <c r="AN8" s="72">
        <f t="shared" si="1"/>
        <v>3.6016666700000002</v>
      </c>
      <c r="AO8" s="71"/>
      <c r="AP8" s="65"/>
      <c r="AQ8" s="65"/>
      <c r="AR8" s="65"/>
      <c r="AS8" s="65"/>
      <c r="AT8" s="72">
        <v>-4</v>
      </c>
      <c r="AU8" s="72">
        <v>-11</v>
      </c>
      <c r="AV8" s="65">
        <f t="shared" si="2"/>
        <v>-4</v>
      </c>
      <c r="AW8" s="63" t="s">
        <v>5569</v>
      </c>
    </row>
    <row r="9" spans="1:49" ht="16" customHeight="1" x14ac:dyDescent="0.2">
      <c r="A9" s="30" t="s">
        <v>10</v>
      </c>
      <c r="B9" s="30" t="s">
        <v>12</v>
      </c>
      <c r="C9" s="71"/>
      <c r="D9" s="72">
        <f>AVERAGE(30.6, 52.2)</f>
        <v>41.400000000000006</v>
      </c>
      <c r="E9" s="72">
        <f>AVERAGE(19, 17)</f>
        <v>18</v>
      </c>
      <c r="F9" s="72">
        <f>AVERAGE(-13.4, -6.4, 34.9)</f>
        <v>5.0333333333333323</v>
      </c>
      <c r="G9" s="72">
        <f>AVERAGE(15, -33, 9.6)</f>
        <v>-2.8000000000000003</v>
      </c>
      <c r="H9" s="72">
        <f t="shared" si="0"/>
        <v>41.400000000000006</v>
      </c>
      <c r="I9" s="72" t="s">
        <v>5568</v>
      </c>
      <c r="J9" s="71"/>
      <c r="K9" s="65"/>
      <c r="L9" s="65"/>
      <c r="M9" s="65"/>
      <c r="N9" s="65"/>
      <c r="O9" s="65"/>
      <c r="P9" s="71"/>
      <c r="Q9" s="65"/>
      <c r="R9" s="65"/>
      <c r="S9" s="65"/>
      <c r="T9" s="65"/>
      <c r="U9" s="65"/>
      <c r="V9" s="65"/>
      <c r="W9" s="71"/>
      <c r="X9" s="65"/>
      <c r="Y9" s="65"/>
      <c r="Z9" s="65"/>
      <c r="AA9" s="65"/>
      <c r="AB9" s="65"/>
      <c r="AC9" s="65"/>
      <c r="AD9" s="65"/>
      <c r="AE9" s="65"/>
      <c r="AF9" s="65"/>
      <c r="AG9" s="65"/>
      <c r="AH9" s="65"/>
      <c r="AI9" s="65"/>
      <c r="AJ9" s="71"/>
      <c r="AK9" s="72">
        <v>66.868333300000003</v>
      </c>
      <c r="AL9" s="72">
        <v>83.328999999999994</v>
      </c>
      <c r="AM9" s="72">
        <v>99.589333300000007</v>
      </c>
      <c r="AN9" s="72">
        <f t="shared" si="1"/>
        <v>99.589333300000007</v>
      </c>
      <c r="AO9" s="71"/>
      <c r="AP9" s="65"/>
      <c r="AQ9" s="65"/>
      <c r="AR9" s="65"/>
      <c r="AS9" s="65"/>
      <c r="AT9" s="72">
        <f>AVERAGE(0, 9, -8)</f>
        <v>0.33333333333333331</v>
      </c>
      <c r="AU9" s="72">
        <f>AVERAGE(10, 4)</f>
        <v>7</v>
      </c>
      <c r="AV9" s="65">
        <f t="shared" si="2"/>
        <v>7</v>
      </c>
      <c r="AW9" s="63" t="s">
        <v>5569</v>
      </c>
    </row>
    <row r="10" spans="1:49" ht="16" customHeight="1" x14ac:dyDescent="0.2">
      <c r="A10" s="30" t="s">
        <v>1439</v>
      </c>
      <c r="B10" s="30" t="s">
        <v>1441</v>
      </c>
      <c r="C10" s="71"/>
      <c r="D10" s="72">
        <v>36.799999999999997</v>
      </c>
      <c r="E10" s="72">
        <v>-24.3</v>
      </c>
      <c r="F10" s="72">
        <v>-14.2</v>
      </c>
      <c r="G10" s="72">
        <v>26.7</v>
      </c>
      <c r="H10" s="72">
        <f t="shared" si="0"/>
        <v>36.799999999999997</v>
      </c>
      <c r="I10" s="72" t="s">
        <v>5568</v>
      </c>
      <c r="J10" s="71"/>
      <c r="K10" s="65"/>
      <c r="L10" s="72">
        <v>94</v>
      </c>
      <c r="M10" s="72">
        <v>102.704694204845</v>
      </c>
      <c r="N10" s="72">
        <v>103.187919463087</v>
      </c>
      <c r="O10" s="65">
        <f t="shared" ref="O10:O15" si="3">MAX(K10,L10)</f>
        <v>94</v>
      </c>
      <c r="P10" s="71"/>
      <c r="Q10" s="72">
        <v>32.862416199999998</v>
      </c>
      <c r="R10" s="72">
        <v>104.29442722519801</v>
      </c>
      <c r="S10" s="72">
        <v>98.563513812154696</v>
      </c>
      <c r="T10" s="72">
        <v>98.743971497584496</v>
      </c>
      <c r="U10" s="72">
        <v>96.652544695898101</v>
      </c>
      <c r="V10" s="65">
        <f>MAX(Q10:U10)</f>
        <v>104.29442722519801</v>
      </c>
      <c r="W10" s="71"/>
      <c r="X10" s="72">
        <v>91.526169908814595</v>
      </c>
      <c r="Y10" s="72">
        <v>88.211789010988994</v>
      </c>
      <c r="Z10" s="72">
        <v>30.124827121529101</v>
      </c>
      <c r="AA10" s="72">
        <v>-5.7176738</v>
      </c>
      <c r="AB10" s="72">
        <v>86.863530448520706</v>
      </c>
      <c r="AC10" s="72">
        <v>10.0626</v>
      </c>
      <c r="AD10" s="72">
        <v>26.463758744341799</v>
      </c>
      <c r="AE10" s="72">
        <v>-11.7261226064465</v>
      </c>
      <c r="AF10" s="65"/>
      <c r="AG10" s="72">
        <v>-6.9374060532011503</v>
      </c>
      <c r="AH10" s="72">
        <v>24.890211290655799</v>
      </c>
      <c r="AI10" s="65">
        <f t="shared" ref="AI10:AI15" si="4">MAX(X10:AF10)</f>
        <v>91.526169908814595</v>
      </c>
      <c r="AJ10" s="71"/>
      <c r="AK10" s="65"/>
      <c r="AL10" s="65"/>
      <c r="AM10" s="65"/>
      <c r="AN10" s="65"/>
      <c r="AO10" s="71"/>
      <c r="AP10" s="72">
        <v>97.876065165784695</v>
      </c>
      <c r="AQ10" s="72">
        <v>99.470109134652404</v>
      </c>
      <c r="AR10" s="65"/>
      <c r="AS10" s="65">
        <f>MAX(AP10:AR10)</f>
        <v>99.470109134652404</v>
      </c>
      <c r="AT10" s="72">
        <v>3</v>
      </c>
      <c r="AU10" s="72">
        <v>-1</v>
      </c>
      <c r="AV10" s="65">
        <f t="shared" si="2"/>
        <v>3</v>
      </c>
      <c r="AW10" s="63" t="s">
        <v>5569</v>
      </c>
    </row>
    <row r="11" spans="1:49" ht="16" customHeight="1" x14ac:dyDescent="0.2">
      <c r="A11" s="30" t="s">
        <v>1442</v>
      </c>
      <c r="B11" s="30" t="s">
        <v>1444</v>
      </c>
      <c r="C11" s="71"/>
      <c r="D11" s="72">
        <v>97.7</v>
      </c>
      <c r="E11" s="72">
        <v>-38.5</v>
      </c>
      <c r="F11" s="72">
        <v>9.6</v>
      </c>
      <c r="G11" s="72">
        <v>17.600000000000001</v>
      </c>
      <c r="H11" s="72">
        <f t="shared" si="0"/>
        <v>97.7</v>
      </c>
      <c r="I11" s="72" t="s">
        <v>5566</v>
      </c>
      <c r="J11" s="71"/>
      <c r="K11" s="65"/>
      <c r="L11" s="72">
        <v>77.382180003894902</v>
      </c>
      <c r="M11" s="72">
        <v>98.890381864678602</v>
      </c>
      <c r="N11" s="72">
        <v>98.993288590603996</v>
      </c>
      <c r="O11" s="65">
        <f t="shared" si="3"/>
        <v>77.382180003894902</v>
      </c>
      <c r="P11" s="71"/>
      <c r="Q11" s="72">
        <v>24.9595582</v>
      </c>
      <c r="R11" s="72">
        <v>28.518839604625001</v>
      </c>
      <c r="S11" s="72">
        <v>12.3756685082872</v>
      </c>
      <c r="T11" s="72">
        <v>9.6618458937198</v>
      </c>
      <c r="U11" s="72">
        <v>7.2607483734087701</v>
      </c>
      <c r="V11" s="65">
        <f>MAX(Q11:U11)</f>
        <v>28.518839604625001</v>
      </c>
      <c r="W11" s="71"/>
      <c r="X11" s="72">
        <v>3.0763218844984701</v>
      </c>
      <c r="Y11" s="72">
        <v>7.9920087912087903</v>
      </c>
      <c r="Z11" s="72">
        <v>2.14156530373418</v>
      </c>
      <c r="AA11" s="72">
        <v>17.255304450000001</v>
      </c>
      <c r="AB11" s="72">
        <v>30.230108123093899</v>
      </c>
      <c r="AC11" s="72">
        <v>3.754</v>
      </c>
      <c r="AD11" s="72">
        <v>27.744543916828199</v>
      </c>
      <c r="AE11" s="72">
        <v>54.895263287012199</v>
      </c>
      <c r="AF11" s="65"/>
      <c r="AG11" s="72">
        <v>-26.374634037992099</v>
      </c>
      <c r="AH11" s="72">
        <v>13.2609082007474</v>
      </c>
      <c r="AI11" s="65">
        <f t="shared" si="4"/>
        <v>54.895263287012199</v>
      </c>
      <c r="AJ11" s="71"/>
      <c r="AK11" s="65"/>
      <c r="AL11" s="65"/>
      <c r="AM11" s="65"/>
      <c r="AN11" s="65"/>
      <c r="AO11" s="71"/>
      <c r="AP11" s="72">
        <v>-20.899829311044201</v>
      </c>
      <c r="AQ11" s="72">
        <v>-22.822339920516299</v>
      </c>
      <c r="AR11" s="65"/>
      <c r="AS11" s="65">
        <f>MAX(AP11:AR11)</f>
        <v>-20.899829311044201</v>
      </c>
      <c r="AT11" s="72">
        <v>-2</v>
      </c>
      <c r="AU11" s="72">
        <v>-11</v>
      </c>
      <c r="AV11" s="65">
        <f t="shared" si="2"/>
        <v>-2</v>
      </c>
      <c r="AW11" s="63" t="s">
        <v>5569</v>
      </c>
    </row>
    <row r="12" spans="1:49" ht="16" customHeight="1" x14ac:dyDescent="0.2">
      <c r="A12" s="30" t="s">
        <v>1445</v>
      </c>
      <c r="B12" s="30" t="s">
        <v>1447</v>
      </c>
      <c r="C12" s="71"/>
      <c r="D12" s="72">
        <v>33.5</v>
      </c>
      <c r="E12" s="72">
        <v>-13.2</v>
      </c>
      <c r="F12" s="72">
        <v>-13.9</v>
      </c>
      <c r="G12" s="72">
        <v>51.9</v>
      </c>
      <c r="H12" s="72">
        <f t="shared" si="0"/>
        <v>51.9</v>
      </c>
      <c r="I12" s="72" t="s">
        <v>5568</v>
      </c>
      <c r="J12" s="71"/>
      <c r="K12" s="65"/>
      <c r="L12" s="72">
        <v>1.92203082926762</v>
      </c>
      <c r="M12" s="72">
        <v>96.463092193663002</v>
      </c>
      <c r="N12" s="72">
        <v>99.832214765100602</v>
      </c>
      <c r="O12" s="65">
        <f t="shared" si="3"/>
        <v>1.92203082926762</v>
      </c>
      <c r="P12" s="71"/>
      <c r="Q12" s="72">
        <v>16.483801100000001</v>
      </c>
      <c r="R12" s="72">
        <v>84.706474062802798</v>
      </c>
      <c r="S12" s="72">
        <v>30.939204419889499</v>
      </c>
      <c r="T12" s="72">
        <v>31.4975946859903</v>
      </c>
      <c r="U12" s="72">
        <v>3.58323776520509</v>
      </c>
      <c r="V12" s="65">
        <f>MAX(Q12:U12)</f>
        <v>84.706474062802798</v>
      </c>
      <c r="W12" s="71"/>
      <c r="X12" s="72">
        <v>-3.6106082066869298</v>
      </c>
      <c r="Y12" s="72">
        <v>2.49750329670329</v>
      </c>
      <c r="Z12" s="72">
        <v>28.4510089010248</v>
      </c>
      <c r="AA12" s="72">
        <v>12.092736759999999</v>
      </c>
      <c r="AB12" s="72">
        <v>39.456612143055096</v>
      </c>
      <c r="AC12" s="72">
        <v>3.2342</v>
      </c>
      <c r="AD12" s="72">
        <v>23.8825655805773</v>
      </c>
      <c r="AE12" s="72">
        <v>1.57245784154716</v>
      </c>
      <c r="AF12" s="65"/>
      <c r="AG12" s="72">
        <v>7.88225375246705</v>
      </c>
      <c r="AH12" s="72">
        <v>-8.9960865837502695</v>
      </c>
      <c r="AI12" s="65">
        <f t="shared" si="4"/>
        <v>39.456612143055096</v>
      </c>
      <c r="AJ12" s="71"/>
      <c r="AK12" s="65"/>
      <c r="AL12" s="65"/>
      <c r="AM12" s="65"/>
      <c r="AN12" s="65"/>
      <c r="AO12" s="71"/>
      <c r="AP12" s="72">
        <v>0.409500409500407</v>
      </c>
      <c r="AQ12" s="72">
        <v>3.5926700087237999</v>
      </c>
      <c r="AR12" s="65"/>
      <c r="AS12" s="65">
        <f>MAX(AP12:AR12)</f>
        <v>3.5926700087237999</v>
      </c>
      <c r="AT12" s="72">
        <v>2</v>
      </c>
      <c r="AU12" s="72">
        <v>-12</v>
      </c>
      <c r="AV12" s="65">
        <f t="shared" si="2"/>
        <v>2</v>
      </c>
      <c r="AW12" s="63" t="s">
        <v>5569</v>
      </c>
    </row>
    <row r="13" spans="1:49" ht="16" customHeight="1" x14ac:dyDescent="0.2">
      <c r="A13" s="30" t="s">
        <v>1448</v>
      </c>
      <c r="B13" s="30" t="s">
        <v>1450</v>
      </c>
      <c r="C13" s="71"/>
      <c r="D13" s="72">
        <v>31.9</v>
      </c>
      <c r="E13" s="72">
        <v>-15.4</v>
      </c>
      <c r="F13" s="72">
        <v>35.700000000000003</v>
      </c>
      <c r="G13" s="72">
        <v>42.7</v>
      </c>
      <c r="H13" s="72">
        <f t="shared" si="0"/>
        <v>42.7</v>
      </c>
      <c r="I13" s="72" t="s">
        <v>5568</v>
      </c>
      <c r="J13" s="71"/>
      <c r="K13" s="65"/>
      <c r="L13" s="72">
        <v>97.572760710100695</v>
      </c>
      <c r="M13" s="72">
        <v>102.357938537557</v>
      </c>
      <c r="N13" s="72">
        <v>103.187919463087</v>
      </c>
      <c r="O13" s="65">
        <f t="shared" si="3"/>
        <v>97.572760710100695</v>
      </c>
      <c r="P13" s="71"/>
      <c r="Q13" s="72">
        <v>23.246776199999999</v>
      </c>
      <c r="R13" s="72">
        <v>-17.929164118183799</v>
      </c>
      <c r="S13" s="72">
        <v>23.977878453038599</v>
      </c>
      <c r="T13" s="72">
        <v>27.729478743961302</v>
      </c>
      <c r="U13" s="72">
        <v>17.586066619519102</v>
      </c>
      <c r="V13" s="65">
        <f>MAX(Q13:U13)</f>
        <v>27.729478743961302</v>
      </c>
      <c r="W13" s="71"/>
      <c r="X13" s="72">
        <v>3.3802732522796299</v>
      </c>
      <c r="Y13" s="72">
        <v>2.49750329670329</v>
      </c>
      <c r="Z13" s="72">
        <v>93.956948738908395</v>
      </c>
      <c r="AA13" s="72">
        <v>12.50460678</v>
      </c>
      <c r="AB13" s="72">
        <v>94.660382589409394</v>
      </c>
      <c r="AC13" s="72">
        <v>12.267399999999901</v>
      </c>
      <c r="AD13" s="72">
        <v>70.323243779683807</v>
      </c>
      <c r="AE13" s="72">
        <v>-6.2108967780213797</v>
      </c>
      <c r="AF13" s="65"/>
      <c r="AG13" s="72">
        <v>-15.099238648777201</v>
      </c>
      <c r="AH13" s="72">
        <v>-2.8893650450266399</v>
      </c>
      <c r="AI13" s="65">
        <f t="shared" si="4"/>
        <v>94.660382589409394</v>
      </c>
      <c r="AJ13" s="71"/>
      <c r="AK13" s="65"/>
      <c r="AL13" s="65"/>
      <c r="AM13" s="65"/>
      <c r="AN13" s="65"/>
      <c r="AO13" s="71"/>
      <c r="AP13" s="72">
        <v>-0.93764112455700899</v>
      </c>
      <c r="AQ13" s="72">
        <v>7.1418452231531502</v>
      </c>
      <c r="AR13" s="65"/>
      <c r="AS13" s="65">
        <f>MAX(AP13:AR13)</f>
        <v>7.1418452231531502</v>
      </c>
      <c r="AT13" s="72">
        <v>0</v>
      </c>
      <c r="AU13" s="72">
        <v>-4</v>
      </c>
      <c r="AV13" s="65">
        <f t="shared" si="2"/>
        <v>0</v>
      </c>
      <c r="AW13" s="63" t="s">
        <v>5569</v>
      </c>
    </row>
    <row r="14" spans="1:49" ht="16" customHeight="1" x14ac:dyDescent="0.2">
      <c r="A14" s="30" t="s">
        <v>1451</v>
      </c>
      <c r="B14" s="30" t="s">
        <v>1453</v>
      </c>
      <c r="C14" s="71"/>
      <c r="D14" s="72">
        <v>45.3</v>
      </c>
      <c r="E14" s="72">
        <v>27.2</v>
      </c>
      <c r="F14" s="72">
        <v>-11.3</v>
      </c>
      <c r="G14" s="72">
        <v>26.5</v>
      </c>
      <c r="H14" s="72">
        <f t="shared" si="0"/>
        <v>45.3</v>
      </c>
      <c r="I14" s="72" t="s">
        <v>5568</v>
      </c>
      <c r="J14" s="71"/>
      <c r="K14" s="65"/>
      <c r="L14" s="72">
        <v>-2.9657519388403202</v>
      </c>
      <c r="M14" s="72">
        <v>88.140956178752504</v>
      </c>
      <c r="N14" s="72">
        <v>91.442953020134198</v>
      </c>
      <c r="O14" s="65">
        <f t="shared" si="3"/>
        <v>-2.9657519388403202</v>
      </c>
      <c r="P14" s="71"/>
      <c r="Q14" s="72">
        <v>13.5998828</v>
      </c>
      <c r="R14" s="72">
        <v>-20.8835341365461</v>
      </c>
      <c r="S14" s="72">
        <v>-5.0828950276243097</v>
      </c>
      <c r="T14" s="72">
        <v>10.3381743961352</v>
      </c>
      <c r="U14" s="72">
        <v>-9.7123775106081904</v>
      </c>
      <c r="V14" s="65">
        <f>MAX(Q14:U14)</f>
        <v>13.5998828</v>
      </c>
      <c r="W14" s="71"/>
      <c r="X14" s="72">
        <v>-7.2580246200607803</v>
      </c>
      <c r="Y14" s="72">
        <v>2.49750329670329</v>
      </c>
      <c r="Z14" s="72">
        <v>1.16279069767441</v>
      </c>
      <c r="AA14" s="72">
        <v>11.8887935</v>
      </c>
      <c r="AB14" s="72">
        <v>19.8170224563349</v>
      </c>
      <c r="AC14" s="72">
        <v>11.581999999999899</v>
      </c>
      <c r="AD14" s="72">
        <v>33.143120436662599</v>
      </c>
      <c r="AE14" s="72">
        <v>25.0775027925039</v>
      </c>
      <c r="AF14" s="65"/>
      <c r="AG14" s="72">
        <v>-17.316168990737999</v>
      </c>
      <c r="AH14" s="72">
        <v>21.028137797078401</v>
      </c>
      <c r="AI14" s="65">
        <f t="shared" si="4"/>
        <v>33.143120436662599</v>
      </c>
      <c r="AJ14" s="71"/>
      <c r="AK14" s="65"/>
      <c r="AL14" s="65"/>
      <c r="AM14" s="65"/>
      <c r="AN14" s="65"/>
      <c r="AO14" s="71"/>
      <c r="AP14" s="72">
        <v>49.099044426147202</v>
      </c>
      <c r="AQ14" s="72">
        <v>52.953047990913298</v>
      </c>
      <c r="AR14" s="65"/>
      <c r="AS14" s="65">
        <f>MAX(AP14:AR14)</f>
        <v>52.953047990913298</v>
      </c>
      <c r="AT14" s="72">
        <v>-4</v>
      </c>
      <c r="AU14" s="72">
        <v>-4</v>
      </c>
      <c r="AV14" s="65">
        <f t="shared" si="2"/>
        <v>-4</v>
      </c>
      <c r="AW14" s="63" t="s">
        <v>5569</v>
      </c>
    </row>
    <row r="15" spans="1:49" ht="16" customHeight="1" x14ac:dyDescent="0.2">
      <c r="A15" s="30" t="s">
        <v>271</v>
      </c>
      <c r="B15" s="30" t="s">
        <v>273</v>
      </c>
      <c r="C15" s="71"/>
      <c r="D15" s="72">
        <v>-20.7</v>
      </c>
      <c r="E15" s="72">
        <v>-68</v>
      </c>
      <c r="F15" s="72">
        <v>-35.200000000000003</v>
      </c>
      <c r="G15" s="72">
        <v>-25</v>
      </c>
      <c r="H15" s="72">
        <f t="shared" si="0"/>
        <v>-20.7</v>
      </c>
      <c r="I15" s="72" t="s">
        <v>5568</v>
      </c>
      <c r="J15" s="71"/>
      <c r="K15" s="72">
        <v>100</v>
      </c>
      <c r="L15" s="65"/>
      <c r="M15" s="65"/>
      <c r="N15" s="65"/>
      <c r="O15" s="65">
        <f t="shared" si="3"/>
        <v>100</v>
      </c>
      <c r="P15" s="71"/>
      <c r="Q15" s="65"/>
      <c r="R15" s="65"/>
      <c r="S15" s="65"/>
      <c r="T15" s="65"/>
      <c r="U15" s="65"/>
      <c r="V15" s="65"/>
      <c r="W15" s="71"/>
      <c r="X15" s="65"/>
      <c r="Y15" s="65"/>
      <c r="Z15" s="65"/>
      <c r="AA15" s="65"/>
      <c r="AB15" s="65"/>
      <c r="AC15" s="65"/>
      <c r="AD15" s="65"/>
      <c r="AE15" s="65"/>
      <c r="AF15" s="72">
        <v>16</v>
      </c>
      <c r="AG15" s="65"/>
      <c r="AH15" s="65"/>
      <c r="AI15" s="65">
        <f t="shared" si="4"/>
        <v>16</v>
      </c>
      <c r="AJ15" s="71"/>
      <c r="AK15" s="72">
        <v>63.188666699999999</v>
      </c>
      <c r="AL15" s="72">
        <v>34.969666699999998</v>
      </c>
      <c r="AM15" s="72">
        <v>88.204666700000004</v>
      </c>
      <c r="AN15" s="72">
        <f>MAX(AL15,AM15)</f>
        <v>88.204666700000004</v>
      </c>
      <c r="AO15" s="71"/>
      <c r="AP15" s="65"/>
      <c r="AQ15" s="65"/>
      <c r="AR15" s="65"/>
      <c r="AS15" s="65"/>
      <c r="AT15" s="72">
        <v>8</v>
      </c>
      <c r="AU15" s="72">
        <v>5</v>
      </c>
      <c r="AV15" s="65">
        <f t="shared" si="2"/>
        <v>8</v>
      </c>
      <c r="AW15" s="63" t="s">
        <v>5569</v>
      </c>
    </row>
    <row r="16" spans="1:49" ht="16" customHeight="1" x14ac:dyDescent="0.2">
      <c r="A16" s="30" t="s">
        <v>247</v>
      </c>
      <c r="B16" s="30" t="s">
        <v>249</v>
      </c>
      <c r="C16" s="71"/>
      <c r="D16" s="72">
        <v>47.2</v>
      </c>
      <c r="E16" s="72">
        <v>42</v>
      </c>
      <c r="F16" s="72">
        <v>-36.9</v>
      </c>
      <c r="G16" s="72">
        <v>27</v>
      </c>
      <c r="H16" s="72">
        <f t="shared" si="0"/>
        <v>47.2</v>
      </c>
      <c r="I16" s="72" t="s">
        <v>5568</v>
      </c>
      <c r="J16" s="71"/>
      <c r="K16" s="65"/>
      <c r="L16" s="65"/>
      <c r="M16" s="65"/>
      <c r="N16" s="65"/>
      <c r="O16" s="65"/>
      <c r="P16" s="71"/>
      <c r="Q16" s="65"/>
      <c r="R16" s="65"/>
      <c r="S16" s="65"/>
      <c r="T16" s="65"/>
      <c r="U16" s="65"/>
      <c r="V16" s="65"/>
      <c r="W16" s="71"/>
      <c r="X16" s="65"/>
      <c r="Y16" s="65"/>
      <c r="Z16" s="65"/>
      <c r="AA16" s="65"/>
      <c r="AB16" s="65"/>
      <c r="AC16" s="65"/>
      <c r="AD16" s="65"/>
      <c r="AE16" s="65"/>
      <c r="AF16" s="65"/>
      <c r="AG16" s="65"/>
      <c r="AH16" s="65"/>
      <c r="AI16" s="65"/>
      <c r="AJ16" s="71"/>
      <c r="AK16" s="72">
        <v>-0.66266670000000005</v>
      </c>
      <c r="AL16" s="72">
        <v>8.4103333300000003</v>
      </c>
      <c r="AM16" s="72">
        <v>87.063333299999996</v>
      </c>
      <c r="AN16" s="72">
        <f>MAX(AL16,AM16)</f>
        <v>87.063333299999996</v>
      </c>
      <c r="AO16" s="71"/>
      <c r="AP16" s="65"/>
      <c r="AQ16" s="65"/>
      <c r="AR16" s="72">
        <v>4</v>
      </c>
      <c r="AS16" s="65">
        <f>MAX(AP16:AR16)</f>
        <v>4</v>
      </c>
      <c r="AT16" s="72">
        <v>-1</v>
      </c>
      <c r="AU16" s="72">
        <v>5</v>
      </c>
      <c r="AV16" s="65">
        <f t="shared" si="2"/>
        <v>5</v>
      </c>
      <c r="AW16" s="63" t="s">
        <v>5569</v>
      </c>
    </row>
    <row r="17" spans="1:49" ht="16" customHeight="1" x14ac:dyDescent="0.2">
      <c r="A17" s="30" t="s">
        <v>1433</v>
      </c>
      <c r="B17" s="30" t="s">
        <v>1435</v>
      </c>
      <c r="C17" s="71"/>
      <c r="D17" s="72">
        <v>45</v>
      </c>
      <c r="E17" s="72">
        <v>32.200000000000003</v>
      </c>
      <c r="F17" s="72">
        <v>-7.4</v>
      </c>
      <c r="G17" s="72">
        <v>53.7</v>
      </c>
      <c r="H17" s="72">
        <f t="shared" si="0"/>
        <v>53.7</v>
      </c>
      <c r="I17" s="72" t="s">
        <v>5568</v>
      </c>
      <c r="J17" s="71"/>
      <c r="K17" s="65"/>
      <c r="L17" s="72">
        <v>93.128122522945802</v>
      </c>
      <c r="M17" s="72">
        <v>102.897497144044</v>
      </c>
      <c r="N17" s="72">
        <v>103.80233518103501</v>
      </c>
      <c r="O17" s="65">
        <f>MAX(K17,L17)</f>
        <v>93.128122522945802</v>
      </c>
      <c r="P17" s="71"/>
      <c r="Q17" s="72">
        <v>20.159907499999999</v>
      </c>
      <c r="R17" s="72">
        <v>95.995971538467799</v>
      </c>
      <c r="S17" s="72">
        <v>94.745370629370598</v>
      </c>
      <c r="T17" s="72">
        <v>97.005645545378798</v>
      </c>
      <c r="U17" s="72">
        <v>94.963484531885996</v>
      </c>
      <c r="V17" s="65">
        <f>MAX(Q17:U17)</f>
        <v>97.005645545378798</v>
      </c>
      <c r="W17" s="71"/>
      <c r="X17" s="72">
        <v>89.035884810126504</v>
      </c>
      <c r="Y17" s="72">
        <v>88.811189610389604</v>
      </c>
      <c r="Z17" s="72">
        <v>48.8488953508989</v>
      </c>
      <c r="AA17" s="72">
        <v>-19.231923760000001</v>
      </c>
      <c r="AB17" s="72">
        <v>86.745593387556596</v>
      </c>
      <c r="AC17" s="72">
        <v>27.0122</v>
      </c>
      <c r="AD17" s="72">
        <v>33.506089268985498</v>
      </c>
      <c r="AE17" s="72">
        <v>16.5741466004073</v>
      </c>
      <c r="AF17" s="65"/>
      <c r="AG17" s="72">
        <v>-21.642546065526801</v>
      </c>
      <c r="AH17" s="72">
        <v>-55.5731701109613</v>
      </c>
      <c r="AI17" s="65">
        <f>MAX(X17:AF17)</f>
        <v>89.035884810126504</v>
      </c>
      <c r="AJ17" s="71"/>
      <c r="AK17" s="65"/>
      <c r="AL17" s="65"/>
      <c r="AM17" s="65"/>
      <c r="AN17" s="65"/>
      <c r="AO17" s="71"/>
      <c r="AP17" s="72">
        <v>99.533472663650798</v>
      </c>
      <c r="AQ17" s="65"/>
      <c r="AR17" s="65"/>
      <c r="AS17" s="65">
        <f>MAX(AP17:AR17)</f>
        <v>99.533472663650798</v>
      </c>
      <c r="AT17" s="72">
        <v>-4</v>
      </c>
      <c r="AU17" s="72">
        <v>2</v>
      </c>
      <c r="AV17" s="65">
        <f t="shared" si="2"/>
        <v>2</v>
      </c>
      <c r="AW17" s="63" t="s">
        <v>5569</v>
      </c>
    </row>
    <row r="18" spans="1:49" ht="16" customHeight="1" x14ac:dyDescent="0.2">
      <c r="A18" s="30" t="s">
        <v>1436</v>
      </c>
      <c r="B18" s="30" t="s">
        <v>1438</v>
      </c>
      <c r="C18" s="71"/>
      <c r="D18" s="72">
        <v>32.200000000000003</v>
      </c>
      <c r="E18" s="72">
        <v>-3.2</v>
      </c>
      <c r="F18" s="72">
        <v>-1.6</v>
      </c>
      <c r="G18" s="72">
        <v>31.9</v>
      </c>
      <c r="H18" s="72">
        <f t="shared" si="0"/>
        <v>32.200000000000003</v>
      </c>
      <c r="I18" s="72" t="s">
        <v>5568</v>
      </c>
      <c r="J18" s="71"/>
      <c r="K18" s="65"/>
      <c r="L18" s="72">
        <v>95.525249270995104</v>
      </c>
      <c r="M18" s="72">
        <v>99.034167618651907</v>
      </c>
      <c r="N18" s="72">
        <v>98.683807052718393</v>
      </c>
      <c r="O18" s="65">
        <f>MAX(K18,L18)</f>
        <v>95.525249270995104</v>
      </c>
      <c r="P18" s="71"/>
      <c r="Q18" s="72">
        <v>3.1990259499999998</v>
      </c>
      <c r="R18" s="72">
        <v>17.381686895427698</v>
      </c>
      <c r="S18" s="72">
        <v>0.33977622377622202</v>
      </c>
      <c r="T18" s="72">
        <v>28.063097668609402</v>
      </c>
      <c r="U18" s="72">
        <v>-3.9510337856173701</v>
      </c>
      <c r="V18" s="65">
        <f>MAX(Q18:U18)</f>
        <v>28.063097668609402</v>
      </c>
      <c r="W18" s="71"/>
      <c r="X18" s="72">
        <v>19.7320873417721</v>
      </c>
      <c r="Y18" s="72">
        <v>12.187812987012901</v>
      </c>
      <c r="Z18" s="72">
        <v>46.228235043795799</v>
      </c>
      <c r="AA18" s="72">
        <v>19.384110969999998</v>
      </c>
      <c r="AB18" s="72">
        <v>0</v>
      </c>
      <c r="AC18" s="72">
        <v>20.0352</v>
      </c>
      <c r="AD18" s="72">
        <v>53.779815431789302</v>
      </c>
      <c r="AE18" s="72">
        <v>35.4244793377759</v>
      </c>
      <c r="AF18" s="65"/>
      <c r="AG18" s="72">
        <v>7.1484095029153103</v>
      </c>
      <c r="AH18" s="72">
        <v>51.2460894210204</v>
      </c>
      <c r="AI18" s="65">
        <f>MAX(X18:AF18)</f>
        <v>53.779815431789302</v>
      </c>
      <c r="AJ18" s="71"/>
      <c r="AK18" s="65"/>
      <c r="AL18" s="65"/>
      <c r="AM18" s="65"/>
      <c r="AN18" s="65"/>
      <c r="AO18" s="71"/>
      <c r="AP18" s="72">
        <v>-7.5000506625498602</v>
      </c>
      <c r="AQ18" s="65"/>
      <c r="AR18" s="65"/>
      <c r="AS18" s="65">
        <f>MAX(AP18:AR18)</f>
        <v>-7.5000506625498602</v>
      </c>
      <c r="AT18" s="72">
        <v>-5</v>
      </c>
      <c r="AU18" s="72">
        <v>2</v>
      </c>
      <c r="AV18" s="65">
        <f t="shared" si="2"/>
        <v>2</v>
      </c>
      <c r="AW18" s="63" t="s">
        <v>5569</v>
      </c>
    </row>
    <row r="19" spans="1:49" ht="16" customHeight="1" x14ac:dyDescent="0.2">
      <c r="A19" s="30" t="s">
        <v>286</v>
      </c>
      <c r="B19" s="30" t="s">
        <v>288</v>
      </c>
      <c r="C19" s="71"/>
      <c r="D19" s="72">
        <v>14.4</v>
      </c>
      <c r="E19" s="72">
        <v>-54</v>
      </c>
      <c r="F19" s="72">
        <v>-87.8</v>
      </c>
      <c r="G19" s="72">
        <v>-44</v>
      </c>
      <c r="H19" s="72">
        <f t="shared" si="0"/>
        <v>14.4</v>
      </c>
      <c r="I19" s="72" t="s">
        <v>5568</v>
      </c>
      <c r="J19" s="71"/>
      <c r="K19" s="65"/>
      <c r="L19" s="65"/>
      <c r="M19" s="65"/>
      <c r="N19" s="65"/>
      <c r="O19" s="65"/>
      <c r="P19" s="71"/>
      <c r="Q19" s="65"/>
      <c r="R19" s="65"/>
      <c r="S19" s="65"/>
      <c r="T19" s="65"/>
      <c r="U19" s="65"/>
      <c r="V19" s="65"/>
      <c r="W19" s="71"/>
      <c r="X19" s="65"/>
      <c r="Y19" s="65"/>
      <c r="Z19" s="65"/>
      <c r="AA19" s="65"/>
      <c r="AB19" s="65"/>
      <c r="AC19" s="65"/>
      <c r="AD19" s="65"/>
      <c r="AE19" s="65"/>
      <c r="AF19" s="65"/>
      <c r="AG19" s="65"/>
      <c r="AH19" s="65"/>
      <c r="AI19" s="65"/>
      <c r="AJ19" s="71"/>
      <c r="AK19" s="72">
        <v>5.6526666700000003</v>
      </c>
      <c r="AL19" s="72">
        <v>2.2296666699999999</v>
      </c>
      <c r="AM19" s="72">
        <v>18.867666700000001</v>
      </c>
      <c r="AN19" s="72">
        <f t="shared" ref="AN19:AN82" si="5">MAX(AL19,AM19)</f>
        <v>18.867666700000001</v>
      </c>
      <c r="AO19" s="71"/>
      <c r="AP19" s="65"/>
      <c r="AQ19" s="65"/>
      <c r="AR19" s="65"/>
      <c r="AS19" s="65"/>
      <c r="AT19" s="72">
        <v>-1</v>
      </c>
      <c r="AU19" s="72">
        <v>0</v>
      </c>
      <c r="AV19" s="65">
        <f t="shared" si="2"/>
        <v>0</v>
      </c>
      <c r="AW19" s="63" t="s">
        <v>5569</v>
      </c>
    </row>
    <row r="20" spans="1:49" ht="16" customHeight="1" x14ac:dyDescent="0.2">
      <c r="A20" s="30" t="s">
        <v>115</v>
      </c>
      <c r="B20" s="30" t="s">
        <v>117</v>
      </c>
      <c r="C20" s="71"/>
      <c r="D20" s="72">
        <v>40.4</v>
      </c>
      <c r="E20" s="72">
        <v>-14</v>
      </c>
      <c r="F20" s="72">
        <f>AVERAGE(97.8, -77.6)</f>
        <v>10.100000000000001</v>
      </c>
      <c r="G20" s="72">
        <f>AVERAGE(23, 19.7)</f>
        <v>21.35</v>
      </c>
      <c r="H20" s="72">
        <f t="shared" si="0"/>
        <v>40.4</v>
      </c>
      <c r="I20" s="72" t="s">
        <v>5568</v>
      </c>
      <c r="J20" s="71"/>
      <c r="K20" s="65"/>
      <c r="L20" s="65"/>
      <c r="M20" s="65"/>
      <c r="N20" s="65"/>
      <c r="O20" s="65"/>
      <c r="P20" s="71"/>
      <c r="Q20" s="65"/>
      <c r="R20" s="65"/>
      <c r="S20" s="65"/>
      <c r="T20" s="65"/>
      <c r="U20" s="65"/>
      <c r="V20" s="65"/>
      <c r="W20" s="71"/>
      <c r="X20" s="65"/>
      <c r="Y20" s="65"/>
      <c r="Z20" s="65"/>
      <c r="AA20" s="65"/>
      <c r="AB20" s="65"/>
      <c r="AC20" s="65"/>
      <c r="AD20" s="65"/>
      <c r="AE20" s="65"/>
      <c r="AF20" s="65"/>
      <c r="AG20" s="65"/>
      <c r="AH20" s="65"/>
      <c r="AI20" s="65"/>
      <c r="AJ20" s="71"/>
      <c r="AK20" s="72">
        <v>99.867000000000004</v>
      </c>
      <c r="AL20" s="72">
        <v>97.8316667</v>
      </c>
      <c r="AM20" s="72">
        <v>97.593999999999994</v>
      </c>
      <c r="AN20" s="72">
        <f t="shared" si="5"/>
        <v>97.8316667</v>
      </c>
      <c r="AO20" s="71"/>
      <c r="AP20" s="65"/>
      <c r="AQ20" s="65"/>
      <c r="AR20" s="65"/>
      <c r="AS20" s="65"/>
      <c r="AT20" s="72">
        <f>AVERAGE(-1, -19)</f>
        <v>-10</v>
      </c>
      <c r="AU20" s="72">
        <v>2</v>
      </c>
      <c r="AV20" s="65">
        <f t="shared" si="2"/>
        <v>2</v>
      </c>
      <c r="AW20" s="63" t="s">
        <v>5569</v>
      </c>
    </row>
    <row r="21" spans="1:49" ht="16" customHeight="1" x14ac:dyDescent="0.2">
      <c r="A21" s="30" t="s">
        <v>289</v>
      </c>
      <c r="B21" s="30" t="s">
        <v>291</v>
      </c>
      <c r="C21" s="71"/>
      <c r="D21" s="72">
        <v>73</v>
      </c>
      <c r="E21" s="72">
        <v>20</v>
      </c>
      <c r="F21" s="72">
        <v>35.5</v>
      </c>
      <c r="G21" s="72">
        <v>-10</v>
      </c>
      <c r="H21" s="72">
        <f t="shared" si="0"/>
        <v>73</v>
      </c>
      <c r="I21" s="72" t="s">
        <v>5568</v>
      </c>
      <c r="J21" s="71"/>
      <c r="K21" s="65"/>
      <c r="L21" s="65"/>
      <c r="M21" s="65"/>
      <c r="N21" s="65"/>
      <c r="O21" s="65"/>
      <c r="P21" s="71"/>
      <c r="Q21" s="65"/>
      <c r="R21" s="65"/>
      <c r="S21" s="65"/>
      <c r="T21" s="65"/>
      <c r="U21" s="65"/>
      <c r="V21" s="65"/>
      <c r="W21" s="71"/>
      <c r="X21" s="65"/>
      <c r="Y21" s="65"/>
      <c r="Z21" s="65"/>
      <c r="AA21" s="65"/>
      <c r="AB21" s="65"/>
      <c r="AC21" s="65"/>
      <c r="AD21" s="65"/>
      <c r="AE21" s="65"/>
      <c r="AF21" s="65"/>
      <c r="AG21" s="65"/>
      <c r="AH21" s="65"/>
      <c r="AI21" s="65"/>
      <c r="AJ21" s="71"/>
      <c r="AK21" s="72">
        <v>2.6309999999999998</v>
      </c>
      <c r="AL21" s="72">
        <v>0.33119999999999999</v>
      </c>
      <c r="AM21" s="72">
        <v>10.347</v>
      </c>
      <c r="AN21" s="72">
        <f t="shared" si="5"/>
        <v>10.347</v>
      </c>
      <c r="AO21" s="71"/>
      <c r="AP21" s="65"/>
      <c r="AQ21" s="65"/>
      <c r="AR21" s="65"/>
      <c r="AS21" s="65"/>
      <c r="AT21" s="72">
        <v>-2</v>
      </c>
      <c r="AU21" s="72">
        <v>-4</v>
      </c>
      <c r="AV21" s="65">
        <f t="shared" si="2"/>
        <v>-2</v>
      </c>
      <c r="AW21" s="63" t="s">
        <v>5569</v>
      </c>
    </row>
    <row r="22" spans="1:49" ht="16" customHeight="1" x14ac:dyDescent="0.2">
      <c r="A22" s="30" t="s">
        <v>292</v>
      </c>
      <c r="B22" s="30" t="s">
        <v>294</v>
      </c>
      <c r="C22" s="71"/>
      <c r="D22" s="72">
        <v>15.3</v>
      </c>
      <c r="E22" s="72">
        <v>5</v>
      </c>
      <c r="F22" s="72">
        <v>-3.7</v>
      </c>
      <c r="G22" s="72">
        <v>-4</v>
      </c>
      <c r="H22" s="72">
        <f t="shared" si="0"/>
        <v>15.3</v>
      </c>
      <c r="I22" s="72" t="s">
        <v>5568</v>
      </c>
      <c r="J22" s="71"/>
      <c r="K22" s="65"/>
      <c r="L22" s="65"/>
      <c r="M22" s="65"/>
      <c r="N22" s="65"/>
      <c r="O22" s="65"/>
      <c r="P22" s="71"/>
      <c r="Q22" s="65"/>
      <c r="R22" s="65"/>
      <c r="S22" s="65"/>
      <c r="T22" s="65"/>
      <c r="U22" s="65"/>
      <c r="V22" s="65"/>
      <c r="W22" s="71"/>
      <c r="X22" s="65"/>
      <c r="Y22" s="65"/>
      <c r="Z22" s="65"/>
      <c r="AA22" s="65"/>
      <c r="AB22" s="65"/>
      <c r="AC22" s="65"/>
      <c r="AD22" s="65"/>
      <c r="AE22" s="65"/>
      <c r="AF22" s="65"/>
      <c r="AG22" s="65"/>
      <c r="AH22" s="65"/>
      <c r="AI22" s="65"/>
      <c r="AJ22" s="71"/>
      <c r="AK22" s="72">
        <v>15.833</v>
      </c>
      <c r="AL22" s="72">
        <v>1.476</v>
      </c>
      <c r="AM22" s="72">
        <v>16.781666699999999</v>
      </c>
      <c r="AN22" s="72">
        <f t="shared" si="5"/>
        <v>16.781666699999999</v>
      </c>
      <c r="AO22" s="71"/>
      <c r="AP22" s="65"/>
      <c r="AQ22" s="65"/>
      <c r="AR22" s="65"/>
      <c r="AS22" s="65"/>
      <c r="AT22" s="72">
        <v>-7</v>
      </c>
      <c r="AU22" s="72">
        <v>-2</v>
      </c>
      <c r="AV22" s="65">
        <f t="shared" si="2"/>
        <v>-2</v>
      </c>
      <c r="AW22" s="63" t="s">
        <v>5569</v>
      </c>
    </row>
    <row r="23" spans="1:49" ht="16" customHeight="1" x14ac:dyDescent="0.2">
      <c r="A23" s="30" t="s">
        <v>295</v>
      </c>
      <c r="B23" s="30" t="s">
        <v>297</v>
      </c>
      <c r="C23" s="71"/>
      <c r="D23" s="72">
        <v>93.6</v>
      </c>
      <c r="E23" s="72">
        <v>38</v>
      </c>
      <c r="F23" s="72">
        <v>61.3</v>
      </c>
      <c r="G23" s="72">
        <v>11</v>
      </c>
      <c r="H23" s="72">
        <f t="shared" si="0"/>
        <v>93.6</v>
      </c>
      <c r="I23" s="72" t="s">
        <v>5566</v>
      </c>
      <c r="J23" s="71"/>
      <c r="K23" s="65"/>
      <c r="L23" s="65"/>
      <c r="M23" s="65"/>
      <c r="N23" s="65"/>
      <c r="O23" s="65"/>
      <c r="P23" s="71"/>
      <c r="Q23" s="65"/>
      <c r="R23" s="65"/>
      <c r="S23" s="65"/>
      <c r="T23" s="65"/>
      <c r="U23" s="65"/>
      <c r="V23" s="65"/>
      <c r="W23" s="71"/>
      <c r="X23" s="65"/>
      <c r="Y23" s="65"/>
      <c r="Z23" s="65"/>
      <c r="AA23" s="65"/>
      <c r="AB23" s="65"/>
      <c r="AC23" s="65"/>
      <c r="AD23" s="65"/>
      <c r="AE23" s="65"/>
      <c r="AF23" s="65"/>
      <c r="AG23" s="65"/>
      <c r="AH23" s="65"/>
      <c r="AI23" s="65"/>
      <c r="AJ23" s="71"/>
      <c r="AK23" s="72">
        <v>101.468667</v>
      </c>
      <c r="AL23" s="72">
        <v>95.2723333</v>
      </c>
      <c r="AM23" s="72">
        <v>54.783999999999999</v>
      </c>
      <c r="AN23" s="72">
        <f t="shared" si="5"/>
        <v>95.2723333</v>
      </c>
      <c r="AO23" s="71"/>
      <c r="AP23" s="65"/>
      <c r="AQ23" s="65"/>
      <c r="AR23" s="65"/>
      <c r="AS23" s="65"/>
      <c r="AT23" s="72">
        <v>-2</v>
      </c>
      <c r="AU23" s="72">
        <v>11</v>
      </c>
      <c r="AV23" s="65">
        <f t="shared" si="2"/>
        <v>11</v>
      </c>
      <c r="AW23" s="63" t="s">
        <v>5567</v>
      </c>
    </row>
    <row r="24" spans="1:49" ht="16" customHeight="1" x14ac:dyDescent="0.2">
      <c r="A24" s="30" t="s">
        <v>121</v>
      </c>
      <c r="B24" s="30" t="s">
        <v>123</v>
      </c>
      <c r="C24" s="71"/>
      <c r="D24" s="72">
        <f>AVERAGE(69.2, 50.6)</f>
        <v>59.900000000000006</v>
      </c>
      <c r="E24" s="72">
        <f>AVERAGE(-7, 24)</f>
        <v>8.5</v>
      </c>
      <c r="F24" s="72">
        <f>AVERAGE(49.6, 95.5, 50.6)</f>
        <v>65.233333333333334</v>
      </c>
      <c r="G24" s="72">
        <f>AVERAGE(55, -36, 36.7)</f>
        <v>18.566666666666666</v>
      </c>
      <c r="H24" s="72">
        <f t="shared" si="0"/>
        <v>65.233333333333334</v>
      </c>
      <c r="I24" s="72" t="s">
        <v>5568</v>
      </c>
      <c r="J24" s="71"/>
      <c r="K24" s="65"/>
      <c r="L24" s="65"/>
      <c r="M24" s="65"/>
      <c r="N24" s="65"/>
      <c r="O24" s="65"/>
      <c r="P24" s="71"/>
      <c r="Q24" s="65"/>
      <c r="R24" s="65"/>
      <c r="S24" s="65"/>
      <c r="T24" s="65"/>
      <c r="U24" s="65"/>
      <c r="V24" s="65"/>
      <c r="W24" s="71"/>
      <c r="X24" s="65"/>
      <c r="Y24" s="65"/>
      <c r="Z24" s="65"/>
      <c r="AA24" s="65"/>
      <c r="AB24" s="65"/>
      <c r="AC24" s="65"/>
      <c r="AD24" s="65"/>
      <c r="AE24" s="65"/>
      <c r="AF24" s="65"/>
      <c r="AG24" s="65"/>
      <c r="AH24" s="65"/>
      <c r="AI24" s="65"/>
      <c r="AJ24" s="71"/>
      <c r="AK24" s="72">
        <v>66.831000000000003</v>
      </c>
      <c r="AL24" s="72">
        <v>67.493333300000003</v>
      </c>
      <c r="AM24" s="72">
        <v>31.36</v>
      </c>
      <c r="AN24" s="72">
        <f t="shared" si="5"/>
        <v>67.493333300000003</v>
      </c>
      <c r="AO24" s="71"/>
      <c r="AP24" s="65"/>
      <c r="AQ24" s="65"/>
      <c r="AR24" s="65"/>
      <c r="AS24" s="65"/>
      <c r="AT24" s="72">
        <f>AVERAGE(-8, -10, 7)</f>
        <v>-3.6666666666666665</v>
      </c>
      <c r="AU24" s="72">
        <f>AVERAGE(-4, -4)</f>
        <v>-4</v>
      </c>
      <c r="AV24" s="65">
        <f t="shared" si="2"/>
        <v>-3.6666666666666665</v>
      </c>
      <c r="AW24" s="63" t="s">
        <v>5569</v>
      </c>
    </row>
    <row r="25" spans="1:49" ht="16" customHeight="1" x14ac:dyDescent="0.2">
      <c r="A25" s="30" t="s">
        <v>193</v>
      </c>
      <c r="B25" s="30" t="s">
        <v>195</v>
      </c>
      <c r="C25" s="71"/>
      <c r="D25" s="72">
        <f>AVERAGE(66, 56.5)</f>
        <v>61.25</v>
      </c>
      <c r="E25" s="72">
        <f>AVERAGE(-7, 0)</f>
        <v>-3.5</v>
      </c>
      <c r="F25" s="72">
        <f>AVERAGE(-0.2, 12.6)</f>
        <v>6.2</v>
      </c>
      <c r="G25" s="72">
        <f>AVERAGE(2, -33)</f>
        <v>-15.5</v>
      </c>
      <c r="H25" s="72">
        <f t="shared" si="0"/>
        <v>61.25</v>
      </c>
      <c r="I25" s="72" t="s">
        <v>5568</v>
      </c>
      <c r="J25" s="71"/>
      <c r="K25" s="65"/>
      <c r="L25" s="65"/>
      <c r="M25" s="65"/>
      <c r="N25" s="65"/>
      <c r="O25" s="65"/>
      <c r="P25" s="71"/>
      <c r="Q25" s="65"/>
      <c r="R25" s="65"/>
      <c r="S25" s="65"/>
      <c r="T25" s="65"/>
      <c r="U25" s="65"/>
      <c r="V25" s="65"/>
      <c r="W25" s="71"/>
      <c r="X25" s="65"/>
      <c r="Y25" s="65"/>
      <c r="Z25" s="65"/>
      <c r="AA25" s="65"/>
      <c r="AB25" s="65"/>
      <c r="AC25" s="65"/>
      <c r="AD25" s="65"/>
      <c r="AE25" s="65"/>
      <c r="AF25" s="65"/>
      <c r="AG25" s="65"/>
      <c r="AH25" s="65"/>
      <c r="AI25" s="65"/>
      <c r="AJ25" s="71"/>
      <c r="AK25" s="72">
        <v>94.347333300000003</v>
      </c>
      <c r="AL25" s="72">
        <v>89.850666700000005</v>
      </c>
      <c r="AM25" s="72">
        <v>95.4153333</v>
      </c>
      <c r="AN25" s="72">
        <f t="shared" si="5"/>
        <v>95.4153333</v>
      </c>
      <c r="AO25" s="71"/>
      <c r="AP25" s="65"/>
      <c r="AQ25" s="65"/>
      <c r="AR25" s="65"/>
      <c r="AS25" s="65"/>
      <c r="AT25" s="72">
        <f>AVERAGE(-5, -7)</f>
        <v>-6</v>
      </c>
      <c r="AU25" s="72">
        <f>AVERAGE(-1, 1)</f>
        <v>0</v>
      </c>
      <c r="AV25" s="65">
        <f t="shared" si="2"/>
        <v>0</v>
      </c>
      <c r="AW25" s="63" t="s">
        <v>5569</v>
      </c>
    </row>
    <row r="26" spans="1:49" ht="16" customHeight="1" x14ac:dyDescent="0.2">
      <c r="A26" s="30" t="s">
        <v>298</v>
      </c>
      <c r="B26" s="30" t="s">
        <v>300</v>
      </c>
      <c r="C26" s="71"/>
      <c r="D26" s="72">
        <v>64.400000000000006</v>
      </c>
      <c r="E26" s="72">
        <v>44</v>
      </c>
      <c r="F26" s="72">
        <v>-330.7</v>
      </c>
      <c r="G26" s="72">
        <v>-80</v>
      </c>
      <c r="H26" s="72">
        <f t="shared" si="0"/>
        <v>64.400000000000006</v>
      </c>
      <c r="I26" s="72" t="s">
        <v>5568</v>
      </c>
      <c r="J26" s="71"/>
      <c r="K26" s="72">
        <v>23</v>
      </c>
      <c r="L26" s="65"/>
      <c r="M26" s="65"/>
      <c r="N26" s="65"/>
      <c r="O26" s="65">
        <f>MAX(K26,L26)</f>
        <v>23</v>
      </c>
      <c r="P26" s="71"/>
      <c r="Q26" s="65"/>
      <c r="R26" s="65"/>
      <c r="S26" s="65"/>
      <c r="T26" s="65"/>
      <c r="U26" s="65"/>
      <c r="V26" s="65"/>
      <c r="W26" s="71"/>
      <c r="X26" s="65"/>
      <c r="Y26" s="65"/>
      <c r="Z26" s="65"/>
      <c r="AA26" s="65"/>
      <c r="AB26" s="65"/>
      <c r="AC26" s="65"/>
      <c r="AD26" s="65"/>
      <c r="AE26" s="65"/>
      <c r="AF26" s="72">
        <v>32</v>
      </c>
      <c r="AG26" s="65"/>
      <c r="AH26" s="65"/>
      <c r="AI26" s="65">
        <f>MAX(X26:AF26)</f>
        <v>32</v>
      </c>
      <c r="AJ26" s="71"/>
      <c r="AK26" s="72">
        <v>91.005333300000004</v>
      </c>
      <c r="AL26" s="72">
        <v>105.465333</v>
      </c>
      <c r="AM26" s="72">
        <v>100.84266700000001</v>
      </c>
      <c r="AN26" s="72">
        <f t="shared" si="5"/>
        <v>105.465333</v>
      </c>
      <c r="AO26" s="71"/>
      <c r="AP26" s="65"/>
      <c r="AQ26" s="65"/>
      <c r="AR26" s="72">
        <v>0</v>
      </c>
      <c r="AS26" s="65">
        <f>MAX(AP26:AR26)</f>
        <v>0</v>
      </c>
      <c r="AT26" s="72">
        <v>3</v>
      </c>
      <c r="AU26" s="72">
        <v>5</v>
      </c>
      <c r="AV26" s="65">
        <f t="shared" si="2"/>
        <v>5</v>
      </c>
      <c r="AW26" s="63" t="s">
        <v>5569</v>
      </c>
    </row>
    <row r="27" spans="1:49" ht="16" customHeight="1" x14ac:dyDescent="0.2">
      <c r="A27" s="30" t="s">
        <v>301</v>
      </c>
      <c r="B27" s="30" t="s">
        <v>303</v>
      </c>
      <c r="C27" s="71"/>
      <c r="D27" s="72">
        <v>20.100000000000001</v>
      </c>
      <c r="E27" s="72">
        <v>3</v>
      </c>
      <c r="F27" s="72">
        <v>-3</v>
      </c>
      <c r="G27" s="72">
        <v>-2</v>
      </c>
      <c r="H27" s="72">
        <f t="shared" si="0"/>
        <v>20.100000000000001</v>
      </c>
      <c r="I27" s="72" t="s">
        <v>5568</v>
      </c>
      <c r="J27" s="71"/>
      <c r="K27" s="72">
        <v>42</v>
      </c>
      <c r="L27" s="65"/>
      <c r="M27" s="65"/>
      <c r="N27" s="65"/>
      <c r="O27" s="65">
        <f>MAX(K27,L27)</f>
        <v>42</v>
      </c>
      <c r="P27" s="71"/>
      <c r="Q27" s="65"/>
      <c r="R27" s="65"/>
      <c r="S27" s="65"/>
      <c r="T27" s="65"/>
      <c r="U27" s="65"/>
      <c r="V27" s="65"/>
      <c r="W27" s="71"/>
      <c r="X27" s="65"/>
      <c r="Y27" s="65"/>
      <c r="Z27" s="65"/>
      <c r="AA27" s="65"/>
      <c r="AB27" s="65"/>
      <c r="AC27" s="65"/>
      <c r="AD27" s="65"/>
      <c r="AE27" s="65"/>
      <c r="AF27" s="72">
        <v>0</v>
      </c>
      <c r="AG27" s="65"/>
      <c r="AH27" s="65"/>
      <c r="AI27" s="65">
        <f>MAX(X27:AF27)</f>
        <v>0</v>
      </c>
      <c r="AJ27" s="71"/>
      <c r="AK27" s="72">
        <v>76.071666699999994</v>
      </c>
      <c r="AL27" s="72">
        <v>89.184666699999994</v>
      </c>
      <c r="AM27" s="72">
        <v>95.166666699999993</v>
      </c>
      <c r="AN27" s="72">
        <f t="shared" si="5"/>
        <v>95.166666699999993</v>
      </c>
      <c r="AO27" s="71"/>
      <c r="AP27" s="65"/>
      <c r="AQ27" s="65"/>
      <c r="AR27" s="72">
        <v>20</v>
      </c>
      <c r="AS27" s="65">
        <f>MAX(AP27:AR27)</f>
        <v>20</v>
      </c>
      <c r="AT27" s="72">
        <v>-9</v>
      </c>
      <c r="AU27" s="72">
        <v>-1</v>
      </c>
      <c r="AV27" s="65">
        <f t="shared" si="2"/>
        <v>-1</v>
      </c>
      <c r="AW27" s="63" t="s">
        <v>5569</v>
      </c>
    </row>
    <row r="28" spans="1:49" ht="16" customHeight="1" x14ac:dyDescent="0.2">
      <c r="A28" s="30" t="s">
        <v>304</v>
      </c>
      <c r="B28" s="30" t="s">
        <v>306</v>
      </c>
      <c r="C28" s="71"/>
      <c r="D28" s="72">
        <v>-23.8</v>
      </c>
      <c r="E28" s="72">
        <v>-17</v>
      </c>
      <c r="F28" s="72">
        <v>-18.5</v>
      </c>
      <c r="G28" s="72">
        <v>-29</v>
      </c>
      <c r="H28" s="72">
        <f t="shared" si="0"/>
        <v>-17</v>
      </c>
      <c r="I28" s="72" t="s">
        <v>5568</v>
      </c>
      <c r="J28" s="71"/>
      <c r="K28" s="72">
        <v>43</v>
      </c>
      <c r="L28" s="65"/>
      <c r="M28" s="65"/>
      <c r="N28" s="65"/>
      <c r="O28" s="65">
        <f>MAX(K28,L28)</f>
        <v>43</v>
      </c>
      <c r="P28" s="71"/>
      <c r="Q28" s="65"/>
      <c r="R28" s="65"/>
      <c r="S28" s="65"/>
      <c r="T28" s="65"/>
      <c r="U28" s="65"/>
      <c r="V28" s="65"/>
      <c r="W28" s="71"/>
      <c r="X28" s="65"/>
      <c r="Y28" s="65"/>
      <c r="Z28" s="65"/>
      <c r="AA28" s="65"/>
      <c r="AB28" s="65"/>
      <c r="AC28" s="65"/>
      <c r="AD28" s="65"/>
      <c r="AE28" s="65"/>
      <c r="AF28" s="72">
        <v>19</v>
      </c>
      <c r="AG28" s="65"/>
      <c r="AH28" s="65"/>
      <c r="AI28" s="65">
        <f>MAX(X28:AF28)</f>
        <v>19</v>
      </c>
      <c r="AJ28" s="71"/>
      <c r="AK28" s="72">
        <v>103.95866700000001</v>
      </c>
      <c r="AL28" s="72">
        <v>107.62733299999999</v>
      </c>
      <c r="AM28" s="72">
        <v>102.852333</v>
      </c>
      <c r="AN28" s="72">
        <f t="shared" si="5"/>
        <v>107.62733299999999</v>
      </c>
      <c r="AO28" s="71"/>
      <c r="AP28" s="65"/>
      <c r="AQ28" s="65"/>
      <c r="AR28" s="72">
        <v>0</v>
      </c>
      <c r="AS28" s="65">
        <f>MAX(AP28:AR28)</f>
        <v>0</v>
      </c>
      <c r="AT28" s="72">
        <v>0</v>
      </c>
      <c r="AU28" s="72">
        <v>-9</v>
      </c>
      <c r="AV28" s="65">
        <f t="shared" si="2"/>
        <v>0</v>
      </c>
      <c r="AW28" s="63" t="s">
        <v>5569</v>
      </c>
    </row>
    <row r="29" spans="1:49" ht="16" customHeight="1" x14ac:dyDescent="0.2">
      <c r="A29" s="30" t="s">
        <v>307</v>
      </c>
      <c r="B29" s="30" t="s">
        <v>309</v>
      </c>
      <c r="C29" s="71"/>
      <c r="D29" s="72">
        <v>-12.2</v>
      </c>
      <c r="E29" s="72">
        <v>22</v>
      </c>
      <c r="F29" s="72">
        <v>-35.9</v>
      </c>
      <c r="G29" s="72">
        <v>-25</v>
      </c>
      <c r="H29" s="72">
        <f t="shared" si="0"/>
        <v>22</v>
      </c>
      <c r="I29" s="72" t="s">
        <v>5568</v>
      </c>
      <c r="J29" s="71"/>
      <c r="K29" s="65"/>
      <c r="L29" s="65"/>
      <c r="M29" s="65"/>
      <c r="N29" s="65"/>
      <c r="O29" s="65"/>
      <c r="P29" s="71"/>
      <c r="Q29" s="65"/>
      <c r="R29" s="65"/>
      <c r="S29" s="65"/>
      <c r="T29" s="65"/>
      <c r="U29" s="65"/>
      <c r="V29" s="65"/>
      <c r="W29" s="71"/>
      <c r="X29" s="65"/>
      <c r="Y29" s="65"/>
      <c r="Z29" s="65"/>
      <c r="AA29" s="65"/>
      <c r="AB29" s="65"/>
      <c r="AC29" s="65"/>
      <c r="AD29" s="65"/>
      <c r="AE29" s="65"/>
      <c r="AF29" s="65"/>
      <c r="AG29" s="65"/>
      <c r="AH29" s="65"/>
      <c r="AI29" s="65"/>
      <c r="AJ29" s="71"/>
      <c r="AK29" s="72">
        <v>19.71</v>
      </c>
      <c r="AL29" s="72">
        <v>4.2243333300000003</v>
      </c>
      <c r="AM29" s="72">
        <v>31.8863333</v>
      </c>
      <c r="AN29" s="72">
        <f t="shared" si="5"/>
        <v>31.8863333</v>
      </c>
      <c r="AO29" s="71"/>
      <c r="AP29" s="65"/>
      <c r="AQ29" s="65"/>
      <c r="AR29" s="65"/>
      <c r="AS29" s="65"/>
      <c r="AT29" s="72">
        <v>-4</v>
      </c>
      <c r="AU29" s="72">
        <v>1</v>
      </c>
      <c r="AV29" s="65">
        <f t="shared" si="2"/>
        <v>1</v>
      </c>
      <c r="AW29" s="63" t="s">
        <v>5569</v>
      </c>
    </row>
    <row r="30" spans="1:49" ht="16" customHeight="1" x14ac:dyDescent="0.2">
      <c r="A30" s="30" t="s">
        <v>310</v>
      </c>
      <c r="B30" s="30" t="s">
        <v>312</v>
      </c>
      <c r="C30" s="71"/>
      <c r="D30" s="72">
        <v>-10.6</v>
      </c>
      <c r="E30" s="72">
        <v>-3</v>
      </c>
      <c r="F30" s="72">
        <v>36.799999999999997</v>
      </c>
      <c r="G30" s="72">
        <v>-48</v>
      </c>
      <c r="H30" s="72">
        <f t="shared" si="0"/>
        <v>36.799999999999997</v>
      </c>
      <c r="I30" s="72" t="s">
        <v>5568</v>
      </c>
      <c r="J30" s="71"/>
      <c r="K30" s="65"/>
      <c r="L30" s="65"/>
      <c r="M30" s="65"/>
      <c r="N30" s="65"/>
      <c r="O30" s="65"/>
      <c r="P30" s="71"/>
      <c r="Q30" s="65"/>
      <c r="R30" s="65"/>
      <c r="S30" s="65"/>
      <c r="T30" s="65"/>
      <c r="U30" s="65"/>
      <c r="V30" s="65"/>
      <c r="W30" s="71"/>
      <c r="X30" s="65"/>
      <c r="Y30" s="65"/>
      <c r="Z30" s="65"/>
      <c r="AA30" s="65"/>
      <c r="AB30" s="65"/>
      <c r="AC30" s="65"/>
      <c r="AD30" s="65"/>
      <c r="AE30" s="65"/>
      <c r="AF30" s="65"/>
      <c r="AG30" s="65"/>
      <c r="AH30" s="65"/>
      <c r="AI30" s="65"/>
      <c r="AJ30" s="71"/>
      <c r="AK30" s="72">
        <v>11.731</v>
      </c>
      <c r="AL30" s="72">
        <v>7.1130000000000004</v>
      </c>
      <c r="AM30" s="72">
        <v>-1.1896667000000001</v>
      </c>
      <c r="AN30" s="72">
        <f t="shared" si="5"/>
        <v>7.1130000000000004</v>
      </c>
      <c r="AO30" s="71"/>
      <c r="AP30" s="65"/>
      <c r="AQ30" s="65"/>
      <c r="AR30" s="65"/>
      <c r="AS30" s="65"/>
      <c r="AT30" s="72">
        <v>-4</v>
      </c>
      <c r="AU30" s="72">
        <v>-2</v>
      </c>
      <c r="AV30" s="65">
        <f t="shared" si="2"/>
        <v>-2</v>
      </c>
      <c r="AW30" s="63" t="s">
        <v>5569</v>
      </c>
    </row>
    <row r="31" spans="1:49" ht="16" customHeight="1" x14ac:dyDescent="0.2">
      <c r="A31" s="30" t="s">
        <v>313</v>
      </c>
      <c r="B31" s="30" t="s">
        <v>315</v>
      </c>
      <c r="C31" s="71"/>
      <c r="D31" s="72">
        <v>5.5</v>
      </c>
      <c r="E31" s="72">
        <v>-53</v>
      </c>
      <c r="F31" s="72">
        <v>-35.6</v>
      </c>
      <c r="G31" s="72">
        <v>-12</v>
      </c>
      <c r="H31" s="72">
        <f t="shared" si="0"/>
        <v>5.5</v>
      </c>
      <c r="I31" s="72" t="s">
        <v>5568</v>
      </c>
      <c r="J31" s="71"/>
      <c r="K31" s="65"/>
      <c r="L31" s="65"/>
      <c r="M31" s="65"/>
      <c r="N31" s="65"/>
      <c r="O31" s="65"/>
      <c r="P31" s="71"/>
      <c r="Q31" s="65"/>
      <c r="R31" s="65"/>
      <c r="S31" s="65"/>
      <c r="T31" s="65"/>
      <c r="U31" s="65"/>
      <c r="V31" s="65"/>
      <c r="W31" s="71"/>
      <c r="X31" s="65"/>
      <c r="Y31" s="65"/>
      <c r="Z31" s="65"/>
      <c r="AA31" s="65"/>
      <c r="AB31" s="65"/>
      <c r="AC31" s="65"/>
      <c r="AD31" s="65"/>
      <c r="AE31" s="65"/>
      <c r="AF31" s="65"/>
      <c r="AG31" s="65"/>
      <c r="AH31" s="65"/>
      <c r="AI31" s="65"/>
      <c r="AJ31" s="71"/>
      <c r="AK31" s="72">
        <v>13.8423333</v>
      </c>
      <c r="AL31" s="72">
        <v>12.276333299999999</v>
      </c>
      <c r="AM31" s="72">
        <v>1.8766666700000001</v>
      </c>
      <c r="AN31" s="72">
        <f t="shared" si="5"/>
        <v>12.276333299999999</v>
      </c>
      <c r="AO31" s="71"/>
      <c r="AP31" s="65"/>
      <c r="AQ31" s="65"/>
      <c r="AR31" s="65"/>
      <c r="AS31" s="65"/>
      <c r="AT31" s="72">
        <v>-3</v>
      </c>
      <c r="AU31" s="72">
        <v>-3</v>
      </c>
      <c r="AV31" s="65">
        <f t="shared" si="2"/>
        <v>-3</v>
      </c>
      <c r="AW31" s="63" t="s">
        <v>5569</v>
      </c>
    </row>
    <row r="32" spans="1:49" ht="16" customHeight="1" x14ac:dyDescent="0.2">
      <c r="A32" s="30" t="s">
        <v>316</v>
      </c>
      <c r="B32" s="30" t="s">
        <v>318</v>
      </c>
      <c r="C32" s="71"/>
      <c r="D32" s="72">
        <v>5.0999999999999996</v>
      </c>
      <c r="E32" s="72">
        <v>41</v>
      </c>
      <c r="F32" s="72">
        <v>16.2</v>
      </c>
      <c r="G32" s="72">
        <v>11</v>
      </c>
      <c r="H32" s="72">
        <f t="shared" si="0"/>
        <v>41</v>
      </c>
      <c r="I32" s="72" t="s">
        <v>5568</v>
      </c>
      <c r="J32" s="71"/>
      <c r="K32" s="65"/>
      <c r="L32" s="65"/>
      <c r="M32" s="65"/>
      <c r="N32" s="65"/>
      <c r="O32" s="65"/>
      <c r="P32" s="71"/>
      <c r="Q32" s="65"/>
      <c r="R32" s="65"/>
      <c r="S32" s="65"/>
      <c r="T32" s="65"/>
      <c r="U32" s="65"/>
      <c r="V32" s="65"/>
      <c r="W32" s="71"/>
      <c r="X32" s="65"/>
      <c r="Y32" s="65"/>
      <c r="Z32" s="65"/>
      <c r="AA32" s="65"/>
      <c r="AB32" s="65"/>
      <c r="AC32" s="65"/>
      <c r="AD32" s="65"/>
      <c r="AE32" s="65"/>
      <c r="AF32" s="65"/>
      <c r="AG32" s="65"/>
      <c r="AH32" s="65"/>
      <c r="AI32" s="65"/>
      <c r="AJ32" s="71"/>
      <c r="AK32" s="72">
        <v>-3.0196667000000001</v>
      </c>
      <c r="AL32" s="72">
        <v>-2.0226666999999998</v>
      </c>
      <c r="AM32" s="72">
        <v>12.280333300000001</v>
      </c>
      <c r="AN32" s="72">
        <f t="shared" si="5"/>
        <v>12.280333300000001</v>
      </c>
      <c r="AO32" s="71"/>
      <c r="AP32" s="65"/>
      <c r="AQ32" s="65"/>
      <c r="AR32" s="65"/>
      <c r="AS32" s="65"/>
      <c r="AT32" s="72">
        <v>-5</v>
      </c>
      <c r="AU32" s="72">
        <v>-3</v>
      </c>
      <c r="AV32" s="65">
        <f t="shared" si="2"/>
        <v>-3</v>
      </c>
      <c r="AW32" s="63" t="s">
        <v>5569</v>
      </c>
    </row>
    <row r="33" spans="1:49" ht="16" customHeight="1" x14ac:dyDescent="0.2">
      <c r="A33" s="30" t="s">
        <v>319</v>
      </c>
      <c r="B33" s="30" t="s">
        <v>321</v>
      </c>
      <c r="C33" s="71"/>
      <c r="D33" s="72">
        <v>49.6</v>
      </c>
      <c r="E33" s="72">
        <v>27</v>
      </c>
      <c r="F33" s="72">
        <v>10.7</v>
      </c>
      <c r="G33" s="72">
        <v>-2</v>
      </c>
      <c r="H33" s="72">
        <f t="shared" si="0"/>
        <v>49.6</v>
      </c>
      <c r="I33" s="72" t="s">
        <v>5568</v>
      </c>
      <c r="J33" s="71"/>
      <c r="K33" s="65"/>
      <c r="L33" s="65"/>
      <c r="M33" s="65"/>
      <c r="N33" s="65"/>
      <c r="O33" s="65"/>
      <c r="P33" s="71"/>
      <c r="Q33" s="65"/>
      <c r="R33" s="65"/>
      <c r="S33" s="65"/>
      <c r="T33" s="65"/>
      <c r="U33" s="65"/>
      <c r="V33" s="65"/>
      <c r="W33" s="71"/>
      <c r="X33" s="65"/>
      <c r="Y33" s="65"/>
      <c r="Z33" s="65"/>
      <c r="AA33" s="65"/>
      <c r="AB33" s="65"/>
      <c r="AC33" s="65"/>
      <c r="AD33" s="65"/>
      <c r="AE33" s="65"/>
      <c r="AF33" s="65"/>
      <c r="AG33" s="65"/>
      <c r="AH33" s="65"/>
      <c r="AI33" s="65"/>
      <c r="AJ33" s="71"/>
      <c r="AK33" s="72">
        <v>11.444666700000001</v>
      </c>
      <c r="AL33" s="72">
        <v>7.8853333299999999</v>
      </c>
      <c r="AM33" s="72">
        <v>-6.2706666999999996</v>
      </c>
      <c r="AN33" s="72">
        <f t="shared" si="5"/>
        <v>7.8853333299999999</v>
      </c>
      <c r="AO33" s="71"/>
      <c r="AP33" s="65"/>
      <c r="AQ33" s="65"/>
      <c r="AR33" s="65"/>
      <c r="AS33" s="65"/>
      <c r="AT33" s="72">
        <v>-4</v>
      </c>
      <c r="AU33" s="72">
        <v>0</v>
      </c>
      <c r="AV33" s="65">
        <f t="shared" si="2"/>
        <v>0</v>
      </c>
      <c r="AW33" s="63" t="s">
        <v>5569</v>
      </c>
    </row>
    <row r="34" spans="1:49" ht="16" customHeight="1" x14ac:dyDescent="0.2">
      <c r="A34" s="30" t="s">
        <v>322</v>
      </c>
      <c r="B34" s="30" t="s">
        <v>324</v>
      </c>
      <c r="C34" s="71"/>
      <c r="D34" s="72">
        <v>-18.3</v>
      </c>
      <c r="E34" s="72">
        <v>56</v>
      </c>
      <c r="F34" s="72">
        <v>-43.7</v>
      </c>
      <c r="G34" s="72">
        <v>-10</v>
      </c>
      <c r="H34" s="72">
        <f t="shared" si="0"/>
        <v>56</v>
      </c>
      <c r="I34" s="72" t="s">
        <v>5568</v>
      </c>
      <c r="J34" s="71"/>
      <c r="K34" s="65"/>
      <c r="L34" s="65"/>
      <c r="M34" s="65"/>
      <c r="N34" s="65"/>
      <c r="O34" s="65"/>
      <c r="P34" s="71"/>
      <c r="Q34" s="65"/>
      <c r="R34" s="65"/>
      <c r="S34" s="65"/>
      <c r="T34" s="65"/>
      <c r="U34" s="65"/>
      <c r="V34" s="65"/>
      <c r="W34" s="71"/>
      <c r="X34" s="65"/>
      <c r="Y34" s="65"/>
      <c r="Z34" s="65"/>
      <c r="AA34" s="65"/>
      <c r="AB34" s="65"/>
      <c r="AC34" s="65"/>
      <c r="AD34" s="65"/>
      <c r="AE34" s="65"/>
      <c r="AF34" s="65"/>
      <c r="AG34" s="65"/>
      <c r="AH34" s="65"/>
      <c r="AI34" s="65"/>
      <c r="AJ34" s="71"/>
      <c r="AK34" s="72">
        <v>12.245666699999999</v>
      </c>
      <c r="AL34" s="72">
        <v>18.1823333</v>
      </c>
      <c r="AM34" s="72">
        <v>80.4093333</v>
      </c>
      <c r="AN34" s="72">
        <f t="shared" si="5"/>
        <v>80.4093333</v>
      </c>
      <c r="AO34" s="71"/>
      <c r="AP34" s="65"/>
      <c r="AQ34" s="65"/>
      <c r="AR34" s="65"/>
      <c r="AS34" s="65"/>
      <c r="AT34" s="72">
        <v>-5</v>
      </c>
      <c r="AU34" s="72">
        <v>10</v>
      </c>
      <c r="AV34" s="65">
        <f t="shared" si="2"/>
        <v>10</v>
      </c>
      <c r="AW34" s="63" t="s">
        <v>5567</v>
      </c>
    </row>
    <row r="35" spans="1:49" ht="16" customHeight="1" x14ac:dyDescent="0.2">
      <c r="A35" s="30" t="s">
        <v>325</v>
      </c>
      <c r="B35" s="30" t="s">
        <v>327</v>
      </c>
      <c r="C35" s="71"/>
      <c r="D35" s="72">
        <v>90.9</v>
      </c>
      <c r="E35" s="72">
        <v>-96</v>
      </c>
      <c r="F35" s="72">
        <v>-17.7</v>
      </c>
      <c r="G35" s="72">
        <v>-31</v>
      </c>
      <c r="H35" s="72">
        <f t="shared" si="0"/>
        <v>90.9</v>
      </c>
      <c r="I35" s="72" t="s">
        <v>5566</v>
      </c>
      <c r="J35" s="71"/>
      <c r="K35" s="65"/>
      <c r="L35" s="65"/>
      <c r="M35" s="65"/>
      <c r="N35" s="65"/>
      <c r="O35" s="65"/>
      <c r="P35" s="71"/>
      <c r="Q35" s="65"/>
      <c r="R35" s="65"/>
      <c r="S35" s="65"/>
      <c r="T35" s="65"/>
      <c r="U35" s="65"/>
      <c r="V35" s="65"/>
      <c r="W35" s="71"/>
      <c r="X35" s="65"/>
      <c r="Y35" s="65"/>
      <c r="Z35" s="65"/>
      <c r="AA35" s="65"/>
      <c r="AB35" s="65"/>
      <c r="AC35" s="65"/>
      <c r="AD35" s="65"/>
      <c r="AE35" s="65"/>
      <c r="AF35" s="65"/>
      <c r="AG35" s="65"/>
      <c r="AH35" s="65"/>
      <c r="AI35" s="65"/>
      <c r="AJ35" s="71"/>
      <c r="AK35" s="72">
        <v>4.0596666700000004</v>
      </c>
      <c r="AL35" s="72">
        <v>9.3889999999999993</v>
      </c>
      <c r="AM35" s="72">
        <v>64.470333299999993</v>
      </c>
      <c r="AN35" s="72">
        <f t="shared" si="5"/>
        <v>64.470333299999993</v>
      </c>
      <c r="AO35" s="71"/>
      <c r="AP35" s="65"/>
      <c r="AQ35" s="65"/>
      <c r="AR35" s="65"/>
      <c r="AS35" s="65"/>
      <c r="AT35" s="72">
        <v>-1</v>
      </c>
      <c r="AU35" s="72">
        <v>-7</v>
      </c>
      <c r="AV35" s="65">
        <f t="shared" si="2"/>
        <v>-1</v>
      </c>
      <c r="AW35" s="63" t="s">
        <v>5569</v>
      </c>
    </row>
    <row r="36" spans="1:49" ht="16" customHeight="1" x14ac:dyDescent="0.2">
      <c r="A36" s="30" t="s">
        <v>328</v>
      </c>
      <c r="B36" s="30" t="s">
        <v>330</v>
      </c>
      <c r="C36" s="71"/>
      <c r="D36" s="72">
        <v>51.4</v>
      </c>
      <c r="E36" s="72">
        <v>28</v>
      </c>
      <c r="F36" s="72">
        <v>15.2</v>
      </c>
      <c r="G36" s="72">
        <v>-7</v>
      </c>
      <c r="H36" s="72">
        <f t="shared" si="0"/>
        <v>51.4</v>
      </c>
      <c r="I36" s="72" t="s">
        <v>5568</v>
      </c>
      <c r="J36" s="71"/>
      <c r="K36" s="65"/>
      <c r="L36" s="65"/>
      <c r="M36" s="65"/>
      <c r="N36" s="65"/>
      <c r="O36" s="65"/>
      <c r="P36" s="71"/>
      <c r="Q36" s="65"/>
      <c r="R36" s="65"/>
      <c r="S36" s="65"/>
      <c r="T36" s="65"/>
      <c r="U36" s="65"/>
      <c r="V36" s="65"/>
      <c r="W36" s="71"/>
      <c r="X36" s="65"/>
      <c r="Y36" s="65"/>
      <c r="Z36" s="65"/>
      <c r="AA36" s="65"/>
      <c r="AB36" s="65"/>
      <c r="AC36" s="65"/>
      <c r="AD36" s="65"/>
      <c r="AE36" s="65"/>
      <c r="AF36" s="65"/>
      <c r="AG36" s="65"/>
      <c r="AH36" s="65"/>
      <c r="AI36" s="65"/>
      <c r="AJ36" s="71"/>
      <c r="AK36" s="72">
        <v>6.3093333300000003</v>
      </c>
      <c r="AL36" s="72">
        <v>33.417000000000002</v>
      </c>
      <c r="AM36" s="72">
        <v>59.481000000000002</v>
      </c>
      <c r="AN36" s="72">
        <f t="shared" si="5"/>
        <v>59.481000000000002</v>
      </c>
      <c r="AO36" s="71"/>
      <c r="AP36" s="65"/>
      <c r="AQ36" s="65"/>
      <c r="AR36" s="65"/>
      <c r="AS36" s="65"/>
      <c r="AT36" s="72">
        <v>-1</v>
      </c>
      <c r="AU36" s="72">
        <v>5</v>
      </c>
      <c r="AV36" s="65">
        <f t="shared" si="2"/>
        <v>5</v>
      </c>
      <c r="AW36" s="63" t="s">
        <v>5569</v>
      </c>
    </row>
    <row r="37" spans="1:49" ht="16" customHeight="1" x14ac:dyDescent="0.2">
      <c r="A37" s="30" t="s">
        <v>331</v>
      </c>
      <c r="B37" s="30" t="s">
        <v>333</v>
      </c>
      <c r="C37" s="71"/>
      <c r="D37" s="72">
        <v>-23.8</v>
      </c>
      <c r="E37" s="72">
        <v>-34</v>
      </c>
      <c r="F37" s="72">
        <v>26.1</v>
      </c>
      <c r="G37" s="72">
        <v>26</v>
      </c>
      <c r="H37" s="72">
        <f t="shared" si="0"/>
        <v>26.1</v>
      </c>
      <c r="I37" s="72" t="s">
        <v>5568</v>
      </c>
      <c r="J37" s="71"/>
      <c r="K37" s="65"/>
      <c r="L37" s="65"/>
      <c r="M37" s="65"/>
      <c r="N37" s="65"/>
      <c r="O37" s="65"/>
      <c r="P37" s="71"/>
      <c r="Q37" s="65"/>
      <c r="R37" s="65"/>
      <c r="S37" s="65"/>
      <c r="T37" s="65"/>
      <c r="U37" s="65"/>
      <c r="V37" s="65"/>
      <c r="W37" s="71"/>
      <c r="X37" s="65"/>
      <c r="Y37" s="65"/>
      <c r="Z37" s="65"/>
      <c r="AA37" s="65"/>
      <c r="AB37" s="65"/>
      <c r="AC37" s="65"/>
      <c r="AD37" s="65"/>
      <c r="AE37" s="65"/>
      <c r="AF37" s="65"/>
      <c r="AG37" s="65"/>
      <c r="AH37" s="65"/>
      <c r="AI37" s="65"/>
      <c r="AJ37" s="71"/>
      <c r="AK37" s="72">
        <v>25.777666700000001</v>
      </c>
      <c r="AL37" s="72">
        <v>7.69166667</v>
      </c>
      <c r="AM37" s="72">
        <v>61.031999999999996</v>
      </c>
      <c r="AN37" s="72">
        <f t="shared" si="5"/>
        <v>61.031999999999996</v>
      </c>
      <c r="AO37" s="71"/>
      <c r="AP37" s="65"/>
      <c r="AQ37" s="65"/>
      <c r="AR37" s="65"/>
      <c r="AS37" s="65"/>
      <c r="AT37" s="72">
        <v>-2</v>
      </c>
      <c r="AU37" s="72">
        <v>-12</v>
      </c>
      <c r="AV37" s="65">
        <f t="shared" si="2"/>
        <v>-2</v>
      </c>
      <c r="AW37" s="63" t="s">
        <v>5569</v>
      </c>
    </row>
    <row r="38" spans="1:49" ht="16" customHeight="1" x14ac:dyDescent="0.2">
      <c r="A38" s="30" t="s">
        <v>334</v>
      </c>
      <c r="B38" s="30" t="s">
        <v>336</v>
      </c>
      <c r="C38" s="71"/>
      <c r="D38" s="72">
        <v>39.700000000000003</v>
      </c>
      <c r="E38" s="72">
        <v>-68</v>
      </c>
      <c r="F38" s="72">
        <v>-218.3</v>
      </c>
      <c r="G38" s="72">
        <v>-28</v>
      </c>
      <c r="H38" s="72">
        <f t="shared" si="0"/>
        <v>39.700000000000003</v>
      </c>
      <c r="I38" s="72" t="s">
        <v>5568</v>
      </c>
      <c r="J38" s="71"/>
      <c r="K38" s="72">
        <v>57</v>
      </c>
      <c r="L38" s="65"/>
      <c r="M38" s="65"/>
      <c r="N38" s="65"/>
      <c r="O38" s="65">
        <f t="shared" ref="O38:O50" si="6">MAX(K38,L38)</f>
        <v>57</v>
      </c>
      <c r="P38" s="71"/>
      <c r="Q38" s="65"/>
      <c r="R38" s="65"/>
      <c r="S38" s="65"/>
      <c r="T38" s="65"/>
      <c r="U38" s="65"/>
      <c r="V38" s="65"/>
      <c r="W38" s="71"/>
      <c r="X38" s="65"/>
      <c r="Y38" s="65"/>
      <c r="Z38" s="65"/>
      <c r="AA38" s="65"/>
      <c r="AB38" s="65"/>
      <c r="AC38" s="65"/>
      <c r="AD38" s="65"/>
      <c r="AE38" s="65"/>
      <c r="AF38" s="72">
        <v>38</v>
      </c>
      <c r="AG38" s="65"/>
      <c r="AH38" s="65"/>
      <c r="AI38" s="65">
        <f t="shared" ref="AI38:AI50" si="7">MAX(X38:AF38)</f>
        <v>38</v>
      </c>
      <c r="AJ38" s="71"/>
      <c r="AK38" s="72">
        <v>96.881666699999997</v>
      </c>
      <c r="AL38" s="72">
        <v>104.64</v>
      </c>
      <c r="AM38" s="72">
        <v>99.914666699999998</v>
      </c>
      <c r="AN38" s="72">
        <f t="shared" si="5"/>
        <v>104.64</v>
      </c>
      <c r="AO38" s="71"/>
      <c r="AP38" s="65"/>
      <c r="AQ38" s="65"/>
      <c r="AR38" s="65"/>
      <c r="AS38" s="65"/>
      <c r="AT38" s="72">
        <v>4</v>
      </c>
      <c r="AU38" s="72">
        <v>-3</v>
      </c>
      <c r="AV38" s="65">
        <f t="shared" si="2"/>
        <v>4</v>
      </c>
      <c r="AW38" s="63" t="s">
        <v>5569</v>
      </c>
    </row>
    <row r="39" spans="1:49" ht="16" customHeight="1" x14ac:dyDescent="0.2">
      <c r="A39" s="30" t="s">
        <v>337</v>
      </c>
      <c r="B39" s="30" t="s">
        <v>339</v>
      </c>
      <c r="C39" s="71"/>
      <c r="D39" s="72">
        <v>47</v>
      </c>
      <c r="E39" s="72">
        <v>24</v>
      </c>
      <c r="F39" s="72">
        <v>-191.2</v>
      </c>
      <c r="G39" s="72">
        <v>-57</v>
      </c>
      <c r="H39" s="72">
        <f t="shared" si="0"/>
        <v>47</v>
      </c>
      <c r="I39" s="72" t="s">
        <v>5568</v>
      </c>
      <c r="J39" s="71"/>
      <c r="K39" s="72">
        <v>0</v>
      </c>
      <c r="L39" s="65"/>
      <c r="M39" s="65"/>
      <c r="N39" s="65"/>
      <c r="O39" s="65">
        <f t="shared" si="6"/>
        <v>0</v>
      </c>
      <c r="P39" s="71"/>
      <c r="Q39" s="65"/>
      <c r="R39" s="65"/>
      <c r="S39" s="65"/>
      <c r="T39" s="65"/>
      <c r="U39" s="65"/>
      <c r="V39" s="65"/>
      <c r="W39" s="71"/>
      <c r="X39" s="65"/>
      <c r="Y39" s="65"/>
      <c r="Z39" s="65"/>
      <c r="AA39" s="65"/>
      <c r="AB39" s="65"/>
      <c r="AC39" s="65"/>
      <c r="AD39" s="65"/>
      <c r="AE39" s="65"/>
      <c r="AF39" s="72">
        <v>21</v>
      </c>
      <c r="AG39" s="65"/>
      <c r="AH39" s="65"/>
      <c r="AI39" s="65">
        <f t="shared" si="7"/>
        <v>21</v>
      </c>
      <c r="AJ39" s="71"/>
      <c r="AK39" s="72">
        <v>100.855333</v>
      </c>
      <c r="AL39" s="72">
        <v>96.782333300000005</v>
      </c>
      <c r="AM39" s="72">
        <v>39.866</v>
      </c>
      <c r="AN39" s="72">
        <f t="shared" si="5"/>
        <v>96.782333300000005</v>
      </c>
      <c r="AO39" s="71"/>
      <c r="AP39" s="65"/>
      <c r="AQ39" s="65"/>
      <c r="AR39" s="72">
        <v>4</v>
      </c>
      <c r="AS39" s="65">
        <f>MAX(AP39:AR39)</f>
        <v>4</v>
      </c>
      <c r="AT39" s="72">
        <v>-5</v>
      </c>
      <c r="AU39" s="72">
        <v>0</v>
      </c>
      <c r="AV39" s="65">
        <f t="shared" si="2"/>
        <v>0</v>
      </c>
      <c r="AW39" s="63" t="s">
        <v>5569</v>
      </c>
    </row>
    <row r="40" spans="1:49" ht="16" customHeight="1" x14ac:dyDescent="0.2">
      <c r="A40" s="30" t="s">
        <v>340</v>
      </c>
      <c r="B40" s="30" t="s">
        <v>342</v>
      </c>
      <c r="C40" s="71"/>
      <c r="D40" s="72">
        <v>34.4</v>
      </c>
      <c r="E40" s="72">
        <v>-83</v>
      </c>
      <c r="F40" s="72">
        <v>-62.9</v>
      </c>
      <c r="G40" s="72">
        <v>-23</v>
      </c>
      <c r="H40" s="72">
        <f t="shared" si="0"/>
        <v>34.4</v>
      </c>
      <c r="I40" s="72" t="s">
        <v>5568</v>
      </c>
      <c r="J40" s="71"/>
      <c r="K40" s="72">
        <v>46</v>
      </c>
      <c r="L40" s="65"/>
      <c r="M40" s="65"/>
      <c r="N40" s="65"/>
      <c r="O40" s="65">
        <f t="shared" si="6"/>
        <v>46</v>
      </c>
      <c r="P40" s="71"/>
      <c r="Q40" s="65"/>
      <c r="R40" s="65"/>
      <c r="S40" s="65"/>
      <c r="T40" s="65"/>
      <c r="U40" s="65"/>
      <c r="V40" s="65"/>
      <c r="W40" s="71"/>
      <c r="X40" s="65"/>
      <c r="Y40" s="65"/>
      <c r="Z40" s="65"/>
      <c r="AA40" s="65"/>
      <c r="AB40" s="65"/>
      <c r="AC40" s="65"/>
      <c r="AD40" s="65"/>
      <c r="AE40" s="65"/>
      <c r="AF40" s="72">
        <v>3</v>
      </c>
      <c r="AG40" s="65"/>
      <c r="AH40" s="65"/>
      <c r="AI40" s="65">
        <f t="shared" si="7"/>
        <v>3</v>
      </c>
      <c r="AJ40" s="71"/>
      <c r="AK40" s="72">
        <v>56.0266667</v>
      </c>
      <c r="AL40" s="72">
        <v>60.847333300000003</v>
      </c>
      <c r="AM40" s="72">
        <v>91.599000000000004</v>
      </c>
      <c r="AN40" s="72">
        <f t="shared" si="5"/>
        <v>91.599000000000004</v>
      </c>
      <c r="AO40" s="71"/>
      <c r="AP40" s="65"/>
      <c r="AQ40" s="65"/>
      <c r="AR40" s="72">
        <v>36</v>
      </c>
      <c r="AS40" s="65">
        <f>MAX(AP40:AR40)</f>
        <v>36</v>
      </c>
      <c r="AT40" s="72">
        <v>3</v>
      </c>
      <c r="AU40" s="72">
        <v>9</v>
      </c>
      <c r="AV40" s="65">
        <f t="shared" si="2"/>
        <v>9</v>
      </c>
      <c r="AW40" s="63" t="s">
        <v>5569</v>
      </c>
    </row>
    <row r="41" spans="1:49" ht="16" customHeight="1" x14ac:dyDescent="0.2">
      <c r="A41" s="30" t="s">
        <v>343</v>
      </c>
      <c r="B41" s="30" t="s">
        <v>345</v>
      </c>
      <c r="C41" s="71"/>
      <c r="D41" s="72">
        <v>27.4</v>
      </c>
      <c r="E41" s="72">
        <v>27</v>
      </c>
      <c r="F41" s="72">
        <v>-17.3</v>
      </c>
      <c r="G41" s="72">
        <v>22</v>
      </c>
      <c r="H41" s="72">
        <f t="shared" si="0"/>
        <v>27.4</v>
      </c>
      <c r="I41" s="72" t="s">
        <v>5568</v>
      </c>
      <c r="J41" s="71"/>
      <c r="K41" s="72">
        <v>81</v>
      </c>
      <c r="L41" s="65"/>
      <c r="M41" s="65"/>
      <c r="N41" s="65"/>
      <c r="O41" s="65">
        <f t="shared" si="6"/>
        <v>81</v>
      </c>
      <c r="P41" s="71"/>
      <c r="Q41" s="65"/>
      <c r="R41" s="65"/>
      <c r="S41" s="65"/>
      <c r="T41" s="65"/>
      <c r="U41" s="65"/>
      <c r="V41" s="65"/>
      <c r="W41" s="71"/>
      <c r="X41" s="65"/>
      <c r="Y41" s="65"/>
      <c r="Z41" s="65"/>
      <c r="AA41" s="65"/>
      <c r="AB41" s="65"/>
      <c r="AC41" s="65"/>
      <c r="AD41" s="65"/>
      <c r="AE41" s="65"/>
      <c r="AF41" s="72">
        <v>0</v>
      </c>
      <c r="AG41" s="65"/>
      <c r="AH41" s="65"/>
      <c r="AI41" s="65">
        <f t="shared" si="7"/>
        <v>0</v>
      </c>
      <c r="AJ41" s="71"/>
      <c r="AK41" s="72">
        <v>13.481333299999999</v>
      </c>
      <c r="AL41" s="72">
        <v>86.665000000000006</v>
      </c>
      <c r="AM41" s="72">
        <v>70.348666699999995</v>
      </c>
      <c r="AN41" s="72">
        <f t="shared" si="5"/>
        <v>86.665000000000006</v>
      </c>
      <c r="AO41" s="71"/>
      <c r="AP41" s="65"/>
      <c r="AQ41" s="65"/>
      <c r="AR41" s="72">
        <v>32</v>
      </c>
      <c r="AS41" s="65">
        <f>MAX(AP41:AR41)</f>
        <v>32</v>
      </c>
      <c r="AT41" s="72">
        <v>-4</v>
      </c>
      <c r="AU41" s="72">
        <v>2</v>
      </c>
      <c r="AV41" s="65">
        <f t="shared" si="2"/>
        <v>2</v>
      </c>
      <c r="AW41" s="63" t="s">
        <v>5569</v>
      </c>
    </row>
    <row r="42" spans="1:49" ht="16" customHeight="1" x14ac:dyDescent="0.2">
      <c r="A42" s="30" t="s">
        <v>346</v>
      </c>
      <c r="B42" s="30" t="s">
        <v>348</v>
      </c>
      <c r="C42" s="71"/>
      <c r="D42" s="72">
        <v>42.7</v>
      </c>
      <c r="E42" s="72">
        <v>39</v>
      </c>
      <c r="F42" s="72">
        <v>-60.2</v>
      </c>
      <c r="G42" s="72">
        <v>-15</v>
      </c>
      <c r="H42" s="72">
        <f t="shared" si="0"/>
        <v>42.7</v>
      </c>
      <c r="I42" s="72" t="s">
        <v>5568</v>
      </c>
      <c r="J42" s="71"/>
      <c r="K42" s="72">
        <v>98</v>
      </c>
      <c r="L42" s="65"/>
      <c r="M42" s="65"/>
      <c r="N42" s="65"/>
      <c r="O42" s="65">
        <f t="shared" si="6"/>
        <v>98</v>
      </c>
      <c r="P42" s="71"/>
      <c r="Q42" s="65"/>
      <c r="R42" s="65"/>
      <c r="S42" s="65"/>
      <c r="T42" s="65"/>
      <c r="U42" s="65"/>
      <c r="V42" s="65"/>
      <c r="W42" s="71"/>
      <c r="X42" s="65"/>
      <c r="Y42" s="65"/>
      <c r="Z42" s="65"/>
      <c r="AA42" s="65"/>
      <c r="AB42" s="65"/>
      <c r="AC42" s="65"/>
      <c r="AD42" s="65"/>
      <c r="AE42" s="65"/>
      <c r="AF42" s="72">
        <v>88</v>
      </c>
      <c r="AG42" s="65"/>
      <c r="AH42" s="65"/>
      <c r="AI42" s="65">
        <f t="shared" si="7"/>
        <v>88</v>
      </c>
      <c r="AJ42" s="71"/>
      <c r="AK42" s="72">
        <v>102.842</v>
      </c>
      <c r="AL42" s="72">
        <v>97.997666699999996</v>
      </c>
      <c r="AM42" s="72">
        <v>76.760000000000005</v>
      </c>
      <c r="AN42" s="72">
        <f t="shared" si="5"/>
        <v>97.997666699999996</v>
      </c>
      <c r="AO42" s="71"/>
      <c r="AP42" s="65"/>
      <c r="AQ42" s="65"/>
      <c r="AR42" s="65"/>
      <c r="AS42" s="65"/>
      <c r="AT42" s="72">
        <v>4</v>
      </c>
      <c r="AU42" s="72">
        <v>4</v>
      </c>
      <c r="AV42" s="65">
        <f t="shared" si="2"/>
        <v>4</v>
      </c>
      <c r="AW42" s="63" t="s">
        <v>5569</v>
      </c>
    </row>
    <row r="43" spans="1:49" ht="16" customHeight="1" x14ac:dyDescent="0.2">
      <c r="A43" s="30" t="s">
        <v>349</v>
      </c>
      <c r="B43" s="30" t="s">
        <v>351</v>
      </c>
      <c r="C43" s="71"/>
      <c r="D43" s="72">
        <v>-57.4</v>
      </c>
      <c r="E43" s="72">
        <v>-15</v>
      </c>
      <c r="F43" s="72">
        <v>32.299999999999997</v>
      </c>
      <c r="G43" s="72">
        <v>-29</v>
      </c>
      <c r="H43" s="72">
        <f t="shared" si="0"/>
        <v>32.299999999999997</v>
      </c>
      <c r="I43" s="72" t="s">
        <v>5568</v>
      </c>
      <c r="J43" s="71"/>
      <c r="K43" s="72">
        <v>72</v>
      </c>
      <c r="L43" s="65"/>
      <c r="M43" s="65"/>
      <c r="N43" s="65"/>
      <c r="O43" s="65">
        <f t="shared" si="6"/>
        <v>72</v>
      </c>
      <c r="P43" s="71"/>
      <c r="Q43" s="65"/>
      <c r="R43" s="65"/>
      <c r="S43" s="65"/>
      <c r="T43" s="65"/>
      <c r="U43" s="65"/>
      <c r="V43" s="65"/>
      <c r="W43" s="71"/>
      <c r="X43" s="65"/>
      <c r="Y43" s="65"/>
      <c r="Z43" s="65"/>
      <c r="AA43" s="65"/>
      <c r="AB43" s="65"/>
      <c r="AC43" s="65"/>
      <c r="AD43" s="65"/>
      <c r="AE43" s="65"/>
      <c r="AF43" s="72">
        <v>12.95</v>
      </c>
      <c r="AG43" s="65"/>
      <c r="AH43" s="65"/>
      <c r="AI43" s="65">
        <f t="shared" si="7"/>
        <v>12.95</v>
      </c>
      <c r="AJ43" s="71"/>
      <c r="AK43" s="72">
        <v>24.659666699999999</v>
      </c>
      <c r="AL43" s="72">
        <v>15.0906667</v>
      </c>
      <c r="AM43" s="72">
        <v>85.558333300000001</v>
      </c>
      <c r="AN43" s="72">
        <f t="shared" si="5"/>
        <v>85.558333300000001</v>
      </c>
      <c r="AO43" s="71"/>
      <c r="AP43" s="65"/>
      <c r="AQ43" s="65"/>
      <c r="AR43" s="72">
        <v>13</v>
      </c>
      <c r="AS43" s="65">
        <f>MAX(AP43:AR43)</f>
        <v>13</v>
      </c>
      <c r="AT43" s="72">
        <v>13</v>
      </c>
      <c r="AU43" s="72">
        <v>-6</v>
      </c>
      <c r="AV43" s="65">
        <f t="shared" si="2"/>
        <v>13</v>
      </c>
      <c r="AW43" s="63" t="s">
        <v>5567</v>
      </c>
    </row>
    <row r="44" spans="1:49" ht="16" customHeight="1" x14ac:dyDescent="0.2">
      <c r="A44" s="30" t="s">
        <v>352</v>
      </c>
      <c r="B44" s="30" t="s">
        <v>354</v>
      </c>
      <c r="C44" s="71"/>
      <c r="D44" s="72">
        <v>73.099999999999994</v>
      </c>
      <c r="E44" s="72">
        <v>41</v>
      </c>
      <c r="F44" s="72">
        <v>-30.4</v>
      </c>
      <c r="G44" s="72">
        <v>-7</v>
      </c>
      <c r="H44" s="72">
        <f t="shared" si="0"/>
        <v>73.099999999999994</v>
      </c>
      <c r="I44" s="72" t="s">
        <v>5568</v>
      </c>
      <c r="J44" s="71"/>
      <c r="K44" s="72">
        <v>52</v>
      </c>
      <c r="L44" s="65"/>
      <c r="M44" s="65"/>
      <c r="N44" s="65"/>
      <c r="O44" s="65">
        <f t="shared" si="6"/>
        <v>52</v>
      </c>
      <c r="P44" s="71"/>
      <c r="Q44" s="65"/>
      <c r="R44" s="65"/>
      <c r="S44" s="65"/>
      <c r="T44" s="65"/>
      <c r="U44" s="65"/>
      <c r="V44" s="65"/>
      <c r="W44" s="71"/>
      <c r="X44" s="65"/>
      <c r="Y44" s="65"/>
      <c r="Z44" s="65"/>
      <c r="AA44" s="65"/>
      <c r="AB44" s="65"/>
      <c r="AC44" s="65"/>
      <c r="AD44" s="65"/>
      <c r="AE44" s="65"/>
      <c r="AF44" s="72">
        <v>12.13</v>
      </c>
      <c r="AG44" s="65"/>
      <c r="AH44" s="65"/>
      <c r="AI44" s="65">
        <f t="shared" si="7"/>
        <v>12.13</v>
      </c>
      <c r="AJ44" s="71"/>
      <c r="AK44" s="72">
        <v>98.100666700000005</v>
      </c>
      <c r="AL44" s="72">
        <v>54.130666699999999</v>
      </c>
      <c r="AM44" s="72">
        <v>71.1653333</v>
      </c>
      <c r="AN44" s="72">
        <f t="shared" si="5"/>
        <v>71.1653333</v>
      </c>
      <c r="AO44" s="71"/>
      <c r="AP44" s="65"/>
      <c r="AQ44" s="65"/>
      <c r="AR44" s="72">
        <v>9</v>
      </c>
      <c r="AS44" s="65">
        <f>MAX(AP44:AR44)</f>
        <v>9</v>
      </c>
      <c r="AT44" s="72">
        <v>-10</v>
      </c>
      <c r="AU44" s="72">
        <v>0</v>
      </c>
      <c r="AV44" s="65">
        <f t="shared" si="2"/>
        <v>0</v>
      </c>
      <c r="AW44" s="63" t="s">
        <v>5569</v>
      </c>
    </row>
    <row r="45" spans="1:49" ht="16" customHeight="1" x14ac:dyDescent="0.2">
      <c r="A45" s="30" t="s">
        <v>355</v>
      </c>
      <c r="B45" s="30" t="s">
        <v>357</v>
      </c>
      <c r="C45" s="71"/>
      <c r="D45" s="72">
        <v>29</v>
      </c>
      <c r="E45" s="72">
        <v>13</v>
      </c>
      <c r="F45" s="72">
        <v>-14.8</v>
      </c>
      <c r="G45" s="72">
        <v>11</v>
      </c>
      <c r="H45" s="72">
        <f t="shared" si="0"/>
        <v>29</v>
      </c>
      <c r="I45" s="72" t="s">
        <v>5568</v>
      </c>
      <c r="J45" s="71"/>
      <c r="K45" s="72">
        <v>38</v>
      </c>
      <c r="L45" s="65"/>
      <c r="M45" s="65"/>
      <c r="N45" s="65"/>
      <c r="O45" s="65">
        <f t="shared" si="6"/>
        <v>38</v>
      </c>
      <c r="P45" s="71"/>
      <c r="Q45" s="65"/>
      <c r="R45" s="65"/>
      <c r="S45" s="65"/>
      <c r="T45" s="65"/>
      <c r="U45" s="65"/>
      <c r="V45" s="65"/>
      <c r="W45" s="71"/>
      <c r="X45" s="65"/>
      <c r="Y45" s="65"/>
      <c r="Z45" s="65"/>
      <c r="AA45" s="65"/>
      <c r="AB45" s="65"/>
      <c r="AC45" s="65"/>
      <c r="AD45" s="65"/>
      <c r="AE45" s="65"/>
      <c r="AF45" s="72">
        <v>0</v>
      </c>
      <c r="AG45" s="65"/>
      <c r="AH45" s="65"/>
      <c r="AI45" s="65">
        <f t="shared" si="7"/>
        <v>0</v>
      </c>
      <c r="AJ45" s="71"/>
      <c r="AK45" s="72">
        <v>4.7089999999999996</v>
      </c>
      <c r="AL45" s="72">
        <v>19.692333300000001</v>
      </c>
      <c r="AM45" s="72">
        <v>62.4673333</v>
      </c>
      <c r="AN45" s="72">
        <f t="shared" si="5"/>
        <v>62.4673333</v>
      </c>
      <c r="AO45" s="71"/>
      <c r="AP45" s="65"/>
      <c r="AQ45" s="65"/>
      <c r="AR45" s="72">
        <v>18</v>
      </c>
      <c r="AS45" s="65">
        <f>MAX(AP45:AR45)</f>
        <v>18</v>
      </c>
      <c r="AT45" s="72">
        <v>-7</v>
      </c>
      <c r="AU45" s="72">
        <v>2</v>
      </c>
      <c r="AV45" s="65">
        <f t="shared" si="2"/>
        <v>2</v>
      </c>
      <c r="AW45" s="63" t="s">
        <v>5569</v>
      </c>
    </row>
    <row r="46" spans="1:49" ht="16" customHeight="1" x14ac:dyDescent="0.2">
      <c r="A46" s="30" t="s">
        <v>358</v>
      </c>
      <c r="B46" s="30" t="s">
        <v>360</v>
      </c>
      <c r="C46" s="71"/>
      <c r="D46" s="72">
        <v>17.399999999999999</v>
      </c>
      <c r="E46" s="72">
        <v>28</v>
      </c>
      <c r="F46" s="72">
        <v>8.9</v>
      </c>
      <c r="G46" s="72">
        <v>-2</v>
      </c>
      <c r="H46" s="72">
        <f t="shared" si="0"/>
        <v>28</v>
      </c>
      <c r="I46" s="72" t="s">
        <v>5568</v>
      </c>
      <c r="J46" s="71"/>
      <c r="K46" s="72">
        <v>59</v>
      </c>
      <c r="L46" s="65"/>
      <c r="M46" s="65"/>
      <c r="N46" s="65"/>
      <c r="O46" s="65">
        <f t="shared" si="6"/>
        <v>59</v>
      </c>
      <c r="P46" s="71"/>
      <c r="Q46" s="65"/>
      <c r="R46" s="65"/>
      <c r="S46" s="65"/>
      <c r="T46" s="65"/>
      <c r="U46" s="65"/>
      <c r="V46" s="65"/>
      <c r="W46" s="71"/>
      <c r="X46" s="65"/>
      <c r="Y46" s="65"/>
      <c r="Z46" s="65"/>
      <c r="AA46" s="65"/>
      <c r="AB46" s="65"/>
      <c r="AC46" s="65"/>
      <c r="AD46" s="65"/>
      <c r="AE46" s="65"/>
      <c r="AF46" s="72">
        <v>17</v>
      </c>
      <c r="AG46" s="65"/>
      <c r="AH46" s="65"/>
      <c r="AI46" s="65">
        <f t="shared" si="7"/>
        <v>17</v>
      </c>
      <c r="AJ46" s="71"/>
      <c r="AK46" s="72">
        <v>20.724</v>
      </c>
      <c r="AL46" s="72">
        <v>96.436999999999998</v>
      </c>
      <c r="AM46" s="72">
        <v>35.465333299999998</v>
      </c>
      <c r="AN46" s="72">
        <f t="shared" si="5"/>
        <v>96.436999999999998</v>
      </c>
      <c r="AO46" s="71"/>
      <c r="AP46" s="65"/>
      <c r="AQ46" s="65"/>
      <c r="AR46" s="65"/>
      <c r="AS46" s="65"/>
      <c r="AT46" s="72">
        <v>3</v>
      </c>
      <c r="AU46" s="72">
        <v>1</v>
      </c>
      <c r="AV46" s="65">
        <f t="shared" si="2"/>
        <v>3</v>
      </c>
      <c r="AW46" s="63" t="s">
        <v>5569</v>
      </c>
    </row>
    <row r="47" spans="1:49" ht="16" customHeight="1" x14ac:dyDescent="0.2">
      <c r="A47" s="30" t="s">
        <v>361</v>
      </c>
      <c r="B47" s="30" t="s">
        <v>363</v>
      </c>
      <c r="C47" s="71"/>
      <c r="D47" s="72">
        <v>0.6</v>
      </c>
      <c r="E47" s="72">
        <v>12</v>
      </c>
      <c r="F47" s="72">
        <v>7.8</v>
      </c>
      <c r="G47" s="72">
        <v>-27</v>
      </c>
      <c r="H47" s="72">
        <f t="shared" si="0"/>
        <v>12</v>
      </c>
      <c r="I47" s="72" t="s">
        <v>5568</v>
      </c>
      <c r="J47" s="71"/>
      <c r="K47" s="72">
        <v>96</v>
      </c>
      <c r="L47" s="65"/>
      <c r="M47" s="65"/>
      <c r="N47" s="65"/>
      <c r="O47" s="65">
        <f t="shared" si="6"/>
        <v>96</v>
      </c>
      <c r="P47" s="71"/>
      <c r="Q47" s="65"/>
      <c r="R47" s="65"/>
      <c r="S47" s="65"/>
      <c r="T47" s="65"/>
      <c r="U47" s="65"/>
      <c r="V47" s="65"/>
      <c r="W47" s="71"/>
      <c r="X47" s="65"/>
      <c r="Y47" s="65"/>
      <c r="Z47" s="65"/>
      <c r="AA47" s="65"/>
      <c r="AB47" s="65"/>
      <c r="AC47" s="65"/>
      <c r="AD47" s="65"/>
      <c r="AE47" s="65"/>
      <c r="AF47" s="72">
        <v>14.9</v>
      </c>
      <c r="AG47" s="65"/>
      <c r="AH47" s="65"/>
      <c r="AI47" s="65">
        <f t="shared" si="7"/>
        <v>14.9</v>
      </c>
      <c r="AJ47" s="71"/>
      <c r="AK47" s="72">
        <v>101.902333</v>
      </c>
      <c r="AL47" s="72">
        <v>84.460666700000004</v>
      </c>
      <c r="AM47" s="72">
        <v>98.944000000000003</v>
      </c>
      <c r="AN47" s="72">
        <f t="shared" si="5"/>
        <v>98.944000000000003</v>
      </c>
      <c r="AO47" s="71"/>
      <c r="AP47" s="65"/>
      <c r="AQ47" s="65"/>
      <c r="AR47" s="72">
        <v>33</v>
      </c>
      <c r="AS47" s="65">
        <f>MAX(AP47:AR47)</f>
        <v>33</v>
      </c>
      <c r="AT47" s="72">
        <v>5</v>
      </c>
      <c r="AU47" s="72">
        <v>-7</v>
      </c>
      <c r="AV47" s="65">
        <f t="shared" si="2"/>
        <v>5</v>
      </c>
      <c r="AW47" s="63" t="s">
        <v>5569</v>
      </c>
    </row>
    <row r="48" spans="1:49" ht="16" customHeight="1" x14ac:dyDescent="0.2">
      <c r="A48" s="30" t="s">
        <v>364</v>
      </c>
      <c r="B48" s="30" t="s">
        <v>366</v>
      </c>
      <c r="C48" s="71"/>
      <c r="D48" s="72">
        <v>9.6</v>
      </c>
      <c r="E48" s="72">
        <v>-15</v>
      </c>
      <c r="F48" s="72">
        <v>-4.9000000000000004</v>
      </c>
      <c r="G48" s="72">
        <v>4</v>
      </c>
      <c r="H48" s="72">
        <f t="shared" si="0"/>
        <v>9.6</v>
      </c>
      <c r="I48" s="72" t="s">
        <v>5568</v>
      </c>
      <c r="J48" s="71"/>
      <c r="K48" s="72">
        <v>89</v>
      </c>
      <c r="L48" s="65"/>
      <c r="M48" s="65"/>
      <c r="N48" s="65"/>
      <c r="O48" s="65">
        <f t="shared" si="6"/>
        <v>89</v>
      </c>
      <c r="P48" s="71"/>
      <c r="Q48" s="65"/>
      <c r="R48" s="65"/>
      <c r="S48" s="65"/>
      <c r="T48" s="65"/>
      <c r="U48" s="65"/>
      <c r="V48" s="65"/>
      <c r="W48" s="71"/>
      <c r="X48" s="65"/>
      <c r="Y48" s="65"/>
      <c r="Z48" s="65"/>
      <c r="AA48" s="65"/>
      <c r="AB48" s="65"/>
      <c r="AC48" s="65"/>
      <c r="AD48" s="65"/>
      <c r="AE48" s="65"/>
      <c r="AF48" s="72">
        <v>0</v>
      </c>
      <c r="AG48" s="65"/>
      <c r="AH48" s="65"/>
      <c r="AI48" s="65">
        <f t="shared" si="7"/>
        <v>0</v>
      </c>
      <c r="AJ48" s="71"/>
      <c r="AK48" s="72">
        <v>6.1970000000000001</v>
      </c>
      <c r="AL48" s="72">
        <v>-4.7376667000000001</v>
      </c>
      <c r="AM48" s="72">
        <v>88.360333299999994</v>
      </c>
      <c r="AN48" s="72">
        <f t="shared" si="5"/>
        <v>88.360333299999994</v>
      </c>
      <c r="AO48" s="71"/>
      <c r="AP48" s="65"/>
      <c r="AQ48" s="65"/>
      <c r="AR48" s="65"/>
      <c r="AS48" s="65"/>
      <c r="AT48" s="72">
        <v>-2</v>
      </c>
      <c r="AU48" s="72">
        <v>-11</v>
      </c>
      <c r="AV48" s="65">
        <f t="shared" si="2"/>
        <v>-2</v>
      </c>
      <c r="AW48" s="63" t="s">
        <v>5569</v>
      </c>
    </row>
    <row r="49" spans="1:49" ht="16" customHeight="1" x14ac:dyDescent="0.2">
      <c r="A49" s="30" t="s">
        <v>367</v>
      </c>
      <c r="B49" s="30" t="s">
        <v>369</v>
      </c>
      <c r="C49" s="71"/>
      <c r="D49" s="72">
        <v>33</v>
      </c>
      <c r="E49" s="72">
        <v>-31</v>
      </c>
      <c r="F49" s="72">
        <v>-50.3</v>
      </c>
      <c r="G49" s="72">
        <v>-2</v>
      </c>
      <c r="H49" s="72">
        <f t="shared" si="0"/>
        <v>33</v>
      </c>
      <c r="I49" s="72" t="s">
        <v>5568</v>
      </c>
      <c r="J49" s="71"/>
      <c r="K49" s="72">
        <v>64</v>
      </c>
      <c r="L49" s="65"/>
      <c r="M49" s="65"/>
      <c r="N49" s="65"/>
      <c r="O49" s="65">
        <f t="shared" si="6"/>
        <v>64</v>
      </c>
      <c r="P49" s="71"/>
      <c r="Q49" s="65"/>
      <c r="R49" s="65"/>
      <c r="S49" s="65"/>
      <c r="T49" s="65"/>
      <c r="U49" s="65"/>
      <c r="V49" s="65"/>
      <c r="W49" s="71"/>
      <c r="X49" s="65"/>
      <c r="Y49" s="65"/>
      <c r="Z49" s="65"/>
      <c r="AA49" s="65"/>
      <c r="AB49" s="65"/>
      <c r="AC49" s="65"/>
      <c r="AD49" s="65"/>
      <c r="AE49" s="65"/>
      <c r="AF49" s="72">
        <v>7</v>
      </c>
      <c r="AG49" s="65"/>
      <c r="AH49" s="65"/>
      <c r="AI49" s="65">
        <f t="shared" si="7"/>
        <v>7</v>
      </c>
      <c r="AJ49" s="71"/>
      <c r="AK49" s="72">
        <v>53.351666700000003</v>
      </c>
      <c r="AL49" s="72">
        <v>49.067333300000001</v>
      </c>
      <c r="AM49" s="72">
        <v>89.897999999999996</v>
      </c>
      <c r="AN49" s="72">
        <f t="shared" si="5"/>
        <v>89.897999999999996</v>
      </c>
      <c r="AO49" s="71"/>
      <c r="AP49" s="65"/>
      <c r="AQ49" s="65"/>
      <c r="AR49" s="65"/>
      <c r="AS49" s="65"/>
      <c r="AT49" s="72">
        <v>0</v>
      </c>
      <c r="AU49" s="72">
        <v>4</v>
      </c>
      <c r="AV49" s="65">
        <f t="shared" si="2"/>
        <v>4</v>
      </c>
      <c r="AW49" s="63" t="s">
        <v>5569</v>
      </c>
    </row>
    <row r="50" spans="1:49" ht="16" customHeight="1" x14ac:dyDescent="0.2">
      <c r="A50" s="30" t="s">
        <v>370</v>
      </c>
      <c r="B50" s="30" t="s">
        <v>372</v>
      </c>
      <c r="C50" s="71"/>
      <c r="D50" s="72">
        <v>37.799999999999997</v>
      </c>
      <c r="E50" s="72">
        <v>-43</v>
      </c>
      <c r="F50" s="72">
        <v>-114.5</v>
      </c>
      <c r="G50" s="72">
        <v>-72</v>
      </c>
      <c r="H50" s="72">
        <f t="shared" si="0"/>
        <v>37.799999999999997</v>
      </c>
      <c r="I50" s="72" t="s">
        <v>5568</v>
      </c>
      <c r="J50" s="71"/>
      <c r="K50" s="72">
        <v>98</v>
      </c>
      <c r="L50" s="65"/>
      <c r="M50" s="65"/>
      <c r="N50" s="65"/>
      <c r="O50" s="65">
        <f t="shared" si="6"/>
        <v>98</v>
      </c>
      <c r="P50" s="71"/>
      <c r="Q50" s="65"/>
      <c r="R50" s="65"/>
      <c r="S50" s="65"/>
      <c r="T50" s="65"/>
      <c r="U50" s="65"/>
      <c r="V50" s="65"/>
      <c r="W50" s="71"/>
      <c r="X50" s="65"/>
      <c r="Y50" s="65"/>
      <c r="Z50" s="65"/>
      <c r="AA50" s="65"/>
      <c r="AB50" s="65"/>
      <c r="AC50" s="65"/>
      <c r="AD50" s="65"/>
      <c r="AE50" s="65"/>
      <c r="AF50" s="72">
        <v>11</v>
      </c>
      <c r="AG50" s="65"/>
      <c r="AH50" s="65"/>
      <c r="AI50" s="65">
        <f t="shared" si="7"/>
        <v>11</v>
      </c>
      <c r="AJ50" s="71"/>
      <c r="AK50" s="72">
        <v>63.548666699999998</v>
      </c>
      <c r="AL50" s="72">
        <v>51.027999999999999</v>
      </c>
      <c r="AM50" s="72">
        <v>95.174333300000001</v>
      </c>
      <c r="AN50" s="72">
        <f t="shared" si="5"/>
        <v>95.174333300000001</v>
      </c>
      <c r="AO50" s="71"/>
      <c r="AP50" s="65"/>
      <c r="AQ50" s="65"/>
      <c r="AR50" s="65"/>
      <c r="AS50" s="65"/>
      <c r="AT50" s="72">
        <v>0</v>
      </c>
      <c r="AU50" s="72">
        <v>-1</v>
      </c>
      <c r="AV50" s="65">
        <f t="shared" si="2"/>
        <v>0</v>
      </c>
      <c r="AW50" s="63" t="s">
        <v>5569</v>
      </c>
    </row>
    <row r="51" spans="1:49" ht="16" customHeight="1" x14ac:dyDescent="0.2">
      <c r="A51" s="30" t="s">
        <v>373</v>
      </c>
      <c r="B51" s="30" t="s">
        <v>375</v>
      </c>
      <c r="C51" s="71"/>
      <c r="D51" s="72">
        <v>31.6</v>
      </c>
      <c r="E51" s="72">
        <v>-49</v>
      </c>
      <c r="F51" s="72">
        <v>-1.4</v>
      </c>
      <c r="G51" s="72">
        <v>-8</v>
      </c>
      <c r="H51" s="72">
        <f t="shared" si="0"/>
        <v>31.6</v>
      </c>
      <c r="I51" s="72" t="s">
        <v>5568</v>
      </c>
      <c r="J51" s="71"/>
      <c r="K51" s="65"/>
      <c r="L51" s="65"/>
      <c r="M51" s="65"/>
      <c r="N51" s="65"/>
      <c r="O51" s="65"/>
      <c r="P51" s="71"/>
      <c r="Q51" s="65"/>
      <c r="R51" s="65"/>
      <c r="S51" s="65"/>
      <c r="T51" s="65"/>
      <c r="U51" s="65"/>
      <c r="V51" s="65"/>
      <c r="W51" s="71"/>
      <c r="X51" s="65"/>
      <c r="Y51" s="65"/>
      <c r="Z51" s="65"/>
      <c r="AA51" s="65"/>
      <c r="AB51" s="65"/>
      <c r="AC51" s="65"/>
      <c r="AD51" s="65"/>
      <c r="AE51" s="65"/>
      <c r="AF51" s="65"/>
      <c r="AG51" s="65"/>
      <c r="AH51" s="65"/>
      <c r="AI51" s="65"/>
      <c r="AJ51" s="71"/>
      <c r="AK51" s="72">
        <v>2.1819999999999999</v>
      </c>
      <c r="AL51" s="72">
        <v>8.0143333299999995</v>
      </c>
      <c r="AM51" s="72">
        <v>49.359000000000002</v>
      </c>
      <c r="AN51" s="72">
        <f t="shared" si="5"/>
        <v>49.359000000000002</v>
      </c>
      <c r="AO51" s="71"/>
      <c r="AP51" s="65"/>
      <c r="AQ51" s="65"/>
      <c r="AR51" s="65"/>
      <c r="AS51" s="65"/>
      <c r="AT51" s="72">
        <v>6</v>
      </c>
      <c r="AU51" s="72">
        <v>-6</v>
      </c>
      <c r="AV51" s="65">
        <f t="shared" si="2"/>
        <v>6</v>
      </c>
      <c r="AW51" s="63" t="s">
        <v>5569</v>
      </c>
    </row>
    <row r="52" spans="1:49" ht="16" customHeight="1" x14ac:dyDescent="0.2">
      <c r="A52" s="30" t="s">
        <v>376</v>
      </c>
      <c r="B52" s="30" t="s">
        <v>378</v>
      </c>
      <c r="C52" s="71"/>
      <c r="D52" s="72">
        <v>105.5</v>
      </c>
      <c r="E52" s="72">
        <v>78</v>
      </c>
      <c r="F52" s="72">
        <v>99.7</v>
      </c>
      <c r="G52" s="72">
        <v>26</v>
      </c>
      <c r="H52" s="72">
        <f t="shared" si="0"/>
        <v>105.5</v>
      </c>
      <c r="I52" s="72" t="s">
        <v>5566</v>
      </c>
      <c r="J52" s="71"/>
      <c r="K52" s="72">
        <v>100</v>
      </c>
      <c r="L52" s="65"/>
      <c r="M52" s="65"/>
      <c r="N52" s="65"/>
      <c r="O52" s="65">
        <f>MAX(K52,L52)</f>
        <v>100</v>
      </c>
      <c r="P52" s="71"/>
      <c r="Q52" s="65"/>
      <c r="R52" s="65"/>
      <c r="S52" s="65"/>
      <c r="T52" s="65"/>
      <c r="U52" s="65"/>
      <c r="V52" s="65"/>
      <c r="W52" s="71"/>
      <c r="X52" s="65"/>
      <c r="Y52" s="65"/>
      <c r="Z52" s="65"/>
      <c r="AA52" s="65"/>
      <c r="AB52" s="65"/>
      <c r="AC52" s="65"/>
      <c r="AD52" s="65"/>
      <c r="AE52" s="65"/>
      <c r="AF52" s="72">
        <v>82</v>
      </c>
      <c r="AG52" s="65"/>
      <c r="AH52" s="65"/>
      <c r="AI52" s="65">
        <f>MAX(X52:AF52)</f>
        <v>82</v>
      </c>
      <c r="AJ52" s="71"/>
      <c r="AK52" s="72">
        <v>37.549333300000001</v>
      </c>
      <c r="AL52" s="72">
        <v>83.99</v>
      </c>
      <c r="AM52" s="72">
        <v>28.210999999999999</v>
      </c>
      <c r="AN52" s="72">
        <f t="shared" si="5"/>
        <v>83.99</v>
      </c>
      <c r="AO52" s="71"/>
      <c r="AP52" s="65"/>
      <c r="AQ52" s="65"/>
      <c r="AR52" s="65"/>
      <c r="AS52" s="65"/>
      <c r="AT52" s="72">
        <v>-1</v>
      </c>
      <c r="AU52" s="72">
        <v>-11</v>
      </c>
      <c r="AV52" s="65">
        <f t="shared" si="2"/>
        <v>-1</v>
      </c>
      <c r="AW52" s="63" t="s">
        <v>5569</v>
      </c>
    </row>
    <row r="53" spans="1:49" ht="16" customHeight="1" x14ac:dyDescent="0.2">
      <c r="A53" s="30" t="s">
        <v>379</v>
      </c>
      <c r="B53" s="30" t="s">
        <v>381</v>
      </c>
      <c r="C53" s="71"/>
      <c r="D53" s="72">
        <v>90.7</v>
      </c>
      <c r="E53" s="72">
        <v>38</v>
      </c>
      <c r="F53" s="72">
        <v>91.7</v>
      </c>
      <c r="G53" s="72">
        <v>1</v>
      </c>
      <c r="H53" s="72">
        <f t="shared" si="0"/>
        <v>91.7</v>
      </c>
      <c r="I53" s="72" t="s">
        <v>5566</v>
      </c>
      <c r="J53" s="71"/>
      <c r="K53" s="72">
        <v>100</v>
      </c>
      <c r="L53" s="65"/>
      <c r="M53" s="65"/>
      <c r="N53" s="65"/>
      <c r="O53" s="65">
        <f>MAX(K53,L53)</f>
        <v>100</v>
      </c>
      <c r="P53" s="71"/>
      <c r="Q53" s="65"/>
      <c r="R53" s="65"/>
      <c r="S53" s="65"/>
      <c r="T53" s="65"/>
      <c r="U53" s="65"/>
      <c r="V53" s="65"/>
      <c r="W53" s="71"/>
      <c r="X53" s="65"/>
      <c r="Y53" s="65"/>
      <c r="Z53" s="65"/>
      <c r="AA53" s="65"/>
      <c r="AB53" s="65"/>
      <c r="AC53" s="65"/>
      <c r="AD53" s="65"/>
      <c r="AE53" s="65"/>
      <c r="AF53" s="72">
        <v>94</v>
      </c>
      <c r="AG53" s="65"/>
      <c r="AH53" s="65"/>
      <c r="AI53" s="65">
        <f>MAX(X53:AF53)</f>
        <v>94</v>
      </c>
      <c r="AJ53" s="71"/>
      <c r="AK53" s="72">
        <v>102.65</v>
      </c>
      <c r="AL53" s="72">
        <v>102.712667</v>
      </c>
      <c r="AM53" s="72">
        <v>51.136000000000003</v>
      </c>
      <c r="AN53" s="72">
        <f t="shared" si="5"/>
        <v>102.712667</v>
      </c>
      <c r="AO53" s="71"/>
      <c r="AP53" s="65"/>
      <c r="AQ53" s="65"/>
      <c r="AR53" s="65"/>
      <c r="AS53" s="65"/>
      <c r="AT53" s="72">
        <v>-9</v>
      </c>
      <c r="AU53" s="72">
        <v>-7</v>
      </c>
      <c r="AV53" s="65">
        <f t="shared" si="2"/>
        <v>-7</v>
      </c>
      <c r="AW53" s="63" t="s">
        <v>5569</v>
      </c>
    </row>
    <row r="54" spans="1:49" ht="16" customHeight="1" x14ac:dyDescent="0.2">
      <c r="A54" s="30" t="s">
        <v>382</v>
      </c>
      <c r="B54" s="30" t="s">
        <v>384</v>
      </c>
      <c r="C54" s="71"/>
      <c r="D54" s="72">
        <v>30.3</v>
      </c>
      <c r="E54" s="72">
        <v>-10</v>
      </c>
      <c r="F54" s="72">
        <v>-139.80000000000001</v>
      </c>
      <c r="G54" s="72">
        <v>-15</v>
      </c>
      <c r="H54" s="72">
        <f t="shared" si="0"/>
        <v>30.3</v>
      </c>
      <c r="I54" s="72" t="s">
        <v>5568</v>
      </c>
      <c r="J54" s="71"/>
      <c r="K54" s="72">
        <v>58</v>
      </c>
      <c r="L54" s="65"/>
      <c r="M54" s="65"/>
      <c r="N54" s="65"/>
      <c r="O54" s="65">
        <f>MAX(K54,L54)</f>
        <v>58</v>
      </c>
      <c r="P54" s="71"/>
      <c r="Q54" s="65"/>
      <c r="R54" s="65"/>
      <c r="S54" s="65"/>
      <c r="T54" s="65"/>
      <c r="U54" s="65"/>
      <c r="V54" s="65"/>
      <c r="W54" s="71"/>
      <c r="X54" s="65"/>
      <c r="Y54" s="65"/>
      <c r="Z54" s="65"/>
      <c r="AA54" s="65"/>
      <c r="AB54" s="65"/>
      <c r="AC54" s="65"/>
      <c r="AD54" s="65"/>
      <c r="AE54" s="65"/>
      <c r="AF54" s="72">
        <v>18</v>
      </c>
      <c r="AG54" s="65"/>
      <c r="AH54" s="65"/>
      <c r="AI54" s="65">
        <f>MAX(X54:AF54)</f>
        <v>18</v>
      </c>
      <c r="AJ54" s="71"/>
      <c r="AK54" s="72">
        <v>100.91</v>
      </c>
      <c r="AL54" s="72">
        <v>58.771666699999997</v>
      </c>
      <c r="AM54" s="72">
        <v>98.913666699999993</v>
      </c>
      <c r="AN54" s="72">
        <f t="shared" si="5"/>
        <v>98.913666699999993</v>
      </c>
      <c r="AO54" s="71"/>
      <c r="AP54" s="65"/>
      <c r="AQ54" s="65"/>
      <c r="AR54" s="65"/>
      <c r="AS54" s="65"/>
      <c r="AT54" s="72">
        <v>-4</v>
      </c>
      <c r="AU54" s="72">
        <v>-5</v>
      </c>
      <c r="AV54" s="65">
        <f t="shared" si="2"/>
        <v>-4</v>
      </c>
      <c r="AW54" s="63" t="s">
        <v>5569</v>
      </c>
    </row>
    <row r="55" spans="1:49" ht="16" customHeight="1" x14ac:dyDescent="0.2">
      <c r="A55" s="30" t="s">
        <v>385</v>
      </c>
      <c r="B55" s="30" t="s">
        <v>387</v>
      </c>
      <c r="C55" s="71"/>
      <c r="D55" s="72">
        <v>19.8</v>
      </c>
      <c r="E55" s="72">
        <v>0</v>
      </c>
      <c r="F55" s="72">
        <v>36.1</v>
      </c>
      <c r="G55" s="72">
        <v>-53</v>
      </c>
      <c r="H55" s="72">
        <f t="shared" si="0"/>
        <v>36.1</v>
      </c>
      <c r="I55" s="72" t="s">
        <v>5568</v>
      </c>
      <c r="J55" s="71"/>
      <c r="K55" s="72"/>
      <c r="L55" s="65"/>
      <c r="M55" s="65"/>
      <c r="N55" s="65"/>
      <c r="O55" s="65"/>
      <c r="P55" s="71"/>
      <c r="Q55" s="65"/>
      <c r="R55" s="65"/>
      <c r="S55" s="65"/>
      <c r="T55" s="65"/>
      <c r="U55" s="65"/>
      <c r="V55" s="65"/>
      <c r="W55" s="71"/>
      <c r="X55" s="65"/>
      <c r="Y55" s="65"/>
      <c r="Z55" s="65"/>
      <c r="AA55" s="65"/>
      <c r="AB55" s="65"/>
      <c r="AC55" s="65"/>
      <c r="AD55" s="65"/>
      <c r="AE55" s="65"/>
      <c r="AF55" s="72" t="s">
        <v>5571</v>
      </c>
      <c r="AG55" s="65"/>
      <c r="AH55" s="65"/>
      <c r="AI55" s="65"/>
      <c r="AJ55" s="71"/>
      <c r="AK55" s="72">
        <v>18.396000000000001</v>
      </c>
      <c r="AL55" s="72">
        <v>-12.240333</v>
      </c>
      <c r="AM55" s="72">
        <v>66.330666699999995</v>
      </c>
      <c r="AN55" s="72">
        <f t="shared" si="5"/>
        <v>66.330666699999995</v>
      </c>
      <c r="AO55" s="71"/>
      <c r="AP55" s="65"/>
      <c r="AQ55" s="65"/>
      <c r="AR55" s="65"/>
      <c r="AS55" s="65"/>
      <c r="AT55" s="72">
        <v>4</v>
      </c>
      <c r="AU55" s="72">
        <v>-4</v>
      </c>
      <c r="AV55" s="65">
        <f t="shared" si="2"/>
        <v>4</v>
      </c>
      <c r="AW55" s="63" t="s">
        <v>5569</v>
      </c>
    </row>
    <row r="56" spans="1:49" ht="16" customHeight="1" x14ac:dyDescent="0.2">
      <c r="A56" s="30" t="s">
        <v>388</v>
      </c>
      <c r="B56" s="30" t="s">
        <v>390</v>
      </c>
      <c r="C56" s="71"/>
      <c r="D56" s="72">
        <v>35.5</v>
      </c>
      <c r="E56" s="72">
        <v>15</v>
      </c>
      <c r="F56" s="72">
        <v>-4.7</v>
      </c>
      <c r="G56" s="72">
        <v>-4</v>
      </c>
      <c r="H56" s="72">
        <f t="shared" si="0"/>
        <v>35.5</v>
      </c>
      <c r="I56" s="72" t="s">
        <v>5568</v>
      </c>
      <c r="J56" s="71"/>
      <c r="K56" s="72">
        <v>67</v>
      </c>
      <c r="L56" s="65"/>
      <c r="M56" s="65"/>
      <c r="N56" s="65"/>
      <c r="O56" s="65">
        <f>MAX(K56,L56)</f>
        <v>67</v>
      </c>
      <c r="P56" s="71"/>
      <c r="Q56" s="65"/>
      <c r="R56" s="65"/>
      <c r="S56" s="65"/>
      <c r="T56" s="65"/>
      <c r="U56" s="65"/>
      <c r="V56" s="65"/>
      <c r="W56" s="71"/>
      <c r="X56" s="65"/>
      <c r="Y56" s="65"/>
      <c r="Z56" s="65"/>
      <c r="AA56" s="65"/>
      <c r="AB56" s="65"/>
      <c r="AC56" s="65"/>
      <c r="AD56" s="65"/>
      <c r="AE56" s="65"/>
      <c r="AF56" s="72">
        <v>4.1100000000000003</v>
      </c>
      <c r="AG56" s="65"/>
      <c r="AH56" s="65"/>
      <c r="AI56" s="65">
        <f>MAX(X56:AF56)</f>
        <v>4.1100000000000003</v>
      </c>
      <c r="AJ56" s="71"/>
      <c r="AK56" s="72">
        <v>100.809667</v>
      </c>
      <c r="AL56" s="72">
        <v>96.357666699999996</v>
      </c>
      <c r="AM56" s="72">
        <v>98.185333299999996</v>
      </c>
      <c r="AN56" s="72">
        <f t="shared" si="5"/>
        <v>98.185333299999996</v>
      </c>
      <c r="AO56" s="71"/>
      <c r="AP56" s="65"/>
      <c r="AQ56" s="65"/>
      <c r="AR56" s="72">
        <v>6</v>
      </c>
      <c r="AS56" s="65">
        <f>MAX(AP56:AR56)</f>
        <v>6</v>
      </c>
      <c r="AT56" s="72">
        <v>-1</v>
      </c>
      <c r="AU56" s="72">
        <v>1</v>
      </c>
      <c r="AV56" s="65">
        <f t="shared" si="2"/>
        <v>1</v>
      </c>
      <c r="AW56" s="63" t="s">
        <v>5569</v>
      </c>
    </row>
    <row r="57" spans="1:49" ht="16" customHeight="1" x14ac:dyDescent="0.2">
      <c r="A57" s="30" t="s">
        <v>391</v>
      </c>
      <c r="B57" s="30" t="s">
        <v>393</v>
      </c>
      <c r="C57" s="71"/>
      <c r="D57" s="72">
        <v>-85.6</v>
      </c>
      <c r="E57" s="72">
        <v>-9</v>
      </c>
      <c r="F57" s="72">
        <v>-20.2</v>
      </c>
      <c r="G57" s="72">
        <v>-48</v>
      </c>
      <c r="H57" s="72">
        <f t="shared" si="0"/>
        <v>-9</v>
      </c>
      <c r="I57" s="72" t="s">
        <v>5568</v>
      </c>
      <c r="J57" s="71"/>
      <c r="K57" s="72">
        <v>100</v>
      </c>
      <c r="L57" s="65"/>
      <c r="M57" s="65"/>
      <c r="N57" s="65"/>
      <c r="O57" s="65">
        <f>MAX(K57,L57)</f>
        <v>100</v>
      </c>
      <c r="P57" s="71"/>
      <c r="Q57" s="65"/>
      <c r="R57" s="65"/>
      <c r="S57" s="65"/>
      <c r="T57" s="65"/>
      <c r="U57" s="65"/>
      <c r="V57" s="65"/>
      <c r="W57" s="71"/>
      <c r="X57" s="65"/>
      <c r="Y57" s="65"/>
      <c r="Z57" s="65"/>
      <c r="AA57" s="65"/>
      <c r="AB57" s="65"/>
      <c r="AC57" s="65"/>
      <c r="AD57" s="65"/>
      <c r="AE57" s="65"/>
      <c r="AF57" s="72">
        <v>56</v>
      </c>
      <c r="AG57" s="65"/>
      <c r="AH57" s="65"/>
      <c r="AI57" s="65">
        <f>MAX(X57:AF57)</f>
        <v>56</v>
      </c>
      <c r="AJ57" s="71"/>
      <c r="AK57" s="72">
        <v>29.072666699999999</v>
      </c>
      <c r="AL57" s="72">
        <v>92.215333299999998</v>
      </c>
      <c r="AM57" s="72">
        <v>93.361333299999998</v>
      </c>
      <c r="AN57" s="72">
        <f t="shared" si="5"/>
        <v>93.361333299999998</v>
      </c>
      <c r="AO57" s="71"/>
      <c r="AP57" s="65"/>
      <c r="AQ57" s="65"/>
      <c r="AR57" s="65"/>
      <c r="AS57" s="65"/>
      <c r="AT57" s="72">
        <v>-3</v>
      </c>
      <c r="AU57" s="72">
        <v>-2</v>
      </c>
      <c r="AV57" s="65">
        <f t="shared" si="2"/>
        <v>-2</v>
      </c>
      <c r="AW57" s="63" t="s">
        <v>5569</v>
      </c>
    </row>
    <row r="58" spans="1:49" ht="16" customHeight="1" x14ac:dyDescent="0.2">
      <c r="A58" s="30" t="s">
        <v>394</v>
      </c>
      <c r="B58" s="30" t="s">
        <v>396</v>
      </c>
      <c r="C58" s="71"/>
      <c r="D58" s="72">
        <v>27.8</v>
      </c>
      <c r="E58" s="72">
        <v>-45</v>
      </c>
      <c r="F58" s="72">
        <v>-22.2</v>
      </c>
      <c r="G58" s="72">
        <v>-43</v>
      </c>
      <c r="H58" s="72">
        <f t="shared" si="0"/>
        <v>27.8</v>
      </c>
      <c r="I58" s="72" t="s">
        <v>5568</v>
      </c>
      <c r="J58" s="71"/>
      <c r="K58" s="72">
        <v>75</v>
      </c>
      <c r="L58" s="65"/>
      <c r="M58" s="65"/>
      <c r="N58" s="65"/>
      <c r="O58" s="65">
        <f>MAX(K58,L58)</f>
        <v>75</v>
      </c>
      <c r="P58" s="71"/>
      <c r="Q58" s="65"/>
      <c r="R58" s="65"/>
      <c r="S58" s="65"/>
      <c r="T58" s="65"/>
      <c r="U58" s="65"/>
      <c r="V58" s="65"/>
      <c r="W58" s="71"/>
      <c r="X58" s="65"/>
      <c r="Y58" s="65"/>
      <c r="Z58" s="65"/>
      <c r="AA58" s="65"/>
      <c r="AB58" s="65"/>
      <c r="AC58" s="65"/>
      <c r="AD58" s="65"/>
      <c r="AE58" s="65"/>
      <c r="AF58" s="72">
        <v>0</v>
      </c>
      <c r="AG58" s="65"/>
      <c r="AH58" s="65"/>
      <c r="AI58" s="65">
        <f>MAX(X58:AF58)</f>
        <v>0</v>
      </c>
      <c r="AJ58" s="71"/>
      <c r="AK58" s="72">
        <v>58.250333300000001</v>
      </c>
      <c r="AL58" s="72">
        <v>62.597333300000003</v>
      </c>
      <c r="AM58" s="72">
        <v>90.337000000000003</v>
      </c>
      <c r="AN58" s="72">
        <f t="shared" si="5"/>
        <v>90.337000000000003</v>
      </c>
      <c r="AO58" s="71"/>
      <c r="AP58" s="65"/>
      <c r="AQ58" s="65"/>
      <c r="AR58" s="72">
        <v>28</v>
      </c>
      <c r="AS58" s="65">
        <f>MAX(AP58:AR58)</f>
        <v>28</v>
      </c>
      <c r="AT58" s="72">
        <v>0</v>
      </c>
      <c r="AU58" s="72">
        <v>-10</v>
      </c>
      <c r="AV58" s="65">
        <f t="shared" si="2"/>
        <v>0</v>
      </c>
      <c r="AW58" s="63" t="s">
        <v>5569</v>
      </c>
    </row>
    <row r="59" spans="1:49" ht="16" customHeight="1" x14ac:dyDescent="0.2">
      <c r="A59" s="30" t="s">
        <v>397</v>
      </c>
      <c r="B59" s="30" t="s">
        <v>399</v>
      </c>
      <c r="C59" s="71"/>
      <c r="D59" s="72">
        <v>61</v>
      </c>
      <c r="E59" s="72">
        <v>-41</v>
      </c>
      <c r="F59" s="72">
        <v>-122.5</v>
      </c>
      <c r="G59" s="72">
        <v>-41</v>
      </c>
      <c r="H59" s="72">
        <f t="shared" si="0"/>
        <v>61</v>
      </c>
      <c r="I59" s="72" t="s">
        <v>5568</v>
      </c>
      <c r="J59" s="71"/>
      <c r="K59" s="72">
        <v>99</v>
      </c>
      <c r="L59" s="65"/>
      <c r="M59" s="65"/>
      <c r="N59" s="65"/>
      <c r="O59" s="65">
        <f>MAX(K59,L59)</f>
        <v>99</v>
      </c>
      <c r="P59" s="71"/>
      <c r="Q59" s="65"/>
      <c r="R59" s="65"/>
      <c r="S59" s="65"/>
      <c r="T59" s="65"/>
      <c r="U59" s="65"/>
      <c r="V59" s="65"/>
      <c r="W59" s="71"/>
      <c r="X59" s="65"/>
      <c r="Y59" s="65"/>
      <c r="Z59" s="65"/>
      <c r="AA59" s="65"/>
      <c r="AB59" s="65"/>
      <c r="AC59" s="65"/>
      <c r="AD59" s="65"/>
      <c r="AE59" s="65"/>
      <c r="AF59" s="72">
        <v>88</v>
      </c>
      <c r="AG59" s="65"/>
      <c r="AH59" s="65"/>
      <c r="AI59" s="65">
        <f>MAX(X59:AF59)</f>
        <v>88</v>
      </c>
      <c r="AJ59" s="71"/>
      <c r="AK59" s="72">
        <v>3.3353333300000001</v>
      </c>
      <c r="AL59" s="72">
        <v>-1.6716667000000001</v>
      </c>
      <c r="AM59" s="72">
        <v>31.873666700000001</v>
      </c>
      <c r="AN59" s="72">
        <f t="shared" si="5"/>
        <v>31.873666700000001</v>
      </c>
      <c r="AO59" s="71"/>
      <c r="AP59" s="65"/>
      <c r="AQ59" s="65"/>
      <c r="AR59" s="65"/>
      <c r="AS59" s="65"/>
      <c r="AT59" s="72">
        <v>-8</v>
      </c>
      <c r="AU59" s="72">
        <v>-8</v>
      </c>
      <c r="AV59" s="65">
        <f t="shared" si="2"/>
        <v>-8</v>
      </c>
      <c r="AW59" s="63" t="s">
        <v>5569</v>
      </c>
    </row>
    <row r="60" spans="1:49" ht="16" customHeight="1" x14ac:dyDescent="0.2">
      <c r="A60" s="30" t="s">
        <v>400</v>
      </c>
      <c r="B60" s="30" t="s">
        <v>402</v>
      </c>
      <c r="C60" s="71"/>
      <c r="D60" s="72">
        <v>15.8</v>
      </c>
      <c r="E60" s="72">
        <v>8</v>
      </c>
      <c r="F60" s="72">
        <v>-82.6</v>
      </c>
      <c r="G60" s="72">
        <v>-25</v>
      </c>
      <c r="H60" s="72">
        <f t="shared" si="0"/>
        <v>15.8</v>
      </c>
      <c r="I60" s="72" t="s">
        <v>5568</v>
      </c>
      <c r="J60" s="71"/>
      <c r="K60" s="65"/>
      <c r="L60" s="65"/>
      <c r="M60" s="65"/>
      <c r="N60" s="65"/>
      <c r="O60" s="65"/>
      <c r="P60" s="71"/>
      <c r="Q60" s="65"/>
      <c r="R60" s="65"/>
      <c r="S60" s="65"/>
      <c r="T60" s="65"/>
      <c r="U60" s="65"/>
      <c r="V60" s="65"/>
      <c r="W60" s="71"/>
      <c r="X60" s="65"/>
      <c r="Y60" s="65"/>
      <c r="Z60" s="65"/>
      <c r="AA60" s="65"/>
      <c r="AB60" s="65"/>
      <c r="AC60" s="65"/>
      <c r="AD60" s="65"/>
      <c r="AE60" s="65"/>
      <c r="AF60" s="65"/>
      <c r="AG60" s="65"/>
      <c r="AH60" s="65"/>
      <c r="AI60" s="65"/>
      <c r="AJ60" s="71"/>
      <c r="AK60" s="72">
        <v>43.0816667</v>
      </c>
      <c r="AL60" s="72">
        <v>13.619</v>
      </c>
      <c r="AM60" s="72">
        <v>52.095666700000002</v>
      </c>
      <c r="AN60" s="72">
        <f t="shared" si="5"/>
        <v>52.095666700000002</v>
      </c>
      <c r="AO60" s="71"/>
      <c r="AP60" s="65"/>
      <c r="AQ60" s="65"/>
      <c r="AR60" s="65"/>
      <c r="AS60" s="65"/>
      <c r="AT60" s="72">
        <v>-6</v>
      </c>
      <c r="AU60" s="72">
        <v>-3</v>
      </c>
      <c r="AV60" s="65">
        <f t="shared" si="2"/>
        <v>-3</v>
      </c>
      <c r="AW60" s="63" t="s">
        <v>5569</v>
      </c>
    </row>
    <row r="61" spans="1:49" ht="16" customHeight="1" x14ac:dyDescent="0.2">
      <c r="A61" s="30" t="s">
        <v>403</v>
      </c>
      <c r="B61" s="30" t="s">
        <v>405</v>
      </c>
      <c r="C61" s="71"/>
      <c r="D61" s="72">
        <v>-25.1</v>
      </c>
      <c r="E61" s="72">
        <v>39</v>
      </c>
      <c r="F61" s="72">
        <v>-54.7</v>
      </c>
      <c r="G61" s="72">
        <v>35</v>
      </c>
      <c r="H61" s="72">
        <f t="shared" si="0"/>
        <v>39</v>
      </c>
      <c r="I61" s="72" t="s">
        <v>5568</v>
      </c>
      <c r="J61" s="71"/>
      <c r="K61" s="72">
        <v>35</v>
      </c>
      <c r="L61" s="65"/>
      <c r="M61" s="65"/>
      <c r="N61" s="65"/>
      <c r="O61" s="65">
        <f>MAX(K61,L61)</f>
        <v>35</v>
      </c>
      <c r="P61" s="71"/>
      <c r="Q61" s="65"/>
      <c r="R61" s="65"/>
      <c r="S61" s="65"/>
      <c r="T61" s="65"/>
      <c r="U61" s="65"/>
      <c r="V61" s="65"/>
      <c r="W61" s="71"/>
      <c r="X61" s="65"/>
      <c r="Y61" s="65"/>
      <c r="Z61" s="65"/>
      <c r="AA61" s="65"/>
      <c r="AB61" s="65"/>
      <c r="AC61" s="65"/>
      <c r="AD61" s="65"/>
      <c r="AE61" s="65"/>
      <c r="AF61" s="72">
        <v>46</v>
      </c>
      <c r="AG61" s="65"/>
      <c r="AH61" s="65"/>
      <c r="AI61" s="65">
        <f>MAX(X61:AF61)</f>
        <v>46</v>
      </c>
      <c r="AJ61" s="71"/>
      <c r="AK61" s="72">
        <v>84.635999999999996</v>
      </c>
      <c r="AL61" s="72">
        <v>99.466333300000002</v>
      </c>
      <c r="AM61" s="72">
        <v>31.995000000000001</v>
      </c>
      <c r="AN61" s="72">
        <f t="shared" si="5"/>
        <v>99.466333300000002</v>
      </c>
      <c r="AO61" s="71"/>
      <c r="AP61" s="65"/>
      <c r="AQ61" s="65"/>
      <c r="AR61" s="72">
        <v>3</v>
      </c>
      <c r="AS61" s="65">
        <f>MAX(AP61:AR61)</f>
        <v>3</v>
      </c>
      <c r="AT61" s="72">
        <v>1</v>
      </c>
      <c r="AU61" s="72">
        <v>-5</v>
      </c>
      <c r="AV61" s="65">
        <f t="shared" si="2"/>
        <v>1</v>
      </c>
      <c r="AW61" s="63" t="s">
        <v>5569</v>
      </c>
    </row>
    <row r="62" spans="1:49" ht="16" customHeight="1" x14ac:dyDescent="0.2">
      <c r="A62" s="30" t="s">
        <v>406</v>
      </c>
      <c r="B62" s="30" t="s">
        <v>408</v>
      </c>
      <c r="C62" s="71"/>
      <c r="D62" s="72">
        <v>-69.900000000000006</v>
      </c>
      <c r="E62" s="72">
        <v>-3</v>
      </c>
      <c r="F62" s="72">
        <v>-12.5</v>
      </c>
      <c r="G62" s="72">
        <v>-36</v>
      </c>
      <c r="H62" s="72">
        <f t="shared" si="0"/>
        <v>-3</v>
      </c>
      <c r="I62" s="72" t="s">
        <v>5568</v>
      </c>
      <c r="J62" s="71"/>
      <c r="K62" s="72"/>
      <c r="L62" s="65"/>
      <c r="M62" s="65"/>
      <c r="N62" s="65"/>
      <c r="O62" s="65"/>
      <c r="P62" s="71"/>
      <c r="Q62" s="65"/>
      <c r="R62" s="65"/>
      <c r="S62" s="65"/>
      <c r="T62" s="65"/>
      <c r="U62" s="65"/>
      <c r="V62" s="65"/>
      <c r="W62" s="71"/>
      <c r="X62" s="65"/>
      <c r="Y62" s="65"/>
      <c r="Z62" s="65"/>
      <c r="AA62" s="65"/>
      <c r="AB62" s="65"/>
      <c r="AC62" s="65"/>
      <c r="AD62" s="65"/>
      <c r="AE62" s="65"/>
      <c r="AF62" s="72" t="s">
        <v>5572</v>
      </c>
      <c r="AG62" s="65"/>
      <c r="AH62" s="65"/>
      <c r="AI62" s="65"/>
      <c r="AJ62" s="71"/>
      <c r="AK62" s="72">
        <v>-0.81066669999999996</v>
      </c>
      <c r="AL62" s="72">
        <v>5.2160000000000002</v>
      </c>
      <c r="AM62" s="72">
        <v>46.256999999999998</v>
      </c>
      <c r="AN62" s="72">
        <f t="shared" si="5"/>
        <v>46.256999999999998</v>
      </c>
      <c r="AO62" s="71"/>
      <c r="AP62" s="65"/>
      <c r="AQ62" s="65"/>
      <c r="AR62" s="65"/>
      <c r="AS62" s="65"/>
      <c r="AT62" s="72">
        <v>-1</v>
      </c>
      <c r="AU62" s="72">
        <v>-10</v>
      </c>
      <c r="AV62" s="65">
        <f t="shared" si="2"/>
        <v>-1</v>
      </c>
      <c r="AW62" s="63" t="s">
        <v>5569</v>
      </c>
    </row>
    <row r="63" spans="1:49" ht="16" customHeight="1" x14ac:dyDescent="0.2">
      <c r="A63" s="30" t="s">
        <v>409</v>
      </c>
      <c r="B63" s="30" t="s">
        <v>411</v>
      </c>
      <c r="C63" s="71"/>
      <c r="D63" s="72">
        <v>41.8</v>
      </c>
      <c r="E63" s="72">
        <v>-38</v>
      </c>
      <c r="F63" s="72">
        <v>-2.6</v>
      </c>
      <c r="G63" s="72">
        <v>-20</v>
      </c>
      <c r="H63" s="72">
        <f t="shared" si="0"/>
        <v>41.8</v>
      </c>
      <c r="I63" s="72" t="s">
        <v>5568</v>
      </c>
      <c r="J63" s="71"/>
      <c r="K63" s="72">
        <v>88</v>
      </c>
      <c r="L63" s="65"/>
      <c r="M63" s="65"/>
      <c r="N63" s="65"/>
      <c r="O63" s="65">
        <f t="shared" ref="O63:O91" si="8">MAX(K63,L63)</f>
        <v>88</v>
      </c>
      <c r="P63" s="71"/>
      <c r="Q63" s="65"/>
      <c r="R63" s="65"/>
      <c r="S63" s="65"/>
      <c r="T63" s="65"/>
      <c r="U63" s="65"/>
      <c r="V63" s="65"/>
      <c r="W63" s="71"/>
      <c r="X63" s="65"/>
      <c r="Y63" s="65"/>
      <c r="Z63" s="65"/>
      <c r="AA63" s="65"/>
      <c r="AB63" s="65"/>
      <c r="AC63" s="65"/>
      <c r="AD63" s="65"/>
      <c r="AE63" s="65"/>
      <c r="AF63" s="72">
        <v>4</v>
      </c>
      <c r="AG63" s="65"/>
      <c r="AH63" s="65"/>
      <c r="AI63" s="65">
        <f t="shared" ref="AI63:AI91" si="9">MAX(X63:AF63)</f>
        <v>4</v>
      </c>
      <c r="AJ63" s="71"/>
      <c r="AK63" s="72">
        <v>41.195333300000001</v>
      </c>
      <c r="AL63" s="72">
        <v>47.186999999999998</v>
      </c>
      <c r="AM63" s="72">
        <v>94.757000000000005</v>
      </c>
      <c r="AN63" s="72">
        <f t="shared" si="5"/>
        <v>94.757000000000005</v>
      </c>
      <c r="AO63" s="71"/>
      <c r="AP63" s="65"/>
      <c r="AQ63" s="65"/>
      <c r="AR63" s="65"/>
      <c r="AS63" s="65"/>
      <c r="AT63" s="72">
        <v>8</v>
      </c>
      <c r="AU63" s="72">
        <v>-5</v>
      </c>
      <c r="AV63" s="65">
        <f t="shared" si="2"/>
        <v>8</v>
      </c>
      <c r="AW63" s="63" t="s">
        <v>5569</v>
      </c>
    </row>
    <row r="64" spans="1:49" ht="16" customHeight="1" x14ac:dyDescent="0.2">
      <c r="A64" s="30" t="s">
        <v>412</v>
      </c>
      <c r="B64" s="30" t="s">
        <v>414</v>
      </c>
      <c r="C64" s="71"/>
      <c r="D64" s="72">
        <v>47.5</v>
      </c>
      <c r="E64" s="72">
        <v>24</v>
      </c>
      <c r="F64" s="72">
        <v>-18.100000000000001</v>
      </c>
      <c r="G64" s="72">
        <v>3</v>
      </c>
      <c r="H64" s="72">
        <f t="shared" si="0"/>
        <v>47.5</v>
      </c>
      <c r="I64" s="72" t="s">
        <v>5568</v>
      </c>
      <c r="J64" s="71"/>
      <c r="K64" s="72">
        <v>100</v>
      </c>
      <c r="L64" s="65"/>
      <c r="M64" s="65"/>
      <c r="N64" s="65"/>
      <c r="O64" s="65">
        <f t="shared" si="8"/>
        <v>100</v>
      </c>
      <c r="P64" s="71"/>
      <c r="Q64" s="65"/>
      <c r="R64" s="65"/>
      <c r="S64" s="65"/>
      <c r="T64" s="65"/>
      <c r="U64" s="65"/>
      <c r="V64" s="65"/>
      <c r="W64" s="71"/>
      <c r="X64" s="65"/>
      <c r="Y64" s="65"/>
      <c r="Z64" s="65"/>
      <c r="AA64" s="65"/>
      <c r="AB64" s="65"/>
      <c r="AC64" s="65"/>
      <c r="AD64" s="65"/>
      <c r="AE64" s="65"/>
      <c r="AF64" s="72">
        <v>78</v>
      </c>
      <c r="AG64" s="65"/>
      <c r="AH64" s="65"/>
      <c r="AI64" s="65">
        <f t="shared" si="9"/>
        <v>78</v>
      </c>
      <c r="AJ64" s="71"/>
      <c r="AK64" s="72">
        <v>99.141666700000002</v>
      </c>
      <c r="AL64" s="72">
        <v>38.512666699999997</v>
      </c>
      <c r="AM64" s="72">
        <v>94.385999999999996</v>
      </c>
      <c r="AN64" s="72">
        <f t="shared" si="5"/>
        <v>94.385999999999996</v>
      </c>
      <c r="AO64" s="71"/>
      <c r="AP64" s="65"/>
      <c r="AQ64" s="65"/>
      <c r="AR64" s="65"/>
      <c r="AS64" s="65"/>
      <c r="AT64" s="72">
        <v>19</v>
      </c>
      <c r="AU64" s="72">
        <v>16</v>
      </c>
      <c r="AV64" s="65">
        <f t="shared" si="2"/>
        <v>19</v>
      </c>
      <c r="AW64" s="63" t="s">
        <v>5567</v>
      </c>
    </row>
    <row r="65" spans="1:49" ht="16" customHeight="1" x14ac:dyDescent="0.2">
      <c r="A65" s="30" t="s">
        <v>415</v>
      </c>
      <c r="B65" s="30" t="s">
        <v>417</v>
      </c>
      <c r="C65" s="71"/>
      <c r="D65" s="72">
        <v>-13.2</v>
      </c>
      <c r="E65" s="72">
        <v>-3</v>
      </c>
      <c r="F65" s="72">
        <v>-52.4</v>
      </c>
      <c r="G65" s="72">
        <v>1</v>
      </c>
      <c r="H65" s="72">
        <f t="shared" si="0"/>
        <v>1</v>
      </c>
      <c r="I65" s="72" t="s">
        <v>5568</v>
      </c>
      <c r="J65" s="71"/>
      <c r="K65" s="72">
        <v>26</v>
      </c>
      <c r="L65" s="65"/>
      <c r="M65" s="65"/>
      <c r="N65" s="65"/>
      <c r="O65" s="65">
        <f t="shared" si="8"/>
        <v>26</v>
      </c>
      <c r="P65" s="71"/>
      <c r="Q65" s="65"/>
      <c r="R65" s="65"/>
      <c r="S65" s="65"/>
      <c r="T65" s="65"/>
      <c r="U65" s="65"/>
      <c r="V65" s="65"/>
      <c r="W65" s="71"/>
      <c r="X65" s="65"/>
      <c r="Y65" s="65"/>
      <c r="Z65" s="65"/>
      <c r="AA65" s="65"/>
      <c r="AB65" s="65"/>
      <c r="AC65" s="65"/>
      <c r="AD65" s="65"/>
      <c r="AE65" s="65"/>
      <c r="AF65" s="72">
        <v>1</v>
      </c>
      <c r="AG65" s="65"/>
      <c r="AH65" s="65"/>
      <c r="AI65" s="65">
        <f t="shared" si="9"/>
        <v>1</v>
      </c>
      <c r="AJ65" s="71"/>
      <c r="AK65" s="72">
        <v>71.381333299999994</v>
      </c>
      <c r="AL65" s="72">
        <v>82.444999999999993</v>
      </c>
      <c r="AM65" s="72">
        <v>100.592333</v>
      </c>
      <c r="AN65" s="72">
        <f t="shared" si="5"/>
        <v>100.592333</v>
      </c>
      <c r="AO65" s="71"/>
      <c r="AP65" s="65"/>
      <c r="AQ65" s="65"/>
      <c r="AR65" s="72">
        <v>15</v>
      </c>
      <c r="AS65" s="65">
        <f>MAX(AP65:AR65)</f>
        <v>15</v>
      </c>
      <c r="AT65" s="72">
        <v>9</v>
      </c>
      <c r="AU65" s="72">
        <v>-8</v>
      </c>
      <c r="AV65" s="65">
        <f t="shared" si="2"/>
        <v>9</v>
      </c>
      <c r="AW65" s="63" t="s">
        <v>5569</v>
      </c>
    </row>
    <row r="66" spans="1:49" ht="16" customHeight="1" x14ac:dyDescent="0.2">
      <c r="A66" s="30" t="s">
        <v>418</v>
      </c>
      <c r="B66" s="30" t="s">
        <v>420</v>
      </c>
      <c r="C66" s="71"/>
      <c r="D66" s="72">
        <v>21.8</v>
      </c>
      <c r="E66" s="72">
        <v>-17</v>
      </c>
      <c r="F66" s="72">
        <v>2</v>
      </c>
      <c r="G66" s="72">
        <v>-39</v>
      </c>
      <c r="H66" s="72">
        <f t="shared" si="0"/>
        <v>21.8</v>
      </c>
      <c r="I66" s="72" t="s">
        <v>5568</v>
      </c>
      <c r="J66" s="71"/>
      <c r="K66" s="72">
        <v>0</v>
      </c>
      <c r="L66" s="65"/>
      <c r="M66" s="65"/>
      <c r="N66" s="65"/>
      <c r="O66" s="65">
        <f t="shared" si="8"/>
        <v>0</v>
      </c>
      <c r="P66" s="71"/>
      <c r="Q66" s="65"/>
      <c r="R66" s="65"/>
      <c r="S66" s="65"/>
      <c r="T66" s="65"/>
      <c r="U66" s="65"/>
      <c r="V66" s="65"/>
      <c r="W66" s="71"/>
      <c r="X66" s="65"/>
      <c r="Y66" s="65"/>
      <c r="Z66" s="65"/>
      <c r="AA66" s="65"/>
      <c r="AB66" s="65"/>
      <c r="AC66" s="65"/>
      <c r="AD66" s="65"/>
      <c r="AE66" s="65"/>
      <c r="AF66" s="72">
        <v>29</v>
      </c>
      <c r="AG66" s="65"/>
      <c r="AH66" s="65"/>
      <c r="AI66" s="65">
        <f t="shared" si="9"/>
        <v>29</v>
      </c>
      <c r="AJ66" s="71"/>
      <c r="AK66" s="72">
        <v>80.796999999999997</v>
      </c>
      <c r="AL66" s="72">
        <v>83.982666699999996</v>
      </c>
      <c r="AM66" s="72">
        <v>65.992999999999995</v>
      </c>
      <c r="AN66" s="72">
        <f t="shared" si="5"/>
        <v>83.982666699999996</v>
      </c>
      <c r="AO66" s="71"/>
      <c r="AP66" s="65"/>
      <c r="AQ66" s="65"/>
      <c r="AR66" s="72">
        <v>5</v>
      </c>
      <c r="AS66" s="65">
        <f>MAX(AP66:AR66)</f>
        <v>5</v>
      </c>
      <c r="AT66" s="72">
        <v>-4</v>
      </c>
      <c r="AU66" s="72">
        <v>-11</v>
      </c>
      <c r="AV66" s="65">
        <f t="shared" si="2"/>
        <v>-4</v>
      </c>
      <c r="AW66" s="63" t="s">
        <v>5569</v>
      </c>
    </row>
    <row r="67" spans="1:49" ht="16" customHeight="1" x14ac:dyDescent="0.2">
      <c r="A67" s="30" t="s">
        <v>421</v>
      </c>
      <c r="B67" s="30" t="s">
        <v>423</v>
      </c>
      <c r="C67" s="71"/>
      <c r="D67" s="72">
        <v>57.5</v>
      </c>
      <c r="E67" s="72">
        <v>34</v>
      </c>
      <c r="F67" s="72">
        <v>-115.7</v>
      </c>
      <c r="G67" s="72">
        <v>32</v>
      </c>
      <c r="H67" s="72">
        <f t="shared" si="0"/>
        <v>57.5</v>
      </c>
      <c r="I67" s="72" t="s">
        <v>5568</v>
      </c>
      <c r="J67" s="71"/>
      <c r="K67" s="72">
        <v>100</v>
      </c>
      <c r="L67" s="65"/>
      <c r="M67" s="65"/>
      <c r="N67" s="65"/>
      <c r="O67" s="65">
        <f t="shared" si="8"/>
        <v>100</v>
      </c>
      <c r="P67" s="71"/>
      <c r="Q67" s="65"/>
      <c r="R67" s="65"/>
      <c r="S67" s="65"/>
      <c r="T67" s="65"/>
      <c r="U67" s="65"/>
      <c r="V67" s="65"/>
      <c r="W67" s="71"/>
      <c r="X67" s="65"/>
      <c r="Y67" s="65"/>
      <c r="Z67" s="65"/>
      <c r="AA67" s="65"/>
      <c r="AB67" s="65"/>
      <c r="AC67" s="65"/>
      <c r="AD67" s="65"/>
      <c r="AE67" s="65"/>
      <c r="AF67" s="72">
        <v>86</v>
      </c>
      <c r="AG67" s="65"/>
      <c r="AH67" s="65"/>
      <c r="AI67" s="65">
        <f t="shared" si="9"/>
        <v>86</v>
      </c>
      <c r="AJ67" s="71"/>
      <c r="AK67" s="72">
        <v>99.236333299999998</v>
      </c>
      <c r="AL67" s="72">
        <v>97.828333299999997</v>
      </c>
      <c r="AM67" s="72">
        <v>88.328999999999994</v>
      </c>
      <c r="AN67" s="72">
        <f t="shared" si="5"/>
        <v>97.828333299999997</v>
      </c>
      <c r="AO67" s="71"/>
      <c r="AP67" s="65"/>
      <c r="AQ67" s="65"/>
      <c r="AR67" s="65"/>
      <c r="AS67" s="65"/>
      <c r="AT67" s="72">
        <v>6</v>
      </c>
      <c r="AU67" s="72">
        <v>1</v>
      </c>
      <c r="AV67" s="65">
        <f t="shared" si="2"/>
        <v>6</v>
      </c>
      <c r="AW67" s="63" t="s">
        <v>5569</v>
      </c>
    </row>
    <row r="68" spans="1:49" ht="16" customHeight="1" x14ac:dyDescent="0.2">
      <c r="A68" s="30" t="s">
        <v>424</v>
      </c>
      <c r="B68" s="30" t="s">
        <v>426</v>
      </c>
      <c r="C68" s="71"/>
      <c r="D68" s="72">
        <v>31.5</v>
      </c>
      <c r="E68" s="72">
        <v>-19</v>
      </c>
      <c r="F68" s="72">
        <v>-137.1</v>
      </c>
      <c r="G68" s="72">
        <v>-46</v>
      </c>
      <c r="H68" s="72">
        <f t="shared" ref="H68:H131" si="10">MAX(D68:G68)</f>
        <v>31.5</v>
      </c>
      <c r="I68" s="72" t="s">
        <v>5568</v>
      </c>
      <c r="J68" s="71"/>
      <c r="K68" s="72">
        <v>92</v>
      </c>
      <c r="L68" s="65"/>
      <c r="M68" s="65"/>
      <c r="N68" s="65"/>
      <c r="O68" s="65">
        <f t="shared" si="8"/>
        <v>92</v>
      </c>
      <c r="P68" s="71"/>
      <c r="Q68" s="65"/>
      <c r="R68" s="65"/>
      <c r="S68" s="65"/>
      <c r="T68" s="65"/>
      <c r="U68" s="65"/>
      <c r="V68" s="65"/>
      <c r="W68" s="71"/>
      <c r="X68" s="65"/>
      <c r="Y68" s="65"/>
      <c r="Z68" s="65"/>
      <c r="AA68" s="65"/>
      <c r="AB68" s="65"/>
      <c r="AC68" s="65"/>
      <c r="AD68" s="65"/>
      <c r="AE68" s="65"/>
      <c r="AF68" s="72">
        <v>17</v>
      </c>
      <c r="AG68" s="65"/>
      <c r="AH68" s="65"/>
      <c r="AI68" s="65">
        <f t="shared" si="9"/>
        <v>17</v>
      </c>
      <c r="AJ68" s="71"/>
      <c r="AK68" s="72">
        <v>48.771999999999998</v>
      </c>
      <c r="AL68" s="72">
        <v>30.675000000000001</v>
      </c>
      <c r="AM68" s="72">
        <v>68.141666700000002</v>
      </c>
      <c r="AN68" s="72">
        <f t="shared" si="5"/>
        <v>68.141666700000002</v>
      </c>
      <c r="AO68" s="71"/>
      <c r="AP68" s="65"/>
      <c r="AQ68" s="65"/>
      <c r="AR68" s="65"/>
      <c r="AS68" s="65"/>
      <c r="AT68" s="72">
        <v>2</v>
      </c>
      <c r="AU68" s="72">
        <v>-6</v>
      </c>
      <c r="AV68" s="65">
        <f t="shared" ref="AV68:AV131" si="11">MAX(AT68:AU68)</f>
        <v>2</v>
      </c>
      <c r="AW68" s="63" t="s">
        <v>5569</v>
      </c>
    </row>
    <row r="69" spans="1:49" ht="16" customHeight="1" x14ac:dyDescent="0.2">
      <c r="A69" s="30" t="s">
        <v>427</v>
      </c>
      <c r="B69" s="30" t="s">
        <v>429</v>
      </c>
      <c r="C69" s="71"/>
      <c r="D69" s="72">
        <v>39.799999999999997</v>
      </c>
      <c r="E69" s="72">
        <v>-45</v>
      </c>
      <c r="F69" s="72">
        <v>28.8</v>
      </c>
      <c r="G69" s="72">
        <v>7</v>
      </c>
      <c r="H69" s="72">
        <f t="shared" si="10"/>
        <v>39.799999999999997</v>
      </c>
      <c r="I69" s="72" t="s">
        <v>5568</v>
      </c>
      <c r="J69" s="71"/>
      <c r="K69" s="72">
        <v>94</v>
      </c>
      <c r="L69" s="65"/>
      <c r="M69" s="65"/>
      <c r="N69" s="65"/>
      <c r="O69" s="65">
        <f t="shared" si="8"/>
        <v>94</v>
      </c>
      <c r="P69" s="71"/>
      <c r="Q69" s="65"/>
      <c r="R69" s="65"/>
      <c r="S69" s="65"/>
      <c r="T69" s="65"/>
      <c r="U69" s="65"/>
      <c r="V69" s="65"/>
      <c r="W69" s="71"/>
      <c r="X69" s="65"/>
      <c r="Y69" s="65"/>
      <c r="Z69" s="65"/>
      <c r="AA69" s="65"/>
      <c r="AB69" s="65"/>
      <c r="AC69" s="65"/>
      <c r="AD69" s="65"/>
      <c r="AE69" s="65"/>
      <c r="AF69" s="72">
        <v>42.49</v>
      </c>
      <c r="AG69" s="65"/>
      <c r="AH69" s="65"/>
      <c r="AI69" s="65">
        <f t="shared" si="9"/>
        <v>42.49</v>
      </c>
      <c r="AJ69" s="71"/>
      <c r="AK69" s="72">
        <v>27.8346667</v>
      </c>
      <c r="AL69" s="72">
        <v>41.089666700000002</v>
      </c>
      <c r="AM69" s="72">
        <v>91.660666699999993</v>
      </c>
      <c r="AN69" s="72">
        <f t="shared" si="5"/>
        <v>91.660666699999993</v>
      </c>
      <c r="AO69" s="71"/>
      <c r="AP69" s="65"/>
      <c r="AQ69" s="65"/>
      <c r="AR69" s="72">
        <v>4</v>
      </c>
      <c r="AS69" s="65">
        <f>MAX(AP69:AR69)</f>
        <v>4</v>
      </c>
      <c r="AT69" s="72">
        <v>-8</v>
      </c>
      <c r="AU69" s="72">
        <v>-2</v>
      </c>
      <c r="AV69" s="65">
        <f t="shared" si="11"/>
        <v>-2</v>
      </c>
      <c r="AW69" s="63" t="s">
        <v>5569</v>
      </c>
    </row>
    <row r="70" spans="1:49" ht="16" customHeight="1" x14ac:dyDescent="0.2">
      <c r="A70" s="30" t="s">
        <v>430</v>
      </c>
      <c r="B70" s="30" t="s">
        <v>432</v>
      </c>
      <c r="C70" s="71"/>
      <c r="D70" s="72">
        <v>20.7</v>
      </c>
      <c r="E70" s="72">
        <v>20</v>
      </c>
      <c r="F70" s="72">
        <v>-44.9</v>
      </c>
      <c r="G70" s="72">
        <v>-20</v>
      </c>
      <c r="H70" s="72">
        <f t="shared" si="10"/>
        <v>20.7</v>
      </c>
      <c r="I70" s="72" t="s">
        <v>5568</v>
      </c>
      <c r="J70" s="71"/>
      <c r="K70" s="72">
        <v>37</v>
      </c>
      <c r="L70" s="65"/>
      <c r="M70" s="65"/>
      <c r="N70" s="65"/>
      <c r="O70" s="65">
        <f t="shared" si="8"/>
        <v>37</v>
      </c>
      <c r="P70" s="71"/>
      <c r="Q70" s="65"/>
      <c r="R70" s="65"/>
      <c r="S70" s="65"/>
      <c r="T70" s="65"/>
      <c r="U70" s="65"/>
      <c r="V70" s="65"/>
      <c r="W70" s="71"/>
      <c r="X70" s="65"/>
      <c r="Y70" s="65"/>
      <c r="Z70" s="65"/>
      <c r="AA70" s="65"/>
      <c r="AB70" s="65"/>
      <c r="AC70" s="65"/>
      <c r="AD70" s="65"/>
      <c r="AE70" s="65"/>
      <c r="AF70" s="72">
        <v>0</v>
      </c>
      <c r="AG70" s="65"/>
      <c r="AH70" s="65"/>
      <c r="AI70" s="65">
        <f t="shared" si="9"/>
        <v>0</v>
      </c>
      <c r="AJ70" s="71"/>
      <c r="AK70" s="72">
        <v>6.4029999999999996</v>
      </c>
      <c r="AL70" s="72">
        <v>3.5896666700000002</v>
      </c>
      <c r="AM70" s="72">
        <v>56.604999999999997</v>
      </c>
      <c r="AN70" s="72">
        <f t="shared" si="5"/>
        <v>56.604999999999997</v>
      </c>
      <c r="AO70" s="71"/>
      <c r="AP70" s="65"/>
      <c r="AQ70" s="65"/>
      <c r="AR70" s="72">
        <v>2</v>
      </c>
      <c r="AS70" s="65">
        <f>MAX(AP70:AR70)</f>
        <v>2</v>
      </c>
      <c r="AT70" s="72">
        <v>8</v>
      </c>
      <c r="AU70" s="72">
        <v>4</v>
      </c>
      <c r="AV70" s="65">
        <f t="shared" si="11"/>
        <v>8</v>
      </c>
      <c r="AW70" s="63" t="s">
        <v>5569</v>
      </c>
    </row>
    <row r="71" spans="1:49" ht="16" customHeight="1" x14ac:dyDescent="0.2">
      <c r="A71" s="30" t="s">
        <v>433</v>
      </c>
      <c r="B71" s="30" t="s">
        <v>435</v>
      </c>
      <c r="C71" s="71"/>
      <c r="D71" s="72">
        <v>14.2</v>
      </c>
      <c r="E71" s="72">
        <v>14</v>
      </c>
      <c r="F71" s="72">
        <v>-47.7</v>
      </c>
      <c r="G71" s="72">
        <v>-23</v>
      </c>
      <c r="H71" s="72">
        <f t="shared" si="10"/>
        <v>14.2</v>
      </c>
      <c r="I71" s="72" t="s">
        <v>5568</v>
      </c>
      <c r="J71" s="71"/>
      <c r="K71" s="72">
        <v>0</v>
      </c>
      <c r="L71" s="65"/>
      <c r="M71" s="65"/>
      <c r="N71" s="65"/>
      <c r="O71" s="65">
        <f t="shared" si="8"/>
        <v>0</v>
      </c>
      <c r="P71" s="71"/>
      <c r="Q71" s="65"/>
      <c r="R71" s="65"/>
      <c r="S71" s="65"/>
      <c r="T71" s="65"/>
      <c r="U71" s="65"/>
      <c r="V71" s="65"/>
      <c r="W71" s="71"/>
      <c r="X71" s="65"/>
      <c r="Y71" s="65"/>
      <c r="Z71" s="65"/>
      <c r="AA71" s="65"/>
      <c r="AB71" s="65"/>
      <c r="AC71" s="65"/>
      <c r="AD71" s="65"/>
      <c r="AE71" s="65"/>
      <c r="AF71" s="72">
        <v>10</v>
      </c>
      <c r="AG71" s="65"/>
      <c r="AH71" s="65"/>
      <c r="AI71" s="65">
        <f t="shared" si="9"/>
        <v>10</v>
      </c>
      <c r="AJ71" s="71"/>
      <c r="AK71" s="72">
        <v>49.129333299999999</v>
      </c>
      <c r="AL71" s="72">
        <v>43.23</v>
      </c>
      <c r="AM71" s="72">
        <v>99.813999999999993</v>
      </c>
      <c r="AN71" s="72">
        <f t="shared" si="5"/>
        <v>99.813999999999993</v>
      </c>
      <c r="AO71" s="71"/>
      <c r="AP71" s="65"/>
      <c r="AQ71" s="65"/>
      <c r="AR71" s="72">
        <v>13</v>
      </c>
      <c r="AS71" s="65">
        <f>MAX(AP71:AR71)</f>
        <v>13</v>
      </c>
      <c r="AT71" s="72">
        <v>0</v>
      </c>
      <c r="AU71" s="72">
        <v>-7</v>
      </c>
      <c r="AV71" s="65">
        <f t="shared" si="11"/>
        <v>0</v>
      </c>
      <c r="AW71" s="63" t="s">
        <v>5569</v>
      </c>
    </row>
    <row r="72" spans="1:49" ht="16" customHeight="1" x14ac:dyDescent="0.2">
      <c r="A72" s="30" t="s">
        <v>436</v>
      </c>
      <c r="B72" s="30" t="s">
        <v>438</v>
      </c>
      <c r="C72" s="71"/>
      <c r="D72" s="72">
        <v>48.8</v>
      </c>
      <c r="E72" s="72">
        <v>-61</v>
      </c>
      <c r="F72" s="72">
        <v>73.599999999999994</v>
      </c>
      <c r="G72" s="72">
        <v>47</v>
      </c>
      <c r="H72" s="72">
        <f t="shared" si="10"/>
        <v>73.599999999999994</v>
      </c>
      <c r="I72" s="72" t="s">
        <v>5568</v>
      </c>
      <c r="J72" s="71"/>
      <c r="K72" s="72">
        <v>45</v>
      </c>
      <c r="L72" s="65"/>
      <c r="M72" s="65"/>
      <c r="N72" s="65"/>
      <c r="O72" s="65">
        <f t="shared" si="8"/>
        <v>45</v>
      </c>
      <c r="P72" s="71"/>
      <c r="Q72" s="65"/>
      <c r="R72" s="65"/>
      <c r="S72" s="65"/>
      <c r="T72" s="65"/>
      <c r="U72" s="65"/>
      <c r="V72" s="65"/>
      <c r="W72" s="71"/>
      <c r="X72" s="65"/>
      <c r="Y72" s="65"/>
      <c r="Z72" s="65"/>
      <c r="AA72" s="65"/>
      <c r="AB72" s="65"/>
      <c r="AC72" s="65"/>
      <c r="AD72" s="65"/>
      <c r="AE72" s="65"/>
      <c r="AF72" s="72">
        <v>0</v>
      </c>
      <c r="AG72" s="65"/>
      <c r="AH72" s="65"/>
      <c r="AI72" s="65">
        <f t="shared" si="9"/>
        <v>0</v>
      </c>
      <c r="AJ72" s="71"/>
      <c r="AK72" s="72">
        <v>73.828999999999994</v>
      </c>
      <c r="AL72" s="72">
        <v>26.537666699999999</v>
      </c>
      <c r="AM72" s="72">
        <v>39.869333300000001</v>
      </c>
      <c r="AN72" s="72">
        <f t="shared" si="5"/>
        <v>39.869333300000001</v>
      </c>
      <c r="AO72" s="71"/>
      <c r="AP72" s="65"/>
      <c r="AQ72" s="65"/>
      <c r="AR72" s="72">
        <v>19</v>
      </c>
      <c r="AS72" s="65">
        <f>MAX(AP72:AR72)</f>
        <v>19</v>
      </c>
      <c r="AT72" s="72">
        <v>-4</v>
      </c>
      <c r="AU72" s="72">
        <v>-6</v>
      </c>
      <c r="AV72" s="65">
        <f t="shared" si="11"/>
        <v>-4</v>
      </c>
      <c r="AW72" s="63" t="s">
        <v>5569</v>
      </c>
    </row>
    <row r="73" spans="1:49" ht="16" customHeight="1" x14ac:dyDescent="0.2">
      <c r="A73" s="30" t="s">
        <v>439</v>
      </c>
      <c r="B73" s="30" t="s">
        <v>441</v>
      </c>
      <c r="C73" s="71"/>
      <c r="D73" s="72">
        <v>74.3</v>
      </c>
      <c r="E73" s="72">
        <v>34</v>
      </c>
      <c r="F73" s="72">
        <v>-20</v>
      </c>
      <c r="G73" s="72">
        <v>-18</v>
      </c>
      <c r="H73" s="72">
        <f t="shared" si="10"/>
        <v>74.3</v>
      </c>
      <c r="I73" s="72" t="s">
        <v>5568</v>
      </c>
      <c r="J73" s="71"/>
      <c r="K73" s="72">
        <v>38</v>
      </c>
      <c r="L73" s="65"/>
      <c r="M73" s="65"/>
      <c r="N73" s="65"/>
      <c r="O73" s="65">
        <f t="shared" si="8"/>
        <v>38</v>
      </c>
      <c r="P73" s="71"/>
      <c r="Q73" s="65"/>
      <c r="R73" s="65"/>
      <c r="S73" s="65"/>
      <c r="T73" s="65"/>
      <c r="U73" s="65"/>
      <c r="V73" s="65"/>
      <c r="W73" s="71"/>
      <c r="X73" s="65"/>
      <c r="Y73" s="65"/>
      <c r="Z73" s="65"/>
      <c r="AA73" s="65"/>
      <c r="AB73" s="65"/>
      <c r="AC73" s="65"/>
      <c r="AD73" s="65"/>
      <c r="AE73" s="65"/>
      <c r="AF73" s="72">
        <v>72</v>
      </c>
      <c r="AG73" s="65"/>
      <c r="AH73" s="65"/>
      <c r="AI73" s="65">
        <f t="shared" si="9"/>
        <v>72</v>
      </c>
      <c r="AJ73" s="71"/>
      <c r="AK73" s="72">
        <v>103.459</v>
      </c>
      <c r="AL73" s="72">
        <v>105.952</v>
      </c>
      <c r="AM73" s="72">
        <v>96.518000000000001</v>
      </c>
      <c r="AN73" s="72">
        <f t="shared" si="5"/>
        <v>105.952</v>
      </c>
      <c r="AO73" s="71"/>
      <c r="AP73" s="65"/>
      <c r="AQ73" s="65"/>
      <c r="AR73" s="72">
        <v>0</v>
      </c>
      <c r="AS73" s="65">
        <f>MAX(AP73:AR73)</f>
        <v>0</v>
      </c>
      <c r="AT73" s="72">
        <v>4</v>
      </c>
      <c r="AU73" s="72">
        <v>6</v>
      </c>
      <c r="AV73" s="65">
        <f t="shared" si="11"/>
        <v>6</v>
      </c>
      <c r="AW73" s="63" t="s">
        <v>5569</v>
      </c>
    </row>
    <row r="74" spans="1:49" ht="16" customHeight="1" x14ac:dyDescent="0.2">
      <c r="A74" s="30" t="s">
        <v>442</v>
      </c>
      <c r="B74" s="30" t="s">
        <v>444</v>
      </c>
      <c r="C74" s="71"/>
      <c r="D74" s="72">
        <v>35.299999999999997</v>
      </c>
      <c r="E74" s="72">
        <v>5</v>
      </c>
      <c r="F74" s="72">
        <v>-64.400000000000006</v>
      </c>
      <c r="G74" s="72">
        <v>-36</v>
      </c>
      <c r="H74" s="72">
        <f t="shared" si="10"/>
        <v>35.299999999999997</v>
      </c>
      <c r="I74" s="72" t="s">
        <v>5568</v>
      </c>
      <c r="J74" s="71"/>
      <c r="K74" s="72">
        <v>100</v>
      </c>
      <c r="L74" s="65"/>
      <c r="M74" s="65"/>
      <c r="N74" s="65"/>
      <c r="O74" s="65">
        <f t="shared" si="8"/>
        <v>100</v>
      </c>
      <c r="P74" s="71"/>
      <c r="Q74" s="65"/>
      <c r="R74" s="65"/>
      <c r="S74" s="65"/>
      <c r="T74" s="65"/>
      <c r="U74" s="65"/>
      <c r="V74" s="65"/>
      <c r="W74" s="71"/>
      <c r="X74" s="65"/>
      <c r="Y74" s="65"/>
      <c r="Z74" s="65"/>
      <c r="AA74" s="65"/>
      <c r="AB74" s="65"/>
      <c r="AC74" s="65"/>
      <c r="AD74" s="65"/>
      <c r="AE74" s="65"/>
      <c r="AF74" s="72">
        <v>24</v>
      </c>
      <c r="AG74" s="65"/>
      <c r="AH74" s="65"/>
      <c r="AI74" s="65">
        <f t="shared" si="9"/>
        <v>24</v>
      </c>
      <c r="AJ74" s="71"/>
      <c r="AK74" s="72">
        <v>93.456000000000003</v>
      </c>
      <c r="AL74" s="72">
        <v>81.0966667</v>
      </c>
      <c r="AM74" s="72">
        <v>99.472666700000005</v>
      </c>
      <c r="AN74" s="72">
        <f t="shared" si="5"/>
        <v>99.472666700000005</v>
      </c>
      <c r="AO74" s="71"/>
      <c r="AP74" s="65"/>
      <c r="AQ74" s="65"/>
      <c r="AR74" s="65"/>
      <c r="AS74" s="65"/>
      <c r="AT74" s="72">
        <v>-7</v>
      </c>
      <c r="AU74" s="72">
        <v>-6</v>
      </c>
      <c r="AV74" s="65">
        <f t="shared" si="11"/>
        <v>-6</v>
      </c>
      <c r="AW74" s="63" t="s">
        <v>5569</v>
      </c>
    </row>
    <row r="75" spans="1:49" ht="16" customHeight="1" x14ac:dyDescent="0.2">
      <c r="A75" s="30" t="s">
        <v>445</v>
      </c>
      <c r="B75" s="30" t="s">
        <v>447</v>
      </c>
      <c r="C75" s="71"/>
      <c r="D75" s="72">
        <v>59</v>
      </c>
      <c r="E75" s="72">
        <v>-52</v>
      </c>
      <c r="F75" s="72">
        <v>-75.900000000000006</v>
      </c>
      <c r="G75" s="72">
        <v>-36</v>
      </c>
      <c r="H75" s="72">
        <f t="shared" si="10"/>
        <v>59</v>
      </c>
      <c r="I75" s="72" t="s">
        <v>5568</v>
      </c>
      <c r="J75" s="71"/>
      <c r="K75" s="72">
        <v>9</v>
      </c>
      <c r="L75" s="65"/>
      <c r="M75" s="65"/>
      <c r="N75" s="65"/>
      <c r="O75" s="65">
        <f t="shared" si="8"/>
        <v>9</v>
      </c>
      <c r="P75" s="71"/>
      <c r="Q75" s="65"/>
      <c r="R75" s="65"/>
      <c r="S75" s="65"/>
      <c r="T75" s="65"/>
      <c r="U75" s="65"/>
      <c r="V75" s="65"/>
      <c r="W75" s="71"/>
      <c r="X75" s="65"/>
      <c r="Y75" s="65"/>
      <c r="Z75" s="65"/>
      <c r="AA75" s="65"/>
      <c r="AB75" s="65"/>
      <c r="AC75" s="65"/>
      <c r="AD75" s="65"/>
      <c r="AE75" s="65"/>
      <c r="AF75" s="72">
        <v>34</v>
      </c>
      <c r="AG75" s="65"/>
      <c r="AH75" s="65"/>
      <c r="AI75" s="65">
        <f t="shared" si="9"/>
        <v>34</v>
      </c>
      <c r="AJ75" s="71"/>
      <c r="AK75" s="72">
        <v>99.328999999999994</v>
      </c>
      <c r="AL75" s="72">
        <v>104.405333</v>
      </c>
      <c r="AM75" s="72">
        <v>94.318333300000006</v>
      </c>
      <c r="AN75" s="72">
        <f t="shared" si="5"/>
        <v>104.405333</v>
      </c>
      <c r="AO75" s="71"/>
      <c r="AP75" s="65"/>
      <c r="AQ75" s="65"/>
      <c r="AR75" s="72">
        <v>6</v>
      </c>
      <c r="AS75" s="65">
        <f>MAX(AP75:AR75)</f>
        <v>6</v>
      </c>
      <c r="AT75" s="72">
        <v>-6</v>
      </c>
      <c r="AU75" s="72">
        <v>-10</v>
      </c>
      <c r="AV75" s="65">
        <f t="shared" si="11"/>
        <v>-6</v>
      </c>
      <c r="AW75" s="63" t="s">
        <v>5569</v>
      </c>
    </row>
    <row r="76" spans="1:49" ht="16" customHeight="1" x14ac:dyDescent="0.2">
      <c r="A76" s="30" t="s">
        <v>448</v>
      </c>
      <c r="B76" s="30" t="s">
        <v>450</v>
      </c>
      <c r="C76" s="71"/>
      <c r="D76" s="72">
        <v>-55.6</v>
      </c>
      <c r="E76" s="72">
        <v>-11</v>
      </c>
      <c r="F76" s="72">
        <v>-75.900000000000006</v>
      </c>
      <c r="G76" s="72">
        <v>-7</v>
      </c>
      <c r="H76" s="72">
        <f t="shared" si="10"/>
        <v>-7</v>
      </c>
      <c r="I76" s="72" t="s">
        <v>5568</v>
      </c>
      <c r="J76" s="71"/>
      <c r="K76" s="72">
        <v>97</v>
      </c>
      <c r="L76" s="65"/>
      <c r="M76" s="65"/>
      <c r="N76" s="65"/>
      <c r="O76" s="65">
        <f t="shared" si="8"/>
        <v>97</v>
      </c>
      <c r="P76" s="71"/>
      <c r="Q76" s="65"/>
      <c r="R76" s="65"/>
      <c r="S76" s="65"/>
      <c r="T76" s="65"/>
      <c r="U76" s="65"/>
      <c r="V76" s="65"/>
      <c r="W76" s="71"/>
      <c r="X76" s="65"/>
      <c r="Y76" s="65"/>
      <c r="Z76" s="65"/>
      <c r="AA76" s="65"/>
      <c r="AB76" s="65"/>
      <c r="AC76" s="65"/>
      <c r="AD76" s="65"/>
      <c r="AE76" s="65"/>
      <c r="AF76" s="72">
        <v>24</v>
      </c>
      <c r="AG76" s="65"/>
      <c r="AH76" s="65"/>
      <c r="AI76" s="65">
        <f t="shared" si="9"/>
        <v>24</v>
      </c>
      <c r="AJ76" s="71"/>
      <c r="AK76" s="72">
        <v>59.563000000000002</v>
      </c>
      <c r="AL76" s="72">
        <v>44.295666699999998</v>
      </c>
      <c r="AM76" s="72">
        <v>40.495333299999999</v>
      </c>
      <c r="AN76" s="72">
        <f t="shared" si="5"/>
        <v>44.295666699999998</v>
      </c>
      <c r="AO76" s="71"/>
      <c r="AP76" s="65"/>
      <c r="AQ76" s="65"/>
      <c r="AR76" s="65"/>
      <c r="AS76" s="65"/>
      <c r="AT76" s="72">
        <v>-5</v>
      </c>
      <c r="AU76" s="72">
        <v>-11</v>
      </c>
      <c r="AV76" s="65">
        <f t="shared" si="11"/>
        <v>-5</v>
      </c>
      <c r="AW76" s="63" t="s">
        <v>5569</v>
      </c>
    </row>
    <row r="77" spans="1:49" ht="16" customHeight="1" x14ac:dyDescent="0.2">
      <c r="A77" s="30" t="s">
        <v>451</v>
      </c>
      <c r="B77" s="30" t="s">
        <v>453</v>
      </c>
      <c r="C77" s="71"/>
      <c r="D77" s="72">
        <v>-69.099999999999994</v>
      </c>
      <c r="E77" s="72">
        <v>-163</v>
      </c>
      <c r="F77" s="72">
        <v>40.299999999999997</v>
      </c>
      <c r="G77" s="72">
        <v>40</v>
      </c>
      <c r="H77" s="72">
        <f t="shared" si="10"/>
        <v>40.299999999999997</v>
      </c>
      <c r="I77" s="72" t="s">
        <v>5568</v>
      </c>
      <c r="J77" s="71"/>
      <c r="K77" s="72">
        <v>47</v>
      </c>
      <c r="L77" s="65"/>
      <c r="M77" s="65"/>
      <c r="N77" s="65"/>
      <c r="O77" s="65">
        <f t="shared" si="8"/>
        <v>47</v>
      </c>
      <c r="P77" s="71"/>
      <c r="Q77" s="65"/>
      <c r="R77" s="65"/>
      <c r="S77" s="65"/>
      <c r="T77" s="65"/>
      <c r="U77" s="65"/>
      <c r="V77" s="65"/>
      <c r="W77" s="71"/>
      <c r="X77" s="65"/>
      <c r="Y77" s="65"/>
      <c r="Z77" s="65"/>
      <c r="AA77" s="65"/>
      <c r="AB77" s="65"/>
      <c r="AC77" s="65"/>
      <c r="AD77" s="65"/>
      <c r="AE77" s="65"/>
      <c r="AF77" s="72">
        <v>40</v>
      </c>
      <c r="AG77" s="65"/>
      <c r="AH77" s="65"/>
      <c r="AI77" s="65">
        <f t="shared" si="9"/>
        <v>40</v>
      </c>
      <c r="AJ77" s="71"/>
      <c r="AK77" s="72">
        <v>93.232666699999996</v>
      </c>
      <c r="AL77" s="72">
        <v>74.112333300000003</v>
      </c>
      <c r="AM77" s="72">
        <v>31.464666699999999</v>
      </c>
      <c r="AN77" s="72">
        <f t="shared" si="5"/>
        <v>74.112333300000003</v>
      </c>
      <c r="AO77" s="71"/>
      <c r="AP77" s="65"/>
      <c r="AQ77" s="65"/>
      <c r="AR77" s="72">
        <v>0</v>
      </c>
      <c r="AS77" s="65">
        <f>MAX(AP77:AR77)</f>
        <v>0</v>
      </c>
      <c r="AT77" s="72">
        <v>3</v>
      </c>
      <c r="AU77" s="72">
        <v>-2</v>
      </c>
      <c r="AV77" s="65">
        <f t="shared" si="11"/>
        <v>3</v>
      </c>
      <c r="AW77" s="63" t="s">
        <v>5569</v>
      </c>
    </row>
    <row r="78" spans="1:49" ht="16" customHeight="1" x14ac:dyDescent="0.2">
      <c r="A78" s="30" t="s">
        <v>454</v>
      </c>
      <c r="B78" s="30" t="s">
        <v>456</v>
      </c>
      <c r="C78" s="71"/>
      <c r="D78" s="72">
        <v>-86.1</v>
      </c>
      <c r="E78" s="72">
        <v>-53</v>
      </c>
      <c r="F78" s="72">
        <v>32.799999999999997</v>
      </c>
      <c r="G78" s="72">
        <v>4</v>
      </c>
      <c r="H78" s="72">
        <f t="shared" si="10"/>
        <v>32.799999999999997</v>
      </c>
      <c r="I78" s="72" t="s">
        <v>5568</v>
      </c>
      <c r="J78" s="71"/>
      <c r="K78" s="72">
        <v>82</v>
      </c>
      <c r="L78" s="65"/>
      <c r="M78" s="65"/>
      <c r="N78" s="65"/>
      <c r="O78" s="65">
        <f t="shared" si="8"/>
        <v>82</v>
      </c>
      <c r="P78" s="71"/>
      <c r="Q78" s="65"/>
      <c r="R78" s="65"/>
      <c r="S78" s="65"/>
      <c r="T78" s="65"/>
      <c r="U78" s="65"/>
      <c r="V78" s="65"/>
      <c r="W78" s="71"/>
      <c r="X78" s="65"/>
      <c r="Y78" s="65"/>
      <c r="Z78" s="65"/>
      <c r="AA78" s="65"/>
      <c r="AB78" s="65"/>
      <c r="AC78" s="65"/>
      <c r="AD78" s="65"/>
      <c r="AE78" s="65"/>
      <c r="AF78" s="72">
        <v>2</v>
      </c>
      <c r="AG78" s="65"/>
      <c r="AH78" s="65"/>
      <c r="AI78" s="65">
        <f t="shared" si="9"/>
        <v>2</v>
      </c>
      <c r="AJ78" s="71"/>
      <c r="AK78" s="72">
        <v>-5.4636667000000001</v>
      </c>
      <c r="AL78" s="72">
        <v>83.453333299999997</v>
      </c>
      <c r="AM78" s="72">
        <v>92.672333300000005</v>
      </c>
      <c r="AN78" s="72">
        <f t="shared" si="5"/>
        <v>92.672333300000005</v>
      </c>
      <c r="AO78" s="71"/>
      <c r="AP78" s="65"/>
      <c r="AQ78" s="65"/>
      <c r="AR78" s="65"/>
      <c r="AS78" s="65"/>
      <c r="AT78" s="72">
        <v>2</v>
      </c>
      <c r="AU78" s="72">
        <v>-11</v>
      </c>
      <c r="AV78" s="65">
        <f t="shared" si="11"/>
        <v>2</v>
      </c>
      <c r="AW78" s="63" t="s">
        <v>5569</v>
      </c>
    </row>
    <row r="79" spans="1:49" ht="16" customHeight="1" x14ac:dyDescent="0.2">
      <c r="A79" s="30" t="s">
        <v>457</v>
      </c>
      <c r="B79" s="30" t="s">
        <v>459</v>
      </c>
      <c r="C79" s="71"/>
      <c r="D79" s="72">
        <v>8.6</v>
      </c>
      <c r="E79" s="72">
        <v>52</v>
      </c>
      <c r="F79" s="72">
        <v>10.7</v>
      </c>
      <c r="G79" s="72">
        <v>16</v>
      </c>
      <c r="H79" s="72">
        <f t="shared" si="10"/>
        <v>52</v>
      </c>
      <c r="I79" s="72" t="s">
        <v>5568</v>
      </c>
      <c r="J79" s="71"/>
      <c r="K79" s="72">
        <v>18</v>
      </c>
      <c r="L79" s="65"/>
      <c r="M79" s="65"/>
      <c r="N79" s="65"/>
      <c r="O79" s="65">
        <f t="shared" si="8"/>
        <v>18</v>
      </c>
      <c r="P79" s="71"/>
      <c r="Q79" s="65"/>
      <c r="R79" s="65"/>
      <c r="S79" s="65"/>
      <c r="T79" s="65"/>
      <c r="U79" s="65"/>
      <c r="V79" s="65"/>
      <c r="W79" s="71"/>
      <c r="X79" s="65"/>
      <c r="Y79" s="65"/>
      <c r="Z79" s="65"/>
      <c r="AA79" s="65"/>
      <c r="AB79" s="65"/>
      <c r="AC79" s="65"/>
      <c r="AD79" s="65"/>
      <c r="AE79" s="65"/>
      <c r="AF79" s="72">
        <v>1</v>
      </c>
      <c r="AG79" s="65"/>
      <c r="AH79" s="65"/>
      <c r="AI79" s="65">
        <f t="shared" si="9"/>
        <v>1</v>
      </c>
      <c r="AJ79" s="71"/>
      <c r="AK79" s="72">
        <v>75.37</v>
      </c>
      <c r="AL79" s="72">
        <v>83.249666700000006</v>
      </c>
      <c r="AM79" s="72">
        <v>97.703666699999999</v>
      </c>
      <c r="AN79" s="72">
        <f t="shared" si="5"/>
        <v>97.703666699999999</v>
      </c>
      <c r="AO79" s="71"/>
      <c r="AP79" s="65"/>
      <c r="AQ79" s="65"/>
      <c r="AR79" s="72">
        <v>0</v>
      </c>
      <c r="AS79" s="65">
        <f>MAX(AP79:AR79)</f>
        <v>0</v>
      </c>
      <c r="AT79" s="72">
        <v>1</v>
      </c>
      <c r="AU79" s="72">
        <v>0</v>
      </c>
      <c r="AV79" s="65">
        <f t="shared" si="11"/>
        <v>1</v>
      </c>
      <c r="AW79" s="63" t="s">
        <v>5569</v>
      </c>
    </row>
    <row r="80" spans="1:49" ht="16" customHeight="1" x14ac:dyDescent="0.2">
      <c r="A80" s="30" t="s">
        <v>460</v>
      </c>
      <c r="B80" s="30" t="s">
        <v>462</v>
      </c>
      <c r="C80" s="71"/>
      <c r="D80" s="72">
        <v>6.2</v>
      </c>
      <c r="E80" s="72">
        <v>-45</v>
      </c>
      <c r="F80" s="72">
        <v>-70.599999999999994</v>
      </c>
      <c r="G80" s="72">
        <v>-65</v>
      </c>
      <c r="H80" s="72">
        <f t="shared" si="10"/>
        <v>6.2</v>
      </c>
      <c r="I80" s="72" t="s">
        <v>5568</v>
      </c>
      <c r="J80" s="71"/>
      <c r="K80" s="72">
        <v>55</v>
      </c>
      <c r="L80" s="65"/>
      <c r="M80" s="65"/>
      <c r="N80" s="65"/>
      <c r="O80" s="65">
        <f t="shared" si="8"/>
        <v>55</v>
      </c>
      <c r="P80" s="71"/>
      <c r="Q80" s="65"/>
      <c r="R80" s="65"/>
      <c r="S80" s="65"/>
      <c r="T80" s="65"/>
      <c r="U80" s="65"/>
      <c r="V80" s="65"/>
      <c r="W80" s="71"/>
      <c r="X80" s="65"/>
      <c r="Y80" s="65"/>
      <c r="Z80" s="65"/>
      <c r="AA80" s="65"/>
      <c r="AB80" s="65"/>
      <c r="AC80" s="65"/>
      <c r="AD80" s="65"/>
      <c r="AE80" s="65"/>
      <c r="AF80" s="72">
        <v>1</v>
      </c>
      <c r="AG80" s="65"/>
      <c r="AH80" s="65"/>
      <c r="AI80" s="65">
        <f t="shared" si="9"/>
        <v>1</v>
      </c>
      <c r="AJ80" s="71"/>
      <c r="AK80" s="72">
        <v>98.731999999999999</v>
      </c>
      <c r="AL80" s="72">
        <v>68.759</v>
      </c>
      <c r="AM80" s="72">
        <v>95.116333299999994</v>
      </c>
      <c r="AN80" s="72">
        <f t="shared" si="5"/>
        <v>95.116333299999994</v>
      </c>
      <c r="AO80" s="71"/>
      <c r="AP80" s="65"/>
      <c r="AQ80" s="65"/>
      <c r="AR80" s="72">
        <v>13</v>
      </c>
      <c r="AS80" s="65">
        <f>MAX(AP80:AR80)</f>
        <v>13</v>
      </c>
      <c r="AT80" s="72">
        <v>-2</v>
      </c>
      <c r="AU80" s="72">
        <v>-10</v>
      </c>
      <c r="AV80" s="65">
        <f t="shared" si="11"/>
        <v>-2</v>
      </c>
      <c r="AW80" s="63" t="s">
        <v>5569</v>
      </c>
    </row>
    <row r="81" spans="1:49" ht="16" customHeight="1" x14ac:dyDescent="0.2">
      <c r="A81" s="30" t="s">
        <v>463</v>
      </c>
      <c r="B81" s="30" t="s">
        <v>465</v>
      </c>
      <c r="C81" s="71"/>
      <c r="D81" s="72">
        <v>-17.5</v>
      </c>
      <c r="E81" s="72">
        <v>32</v>
      </c>
      <c r="F81" s="72">
        <v>37.1</v>
      </c>
      <c r="G81" s="72">
        <v>53</v>
      </c>
      <c r="H81" s="72">
        <f t="shared" si="10"/>
        <v>53</v>
      </c>
      <c r="I81" s="72" t="s">
        <v>5568</v>
      </c>
      <c r="J81" s="71"/>
      <c r="K81" s="72">
        <v>46</v>
      </c>
      <c r="L81" s="65"/>
      <c r="M81" s="65"/>
      <c r="N81" s="65"/>
      <c r="O81" s="65">
        <f t="shared" si="8"/>
        <v>46</v>
      </c>
      <c r="P81" s="71"/>
      <c r="Q81" s="65"/>
      <c r="R81" s="65"/>
      <c r="S81" s="65"/>
      <c r="T81" s="65"/>
      <c r="U81" s="65"/>
      <c r="V81" s="65"/>
      <c r="W81" s="71"/>
      <c r="X81" s="65"/>
      <c r="Y81" s="65"/>
      <c r="Z81" s="65"/>
      <c r="AA81" s="65"/>
      <c r="AB81" s="65"/>
      <c r="AC81" s="65"/>
      <c r="AD81" s="65"/>
      <c r="AE81" s="65"/>
      <c r="AF81" s="72">
        <v>9.5299999999999994</v>
      </c>
      <c r="AG81" s="65"/>
      <c r="AH81" s="65"/>
      <c r="AI81" s="65">
        <f t="shared" si="9"/>
        <v>9.5299999999999994</v>
      </c>
      <c r="AJ81" s="71"/>
      <c r="AK81" s="72">
        <v>51.968000000000004</v>
      </c>
      <c r="AL81" s="72">
        <v>14.436999999999999</v>
      </c>
      <c r="AM81" s="72">
        <v>97.297333300000005</v>
      </c>
      <c r="AN81" s="72">
        <f t="shared" si="5"/>
        <v>97.297333300000005</v>
      </c>
      <c r="AO81" s="71"/>
      <c r="AP81" s="65"/>
      <c r="AQ81" s="65"/>
      <c r="AR81" s="72">
        <v>13</v>
      </c>
      <c r="AS81" s="65">
        <f>MAX(AP81:AR81)</f>
        <v>13</v>
      </c>
      <c r="AT81" s="72">
        <v>-2</v>
      </c>
      <c r="AU81" s="72">
        <v>-3</v>
      </c>
      <c r="AV81" s="65">
        <f t="shared" si="11"/>
        <v>-2</v>
      </c>
      <c r="AW81" s="63" t="s">
        <v>5569</v>
      </c>
    </row>
    <row r="82" spans="1:49" ht="16" customHeight="1" x14ac:dyDescent="0.2">
      <c r="A82" s="30" t="s">
        <v>466</v>
      </c>
      <c r="B82" s="30" t="s">
        <v>468</v>
      </c>
      <c r="C82" s="71"/>
      <c r="D82" s="72">
        <v>32.299999999999997</v>
      </c>
      <c r="E82" s="72">
        <v>11</v>
      </c>
      <c r="F82" s="72">
        <v>-56</v>
      </c>
      <c r="G82" s="72">
        <v>-23</v>
      </c>
      <c r="H82" s="72">
        <f t="shared" si="10"/>
        <v>32.299999999999997</v>
      </c>
      <c r="I82" s="72" t="s">
        <v>5568</v>
      </c>
      <c r="J82" s="71"/>
      <c r="K82" s="72">
        <v>66</v>
      </c>
      <c r="L82" s="65"/>
      <c r="M82" s="65"/>
      <c r="N82" s="65"/>
      <c r="O82" s="65">
        <f t="shared" si="8"/>
        <v>66</v>
      </c>
      <c r="P82" s="71"/>
      <c r="Q82" s="65"/>
      <c r="R82" s="65"/>
      <c r="S82" s="65"/>
      <c r="T82" s="65"/>
      <c r="U82" s="65"/>
      <c r="V82" s="65"/>
      <c r="W82" s="71"/>
      <c r="X82" s="65"/>
      <c r="Y82" s="65"/>
      <c r="Z82" s="65"/>
      <c r="AA82" s="65"/>
      <c r="AB82" s="65"/>
      <c r="AC82" s="65"/>
      <c r="AD82" s="65"/>
      <c r="AE82" s="65"/>
      <c r="AF82" s="72">
        <v>31</v>
      </c>
      <c r="AG82" s="65"/>
      <c r="AH82" s="65"/>
      <c r="AI82" s="65">
        <f t="shared" si="9"/>
        <v>31</v>
      </c>
      <c r="AJ82" s="71"/>
      <c r="AK82" s="72">
        <v>89.613333299999994</v>
      </c>
      <c r="AL82" s="72">
        <v>105.754333</v>
      </c>
      <c r="AM82" s="72">
        <v>99.159666700000002</v>
      </c>
      <c r="AN82" s="72">
        <f t="shared" si="5"/>
        <v>105.754333</v>
      </c>
      <c r="AO82" s="71"/>
      <c r="AP82" s="65"/>
      <c r="AQ82" s="65"/>
      <c r="AR82" s="72">
        <v>17</v>
      </c>
      <c r="AS82" s="65">
        <f>MAX(AP82:AR82)</f>
        <v>17</v>
      </c>
      <c r="AT82" s="72">
        <v>2</v>
      </c>
      <c r="AU82" s="72">
        <v>4</v>
      </c>
      <c r="AV82" s="65">
        <f t="shared" si="11"/>
        <v>4</v>
      </c>
      <c r="AW82" s="63" t="s">
        <v>5569</v>
      </c>
    </row>
    <row r="83" spans="1:49" ht="16" customHeight="1" x14ac:dyDescent="0.2">
      <c r="A83" s="30" t="s">
        <v>469</v>
      </c>
      <c r="B83" s="30" t="s">
        <v>471</v>
      </c>
      <c r="C83" s="71"/>
      <c r="D83" s="72">
        <v>-25.1</v>
      </c>
      <c r="E83" s="72">
        <v>11</v>
      </c>
      <c r="F83" s="72">
        <v>-25.7</v>
      </c>
      <c r="G83" s="72">
        <v>-38</v>
      </c>
      <c r="H83" s="72">
        <f t="shared" si="10"/>
        <v>11</v>
      </c>
      <c r="I83" s="72" t="s">
        <v>5568</v>
      </c>
      <c r="J83" s="71"/>
      <c r="K83" s="72">
        <v>89</v>
      </c>
      <c r="L83" s="65"/>
      <c r="M83" s="65"/>
      <c r="N83" s="65"/>
      <c r="O83" s="65">
        <f t="shared" si="8"/>
        <v>89</v>
      </c>
      <c r="P83" s="71"/>
      <c r="Q83" s="65"/>
      <c r="R83" s="65"/>
      <c r="S83" s="65"/>
      <c r="T83" s="65"/>
      <c r="U83" s="65"/>
      <c r="V83" s="65"/>
      <c r="W83" s="71"/>
      <c r="X83" s="65"/>
      <c r="Y83" s="65"/>
      <c r="Z83" s="65"/>
      <c r="AA83" s="65"/>
      <c r="AB83" s="65"/>
      <c r="AC83" s="65"/>
      <c r="AD83" s="65"/>
      <c r="AE83" s="65"/>
      <c r="AF83" s="72">
        <v>0</v>
      </c>
      <c r="AG83" s="65"/>
      <c r="AH83" s="65"/>
      <c r="AI83" s="65">
        <f t="shared" si="9"/>
        <v>0</v>
      </c>
      <c r="AJ83" s="71"/>
      <c r="AK83" s="72">
        <v>0.496</v>
      </c>
      <c r="AL83" s="72">
        <v>-9.0466666999999994</v>
      </c>
      <c r="AM83" s="72">
        <v>99.377333300000004</v>
      </c>
      <c r="AN83" s="72">
        <f t="shared" ref="AN83:AN146" si="12">MAX(AL83,AM83)</f>
        <v>99.377333300000004</v>
      </c>
      <c r="AO83" s="71"/>
      <c r="AP83" s="65"/>
      <c r="AQ83" s="65"/>
      <c r="AR83" s="65"/>
      <c r="AS83" s="65"/>
      <c r="AT83" s="72">
        <v>3</v>
      </c>
      <c r="AU83" s="72">
        <v>-3</v>
      </c>
      <c r="AV83" s="65">
        <f t="shared" si="11"/>
        <v>3</v>
      </c>
      <c r="AW83" s="63" t="s">
        <v>5569</v>
      </c>
    </row>
    <row r="84" spans="1:49" ht="16" customHeight="1" x14ac:dyDescent="0.2">
      <c r="A84" s="30" t="s">
        <v>472</v>
      </c>
      <c r="B84" s="30" t="s">
        <v>474</v>
      </c>
      <c r="C84" s="71"/>
      <c r="D84" s="72">
        <v>-15.2</v>
      </c>
      <c r="E84" s="72">
        <v>24</v>
      </c>
      <c r="F84" s="72">
        <v>-116.9</v>
      </c>
      <c r="G84" s="72">
        <v>-4</v>
      </c>
      <c r="H84" s="72">
        <f t="shared" si="10"/>
        <v>24</v>
      </c>
      <c r="I84" s="72" t="s">
        <v>5568</v>
      </c>
      <c r="J84" s="71"/>
      <c r="K84" s="72">
        <v>39</v>
      </c>
      <c r="L84" s="65"/>
      <c r="M84" s="65"/>
      <c r="N84" s="65"/>
      <c r="O84" s="65">
        <f t="shared" si="8"/>
        <v>39</v>
      </c>
      <c r="P84" s="71"/>
      <c r="Q84" s="65"/>
      <c r="R84" s="65"/>
      <c r="S84" s="65"/>
      <c r="T84" s="65"/>
      <c r="U84" s="65"/>
      <c r="V84" s="65"/>
      <c r="W84" s="71"/>
      <c r="X84" s="65"/>
      <c r="Y84" s="65"/>
      <c r="Z84" s="65"/>
      <c r="AA84" s="65"/>
      <c r="AB84" s="65"/>
      <c r="AC84" s="65"/>
      <c r="AD84" s="65"/>
      <c r="AE84" s="65"/>
      <c r="AF84" s="72">
        <v>36</v>
      </c>
      <c r="AG84" s="65"/>
      <c r="AH84" s="65"/>
      <c r="AI84" s="65">
        <f t="shared" si="9"/>
        <v>36</v>
      </c>
      <c r="AJ84" s="71"/>
      <c r="AK84" s="72">
        <v>48.061</v>
      </c>
      <c r="AL84" s="72">
        <v>83.207333300000002</v>
      </c>
      <c r="AM84" s="72">
        <v>82.111333299999998</v>
      </c>
      <c r="AN84" s="72">
        <f t="shared" si="12"/>
        <v>83.207333300000002</v>
      </c>
      <c r="AO84" s="71"/>
      <c r="AP84" s="65"/>
      <c r="AQ84" s="65"/>
      <c r="AR84" s="72">
        <v>5</v>
      </c>
      <c r="AS84" s="65">
        <f>MAX(AP84:AR84)</f>
        <v>5</v>
      </c>
      <c r="AT84" s="72">
        <v>0</v>
      </c>
      <c r="AU84" s="72">
        <v>-6</v>
      </c>
      <c r="AV84" s="65">
        <f t="shared" si="11"/>
        <v>0</v>
      </c>
      <c r="AW84" s="63" t="s">
        <v>5569</v>
      </c>
    </row>
    <row r="85" spans="1:49" ht="16" customHeight="1" x14ac:dyDescent="0.2">
      <c r="A85" s="30" t="s">
        <v>475</v>
      </c>
      <c r="B85" s="30" t="s">
        <v>477</v>
      </c>
      <c r="C85" s="71"/>
      <c r="D85" s="72">
        <v>51.8</v>
      </c>
      <c r="E85" s="72">
        <v>31</v>
      </c>
      <c r="F85" s="72">
        <v>-89.5</v>
      </c>
      <c r="G85" s="72">
        <v>-25</v>
      </c>
      <c r="H85" s="72">
        <f t="shared" si="10"/>
        <v>51.8</v>
      </c>
      <c r="I85" s="72" t="s">
        <v>5568</v>
      </c>
      <c r="J85" s="71"/>
      <c r="K85" s="72">
        <v>1</v>
      </c>
      <c r="L85" s="65"/>
      <c r="M85" s="65"/>
      <c r="N85" s="65"/>
      <c r="O85" s="65">
        <f t="shared" si="8"/>
        <v>1</v>
      </c>
      <c r="P85" s="71"/>
      <c r="Q85" s="65"/>
      <c r="R85" s="65"/>
      <c r="S85" s="65"/>
      <c r="T85" s="65"/>
      <c r="U85" s="65"/>
      <c r="V85" s="65"/>
      <c r="W85" s="71"/>
      <c r="X85" s="65"/>
      <c r="Y85" s="65"/>
      <c r="Z85" s="65"/>
      <c r="AA85" s="65"/>
      <c r="AB85" s="65"/>
      <c r="AC85" s="65"/>
      <c r="AD85" s="65"/>
      <c r="AE85" s="65"/>
      <c r="AF85" s="72">
        <v>30</v>
      </c>
      <c r="AG85" s="65"/>
      <c r="AH85" s="65"/>
      <c r="AI85" s="65">
        <f t="shared" si="9"/>
        <v>30</v>
      </c>
      <c r="AJ85" s="71"/>
      <c r="AK85" s="72">
        <v>101.9</v>
      </c>
      <c r="AL85" s="72">
        <v>104.33833300000001</v>
      </c>
      <c r="AM85" s="72">
        <v>103.561667</v>
      </c>
      <c r="AN85" s="72">
        <f t="shared" si="12"/>
        <v>104.33833300000001</v>
      </c>
      <c r="AO85" s="71"/>
      <c r="AP85" s="65"/>
      <c r="AQ85" s="65"/>
      <c r="AR85" s="72">
        <v>10</v>
      </c>
      <c r="AS85" s="65">
        <f>MAX(AP85:AR85)</f>
        <v>10</v>
      </c>
      <c r="AT85" s="72">
        <v>-5</v>
      </c>
      <c r="AU85" s="72">
        <v>3</v>
      </c>
      <c r="AV85" s="65">
        <f t="shared" si="11"/>
        <v>3</v>
      </c>
      <c r="AW85" s="63" t="s">
        <v>5569</v>
      </c>
    </row>
    <row r="86" spans="1:49" ht="16" customHeight="1" x14ac:dyDescent="0.2">
      <c r="A86" s="30" t="s">
        <v>478</v>
      </c>
      <c r="B86" s="30" t="s">
        <v>480</v>
      </c>
      <c r="C86" s="71"/>
      <c r="D86" s="72">
        <v>22.2</v>
      </c>
      <c r="E86" s="72">
        <v>21</v>
      </c>
      <c r="F86" s="72">
        <v>-51</v>
      </c>
      <c r="G86" s="72">
        <v>-67</v>
      </c>
      <c r="H86" s="72">
        <f t="shared" si="10"/>
        <v>22.2</v>
      </c>
      <c r="I86" s="72" t="s">
        <v>5568</v>
      </c>
      <c r="J86" s="71"/>
      <c r="K86" s="72">
        <v>98</v>
      </c>
      <c r="L86" s="65"/>
      <c r="M86" s="65"/>
      <c r="N86" s="65"/>
      <c r="O86" s="65">
        <f t="shared" si="8"/>
        <v>98</v>
      </c>
      <c r="P86" s="71"/>
      <c r="Q86" s="65"/>
      <c r="R86" s="65"/>
      <c r="S86" s="65"/>
      <c r="T86" s="65"/>
      <c r="U86" s="65"/>
      <c r="V86" s="65"/>
      <c r="W86" s="71"/>
      <c r="X86" s="65"/>
      <c r="Y86" s="65"/>
      <c r="Z86" s="65"/>
      <c r="AA86" s="65"/>
      <c r="AB86" s="65"/>
      <c r="AC86" s="65"/>
      <c r="AD86" s="65"/>
      <c r="AE86" s="65"/>
      <c r="AF86" s="72">
        <v>18</v>
      </c>
      <c r="AG86" s="65"/>
      <c r="AH86" s="65"/>
      <c r="AI86" s="65">
        <f t="shared" si="9"/>
        <v>18</v>
      </c>
      <c r="AJ86" s="71"/>
      <c r="AK86" s="72">
        <v>98.018333299999995</v>
      </c>
      <c r="AL86" s="72">
        <v>83.897999999999996</v>
      </c>
      <c r="AM86" s="72">
        <v>97.864666700000001</v>
      </c>
      <c r="AN86" s="72">
        <f t="shared" si="12"/>
        <v>97.864666700000001</v>
      </c>
      <c r="AO86" s="71"/>
      <c r="AP86" s="65"/>
      <c r="AQ86" s="65"/>
      <c r="AR86" s="65"/>
      <c r="AS86" s="65"/>
      <c r="AT86" s="72">
        <v>-3</v>
      </c>
      <c r="AU86" s="72">
        <v>-1</v>
      </c>
      <c r="AV86" s="65">
        <f t="shared" si="11"/>
        <v>-1</v>
      </c>
      <c r="AW86" s="63" t="s">
        <v>5569</v>
      </c>
    </row>
    <row r="87" spans="1:49" ht="16" customHeight="1" x14ac:dyDescent="0.2">
      <c r="A87" s="30" t="s">
        <v>481</v>
      </c>
      <c r="B87" s="30" t="s">
        <v>483</v>
      </c>
      <c r="C87" s="71"/>
      <c r="D87" s="72">
        <v>17.600000000000001</v>
      </c>
      <c r="E87" s="72">
        <v>13</v>
      </c>
      <c r="F87" s="72">
        <v>-140.30000000000001</v>
      </c>
      <c r="G87" s="72">
        <v>-10</v>
      </c>
      <c r="H87" s="72">
        <f t="shared" si="10"/>
        <v>17.600000000000001</v>
      </c>
      <c r="I87" s="72" t="s">
        <v>5568</v>
      </c>
      <c r="J87" s="71"/>
      <c r="K87" s="72">
        <v>76</v>
      </c>
      <c r="L87" s="65"/>
      <c r="M87" s="65"/>
      <c r="N87" s="65"/>
      <c r="O87" s="65">
        <f t="shared" si="8"/>
        <v>76</v>
      </c>
      <c r="P87" s="71"/>
      <c r="Q87" s="65"/>
      <c r="R87" s="65"/>
      <c r="S87" s="65"/>
      <c r="T87" s="65"/>
      <c r="U87" s="65"/>
      <c r="V87" s="65"/>
      <c r="W87" s="71"/>
      <c r="X87" s="65"/>
      <c r="Y87" s="65"/>
      <c r="Z87" s="65"/>
      <c r="AA87" s="65"/>
      <c r="AB87" s="65"/>
      <c r="AC87" s="65"/>
      <c r="AD87" s="65"/>
      <c r="AE87" s="65"/>
      <c r="AF87" s="72">
        <v>5</v>
      </c>
      <c r="AG87" s="65"/>
      <c r="AH87" s="65"/>
      <c r="AI87" s="65">
        <f t="shared" si="9"/>
        <v>5</v>
      </c>
      <c r="AJ87" s="71"/>
      <c r="AK87" s="72">
        <v>8.1199999999999992</v>
      </c>
      <c r="AL87" s="72">
        <v>-8.3620000000000001</v>
      </c>
      <c r="AM87" s="72">
        <v>34.375333300000001</v>
      </c>
      <c r="AN87" s="72">
        <f t="shared" si="12"/>
        <v>34.375333300000001</v>
      </c>
      <c r="AO87" s="71"/>
      <c r="AP87" s="65"/>
      <c r="AQ87" s="65"/>
      <c r="AR87" s="65"/>
      <c r="AS87" s="65"/>
      <c r="AT87" s="72">
        <v>0</v>
      </c>
      <c r="AU87" s="72">
        <v>-6</v>
      </c>
      <c r="AV87" s="65">
        <f t="shared" si="11"/>
        <v>0</v>
      </c>
      <c r="AW87" s="63" t="s">
        <v>5569</v>
      </c>
    </row>
    <row r="88" spans="1:49" ht="16" customHeight="1" x14ac:dyDescent="0.2">
      <c r="A88" s="30" t="s">
        <v>484</v>
      </c>
      <c r="B88" s="30" t="s">
        <v>486</v>
      </c>
      <c r="C88" s="71"/>
      <c r="D88" s="72">
        <v>52.1</v>
      </c>
      <c r="E88" s="72">
        <v>3</v>
      </c>
      <c r="F88" s="72">
        <v>13.3</v>
      </c>
      <c r="G88" s="72">
        <v>-28</v>
      </c>
      <c r="H88" s="72">
        <f t="shared" si="10"/>
        <v>52.1</v>
      </c>
      <c r="I88" s="72" t="s">
        <v>5568</v>
      </c>
      <c r="J88" s="71"/>
      <c r="K88" s="72">
        <v>52</v>
      </c>
      <c r="L88" s="65"/>
      <c r="M88" s="65"/>
      <c r="N88" s="65"/>
      <c r="O88" s="65">
        <f t="shared" si="8"/>
        <v>52</v>
      </c>
      <c r="P88" s="71"/>
      <c r="Q88" s="65"/>
      <c r="R88" s="65"/>
      <c r="S88" s="65"/>
      <c r="T88" s="65"/>
      <c r="U88" s="65"/>
      <c r="V88" s="65"/>
      <c r="W88" s="71"/>
      <c r="X88" s="65"/>
      <c r="Y88" s="65"/>
      <c r="Z88" s="65"/>
      <c r="AA88" s="65"/>
      <c r="AB88" s="65"/>
      <c r="AC88" s="65"/>
      <c r="AD88" s="65"/>
      <c r="AE88" s="65"/>
      <c r="AF88" s="72">
        <v>42</v>
      </c>
      <c r="AG88" s="65"/>
      <c r="AH88" s="65"/>
      <c r="AI88" s="65">
        <f t="shared" si="9"/>
        <v>42</v>
      </c>
      <c r="AJ88" s="71"/>
      <c r="AK88" s="72">
        <v>64.480999999999995</v>
      </c>
      <c r="AL88" s="72">
        <v>67.687333300000006</v>
      </c>
      <c r="AM88" s="72">
        <v>65.376666700000001</v>
      </c>
      <c r="AN88" s="72">
        <f t="shared" si="12"/>
        <v>67.687333300000006</v>
      </c>
      <c r="AO88" s="71"/>
      <c r="AP88" s="65"/>
      <c r="AQ88" s="65"/>
      <c r="AR88" s="72">
        <v>0</v>
      </c>
      <c r="AS88" s="65">
        <f>MAX(AP88:AR88)</f>
        <v>0</v>
      </c>
      <c r="AT88" s="72">
        <v>-2</v>
      </c>
      <c r="AU88" s="72">
        <v>-5</v>
      </c>
      <c r="AV88" s="65">
        <f t="shared" si="11"/>
        <v>-2</v>
      </c>
      <c r="AW88" s="63" t="s">
        <v>5569</v>
      </c>
    </row>
    <row r="89" spans="1:49" ht="16" customHeight="1" x14ac:dyDescent="0.2">
      <c r="A89" s="30" t="s">
        <v>487</v>
      </c>
      <c r="B89" s="30" t="s">
        <v>489</v>
      </c>
      <c r="C89" s="71"/>
      <c r="D89" s="72">
        <v>94.6</v>
      </c>
      <c r="E89" s="72">
        <v>52</v>
      </c>
      <c r="F89" s="72">
        <v>107.2</v>
      </c>
      <c r="G89" s="72">
        <v>-44</v>
      </c>
      <c r="H89" s="72">
        <f t="shared" si="10"/>
        <v>107.2</v>
      </c>
      <c r="I89" s="72" t="s">
        <v>5566</v>
      </c>
      <c r="J89" s="71"/>
      <c r="K89" s="72">
        <v>98</v>
      </c>
      <c r="L89" s="65"/>
      <c r="M89" s="65"/>
      <c r="N89" s="65"/>
      <c r="O89" s="65">
        <f t="shared" si="8"/>
        <v>98</v>
      </c>
      <c r="P89" s="71"/>
      <c r="Q89" s="65"/>
      <c r="R89" s="65"/>
      <c r="S89" s="65"/>
      <c r="T89" s="65"/>
      <c r="U89" s="65"/>
      <c r="V89" s="65"/>
      <c r="W89" s="71"/>
      <c r="X89" s="65"/>
      <c r="Y89" s="65"/>
      <c r="Z89" s="65"/>
      <c r="AA89" s="65"/>
      <c r="AB89" s="65"/>
      <c r="AC89" s="65"/>
      <c r="AD89" s="65"/>
      <c r="AE89" s="65"/>
      <c r="AF89" s="72">
        <v>71.260000000000005</v>
      </c>
      <c r="AG89" s="65"/>
      <c r="AH89" s="65"/>
      <c r="AI89" s="65">
        <f t="shared" si="9"/>
        <v>71.260000000000005</v>
      </c>
      <c r="AJ89" s="71"/>
      <c r="AK89" s="72">
        <v>23.303999999999998</v>
      </c>
      <c r="AL89" s="72">
        <v>76.722333300000003</v>
      </c>
      <c r="AM89" s="72">
        <v>89.467666699999995</v>
      </c>
      <c r="AN89" s="72">
        <f t="shared" si="12"/>
        <v>89.467666699999995</v>
      </c>
      <c r="AO89" s="71"/>
      <c r="AP89" s="65"/>
      <c r="AQ89" s="65"/>
      <c r="AR89" s="72">
        <v>47</v>
      </c>
      <c r="AS89" s="65">
        <f>MAX(AP89:AR89)</f>
        <v>47</v>
      </c>
      <c r="AT89" s="72">
        <v>-10</v>
      </c>
      <c r="AU89" s="72">
        <v>-1</v>
      </c>
      <c r="AV89" s="65">
        <f t="shared" si="11"/>
        <v>-1</v>
      </c>
      <c r="AW89" s="63" t="s">
        <v>5569</v>
      </c>
    </row>
    <row r="90" spans="1:49" ht="16" customHeight="1" x14ac:dyDescent="0.2">
      <c r="A90" s="30" t="s">
        <v>490</v>
      </c>
      <c r="B90" s="30" t="s">
        <v>492</v>
      </c>
      <c r="C90" s="71"/>
      <c r="D90" s="72">
        <v>55</v>
      </c>
      <c r="E90" s="72">
        <v>7</v>
      </c>
      <c r="F90" s="72">
        <v>-106.3</v>
      </c>
      <c r="G90" s="72">
        <v>-15</v>
      </c>
      <c r="H90" s="72">
        <f t="shared" si="10"/>
        <v>55</v>
      </c>
      <c r="I90" s="72" t="s">
        <v>5568</v>
      </c>
      <c r="J90" s="71"/>
      <c r="K90" s="72">
        <v>48</v>
      </c>
      <c r="L90" s="65"/>
      <c r="M90" s="65"/>
      <c r="N90" s="65"/>
      <c r="O90" s="65">
        <f t="shared" si="8"/>
        <v>48</v>
      </c>
      <c r="P90" s="71"/>
      <c r="Q90" s="65"/>
      <c r="R90" s="65"/>
      <c r="S90" s="65"/>
      <c r="T90" s="65"/>
      <c r="U90" s="65"/>
      <c r="V90" s="65"/>
      <c r="W90" s="71"/>
      <c r="X90" s="65"/>
      <c r="Y90" s="65"/>
      <c r="Z90" s="65"/>
      <c r="AA90" s="65"/>
      <c r="AB90" s="65"/>
      <c r="AC90" s="65"/>
      <c r="AD90" s="65"/>
      <c r="AE90" s="65"/>
      <c r="AF90" s="72">
        <v>60</v>
      </c>
      <c r="AG90" s="65"/>
      <c r="AH90" s="65"/>
      <c r="AI90" s="65">
        <f t="shared" si="9"/>
        <v>60</v>
      </c>
      <c r="AJ90" s="71"/>
      <c r="AK90" s="72">
        <v>102.65300000000001</v>
      </c>
      <c r="AL90" s="72">
        <v>104.882333</v>
      </c>
      <c r="AM90" s="72">
        <v>91.646666699999997</v>
      </c>
      <c r="AN90" s="72">
        <f t="shared" si="12"/>
        <v>104.882333</v>
      </c>
      <c r="AO90" s="71"/>
      <c r="AP90" s="65"/>
      <c r="AQ90" s="65"/>
      <c r="AR90" s="72">
        <v>6</v>
      </c>
      <c r="AS90" s="65">
        <f>MAX(AP90:AR90)</f>
        <v>6</v>
      </c>
      <c r="AT90" s="72">
        <v>-4</v>
      </c>
      <c r="AU90" s="72">
        <v>0</v>
      </c>
      <c r="AV90" s="65">
        <f t="shared" si="11"/>
        <v>0</v>
      </c>
      <c r="AW90" s="63" t="s">
        <v>5569</v>
      </c>
    </row>
    <row r="91" spans="1:49" ht="16" customHeight="1" x14ac:dyDescent="0.2">
      <c r="A91" s="30" t="s">
        <v>493</v>
      </c>
      <c r="B91" s="30" t="s">
        <v>495</v>
      </c>
      <c r="C91" s="71"/>
      <c r="D91" s="72">
        <v>33.9</v>
      </c>
      <c r="E91" s="72">
        <v>-27</v>
      </c>
      <c r="F91" s="72">
        <v>-97.5</v>
      </c>
      <c r="G91" s="72">
        <v>-36</v>
      </c>
      <c r="H91" s="72">
        <f t="shared" si="10"/>
        <v>33.9</v>
      </c>
      <c r="I91" s="72" t="s">
        <v>5568</v>
      </c>
      <c r="J91" s="71"/>
      <c r="K91" s="72">
        <v>12</v>
      </c>
      <c r="L91" s="65"/>
      <c r="M91" s="65"/>
      <c r="N91" s="65"/>
      <c r="O91" s="65">
        <f t="shared" si="8"/>
        <v>12</v>
      </c>
      <c r="P91" s="71"/>
      <c r="Q91" s="65"/>
      <c r="R91" s="65"/>
      <c r="S91" s="65"/>
      <c r="T91" s="65"/>
      <c r="U91" s="65"/>
      <c r="V91" s="65"/>
      <c r="W91" s="71"/>
      <c r="X91" s="65"/>
      <c r="Y91" s="65"/>
      <c r="Z91" s="65"/>
      <c r="AA91" s="65"/>
      <c r="AB91" s="65"/>
      <c r="AC91" s="65"/>
      <c r="AD91" s="65"/>
      <c r="AE91" s="65"/>
      <c r="AF91" s="72">
        <v>10</v>
      </c>
      <c r="AG91" s="65"/>
      <c r="AH91" s="65"/>
      <c r="AI91" s="65">
        <f t="shared" si="9"/>
        <v>10</v>
      </c>
      <c r="AJ91" s="71"/>
      <c r="AK91" s="72">
        <v>93.250666699999996</v>
      </c>
      <c r="AL91" s="72">
        <v>93.853666700000005</v>
      </c>
      <c r="AM91" s="72">
        <v>92.844666700000005</v>
      </c>
      <c r="AN91" s="72">
        <f t="shared" si="12"/>
        <v>93.853666700000005</v>
      </c>
      <c r="AO91" s="71"/>
      <c r="AP91" s="65"/>
      <c r="AQ91" s="65"/>
      <c r="AR91" s="72">
        <v>19</v>
      </c>
      <c r="AS91" s="65">
        <f>MAX(AP91:AR91)</f>
        <v>19</v>
      </c>
      <c r="AT91" s="72">
        <v>0</v>
      </c>
      <c r="AU91" s="72">
        <v>-7</v>
      </c>
      <c r="AV91" s="65">
        <f t="shared" si="11"/>
        <v>0</v>
      </c>
      <c r="AW91" s="63" t="s">
        <v>5569</v>
      </c>
    </row>
    <row r="92" spans="1:49" ht="16" customHeight="1" x14ac:dyDescent="0.2">
      <c r="A92" s="30" t="s">
        <v>496</v>
      </c>
      <c r="B92" s="30" t="s">
        <v>498</v>
      </c>
      <c r="C92" s="71"/>
      <c r="D92" s="72">
        <v>93.4</v>
      </c>
      <c r="E92" s="72">
        <v>-41</v>
      </c>
      <c r="F92" s="72">
        <v>-31.6</v>
      </c>
      <c r="G92" s="72">
        <v>-41</v>
      </c>
      <c r="H92" s="72">
        <f t="shared" si="10"/>
        <v>93.4</v>
      </c>
      <c r="I92" s="72" t="s">
        <v>5566</v>
      </c>
      <c r="J92" s="71"/>
      <c r="K92" s="65"/>
      <c r="L92" s="65"/>
      <c r="M92" s="65"/>
      <c r="N92" s="65"/>
      <c r="O92" s="65"/>
      <c r="P92" s="71"/>
      <c r="Q92" s="65"/>
      <c r="R92" s="65"/>
      <c r="S92" s="65"/>
      <c r="T92" s="65"/>
      <c r="U92" s="65"/>
      <c r="V92" s="65"/>
      <c r="W92" s="71"/>
      <c r="X92" s="65"/>
      <c r="Y92" s="65"/>
      <c r="Z92" s="65"/>
      <c r="AA92" s="65"/>
      <c r="AB92" s="65"/>
      <c r="AC92" s="65"/>
      <c r="AD92" s="65"/>
      <c r="AE92" s="65"/>
      <c r="AF92" s="65"/>
      <c r="AG92" s="65"/>
      <c r="AH92" s="65"/>
      <c r="AI92" s="65"/>
      <c r="AJ92" s="71"/>
      <c r="AK92" s="72">
        <v>103.92233299999999</v>
      </c>
      <c r="AL92" s="72">
        <v>96.937666699999994</v>
      </c>
      <c r="AM92" s="72">
        <v>97.666666699999993</v>
      </c>
      <c r="AN92" s="72">
        <f t="shared" si="12"/>
        <v>97.666666699999993</v>
      </c>
      <c r="AO92" s="71"/>
      <c r="AP92" s="65"/>
      <c r="AQ92" s="65"/>
      <c r="AR92" s="65"/>
      <c r="AS92" s="65"/>
      <c r="AT92" s="72">
        <v>1</v>
      </c>
      <c r="AU92" s="72">
        <v>-4</v>
      </c>
      <c r="AV92" s="65">
        <f t="shared" si="11"/>
        <v>1</v>
      </c>
      <c r="AW92" s="63" t="s">
        <v>5569</v>
      </c>
    </row>
    <row r="93" spans="1:49" ht="16" customHeight="1" x14ac:dyDescent="0.2">
      <c r="A93" s="30" t="s">
        <v>499</v>
      </c>
      <c r="B93" s="30" t="s">
        <v>501</v>
      </c>
      <c r="C93" s="71"/>
      <c r="D93" s="72">
        <v>37.200000000000003</v>
      </c>
      <c r="E93" s="72">
        <v>11</v>
      </c>
      <c r="F93" s="72">
        <v>-50.7</v>
      </c>
      <c r="G93" s="72">
        <v>-2</v>
      </c>
      <c r="H93" s="72">
        <f t="shared" si="10"/>
        <v>37.200000000000003</v>
      </c>
      <c r="I93" s="72" t="s">
        <v>5568</v>
      </c>
      <c r="J93" s="71"/>
      <c r="K93" s="72">
        <v>97</v>
      </c>
      <c r="L93" s="65"/>
      <c r="M93" s="65"/>
      <c r="N93" s="65"/>
      <c r="O93" s="65">
        <f>MAX(K93,L93)</f>
        <v>97</v>
      </c>
      <c r="P93" s="71"/>
      <c r="Q93" s="65"/>
      <c r="R93" s="65"/>
      <c r="S93" s="65"/>
      <c r="T93" s="65"/>
      <c r="U93" s="65"/>
      <c r="V93" s="65"/>
      <c r="W93" s="71"/>
      <c r="X93" s="65"/>
      <c r="Y93" s="65"/>
      <c r="Z93" s="65"/>
      <c r="AA93" s="65"/>
      <c r="AB93" s="65"/>
      <c r="AC93" s="65"/>
      <c r="AD93" s="65"/>
      <c r="AE93" s="65"/>
      <c r="AF93" s="72">
        <v>32.549999999999997</v>
      </c>
      <c r="AG93" s="65"/>
      <c r="AH93" s="65"/>
      <c r="AI93" s="65">
        <f>MAX(X93:AF93)</f>
        <v>32.549999999999997</v>
      </c>
      <c r="AJ93" s="71"/>
      <c r="AK93" s="72">
        <v>99.055666700000003</v>
      </c>
      <c r="AL93" s="72">
        <v>88.510333299999999</v>
      </c>
      <c r="AM93" s="72">
        <v>80.216333300000002</v>
      </c>
      <c r="AN93" s="72">
        <f t="shared" si="12"/>
        <v>88.510333299999999</v>
      </c>
      <c r="AO93" s="71"/>
      <c r="AP93" s="65"/>
      <c r="AQ93" s="65"/>
      <c r="AR93" s="72">
        <v>37</v>
      </c>
      <c r="AS93" s="65">
        <f>MAX(AP93:AR93)</f>
        <v>37</v>
      </c>
      <c r="AT93" s="72">
        <v>-2</v>
      </c>
      <c r="AU93" s="72">
        <v>5</v>
      </c>
      <c r="AV93" s="65">
        <f t="shared" si="11"/>
        <v>5</v>
      </c>
      <c r="AW93" s="63" t="s">
        <v>5569</v>
      </c>
    </row>
    <row r="94" spans="1:49" ht="16" customHeight="1" x14ac:dyDescent="0.2">
      <c r="A94" s="30" t="s">
        <v>502</v>
      </c>
      <c r="B94" s="30" t="s">
        <v>504</v>
      </c>
      <c r="C94" s="71"/>
      <c r="D94" s="72">
        <v>3.7</v>
      </c>
      <c r="E94" s="72">
        <v>22</v>
      </c>
      <c r="F94" s="72">
        <v>-20.399999999999999</v>
      </c>
      <c r="G94" s="72">
        <v>11</v>
      </c>
      <c r="H94" s="72">
        <f t="shared" si="10"/>
        <v>22</v>
      </c>
      <c r="I94" s="72" t="s">
        <v>5568</v>
      </c>
      <c r="J94" s="71"/>
      <c r="K94" s="65"/>
      <c r="L94" s="65"/>
      <c r="M94" s="65"/>
      <c r="N94" s="65"/>
      <c r="O94" s="65"/>
      <c r="P94" s="71"/>
      <c r="Q94" s="65"/>
      <c r="R94" s="65"/>
      <c r="S94" s="65"/>
      <c r="T94" s="65"/>
      <c r="U94" s="65"/>
      <c r="V94" s="65"/>
      <c r="W94" s="71"/>
      <c r="X94" s="65"/>
      <c r="Y94" s="65"/>
      <c r="Z94" s="65"/>
      <c r="AA94" s="65"/>
      <c r="AB94" s="65"/>
      <c r="AC94" s="65"/>
      <c r="AD94" s="65"/>
      <c r="AE94" s="65"/>
      <c r="AF94" s="65"/>
      <c r="AG94" s="65"/>
      <c r="AH94" s="65"/>
      <c r="AI94" s="65"/>
      <c r="AJ94" s="71"/>
      <c r="AK94" s="72">
        <v>22.604666699999999</v>
      </c>
      <c r="AL94" s="72">
        <v>76.315333300000006</v>
      </c>
      <c r="AM94" s="72">
        <v>101.371</v>
      </c>
      <c r="AN94" s="72">
        <f t="shared" si="12"/>
        <v>101.371</v>
      </c>
      <c r="AO94" s="71"/>
      <c r="AP94" s="65"/>
      <c r="AQ94" s="65"/>
      <c r="AR94" s="72">
        <v>9</v>
      </c>
      <c r="AS94" s="65">
        <f>MAX(AP94:AR94)</f>
        <v>9</v>
      </c>
      <c r="AT94" s="72">
        <v>-2</v>
      </c>
      <c r="AU94" s="72">
        <v>1</v>
      </c>
      <c r="AV94" s="65">
        <f t="shared" si="11"/>
        <v>1</v>
      </c>
      <c r="AW94" s="63" t="s">
        <v>5569</v>
      </c>
    </row>
    <row r="95" spans="1:49" ht="16" customHeight="1" x14ac:dyDescent="0.2">
      <c r="A95" s="30" t="s">
        <v>505</v>
      </c>
      <c r="B95" s="30" t="s">
        <v>507</v>
      </c>
      <c r="C95" s="71"/>
      <c r="D95" s="72">
        <v>37.4</v>
      </c>
      <c r="E95" s="72">
        <v>34</v>
      </c>
      <c r="F95" s="72">
        <v>-375.1</v>
      </c>
      <c r="G95" s="72">
        <v>-135</v>
      </c>
      <c r="H95" s="72">
        <f t="shared" si="10"/>
        <v>37.4</v>
      </c>
      <c r="I95" s="72" t="s">
        <v>5568</v>
      </c>
      <c r="J95" s="71"/>
      <c r="K95" s="65"/>
      <c r="L95" s="65"/>
      <c r="M95" s="65"/>
      <c r="N95" s="65"/>
      <c r="O95" s="65"/>
      <c r="P95" s="71"/>
      <c r="Q95" s="65"/>
      <c r="R95" s="65"/>
      <c r="S95" s="65"/>
      <c r="T95" s="65"/>
      <c r="U95" s="65"/>
      <c r="V95" s="65"/>
      <c r="W95" s="71"/>
      <c r="X95" s="65"/>
      <c r="Y95" s="65"/>
      <c r="Z95" s="65"/>
      <c r="AA95" s="65"/>
      <c r="AB95" s="65"/>
      <c r="AC95" s="65"/>
      <c r="AD95" s="65"/>
      <c r="AE95" s="65"/>
      <c r="AF95" s="65"/>
      <c r="AG95" s="65"/>
      <c r="AH95" s="65"/>
      <c r="AI95" s="65"/>
      <c r="AJ95" s="71"/>
      <c r="AK95" s="72">
        <v>96.748666700000001</v>
      </c>
      <c r="AL95" s="72">
        <v>99.043666700000003</v>
      </c>
      <c r="AM95" s="72">
        <v>101.224333</v>
      </c>
      <c r="AN95" s="72">
        <f t="shared" si="12"/>
        <v>101.224333</v>
      </c>
      <c r="AO95" s="71"/>
      <c r="AP95" s="65"/>
      <c r="AQ95" s="65"/>
      <c r="AR95" s="65"/>
      <c r="AS95" s="65"/>
      <c r="AT95" s="72">
        <v>-11</v>
      </c>
      <c r="AU95" s="72">
        <v>4</v>
      </c>
      <c r="AV95" s="65">
        <f t="shared" si="11"/>
        <v>4</v>
      </c>
      <c r="AW95" s="63" t="s">
        <v>5569</v>
      </c>
    </row>
    <row r="96" spans="1:49" ht="16" customHeight="1" x14ac:dyDescent="0.2">
      <c r="A96" s="30" t="s">
        <v>508</v>
      </c>
      <c r="B96" s="30" t="s">
        <v>510</v>
      </c>
      <c r="C96" s="71"/>
      <c r="D96" s="72">
        <v>66.3</v>
      </c>
      <c r="E96" s="72">
        <v>-50</v>
      </c>
      <c r="F96" s="72">
        <v>0.8</v>
      </c>
      <c r="G96" s="72">
        <v>-10</v>
      </c>
      <c r="H96" s="72">
        <f t="shared" si="10"/>
        <v>66.3</v>
      </c>
      <c r="I96" s="72" t="s">
        <v>5568</v>
      </c>
      <c r="J96" s="71"/>
      <c r="K96" s="72">
        <v>99</v>
      </c>
      <c r="L96" s="65"/>
      <c r="M96" s="65"/>
      <c r="N96" s="65"/>
      <c r="O96" s="65">
        <f t="shared" ref="O96:O106" si="13">MAX(K96,L96)</f>
        <v>99</v>
      </c>
      <c r="P96" s="71"/>
      <c r="Q96" s="65"/>
      <c r="R96" s="65"/>
      <c r="S96" s="65"/>
      <c r="T96" s="65"/>
      <c r="U96" s="65"/>
      <c r="V96" s="65"/>
      <c r="W96" s="71"/>
      <c r="X96" s="65"/>
      <c r="Y96" s="65"/>
      <c r="Z96" s="65"/>
      <c r="AA96" s="65"/>
      <c r="AB96" s="65"/>
      <c r="AC96" s="65"/>
      <c r="AD96" s="65"/>
      <c r="AE96" s="65"/>
      <c r="AF96" s="72">
        <v>95</v>
      </c>
      <c r="AG96" s="65"/>
      <c r="AH96" s="65"/>
      <c r="AI96" s="65">
        <f t="shared" ref="AI96:AI106" si="14">MAX(X96:AF96)</f>
        <v>95</v>
      </c>
      <c r="AJ96" s="71"/>
      <c r="AK96" s="72">
        <v>102.418667</v>
      </c>
      <c r="AL96" s="72">
        <v>102.093667</v>
      </c>
      <c r="AM96" s="72">
        <v>97.5816667</v>
      </c>
      <c r="AN96" s="72">
        <f t="shared" si="12"/>
        <v>102.093667</v>
      </c>
      <c r="AO96" s="71"/>
      <c r="AP96" s="65"/>
      <c r="AQ96" s="65"/>
      <c r="AR96" s="65"/>
      <c r="AS96" s="65"/>
      <c r="AT96" s="72">
        <v>4</v>
      </c>
      <c r="AU96" s="72">
        <v>4</v>
      </c>
      <c r="AV96" s="65">
        <f t="shared" si="11"/>
        <v>4</v>
      </c>
      <c r="AW96" s="63" t="s">
        <v>5569</v>
      </c>
    </row>
    <row r="97" spans="1:49" ht="16" customHeight="1" x14ac:dyDescent="0.2">
      <c r="A97" s="30" t="s">
        <v>511</v>
      </c>
      <c r="B97" s="30" t="s">
        <v>513</v>
      </c>
      <c r="C97" s="71"/>
      <c r="D97" s="72">
        <v>13.5</v>
      </c>
      <c r="E97" s="72">
        <v>1</v>
      </c>
      <c r="F97" s="72">
        <v>-89.6</v>
      </c>
      <c r="G97" s="72">
        <v>-18</v>
      </c>
      <c r="H97" s="72">
        <f t="shared" si="10"/>
        <v>13.5</v>
      </c>
      <c r="I97" s="72" t="s">
        <v>5568</v>
      </c>
      <c r="J97" s="71"/>
      <c r="K97" s="72">
        <v>4</v>
      </c>
      <c r="L97" s="65"/>
      <c r="M97" s="65"/>
      <c r="N97" s="65"/>
      <c r="O97" s="65">
        <f t="shared" si="13"/>
        <v>4</v>
      </c>
      <c r="P97" s="71"/>
      <c r="Q97" s="65"/>
      <c r="R97" s="65"/>
      <c r="S97" s="65"/>
      <c r="T97" s="65"/>
      <c r="U97" s="65"/>
      <c r="V97" s="65"/>
      <c r="W97" s="71"/>
      <c r="X97" s="65"/>
      <c r="Y97" s="65"/>
      <c r="Z97" s="65"/>
      <c r="AA97" s="65"/>
      <c r="AB97" s="65"/>
      <c r="AC97" s="65"/>
      <c r="AD97" s="65"/>
      <c r="AE97" s="65"/>
      <c r="AF97" s="72">
        <v>18</v>
      </c>
      <c r="AG97" s="65"/>
      <c r="AH97" s="65"/>
      <c r="AI97" s="65">
        <f t="shared" si="14"/>
        <v>18</v>
      </c>
      <c r="AJ97" s="71"/>
      <c r="AK97" s="72">
        <v>84.9093333</v>
      </c>
      <c r="AL97" s="72">
        <v>79.668000000000006</v>
      </c>
      <c r="AM97" s="72">
        <v>96.178333300000006</v>
      </c>
      <c r="AN97" s="72">
        <f t="shared" si="12"/>
        <v>96.178333300000006</v>
      </c>
      <c r="AO97" s="71"/>
      <c r="AP97" s="65"/>
      <c r="AQ97" s="65"/>
      <c r="AR97" s="72">
        <v>0</v>
      </c>
      <c r="AS97" s="65">
        <f>MAX(AP97:AR97)</f>
        <v>0</v>
      </c>
      <c r="AT97" s="72">
        <v>-6</v>
      </c>
      <c r="AU97" s="72">
        <v>0</v>
      </c>
      <c r="AV97" s="65">
        <f t="shared" si="11"/>
        <v>0</v>
      </c>
      <c r="AW97" s="63" t="s">
        <v>5569</v>
      </c>
    </row>
    <row r="98" spans="1:49" ht="16" customHeight="1" x14ac:dyDescent="0.2">
      <c r="A98" s="30" t="s">
        <v>514</v>
      </c>
      <c r="B98" s="30" t="s">
        <v>516</v>
      </c>
      <c r="C98" s="71"/>
      <c r="D98" s="72">
        <v>109.1</v>
      </c>
      <c r="E98" s="72">
        <v>-76</v>
      </c>
      <c r="F98" s="72">
        <v>84.3</v>
      </c>
      <c r="G98" s="72">
        <v>-65</v>
      </c>
      <c r="H98" s="72">
        <f t="shared" si="10"/>
        <v>109.1</v>
      </c>
      <c r="I98" s="72" t="s">
        <v>5566</v>
      </c>
      <c r="J98" s="71"/>
      <c r="K98" s="72">
        <v>96</v>
      </c>
      <c r="L98" s="65"/>
      <c r="M98" s="65"/>
      <c r="N98" s="65"/>
      <c r="O98" s="65">
        <f t="shared" si="13"/>
        <v>96</v>
      </c>
      <c r="P98" s="71"/>
      <c r="Q98" s="65"/>
      <c r="R98" s="65"/>
      <c r="S98" s="65"/>
      <c r="T98" s="65"/>
      <c r="U98" s="65"/>
      <c r="V98" s="65"/>
      <c r="W98" s="71"/>
      <c r="X98" s="65"/>
      <c r="Y98" s="65"/>
      <c r="Z98" s="65"/>
      <c r="AA98" s="65"/>
      <c r="AB98" s="65"/>
      <c r="AC98" s="65"/>
      <c r="AD98" s="65"/>
      <c r="AE98" s="65"/>
      <c r="AF98" s="72">
        <v>97</v>
      </c>
      <c r="AG98" s="65"/>
      <c r="AH98" s="65"/>
      <c r="AI98" s="65">
        <f t="shared" si="14"/>
        <v>97</v>
      </c>
      <c r="AJ98" s="71"/>
      <c r="AK98" s="72">
        <v>107.26733299999999</v>
      </c>
      <c r="AL98" s="72">
        <v>105.499667</v>
      </c>
      <c r="AM98" s="72">
        <v>101.91466699999999</v>
      </c>
      <c r="AN98" s="72">
        <f t="shared" si="12"/>
        <v>105.499667</v>
      </c>
      <c r="AO98" s="71"/>
      <c r="AP98" s="65"/>
      <c r="AQ98" s="65"/>
      <c r="AR98" s="65"/>
      <c r="AS98" s="65"/>
      <c r="AT98" s="72">
        <v>12</v>
      </c>
      <c r="AU98" s="72">
        <v>3</v>
      </c>
      <c r="AV98" s="65">
        <f t="shared" si="11"/>
        <v>12</v>
      </c>
      <c r="AW98" s="63" t="s">
        <v>5567</v>
      </c>
    </row>
    <row r="99" spans="1:49" ht="16" customHeight="1" x14ac:dyDescent="0.2">
      <c r="A99" s="30" t="s">
        <v>517</v>
      </c>
      <c r="B99" s="30" t="s">
        <v>519</v>
      </c>
      <c r="C99" s="71"/>
      <c r="D99" s="72">
        <v>-4.3</v>
      </c>
      <c r="E99" s="72">
        <v>-13</v>
      </c>
      <c r="F99" s="72">
        <v>57.6</v>
      </c>
      <c r="G99" s="72">
        <v>-20</v>
      </c>
      <c r="H99" s="72">
        <f t="shared" si="10"/>
        <v>57.6</v>
      </c>
      <c r="I99" s="72" t="s">
        <v>5568</v>
      </c>
      <c r="J99" s="71"/>
      <c r="K99" s="72">
        <v>89</v>
      </c>
      <c r="L99" s="65"/>
      <c r="M99" s="65"/>
      <c r="N99" s="65"/>
      <c r="O99" s="65">
        <f t="shared" si="13"/>
        <v>89</v>
      </c>
      <c r="P99" s="71"/>
      <c r="Q99" s="65"/>
      <c r="R99" s="65"/>
      <c r="S99" s="65"/>
      <c r="T99" s="65"/>
      <c r="U99" s="65"/>
      <c r="V99" s="65"/>
      <c r="W99" s="71"/>
      <c r="X99" s="65"/>
      <c r="Y99" s="65"/>
      <c r="Z99" s="65"/>
      <c r="AA99" s="65"/>
      <c r="AB99" s="65"/>
      <c r="AC99" s="65"/>
      <c r="AD99" s="65"/>
      <c r="AE99" s="65"/>
      <c r="AF99" s="72">
        <v>8.4</v>
      </c>
      <c r="AG99" s="65"/>
      <c r="AH99" s="65"/>
      <c r="AI99" s="65">
        <f t="shared" si="14"/>
        <v>8.4</v>
      </c>
      <c r="AJ99" s="71"/>
      <c r="AK99" s="72">
        <v>104.689333</v>
      </c>
      <c r="AL99" s="72">
        <v>85.5</v>
      </c>
      <c r="AM99" s="72">
        <v>62.164333300000003</v>
      </c>
      <c r="AN99" s="72">
        <f t="shared" si="12"/>
        <v>85.5</v>
      </c>
      <c r="AO99" s="71"/>
      <c r="AP99" s="65"/>
      <c r="AQ99" s="65"/>
      <c r="AR99" s="72">
        <v>35</v>
      </c>
      <c r="AS99" s="65">
        <f>MAX(AP99:AR99)</f>
        <v>35</v>
      </c>
      <c r="AT99" s="72">
        <v>0</v>
      </c>
      <c r="AU99" s="72">
        <v>-4</v>
      </c>
      <c r="AV99" s="65">
        <f t="shared" si="11"/>
        <v>0</v>
      </c>
      <c r="AW99" s="63" t="s">
        <v>5569</v>
      </c>
    </row>
    <row r="100" spans="1:49" ht="16" customHeight="1" x14ac:dyDescent="0.2">
      <c r="A100" s="30" t="s">
        <v>520</v>
      </c>
      <c r="B100" s="30" t="s">
        <v>522</v>
      </c>
      <c r="C100" s="71"/>
      <c r="D100" s="72">
        <v>37.1</v>
      </c>
      <c r="E100" s="72">
        <v>-30</v>
      </c>
      <c r="F100" s="72">
        <v>37</v>
      </c>
      <c r="G100" s="72">
        <v>33</v>
      </c>
      <c r="H100" s="72">
        <f t="shared" si="10"/>
        <v>37.1</v>
      </c>
      <c r="I100" s="72" t="s">
        <v>5568</v>
      </c>
      <c r="J100" s="71"/>
      <c r="K100" s="72">
        <v>100</v>
      </c>
      <c r="L100" s="65"/>
      <c r="M100" s="65"/>
      <c r="N100" s="65"/>
      <c r="O100" s="65">
        <f t="shared" si="13"/>
        <v>100</v>
      </c>
      <c r="P100" s="71"/>
      <c r="Q100" s="65"/>
      <c r="R100" s="65"/>
      <c r="S100" s="65"/>
      <c r="T100" s="65"/>
      <c r="U100" s="65"/>
      <c r="V100" s="65"/>
      <c r="W100" s="71"/>
      <c r="X100" s="65"/>
      <c r="Y100" s="65"/>
      <c r="Z100" s="65"/>
      <c r="AA100" s="65"/>
      <c r="AB100" s="65"/>
      <c r="AC100" s="65"/>
      <c r="AD100" s="65"/>
      <c r="AE100" s="65"/>
      <c r="AF100" s="72">
        <v>16</v>
      </c>
      <c r="AG100" s="65"/>
      <c r="AH100" s="65"/>
      <c r="AI100" s="65">
        <f t="shared" si="14"/>
        <v>16</v>
      </c>
      <c r="AJ100" s="71"/>
      <c r="AK100" s="72">
        <v>17.155333299999999</v>
      </c>
      <c r="AL100" s="72">
        <v>33.695333300000001</v>
      </c>
      <c r="AM100" s="72">
        <v>26.524333299999999</v>
      </c>
      <c r="AN100" s="72">
        <f t="shared" si="12"/>
        <v>33.695333300000001</v>
      </c>
      <c r="AO100" s="71"/>
      <c r="AP100" s="65"/>
      <c r="AQ100" s="65"/>
      <c r="AR100" s="65"/>
      <c r="AS100" s="65"/>
      <c r="AT100" s="72">
        <v>0</v>
      </c>
      <c r="AU100" s="72">
        <v>-4</v>
      </c>
      <c r="AV100" s="65">
        <f t="shared" si="11"/>
        <v>0</v>
      </c>
      <c r="AW100" s="63" t="s">
        <v>5569</v>
      </c>
    </row>
    <row r="101" spans="1:49" ht="16" customHeight="1" x14ac:dyDescent="0.2">
      <c r="A101" s="30" t="s">
        <v>523</v>
      </c>
      <c r="B101" s="30" t="s">
        <v>525</v>
      </c>
      <c r="C101" s="71"/>
      <c r="D101" s="72">
        <v>6.8</v>
      </c>
      <c r="E101" s="72">
        <v>-108</v>
      </c>
      <c r="F101" s="72">
        <v>64.8</v>
      </c>
      <c r="G101" s="72">
        <v>-34</v>
      </c>
      <c r="H101" s="72">
        <f t="shared" si="10"/>
        <v>64.8</v>
      </c>
      <c r="I101" s="72" t="s">
        <v>5568</v>
      </c>
      <c r="J101" s="71"/>
      <c r="K101" s="72">
        <v>56</v>
      </c>
      <c r="L101" s="65"/>
      <c r="M101" s="65"/>
      <c r="N101" s="65"/>
      <c r="O101" s="65">
        <f t="shared" si="13"/>
        <v>56</v>
      </c>
      <c r="P101" s="71"/>
      <c r="Q101" s="65"/>
      <c r="R101" s="65"/>
      <c r="S101" s="65"/>
      <c r="T101" s="65"/>
      <c r="U101" s="65"/>
      <c r="V101" s="65"/>
      <c r="W101" s="71"/>
      <c r="X101" s="65"/>
      <c r="Y101" s="65"/>
      <c r="Z101" s="65"/>
      <c r="AA101" s="65"/>
      <c r="AB101" s="65"/>
      <c r="AC101" s="65"/>
      <c r="AD101" s="65"/>
      <c r="AE101" s="65"/>
      <c r="AF101" s="72">
        <v>95</v>
      </c>
      <c r="AG101" s="65"/>
      <c r="AH101" s="65"/>
      <c r="AI101" s="65">
        <f t="shared" si="14"/>
        <v>95</v>
      </c>
      <c r="AJ101" s="71"/>
      <c r="AK101" s="72">
        <v>100.916</v>
      </c>
      <c r="AL101" s="72">
        <v>98.768000000000001</v>
      </c>
      <c r="AM101" s="72">
        <v>98.332333300000002</v>
      </c>
      <c r="AN101" s="72">
        <f t="shared" si="12"/>
        <v>98.768000000000001</v>
      </c>
      <c r="AO101" s="71"/>
      <c r="AP101" s="65"/>
      <c r="AQ101" s="65"/>
      <c r="AR101" s="72">
        <v>50</v>
      </c>
      <c r="AS101" s="65">
        <f>MAX(AP101:AR101)</f>
        <v>50</v>
      </c>
      <c r="AT101" s="72">
        <v>9</v>
      </c>
      <c r="AU101" s="72">
        <v>-4</v>
      </c>
      <c r="AV101" s="65">
        <f t="shared" si="11"/>
        <v>9</v>
      </c>
      <c r="AW101" s="63" t="s">
        <v>5569</v>
      </c>
    </row>
    <row r="102" spans="1:49" ht="16" customHeight="1" x14ac:dyDescent="0.2">
      <c r="A102" s="30" t="s">
        <v>526</v>
      </c>
      <c r="B102" s="30" t="s">
        <v>528</v>
      </c>
      <c r="C102" s="71"/>
      <c r="D102" s="72">
        <v>84.4</v>
      </c>
      <c r="E102" s="72">
        <v>58</v>
      </c>
      <c r="F102" s="72">
        <v>93.5</v>
      </c>
      <c r="G102" s="72">
        <v>-33</v>
      </c>
      <c r="H102" s="72">
        <f t="shared" si="10"/>
        <v>93.5</v>
      </c>
      <c r="I102" s="72" t="s">
        <v>5566</v>
      </c>
      <c r="J102" s="71"/>
      <c r="K102" s="72">
        <v>0</v>
      </c>
      <c r="L102" s="65"/>
      <c r="M102" s="65"/>
      <c r="N102" s="65"/>
      <c r="O102" s="65">
        <f t="shared" si="13"/>
        <v>0</v>
      </c>
      <c r="P102" s="71"/>
      <c r="Q102" s="65"/>
      <c r="R102" s="65"/>
      <c r="S102" s="65"/>
      <c r="T102" s="65"/>
      <c r="U102" s="65"/>
      <c r="V102" s="65"/>
      <c r="W102" s="71"/>
      <c r="X102" s="65"/>
      <c r="Y102" s="65"/>
      <c r="Z102" s="65"/>
      <c r="AA102" s="65"/>
      <c r="AB102" s="65"/>
      <c r="AC102" s="65"/>
      <c r="AD102" s="65"/>
      <c r="AE102" s="65"/>
      <c r="AF102" s="72">
        <v>0</v>
      </c>
      <c r="AG102" s="65"/>
      <c r="AH102" s="65"/>
      <c r="AI102" s="65">
        <f t="shared" si="14"/>
        <v>0</v>
      </c>
      <c r="AJ102" s="71"/>
      <c r="AK102" s="72">
        <v>26.309333299999999</v>
      </c>
      <c r="AL102" s="72">
        <v>15.841333300000001</v>
      </c>
      <c r="AM102" s="72">
        <v>97.605999999999995</v>
      </c>
      <c r="AN102" s="72">
        <f t="shared" si="12"/>
        <v>97.605999999999995</v>
      </c>
      <c r="AO102" s="71"/>
      <c r="AP102" s="65"/>
      <c r="AQ102" s="65"/>
      <c r="AR102" s="72">
        <v>7</v>
      </c>
      <c r="AS102" s="65">
        <f>MAX(AP102:AR102)</f>
        <v>7</v>
      </c>
      <c r="AT102" s="72">
        <v>4</v>
      </c>
      <c r="AU102" s="72">
        <v>8</v>
      </c>
      <c r="AV102" s="65">
        <f t="shared" si="11"/>
        <v>8</v>
      </c>
      <c r="AW102" s="63" t="s">
        <v>5569</v>
      </c>
    </row>
    <row r="103" spans="1:49" ht="16" customHeight="1" x14ac:dyDescent="0.2">
      <c r="A103" s="30" t="s">
        <v>529</v>
      </c>
      <c r="B103" s="30" t="s">
        <v>531</v>
      </c>
      <c r="C103" s="71"/>
      <c r="D103" s="72">
        <v>58</v>
      </c>
      <c r="E103" s="72">
        <v>-2</v>
      </c>
      <c r="F103" s="72">
        <v>11.2</v>
      </c>
      <c r="G103" s="72">
        <v>31</v>
      </c>
      <c r="H103" s="72">
        <f t="shared" si="10"/>
        <v>58</v>
      </c>
      <c r="I103" s="72" t="s">
        <v>5568</v>
      </c>
      <c r="J103" s="71"/>
      <c r="K103" s="72">
        <v>99</v>
      </c>
      <c r="L103" s="65"/>
      <c r="M103" s="65"/>
      <c r="N103" s="65"/>
      <c r="O103" s="65">
        <f t="shared" si="13"/>
        <v>99</v>
      </c>
      <c r="P103" s="71"/>
      <c r="Q103" s="65"/>
      <c r="R103" s="65"/>
      <c r="S103" s="65"/>
      <c r="T103" s="65"/>
      <c r="U103" s="65"/>
      <c r="V103" s="65"/>
      <c r="W103" s="71"/>
      <c r="X103" s="65"/>
      <c r="Y103" s="65"/>
      <c r="Z103" s="65"/>
      <c r="AA103" s="65"/>
      <c r="AB103" s="65"/>
      <c r="AC103" s="65"/>
      <c r="AD103" s="65"/>
      <c r="AE103" s="65"/>
      <c r="AF103" s="72">
        <v>1</v>
      </c>
      <c r="AG103" s="65"/>
      <c r="AH103" s="65"/>
      <c r="AI103" s="65">
        <f t="shared" si="14"/>
        <v>1</v>
      </c>
      <c r="AJ103" s="71"/>
      <c r="AK103" s="72">
        <v>35.134</v>
      </c>
      <c r="AL103" s="72">
        <v>4.5103333299999999</v>
      </c>
      <c r="AM103" s="72">
        <v>86.625</v>
      </c>
      <c r="AN103" s="72">
        <f t="shared" si="12"/>
        <v>86.625</v>
      </c>
      <c r="AO103" s="71"/>
      <c r="AP103" s="65"/>
      <c r="AQ103" s="65"/>
      <c r="AR103" s="65"/>
      <c r="AS103" s="65"/>
      <c r="AT103" s="72">
        <v>-1</v>
      </c>
      <c r="AU103" s="72">
        <v>-7</v>
      </c>
      <c r="AV103" s="65">
        <f t="shared" si="11"/>
        <v>-1</v>
      </c>
      <c r="AW103" s="63" t="s">
        <v>5569</v>
      </c>
    </row>
    <row r="104" spans="1:49" ht="16" customHeight="1" x14ac:dyDescent="0.2">
      <c r="A104" s="30" t="s">
        <v>532</v>
      </c>
      <c r="B104" s="30" t="s">
        <v>534</v>
      </c>
      <c r="C104" s="71"/>
      <c r="D104" s="72">
        <v>101.9</v>
      </c>
      <c r="E104" s="72">
        <v>92</v>
      </c>
      <c r="F104" s="72">
        <v>77.7</v>
      </c>
      <c r="G104" s="72">
        <v>-80</v>
      </c>
      <c r="H104" s="72">
        <f t="shared" si="10"/>
        <v>101.9</v>
      </c>
      <c r="I104" s="72" t="s">
        <v>5566</v>
      </c>
      <c r="J104" s="71"/>
      <c r="K104" s="72">
        <v>100</v>
      </c>
      <c r="L104" s="65"/>
      <c r="M104" s="65"/>
      <c r="N104" s="65"/>
      <c r="O104" s="65">
        <f t="shared" si="13"/>
        <v>100</v>
      </c>
      <c r="P104" s="71"/>
      <c r="Q104" s="65"/>
      <c r="R104" s="65"/>
      <c r="S104" s="65"/>
      <c r="T104" s="65"/>
      <c r="U104" s="65"/>
      <c r="V104" s="65"/>
      <c r="W104" s="71"/>
      <c r="X104" s="65"/>
      <c r="Y104" s="65"/>
      <c r="Z104" s="65"/>
      <c r="AA104" s="65"/>
      <c r="AB104" s="65"/>
      <c r="AC104" s="65"/>
      <c r="AD104" s="65"/>
      <c r="AE104" s="65"/>
      <c r="AF104" s="72">
        <v>92</v>
      </c>
      <c r="AG104" s="65"/>
      <c r="AH104" s="65"/>
      <c r="AI104" s="65">
        <f t="shared" si="14"/>
        <v>92</v>
      </c>
      <c r="AJ104" s="71"/>
      <c r="AK104" s="72">
        <v>81.381333299999994</v>
      </c>
      <c r="AL104" s="72">
        <v>93.649333299999995</v>
      </c>
      <c r="AM104" s="72">
        <v>68.116333299999994</v>
      </c>
      <c r="AN104" s="72">
        <f t="shared" si="12"/>
        <v>93.649333299999995</v>
      </c>
      <c r="AO104" s="71"/>
      <c r="AP104" s="65"/>
      <c r="AQ104" s="65"/>
      <c r="AR104" s="65"/>
      <c r="AS104" s="65"/>
      <c r="AT104" s="72">
        <v>-2</v>
      </c>
      <c r="AU104" s="72">
        <v>-4</v>
      </c>
      <c r="AV104" s="65">
        <f t="shared" si="11"/>
        <v>-2</v>
      </c>
      <c r="AW104" s="63" t="s">
        <v>5569</v>
      </c>
    </row>
    <row r="105" spans="1:49" ht="16" customHeight="1" x14ac:dyDescent="0.2">
      <c r="A105" s="30" t="s">
        <v>535</v>
      </c>
      <c r="B105" s="30" t="s">
        <v>537</v>
      </c>
      <c r="C105" s="71"/>
      <c r="D105" s="72">
        <v>26.4</v>
      </c>
      <c r="E105" s="72">
        <v>27</v>
      </c>
      <c r="F105" s="72">
        <v>-186.6</v>
      </c>
      <c r="G105" s="72">
        <v>-25</v>
      </c>
      <c r="H105" s="72">
        <f t="shared" si="10"/>
        <v>27</v>
      </c>
      <c r="I105" s="72" t="s">
        <v>5568</v>
      </c>
      <c r="J105" s="71"/>
      <c r="K105" s="72">
        <v>42</v>
      </c>
      <c r="L105" s="65"/>
      <c r="M105" s="65"/>
      <c r="N105" s="65"/>
      <c r="O105" s="65">
        <f t="shared" si="13"/>
        <v>42</v>
      </c>
      <c r="P105" s="71"/>
      <c r="Q105" s="65"/>
      <c r="R105" s="65"/>
      <c r="S105" s="65"/>
      <c r="T105" s="65"/>
      <c r="U105" s="65"/>
      <c r="V105" s="65"/>
      <c r="W105" s="71"/>
      <c r="X105" s="65"/>
      <c r="Y105" s="65"/>
      <c r="Z105" s="65"/>
      <c r="AA105" s="65"/>
      <c r="AB105" s="65"/>
      <c r="AC105" s="65"/>
      <c r="AD105" s="65"/>
      <c r="AE105" s="65"/>
      <c r="AF105" s="72">
        <v>8</v>
      </c>
      <c r="AG105" s="65"/>
      <c r="AH105" s="65"/>
      <c r="AI105" s="65">
        <f t="shared" si="14"/>
        <v>8</v>
      </c>
      <c r="AJ105" s="71"/>
      <c r="AK105" s="72">
        <v>17.654333300000001</v>
      </c>
      <c r="AL105" s="72">
        <v>81.956000000000003</v>
      </c>
      <c r="AM105" s="72">
        <v>81.397000000000006</v>
      </c>
      <c r="AN105" s="72">
        <f t="shared" si="12"/>
        <v>81.956000000000003</v>
      </c>
      <c r="AO105" s="71"/>
      <c r="AP105" s="65"/>
      <c r="AQ105" s="65"/>
      <c r="AR105" s="72">
        <v>0</v>
      </c>
      <c r="AS105" s="65">
        <f>MAX(AP105:AR105)</f>
        <v>0</v>
      </c>
      <c r="AT105" s="72">
        <v>3</v>
      </c>
      <c r="AU105" s="72">
        <v>7</v>
      </c>
      <c r="AV105" s="65">
        <f t="shared" si="11"/>
        <v>7</v>
      </c>
      <c r="AW105" s="63" t="s">
        <v>5569</v>
      </c>
    </row>
    <row r="106" spans="1:49" ht="16" customHeight="1" x14ac:dyDescent="0.2">
      <c r="A106" s="30" t="s">
        <v>538</v>
      </c>
      <c r="B106" s="30" t="s">
        <v>540</v>
      </c>
      <c r="C106" s="71"/>
      <c r="D106" s="72">
        <v>57.4</v>
      </c>
      <c r="E106" s="72">
        <v>21</v>
      </c>
      <c r="F106" s="72">
        <v>-48.2</v>
      </c>
      <c r="G106" s="72">
        <v>-18</v>
      </c>
      <c r="H106" s="72">
        <f t="shared" si="10"/>
        <v>57.4</v>
      </c>
      <c r="I106" s="72" t="s">
        <v>5568</v>
      </c>
      <c r="J106" s="71"/>
      <c r="K106" s="72">
        <v>25</v>
      </c>
      <c r="L106" s="65"/>
      <c r="M106" s="65"/>
      <c r="N106" s="65"/>
      <c r="O106" s="65">
        <f t="shared" si="13"/>
        <v>25</v>
      </c>
      <c r="P106" s="71"/>
      <c r="Q106" s="65"/>
      <c r="R106" s="65"/>
      <c r="S106" s="65"/>
      <c r="T106" s="65"/>
      <c r="U106" s="65"/>
      <c r="V106" s="65"/>
      <c r="W106" s="71"/>
      <c r="X106" s="65"/>
      <c r="Y106" s="65"/>
      <c r="Z106" s="65"/>
      <c r="AA106" s="65"/>
      <c r="AB106" s="65"/>
      <c r="AC106" s="65"/>
      <c r="AD106" s="65"/>
      <c r="AE106" s="65"/>
      <c r="AF106" s="72">
        <v>7</v>
      </c>
      <c r="AG106" s="65"/>
      <c r="AH106" s="65"/>
      <c r="AI106" s="65">
        <f t="shared" si="14"/>
        <v>7</v>
      </c>
      <c r="AJ106" s="71"/>
      <c r="AK106" s="72">
        <v>102.196</v>
      </c>
      <c r="AL106" s="72">
        <v>94.889333300000004</v>
      </c>
      <c r="AM106" s="72">
        <v>86.484666700000005</v>
      </c>
      <c r="AN106" s="72">
        <f t="shared" si="12"/>
        <v>94.889333300000004</v>
      </c>
      <c r="AO106" s="71"/>
      <c r="AP106" s="65"/>
      <c r="AQ106" s="65"/>
      <c r="AR106" s="72">
        <v>0</v>
      </c>
      <c r="AS106" s="65">
        <f>MAX(AP106:AR106)</f>
        <v>0</v>
      </c>
      <c r="AT106" s="72">
        <v>-9</v>
      </c>
      <c r="AU106" s="72">
        <v>-2</v>
      </c>
      <c r="AV106" s="65">
        <f t="shared" si="11"/>
        <v>-2</v>
      </c>
      <c r="AW106" s="63" t="s">
        <v>5569</v>
      </c>
    </row>
    <row r="107" spans="1:49" ht="16" customHeight="1" x14ac:dyDescent="0.2">
      <c r="A107" s="30" t="s">
        <v>541</v>
      </c>
      <c r="B107" s="30" t="s">
        <v>543</v>
      </c>
      <c r="C107" s="71"/>
      <c r="D107" s="72">
        <v>35.799999999999997</v>
      </c>
      <c r="E107" s="72">
        <v>14</v>
      </c>
      <c r="F107" s="72">
        <v>-131.19999999999999</v>
      </c>
      <c r="G107" s="72">
        <v>-130</v>
      </c>
      <c r="H107" s="72">
        <f t="shared" si="10"/>
        <v>35.799999999999997</v>
      </c>
      <c r="I107" s="72" t="s">
        <v>5568</v>
      </c>
      <c r="J107" s="71"/>
      <c r="K107" s="65"/>
      <c r="L107" s="65"/>
      <c r="M107" s="65"/>
      <c r="N107" s="65"/>
      <c r="O107" s="65"/>
      <c r="P107" s="71"/>
      <c r="Q107" s="65"/>
      <c r="R107" s="65"/>
      <c r="S107" s="65"/>
      <c r="T107" s="65"/>
      <c r="U107" s="65"/>
      <c r="V107" s="65"/>
      <c r="W107" s="71"/>
      <c r="X107" s="65"/>
      <c r="Y107" s="65"/>
      <c r="Z107" s="65"/>
      <c r="AA107" s="65"/>
      <c r="AB107" s="65"/>
      <c r="AC107" s="65"/>
      <c r="AD107" s="65"/>
      <c r="AE107" s="65"/>
      <c r="AF107" s="65"/>
      <c r="AG107" s="65"/>
      <c r="AH107" s="65"/>
      <c r="AI107" s="65"/>
      <c r="AJ107" s="71"/>
      <c r="AK107" s="72">
        <v>101.343</v>
      </c>
      <c r="AL107" s="72">
        <v>97.700999999999993</v>
      </c>
      <c r="AM107" s="72">
        <v>75.448333300000002</v>
      </c>
      <c r="AN107" s="72">
        <f t="shared" si="12"/>
        <v>97.700999999999993</v>
      </c>
      <c r="AO107" s="71"/>
      <c r="AP107" s="65"/>
      <c r="AQ107" s="65"/>
      <c r="AR107" s="65"/>
      <c r="AS107" s="65"/>
      <c r="AT107" s="72">
        <v>-11</v>
      </c>
      <c r="AU107" s="72">
        <v>-1</v>
      </c>
      <c r="AV107" s="65">
        <f t="shared" si="11"/>
        <v>-1</v>
      </c>
      <c r="AW107" s="63" t="s">
        <v>5569</v>
      </c>
    </row>
    <row r="108" spans="1:49" ht="16" customHeight="1" x14ac:dyDescent="0.2">
      <c r="A108" s="30" t="s">
        <v>544</v>
      </c>
      <c r="B108" s="30" t="s">
        <v>546</v>
      </c>
      <c r="C108" s="71"/>
      <c r="D108" s="72">
        <v>105.8</v>
      </c>
      <c r="E108" s="72">
        <v>-11</v>
      </c>
      <c r="F108" s="72">
        <v>103.1</v>
      </c>
      <c r="G108" s="72">
        <v>-10</v>
      </c>
      <c r="H108" s="72">
        <f t="shared" si="10"/>
        <v>105.8</v>
      </c>
      <c r="I108" s="72" t="s">
        <v>5566</v>
      </c>
      <c r="J108" s="71"/>
      <c r="K108" s="72">
        <v>100</v>
      </c>
      <c r="L108" s="65"/>
      <c r="M108" s="65"/>
      <c r="N108" s="65"/>
      <c r="O108" s="65">
        <f>MAX(K108,L108)</f>
        <v>100</v>
      </c>
      <c r="P108" s="71"/>
      <c r="Q108" s="65"/>
      <c r="R108" s="65"/>
      <c r="S108" s="65"/>
      <c r="T108" s="65"/>
      <c r="U108" s="65"/>
      <c r="V108" s="65"/>
      <c r="W108" s="71"/>
      <c r="X108" s="65"/>
      <c r="Y108" s="65"/>
      <c r="Z108" s="65"/>
      <c r="AA108" s="65"/>
      <c r="AB108" s="65"/>
      <c r="AC108" s="65"/>
      <c r="AD108" s="65"/>
      <c r="AE108" s="65"/>
      <c r="AF108" s="72">
        <v>91</v>
      </c>
      <c r="AG108" s="65"/>
      <c r="AH108" s="65"/>
      <c r="AI108" s="65">
        <f>MAX(X108:AF108)</f>
        <v>91</v>
      </c>
      <c r="AJ108" s="71"/>
      <c r="AK108" s="72">
        <v>71.367666700000001</v>
      </c>
      <c r="AL108" s="72">
        <v>63.837333299999997</v>
      </c>
      <c r="AM108" s="72">
        <v>38.531666700000002</v>
      </c>
      <c r="AN108" s="72">
        <f t="shared" si="12"/>
        <v>63.837333299999997</v>
      </c>
      <c r="AO108" s="71"/>
      <c r="AP108" s="65"/>
      <c r="AQ108" s="65"/>
      <c r="AR108" s="65"/>
      <c r="AS108" s="65"/>
      <c r="AT108" s="72">
        <v>-2</v>
      </c>
      <c r="AU108" s="72">
        <v>-15</v>
      </c>
      <c r="AV108" s="65">
        <f t="shared" si="11"/>
        <v>-2</v>
      </c>
      <c r="AW108" s="63" t="s">
        <v>5569</v>
      </c>
    </row>
    <row r="109" spans="1:49" ht="16" customHeight="1" x14ac:dyDescent="0.2">
      <c r="A109" s="30" t="s">
        <v>547</v>
      </c>
      <c r="B109" s="30" t="s">
        <v>549</v>
      </c>
      <c r="C109" s="71"/>
      <c r="D109" s="72">
        <v>71.599999999999994</v>
      </c>
      <c r="E109" s="72">
        <v>11</v>
      </c>
      <c r="F109" s="72">
        <v>-19.8</v>
      </c>
      <c r="G109" s="72">
        <v>-2</v>
      </c>
      <c r="H109" s="72">
        <f t="shared" si="10"/>
        <v>71.599999999999994</v>
      </c>
      <c r="I109" s="72" t="s">
        <v>5568</v>
      </c>
      <c r="J109" s="71"/>
      <c r="K109" s="72">
        <v>100</v>
      </c>
      <c r="L109" s="65"/>
      <c r="M109" s="65"/>
      <c r="N109" s="65"/>
      <c r="O109" s="65">
        <f>MAX(K109,L109)</f>
        <v>100</v>
      </c>
      <c r="P109" s="71"/>
      <c r="Q109" s="65"/>
      <c r="R109" s="65"/>
      <c r="S109" s="65"/>
      <c r="T109" s="65"/>
      <c r="U109" s="65"/>
      <c r="V109" s="65"/>
      <c r="W109" s="71"/>
      <c r="X109" s="65"/>
      <c r="Y109" s="65"/>
      <c r="Z109" s="65"/>
      <c r="AA109" s="65"/>
      <c r="AB109" s="65"/>
      <c r="AC109" s="65"/>
      <c r="AD109" s="65"/>
      <c r="AE109" s="65"/>
      <c r="AF109" s="72">
        <v>96</v>
      </c>
      <c r="AG109" s="65"/>
      <c r="AH109" s="65"/>
      <c r="AI109" s="65">
        <f>MAX(X109:AF109)</f>
        <v>96</v>
      </c>
      <c r="AJ109" s="71"/>
      <c r="AK109" s="72">
        <v>99.507666700000001</v>
      </c>
      <c r="AL109" s="72">
        <v>100.208333</v>
      </c>
      <c r="AM109" s="72">
        <v>97.515333299999995</v>
      </c>
      <c r="AN109" s="72">
        <f t="shared" si="12"/>
        <v>100.208333</v>
      </c>
      <c r="AO109" s="71"/>
      <c r="AP109" s="65"/>
      <c r="AQ109" s="65"/>
      <c r="AR109" s="65"/>
      <c r="AS109" s="65"/>
      <c r="AT109" s="72">
        <v>2</v>
      </c>
      <c r="AU109" s="72">
        <v>6</v>
      </c>
      <c r="AV109" s="65">
        <f t="shared" si="11"/>
        <v>6</v>
      </c>
      <c r="AW109" s="63" t="s">
        <v>5569</v>
      </c>
    </row>
    <row r="110" spans="1:49" ht="16" customHeight="1" x14ac:dyDescent="0.2">
      <c r="A110" s="30" t="s">
        <v>550</v>
      </c>
      <c r="B110" s="30" t="s">
        <v>552</v>
      </c>
      <c r="C110" s="71"/>
      <c r="D110" s="72">
        <v>-101.1</v>
      </c>
      <c r="E110" s="72">
        <v>-7</v>
      </c>
      <c r="F110" s="72">
        <v>5.9</v>
      </c>
      <c r="G110" s="72">
        <v>-29</v>
      </c>
      <c r="H110" s="72">
        <f t="shared" si="10"/>
        <v>5.9</v>
      </c>
      <c r="I110" s="72" t="s">
        <v>5568</v>
      </c>
      <c r="J110" s="71"/>
      <c r="K110" s="72">
        <v>96</v>
      </c>
      <c r="L110" s="65"/>
      <c r="M110" s="65"/>
      <c r="N110" s="65"/>
      <c r="O110" s="65">
        <f>MAX(K110,L110)</f>
        <v>96</v>
      </c>
      <c r="P110" s="71"/>
      <c r="Q110" s="65"/>
      <c r="R110" s="65"/>
      <c r="S110" s="65"/>
      <c r="T110" s="65"/>
      <c r="U110" s="65"/>
      <c r="V110" s="65"/>
      <c r="W110" s="71"/>
      <c r="X110" s="65"/>
      <c r="Y110" s="65"/>
      <c r="Z110" s="65"/>
      <c r="AA110" s="65"/>
      <c r="AB110" s="65"/>
      <c r="AC110" s="65"/>
      <c r="AD110" s="65"/>
      <c r="AE110" s="65"/>
      <c r="AF110" s="72">
        <v>70</v>
      </c>
      <c r="AG110" s="65"/>
      <c r="AH110" s="65"/>
      <c r="AI110" s="65">
        <f>MAX(X110:AF110)</f>
        <v>70</v>
      </c>
      <c r="AJ110" s="71"/>
      <c r="AK110" s="72">
        <v>104.09</v>
      </c>
      <c r="AL110" s="72">
        <v>104.15300000000001</v>
      </c>
      <c r="AM110" s="72">
        <v>98.900999999999996</v>
      </c>
      <c r="AN110" s="72">
        <f t="shared" si="12"/>
        <v>104.15300000000001</v>
      </c>
      <c r="AO110" s="71"/>
      <c r="AP110" s="65"/>
      <c r="AQ110" s="65"/>
      <c r="AR110" s="65"/>
      <c r="AS110" s="65"/>
      <c r="AT110" s="72">
        <v>1</v>
      </c>
      <c r="AU110" s="72">
        <v>-4</v>
      </c>
      <c r="AV110" s="65">
        <f t="shared" si="11"/>
        <v>1</v>
      </c>
      <c r="AW110" s="63" t="s">
        <v>5569</v>
      </c>
    </row>
    <row r="111" spans="1:49" ht="16" customHeight="1" x14ac:dyDescent="0.2">
      <c r="A111" s="30" t="s">
        <v>553</v>
      </c>
      <c r="B111" s="30" t="s">
        <v>555</v>
      </c>
      <c r="C111" s="71"/>
      <c r="D111" s="72">
        <v>89.4</v>
      </c>
      <c r="E111" s="72">
        <v>-27</v>
      </c>
      <c r="F111" s="72">
        <v>52.9</v>
      </c>
      <c r="G111" s="72">
        <v>3</v>
      </c>
      <c r="H111" s="72">
        <f t="shared" si="10"/>
        <v>89.4</v>
      </c>
      <c r="I111" s="72" t="s">
        <v>5566</v>
      </c>
      <c r="J111" s="71"/>
      <c r="K111" s="72">
        <v>99</v>
      </c>
      <c r="L111" s="65"/>
      <c r="M111" s="65"/>
      <c r="N111" s="65"/>
      <c r="O111" s="65">
        <f>MAX(K111,L111)</f>
        <v>99</v>
      </c>
      <c r="P111" s="71"/>
      <c r="Q111" s="65"/>
      <c r="R111" s="65"/>
      <c r="S111" s="65"/>
      <c r="T111" s="65"/>
      <c r="U111" s="65"/>
      <c r="V111" s="65"/>
      <c r="W111" s="71"/>
      <c r="X111" s="65"/>
      <c r="Y111" s="65"/>
      <c r="Z111" s="65"/>
      <c r="AA111" s="65"/>
      <c r="AB111" s="65"/>
      <c r="AC111" s="65"/>
      <c r="AD111" s="65"/>
      <c r="AE111" s="65"/>
      <c r="AF111" s="72">
        <v>17</v>
      </c>
      <c r="AG111" s="65"/>
      <c r="AH111" s="65"/>
      <c r="AI111" s="65">
        <f>MAX(X111:AF111)</f>
        <v>17</v>
      </c>
      <c r="AJ111" s="71"/>
      <c r="AK111" s="72">
        <v>90.169666699999993</v>
      </c>
      <c r="AL111" s="72">
        <v>94.211666699999995</v>
      </c>
      <c r="AM111" s="72">
        <v>36.302033299999998</v>
      </c>
      <c r="AN111" s="72">
        <f t="shared" si="12"/>
        <v>94.211666699999995</v>
      </c>
      <c r="AO111" s="71"/>
      <c r="AP111" s="65"/>
      <c r="AQ111" s="65"/>
      <c r="AR111" s="65"/>
      <c r="AS111" s="65"/>
      <c r="AT111" s="72">
        <v>11</v>
      </c>
      <c r="AU111" s="72">
        <v>14</v>
      </c>
      <c r="AV111" s="65">
        <f t="shared" si="11"/>
        <v>14</v>
      </c>
      <c r="AW111" s="63" t="s">
        <v>5567</v>
      </c>
    </row>
    <row r="112" spans="1:49" ht="16" customHeight="1" x14ac:dyDescent="0.2">
      <c r="A112" s="30" t="s">
        <v>556</v>
      </c>
      <c r="B112" s="30" t="s">
        <v>558</v>
      </c>
      <c r="C112" s="71"/>
      <c r="D112" s="72">
        <v>0.5</v>
      </c>
      <c r="E112" s="72">
        <v>-2</v>
      </c>
      <c r="F112" s="72">
        <v>-44.4</v>
      </c>
      <c r="G112" s="72">
        <v>-5</v>
      </c>
      <c r="H112" s="72">
        <f t="shared" si="10"/>
        <v>0.5</v>
      </c>
      <c r="I112" s="72" t="s">
        <v>5568</v>
      </c>
      <c r="J112" s="71"/>
      <c r="K112" s="72">
        <v>73</v>
      </c>
      <c r="L112" s="65"/>
      <c r="M112" s="65"/>
      <c r="N112" s="65"/>
      <c r="O112" s="65">
        <f>MAX(K112,L112)</f>
        <v>73</v>
      </c>
      <c r="P112" s="71"/>
      <c r="Q112" s="65"/>
      <c r="R112" s="65"/>
      <c r="S112" s="65"/>
      <c r="T112" s="65"/>
      <c r="U112" s="65"/>
      <c r="V112" s="65"/>
      <c r="W112" s="71"/>
      <c r="X112" s="65"/>
      <c r="Y112" s="65"/>
      <c r="Z112" s="65"/>
      <c r="AA112" s="65"/>
      <c r="AB112" s="65"/>
      <c r="AC112" s="65"/>
      <c r="AD112" s="65"/>
      <c r="AE112" s="65"/>
      <c r="AF112" s="72">
        <v>5</v>
      </c>
      <c r="AG112" s="65"/>
      <c r="AH112" s="65"/>
      <c r="AI112" s="65">
        <f>MAX(X112:AF112)</f>
        <v>5</v>
      </c>
      <c r="AJ112" s="71"/>
      <c r="AK112" s="72">
        <v>91.0816667</v>
      </c>
      <c r="AL112" s="72">
        <v>96.664333299999996</v>
      </c>
      <c r="AM112" s="72">
        <v>35.577333299999999</v>
      </c>
      <c r="AN112" s="72">
        <f t="shared" si="12"/>
        <v>96.664333299999996</v>
      </c>
      <c r="AO112" s="71"/>
      <c r="AP112" s="65"/>
      <c r="AQ112" s="65"/>
      <c r="AR112" s="65"/>
      <c r="AS112" s="65"/>
      <c r="AT112" s="72">
        <v>-2</v>
      </c>
      <c r="AU112" s="72">
        <v>-8</v>
      </c>
      <c r="AV112" s="65">
        <f t="shared" si="11"/>
        <v>-2</v>
      </c>
      <c r="AW112" s="63" t="s">
        <v>5569</v>
      </c>
    </row>
    <row r="113" spans="1:49" ht="16" customHeight="1" x14ac:dyDescent="0.2">
      <c r="A113" s="30" t="s">
        <v>559</v>
      </c>
      <c r="B113" s="30" t="s">
        <v>561</v>
      </c>
      <c r="C113" s="71"/>
      <c r="D113" s="72">
        <v>52.6</v>
      </c>
      <c r="E113" s="72">
        <v>5</v>
      </c>
      <c r="F113" s="72">
        <v>-104.2</v>
      </c>
      <c r="G113" s="72">
        <v>-23</v>
      </c>
      <c r="H113" s="72">
        <f t="shared" si="10"/>
        <v>52.6</v>
      </c>
      <c r="I113" s="72" t="s">
        <v>5568</v>
      </c>
      <c r="J113" s="71"/>
      <c r="K113" s="65"/>
      <c r="L113" s="65"/>
      <c r="M113" s="65"/>
      <c r="N113" s="65"/>
      <c r="O113" s="65"/>
      <c r="P113" s="71"/>
      <c r="Q113" s="65"/>
      <c r="R113" s="65"/>
      <c r="S113" s="65"/>
      <c r="T113" s="65"/>
      <c r="U113" s="65"/>
      <c r="V113" s="65"/>
      <c r="W113" s="71"/>
      <c r="X113" s="65"/>
      <c r="Y113" s="65"/>
      <c r="Z113" s="65"/>
      <c r="AA113" s="65"/>
      <c r="AB113" s="65"/>
      <c r="AC113" s="65"/>
      <c r="AD113" s="65"/>
      <c r="AE113" s="65"/>
      <c r="AF113" s="65"/>
      <c r="AG113" s="65"/>
      <c r="AH113" s="65"/>
      <c r="AI113" s="65"/>
      <c r="AJ113" s="71"/>
      <c r="AK113" s="72">
        <v>102.876</v>
      </c>
      <c r="AL113" s="72">
        <v>99.217333300000007</v>
      </c>
      <c r="AM113" s="72">
        <v>33.122666700000003</v>
      </c>
      <c r="AN113" s="72">
        <f t="shared" si="12"/>
        <v>99.217333300000007</v>
      </c>
      <c r="AO113" s="71"/>
      <c r="AP113" s="65"/>
      <c r="AQ113" s="65"/>
      <c r="AR113" s="65"/>
      <c r="AS113" s="65"/>
      <c r="AT113" s="72">
        <v>-5</v>
      </c>
      <c r="AU113" s="72">
        <v>-3</v>
      </c>
      <c r="AV113" s="65">
        <f t="shared" si="11"/>
        <v>-3</v>
      </c>
      <c r="AW113" s="63" t="s">
        <v>5569</v>
      </c>
    </row>
    <row r="114" spans="1:49" ht="16" customHeight="1" x14ac:dyDescent="0.2">
      <c r="A114" s="30" t="s">
        <v>562</v>
      </c>
      <c r="B114" s="30" t="s">
        <v>564</v>
      </c>
      <c r="C114" s="71"/>
      <c r="D114" s="72">
        <v>21.8</v>
      </c>
      <c r="E114" s="72">
        <v>32</v>
      </c>
      <c r="F114" s="72">
        <v>-77.2</v>
      </c>
      <c r="G114" s="72">
        <v>-25</v>
      </c>
      <c r="H114" s="72">
        <f t="shared" si="10"/>
        <v>32</v>
      </c>
      <c r="I114" s="72" t="s">
        <v>5568</v>
      </c>
      <c r="J114" s="71"/>
      <c r="K114" s="72">
        <v>100</v>
      </c>
      <c r="L114" s="65"/>
      <c r="M114" s="65"/>
      <c r="N114" s="65"/>
      <c r="O114" s="65">
        <f t="shared" ref="O114:O129" si="15">MAX(K114,L114)</f>
        <v>100</v>
      </c>
      <c r="P114" s="71"/>
      <c r="Q114" s="65"/>
      <c r="R114" s="65"/>
      <c r="S114" s="65"/>
      <c r="T114" s="65"/>
      <c r="U114" s="65"/>
      <c r="V114" s="65"/>
      <c r="W114" s="71"/>
      <c r="X114" s="65"/>
      <c r="Y114" s="65"/>
      <c r="Z114" s="65"/>
      <c r="AA114" s="65"/>
      <c r="AB114" s="65"/>
      <c r="AC114" s="65"/>
      <c r="AD114" s="65"/>
      <c r="AE114" s="65"/>
      <c r="AF114" s="72">
        <v>28</v>
      </c>
      <c r="AG114" s="65"/>
      <c r="AH114" s="65"/>
      <c r="AI114" s="65">
        <f t="shared" ref="AI114:AI129" si="16">MAX(X114:AF114)</f>
        <v>28</v>
      </c>
      <c r="AJ114" s="71"/>
      <c r="AK114" s="72">
        <v>40.899000000000001</v>
      </c>
      <c r="AL114" s="72">
        <v>36.496666699999999</v>
      </c>
      <c r="AM114" s="72">
        <v>29.672666700000001</v>
      </c>
      <c r="AN114" s="72">
        <f t="shared" si="12"/>
        <v>36.496666699999999</v>
      </c>
      <c r="AO114" s="71"/>
      <c r="AP114" s="65"/>
      <c r="AQ114" s="65"/>
      <c r="AR114" s="65"/>
      <c r="AS114" s="65"/>
      <c r="AT114" s="72">
        <v>2</v>
      </c>
      <c r="AU114" s="72">
        <v>11</v>
      </c>
      <c r="AV114" s="65">
        <f t="shared" si="11"/>
        <v>11</v>
      </c>
      <c r="AW114" s="63" t="s">
        <v>5567</v>
      </c>
    </row>
    <row r="115" spans="1:49" ht="16" customHeight="1" x14ac:dyDescent="0.2">
      <c r="A115" s="30" t="s">
        <v>565</v>
      </c>
      <c r="B115" s="30" t="s">
        <v>567</v>
      </c>
      <c r="C115" s="71"/>
      <c r="D115" s="72">
        <v>77.400000000000006</v>
      </c>
      <c r="E115" s="72">
        <v>-35</v>
      </c>
      <c r="F115" s="72">
        <v>-28.9</v>
      </c>
      <c r="G115" s="72">
        <v>-20</v>
      </c>
      <c r="H115" s="72">
        <f t="shared" si="10"/>
        <v>77.400000000000006</v>
      </c>
      <c r="I115" s="72" t="s">
        <v>5566</v>
      </c>
      <c r="J115" s="71"/>
      <c r="K115" s="72">
        <v>99</v>
      </c>
      <c r="L115" s="65"/>
      <c r="M115" s="65"/>
      <c r="N115" s="65"/>
      <c r="O115" s="65">
        <f t="shared" si="15"/>
        <v>99</v>
      </c>
      <c r="P115" s="71"/>
      <c r="Q115" s="65"/>
      <c r="R115" s="65"/>
      <c r="S115" s="65"/>
      <c r="T115" s="65"/>
      <c r="U115" s="65"/>
      <c r="V115" s="65"/>
      <c r="W115" s="71"/>
      <c r="X115" s="65"/>
      <c r="Y115" s="65"/>
      <c r="Z115" s="65"/>
      <c r="AA115" s="65"/>
      <c r="AB115" s="65"/>
      <c r="AC115" s="65"/>
      <c r="AD115" s="65"/>
      <c r="AE115" s="65"/>
      <c r="AF115" s="72">
        <v>51</v>
      </c>
      <c r="AG115" s="65"/>
      <c r="AH115" s="65"/>
      <c r="AI115" s="65">
        <f t="shared" si="16"/>
        <v>51</v>
      </c>
      <c r="AJ115" s="71"/>
      <c r="AK115" s="72">
        <v>31.51</v>
      </c>
      <c r="AL115" s="72">
        <v>8.0449999999999999</v>
      </c>
      <c r="AM115" s="72">
        <v>51.516666700000002</v>
      </c>
      <c r="AN115" s="72">
        <f t="shared" si="12"/>
        <v>51.516666700000002</v>
      </c>
      <c r="AO115" s="71"/>
      <c r="AP115" s="65"/>
      <c r="AQ115" s="65"/>
      <c r="AR115" s="65"/>
      <c r="AS115" s="65"/>
      <c r="AT115" s="72">
        <v>-4</v>
      </c>
      <c r="AU115" s="72">
        <v>8</v>
      </c>
      <c r="AV115" s="65">
        <f t="shared" si="11"/>
        <v>8</v>
      </c>
      <c r="AW115" s="63" t="s">
        <v>5569</v>
      </c>
    </row>
    <row r="116" spans="1:49" ht="16" customHeight="1" x14ac:dyDescent="0.2">
      <c r="A116" s="30" t="s">
        <v>568</v>
      </c>
      <c r="B116" s="30" t="s">
        <v>570</v>
      </c>
      <c r="C116" s="71"/>
      <c r="D116" s="72">
        <v>101.4</v>
      </c>
      <c r="E116" s="72">
        <v>23</v>
      </c>
      <c r="F116" s="72">
        <v>104.7</v>
      </c>
      <c r="G116" s="72">
        <v>2</v>
      </c>
      <c r="H116" s="72">
        <f t="shared" si="10"/>
        <v>104.7</v>
      </c>
      <c r="I116" s="72" t="s">
        <v>5566</v>
      </c>
      <c r="J116" s="71"/>
      <c r="K116" s="72">
        <v>100</v>
      </c>
      <c r="L116" s="65"/>
      <c r="M116" s="65"/>
      <c r="N116" s="65"/>
      <c r="O116" s="65">
        <f t="shared" si="15"/>
        <v>100</v>
      </c>
      <c r="P116" s="71"/>
      <c r="Q116" s="65"/>
      <c r="R116" s="65"/>
      <c r="S116" s="65"/>
      <c r="T116" s="65"/>
      <c r="U116" s="65"/>
      <c r="V116" s="65"/>
      <c r="W116" s="71"/>
      <c r="X116" s="65"/>
      <c r="Y116" s="65"/>
      <c r="Z116" s="65"/>
      <c r="AA116" s="65"/>
      <c r="AB116" s="65"/>
      <c r="AC116" s="65"/>
      <c r="AD116" s="65"/>
      <c r="AE116" s="65"/>
      <c r="AF116" s="72">
        <v>81</v>
      </c>
      <c r="AG116" s="65"/>
      <c r="AH116" s="65"/>
      <c r="AI116" s="65">
        <f t="shared" si="16"/>
        <v>81</v>
      </c>
      <c r="AJ116" s="71"/>
      <c r="AK116" s="72">
        <v>83.779333300000005</v>
      </c>
      <c r="AL116" s="72">
        <v>90.066333299999997</v>
      </c>
      <c r="AM116" s="72">
        <v>30.028666699999999</v>
      </c>
      <c r="AN116" s="72">
        <f t="shared" si="12"/>
        <v>90.066333299999997</v>
      </c>
      <c r="AO116" s="71"/>
      <c r="AP116" s="65"/>
      <c r="AQ116" s="65"/>
      <c r="AR116" s="65"/>
      <c r="AS116" s="65"/>
      <c r="AT116" s="72">
        <v>1</v>
      </c>
      <c r="AU116" s="72">
        <v>-7</v>
      </c>
      <c r="AV116" s="65">
        <f t="shared" si="11"/>
        <v>1</v>
      </c>
      <c r="AW116" s="63" t="s">
        <v>5569</v>
      </c>
    </row>
    <row r="117" spans="1:49" ht="16" customHeight="1" x14ac:dyDescent="0.2">
      <c r="A117" s="30" t="s">
        <v>571</v>
      </c>
      <c r="B117" s="30" t="s">
        <v>573</v>
      </c>
      <c r="C117" s="71"/>
      <c r="D117" s="72">
        <v>60.2</v>
      </c>
      <c r="E117" s="72">
        <v>-21</v>
      </c>
      <c r="F117" s="72">
        <v>-14</v>
      </c>
      <c r="G117" s="72">
        <v>-44</v>
      </c>
      <c r="H117" s="72">
        <f t="shared" si="10"/>
        <v>60.2</v>
      </c>
      <c r="I117" s="72" t="s">
        <v>5568</v>
      </c>
      <c r="J117" s="71"/>
      <c r="K117" s="72">
        <v>66</v>
      </c>
      <c r="L117" s="65"/>
      <c r="M117" s="65"/>
      <c r="N117" s="65"/>
      <c r="O117" s="65">
        <f t="shared" si="15"/>
        <v>66</v>
      </c>
      <c r="P117" s="71"/>
      <c r="Q117" s="65"/>
      <c r="R117" s="65"/>
      <c r="S117" s="65"/>
      <c r="T117" s="65"/>
      <c r="U117" s="65"/>
      <c r="V117" s="65"/>
      <c r="W117" s="71"/>
      <c r="X117" s="65"/>
      <c r="Y117" s="65"/>
      <c r="Z117" s="65"/>
      <c r="AA117" s="65"/>
      <c r="AB117" s="65"/>
      <c r="AC117" s="65"/>
      <c r="AD117" s="65"/>
      <c r="AE117" s="65"/>
      <c r="AF117" s="72">
        <v>10</v>
      </c>
      <c r="AG117" s="65"/>
      <c r="AH117" s="65"/>
      <c r="AI117" s="65">
        <f t="shared" si="16"/>
        <v>10</v>
      </c>
      <c r="AJ117" s="71"/>
      <c r="AK117" s="72">
        <v>68.837000000000003</v>
      </c>
      <c r="AL117" s="72">
        <v>89.9153333</v>
      </c>
      <c r="AM117" s="72">
        <v>31.123000000000001</v>
      </c>
      <c r="AN117" s="72">
        <f t="shared" si="12"/>
        <v>89.9153333</v>
      </c>
      <c r="AO117" s="71"/>
      <c r="AP117" s="65"/>
      <c r="AQ117" s="65"/>
      <c r="AR117" s="65"/>
      <c r="AS117" s="65"/>
      <c r="AT117" s="72">
        <v>0</v>
      </c>
      <c r="AU117" s="72">
        <v>0</v>
      </c>
      <c r="AV117" s="65">
        <f t="shared" si="11"/>
        <v>0</v>
      </c>
      <c r="AW117" s="63" t="s">
        <v>5569</v>
      </c>
    </row>
    <row r="118" spans="1:49" ht="16" customHeight="1" x14ac:dyDescent="0.2">
      <c r="A118" s="30" t="s">
        <v>574</v>
      </c>
      <c r="B118" s="30" t="s">
        <v>576</v>
      </c>
      <c r="C118" s="71"/>
      <c r="D118" s="72">
        <v>-15.1</v>
      </c>
      <c r="E118" s="72">
        <v>-72</v>
      </c>
      <c r="F118" s="72">
        <v>-31.8</v>
      </c>
      <c r="G118" s="72">
        <v>-46</v>
      </c>
      <c r="H118" s="72">
        <f t="shared" si="10"/>
        <v>-15.1</v>
      </c>
      <c r="I118" s="72" t="s">
        <v>5568</v>
      </c>
      <c r="J118" s="71"/>
      <c r="K118" s="72">
        <v>78</v>
      </c>
      <c r="L118" s="65"/>
      <c r="M118" s="65"/>
      <c r="N118" s="65"/>
      <c r="O118" s="65">
        <f t="shared" si="15"/>
        <v>78</v>
      </c>
      <c r="P118" s="71"/>
      <c r="Q118" s="65"/>
      <c r="R118" s="65"/>
      <c r="S118" s="65"/>
      <c r="T118" s="65"/>
      <c r="U118" s="65"/>
      <c r="V118" s="65"/>
      <c r="W118" s="71"/>
      <c r="X118" s="65"/>
      <c r="Y118" s="65"/>
      <c r="Z118" s="65"/>
      <c r="AA118" s="65"/>
      <c r="AB118" s="65"/>
      <c r="AC118" s="65"/>
      <c r="AD118" s="65"/>
      <c r="AE118" s="65"/>
      <c r="AF118" s="72">
        <v>44</v>
      </c>
      <c r="AG118" s="65"/>
      <c r="AH118" s="65"/>
      <c r="AI118" s="65">
        <f t="shared" si="16"/>
        <v>44</v>
      </c>
      <c r="AJ118" s="71"/>
      <c r="AK118" s="72">
        <v>99.192666700000004</v>
      </c>
      <c r="AL118" s="72">
        <v>91.450333299999997</v>
      </c>
      <c r="AM118" s="72">
        <v>95.902333299999995</v>
      </c>
      <c r="AN118" s="72">
        <f t="shared" si="12"/>
        <v>95.902333299999995</v>
      </c>
      <c r="AO118" s="71"/>
      <c r="AP118" s="65"/>
      <c r="AQ118" s="65"/>
      <c r="AR118" s="65"/>
      <c r="AS118" s="65"/>
      <c r="AT118" s="72">
        <v>-10</v>
      </c>
      <c r="AU118" s="72">
        <v>-6</v>
      </c>
      <c r="AV118" s="65">
        <f t="shared" si="11"/>
        <v>-6</v>
      </c>
      <c r="AW118" s="63" t="s">
        <v>5569</v>
      </c>
    </row>
    <row r="119" spans="1:49" ht="16" customHeight="1" x14ac:dyDescent="0.2">
      <c r="A119" s="30" t="s">
        <v>577</v>
      </c>
      <c r="B119" s="30" t="s">
        <v>579</v>
      </c>
      <c r="C119" s="71"/>
      <c r="D119" s="72">
        <v>101.9</v>
      </c>
      <c r="E119" s="72">
        <v>94</v>
      </c>
      <c r="F119" s="72">
        <v>111.4</v>
      </c>
      <c r="G119" s="72">
        <v>6</v>
      </c>
      <c r="H119" s="72">
        <f t="shared" si="10"/>
        <v>111.4</v>
      </c>
      <c r="I119" s="72" t="s">
        <v>5566</v>
      </c>
      <c r="J119" s="71"/>
      <c r="K119" s="72">
        <v>47</v>
      </c>
      <c r="L119" s="65"/>
      <c r="M119" s="65"/>
      <c r="N119" s="65"/>
      <c r="O119" s="65">
        <f t="shared" si="15"/>
        <v>47</v>
      </c>
      <c r="P119" s="71"/>
      <c r="Q119" s="65"/>
      <c r="R119" s="65"/>
      <c r="S119" s="65"/>
      <c r="T119" s="65"/>
      <c r="U119" s="65"/>
      <c r="V119" s="65"/>
      <c r="W119" s="71"/>
      <c r="X119" s="65"/>
      <c r="Y119" s="65"/>
      <c r="Z119" s="65"/>
      <c r="AA119" s="65"/>
      <c r="AB119" s="65"/>
      <c r="AC119" s="65"/>
      <c r="AD119" s="65"/>
      <c r="AE119" s="65"/>
      <c r="AF119" s="72">
        <v>38</v>
      </c>
      <c r="AG119" s="65"/>
      <c r="AH119" s="65"/>
      <c r="AI119" s="65">
        <f t="shared" si="16"/>
        <v>38</v>
      </c>
      <c r="AJ119" s="71"/>
      <c r="AK119" s="72">
        <v>64.875666699999996</v>
      </c>
      <c r="AL119" s="72">
        <v>60.248666700000001</v>
      </c>
      <c r="AM119" s="72">
        <v>99.366666699999996</v>
      </c>
      <c r="AN119" s="72">
        <f t="shared" si="12"/>
        <v>99.366666699999996</v>
      </c>
      <c r="AO119" s="71"/>
      <c r="AP119" s="65"/>
      <c r="AQ119" s="65"/>
      <c r="AR119" s="72">
        <v>16</v>
      </c>
      <c r="AS119" s="65">
        <f>MAX(AP119:AR119)</f>
        <v>16</v>
      </c>
      <c r="AT119" s="72">
        <v>-9</v>
      </c>
      <c r="AU119" s="72">
        <v>-9</v>
      </c>
      <c r="AV119" s="65">
        <f t="shared" si="11"/>
        <v>-9</v>
      </c>
      <c r="AW119" s="63" t="s">
        <v>5569</v>
      </c>
    </row>
    <row r="120" spans="1:49" ht="16" customHeight="1" x14ac:dyDescent="0.2">
      <c r="A120" s="30" t="s">
        <v>580</v>
      </c>
      <c r="B120" s="30" t="s">
        <v>582</v>
      </c>
      <c r="C120" s="71"/>
      <c r="D120" s="72">
        <v>29.1</v>
      </c>
      <c r="E120" s="72">
        <v>-81</v>
      </c>
      <c r="F120" s="72">
        <v>80.2</v>
      </c>
      <c r="G120" s="72">
        <v>9</v>
      </c>
      <c r="H120" s="72">
        <f t="shared" si="10"/>
        <v>80.2</v>
      </c>
      <c r="I120" s="72" t="s">
        <v>5566</v>
      </c>
      <c r="J120" s="71"/>
      <c r="K120" s="72">
        <v>52</v>
      </c>
      <c r="L120" s="65"/>
      <c r="M120" s="65"/>
      <c r="N120" s="65"/>
      <c r="O120" s="65">
        <f t="shared" si="15"/>
        <v>52</v>
      </c>
      <c r="P120" s="71"/>
      <c r="Q120" s="65"/>
      <c r="R120" s="65"/>
      <c r="S120" s="65"/>
      <c r="T120" s="65"/>
      <c r="U120" s="65"/>
      <c r="V120" s="65"/>
      <c r="W120" s="71"/>
      <c r="X120" s="65"/>
      <c r="Y120" s="65"/>
      <c r="Z120" s="65"/>
      <c r="AA120" s="65"/>
      <c r="AB120" s="65"/>
      <c r="AC120" s="65"/>
      <c r="AD120" s="65"/>
      <c r="AE120" s="65"/>
      <c r="AF120" s="72">
        <v>43</v>
      </c>
      <c r="AG120" s="65"/>
      <c r="AH120" s="65"/>
      <c r="AI120" s="65">
        <f t="shared" si="16"/>
        <v>43</v>
      </c>
      <c r="AJ120" s="71"/>
      <c r="AK120" s="72">
        <v>74.415999999999997</v>
      </c>
      <c r="AL120" s="72">
        <v>56.542000000000002</v>
      </c>
      <c r="AM120" s="72">
        <v>95.156666700000002</v>
      </c>
      <c r="AN120" s="72">
        <f t="shared" si="12"/>
        <v>95.156666700000002</v>
      </c>
      <c r="AO120" s="71"/>
      <c r="AP120" s="65"/>
      <c r="AQ120" s="65"/>
      <c r="AR120" s="65"/>
      <c r="AS120" s="65"/>
      <c r="AT120" s="72">
        <v>2</v>
      </c>
      <c r="AU120" s="72">
        <v>-8</v>
      </c>
      <c r="AV120" s="65">
        <f t="shared" si="11"/>
        <v>2</v>
      </c>
      <c r="AW120" s="63" t="s">
        <v>5569</v>
      </c>
    </row>
    <row r="121" spans="1:49" ht="16" customHeight="1" x14ac:dyDescent="0.2">
      <c r="A121" s="30" t="s">
        <v>583</v>
      </c>
      <c r="B121" s="30" t="s">
        <v>585</v>
      </c>
      <c r="C121" s="71"/>
      <c r="D121" s="72">
        <v>101.9</v>
      </c>
      <c r="E121" s="72">
        <v>99</v>
      </c>
      <c r="F121" s="72">
        <v>93.7</v>
      </c>
      <c r="G121" s="72">
        <v>-2</v>
      </c>
      <c r="H121" s="72">
        <f t="shared" si="10"/>
        <v>101.9</v>
      </c>
      <c r="I121" s="72" t="s">
        <v>5566</v>
      </c>
      <c r="J121" s="71"/>
      <c r="K121" s="72">
        <v>100</v>
      </c>
      <c r="L121" s="65"/>
      <c r="M121" s="65"/>
      <c r="N121" s="65"/>
      <c r="O121" s="65">
        <f t="shared" si="15"/>
        <v>100</v>
      </c>
      <c r="P121" s="71"/>
      <c r="Q121" s="65"/>
      <c r="R121" s="65"/>
      <c r="S121" s="65"/>
      <c r="T121" s="65"/>
      <c r="U121" s="65"/>
      <c r="V121" s="65"/>
      <c r="W121" s="71"/>
      <c r="X121" s="65"/>
      <c r="Y121" s="65"/>
      <c r="Z121" s="65"/>
      <c r="AA121" s="65"/>
      <c r="AB121" s="65"/>
      <c r="AC121" s="65"/>
      <c r="AD121" s="65"/>
      <c r="AE121" s="65"/>
      <c r="AF121" s="72">
        <v>89</v>
      </c>
      <c r="AG121" s="65"/>
      <c r="AH121" s="65"/>
      <c r="AI121" s="65">
        <f t="shared" si="16"/>
        <v>89</v>
      </c>
      <c r="AJ121" s="71"/>
      <c r="AK121" s="72">
        <v>57.549666700000003</v>
      </c>
      <c r="AL121" s="72">
        <v>68.376999999999995</v>
      </c>
      <c r="AM121" s="72">
        <v>87.744666699999996</v>
      </c>
      <c r="AN121" s="72">
        <f t="shared" si="12"/>
        <v>87.744666699999996</v>
      </c>
      <c r="AO121" s="71"/>
      <c r="AP121" s="65"/>
      <c r="AQ121" s="65"/>
      <c r="AR121" s="65"/>
      <c r="AS121" s="65"/>
      <c r="AT121" s="72">
        <v>-2</v>
      </c>
      <c r="AU121" s="72">
        <v>13</v>
      </c>
      <c r="AV121" s="65">
        <f t="shared" si="11"/>
        <v>13</v>
      </c>
      <c r="AW121" s="63" t="s">
        <v>5567</v>
      </c>
    </row>
    <row r="122" spans="1:49" ht="16" customHeight="1" x14ac:dyDescent="0.2">
      <c r="A122" s="30" t="s">
        <v>586</v>
      </c>
      <c r="B122" s="30" t="s">
        <v>588</v>
      </c>
      <c r="C122" s="71"/>
      <c r="D122" s="72">
        <v>59.5</v>
      </c>
      <c r="E122" s="72">
        <v>39</v>
      </c>
      <c r="F122" s="72">
        <v>81.400000000000006</v>
      </c>
      <c r="G122" s="72">
        <v>6</v>
      </c>
      <c r="H122" s="72">
        <f t="shared" si="10"/>
        <v>81.400000000000006</v>
      </c>
      <c r="I122" s="72" t="s">
        <v>5566</v>
      </c>
      <c r="J122" s="71"/>
      <c r="K122" s="72">
        <v>57</v>
      </c>
      <c r="L122" s="65"/>
      <c r="M122" s="65"/>
      <c r="N122" s="65"/>
      <c r="O122" s="65">
        <f t="shared" si="15"/>
        <v>57</v>
      </c>
      <c r="P122" s="71"/>
      <c r="Q122" s="65"/>
      <c r="R122" s="65"/>
      <c r="S122" s="65"/>
      <c r="T122" s="65"/>
      <c r="U122" s="65"/>
      <c r="V122" s="65"/>
      <c r="W122" s="71"/>
      <c r="X122" s="65"/>
      <c r="Y122" s="65"/>
      <c r="Z122" s="65"/>
      <c r="AA122" s="65"/>
      <c r="AB122" s="65"/>
      <c r="AC122" s="65"/>
      <c r="AD122" s="65"/>
      <c r="AE122" s="65"/>
      <c r="AF122" s="72">
        <v>5</v>
      </c>
      <c r="AG122" s="65"/>
      <c r="AH122" s="65"/>
      <c r="AI122" s="65">
        <f t="shared" si="16"/>
        <v>5</v>
      </c>
      <c r="AJ122" s="71"/>
      <c r="AK122" s="72">
        <v>32.741333300000001</v>
      </c>
      <c r="AL122" s="72">
        <v>44.351666700000003</v>
      </c>
      <c r="AM122" s="72">
        <v>90.423000000000002</v>
      </c>
      <c r="AN122" s="72">
        <f t="shared" si="12"/>
        <v>90.423000000000002</v>
      </c>
      <c r="AO122" s="71"/>
      <c r="AP122" s="65"/>
      <c r="AQ122" s="65"/>
      <c r="AR122" s="72">
        <v>7</v>
      </c>
      <c r="AS122" s="65">
        <f>MAX(AP122:AR122)</f>
        <v>7</v>
      </c>
      <c r="AT122" s="72">
        <v>-1</v>
      </c>
      <c r="AU122" s="72">
        <v>-1</v>
      </c>
      <c r="AV122" s="65">
        <f t="shared" si="11"/>
        <v>-1</v>
      </c>
      <c r="AW122" s="63" t="s">
        <v>5569</v>
      </c>
    </row>
    <row r="123" spans="1:49" ht="16" customHeight="1" x14ac:dyDescent="0.2">
      <c r="A123" s="30" t="s">
        <v>589</v>
      </c>
      <c r="B123" s="30" t="s">
        <v>591</v>
      </c>
      <c r="C123" s="71"/>
      <c r="D123" s="72">
        <v>42.5</v>
      </c>
      <c r="E123" s="72">
        <v>31</v>
      </c>
      <c r="F123" s="72">
        <v>46.5</v>
      </c>
      <c r="G123" s="72">
        <v>-36</v>
      </c>
      <c r="H123" s="72">
        <f t="shared" si="10"/>
        <v>46.5</v>
      </c>
      <c r="I123" s="72" t="s">
        <v>5568</v>
      </c>
      <c r="J123" s="71"/>
      <c r="K123" s="72">
        <v>39</v>
      </c>
      <c r="L123" s="65"/>
      <c r="M123" s="65"/>
      <c r="N123" s="65"/>
      <c r="O123" s="65">
        <f t="shared" si="15"/>
        <v>39</v>
      </c>
      <c r="P123" s="71"/>
      <c r="Q123" s="65"/>
      <c r="R123" s="65"/>
      <c r="S123" s="65"/>
      <c r="T123" s="65"/>
      <c r="U123" s="65"/>
      <c r="V123" s="65"/>
      <c r="W123" s="71"/>
      <c r="X123" s="65"/>
      <c r="Y123" s="65"/>
      <c r="Z123" s="65"/>
      <c r="AA123" s="65"/>
      <c r="AB123" s="65"/>
      <c r="AC123" s="65"/>
      <c r="AD123" s="65"/>
      <c r="AE123" s="65"/>
      <c r="AF123" s="72">
        <v>4</v>
      </c>
      <c r="AG123" s="65"/>
      <c r="AH123" s="65"/>
      <c r="AI123" s="65">
        <f t="shared" si="16"/>
        <v>4</v>
      </c>
      <c r="AJ123" s="71"/>
      <c r="AK123" s="72">
        <v>91.836333300000007</v>
      </c>
      <c r="AL123" s="72">
        <v>83.464666699999995</v>
      </c>
      <c r="AM123" s="72">
        <v>24.981000000000002</v>
      </c>
      <c r="AN123" s="72">
        <f t="shared" si="12"/>
        <v>83.464666699999995</v>
      </c>
      <c r="AO123" s="71"/>
      <c r="AP123" s="65"/>
      <c r="AQ123" s="65"/>
      <c r="AR123" s="72">
        <v>5</v>
      </c>
      <c r="AS123" s="65">
        <f>MAX(AP123:AR123)</f>
        <v>5</v>
      </c>
      <c r="AT123" s="72">
        <v>-6</v>
      </c>
      <c r="AU123" s="72">
        <v>-1</v>
      </c>
      <c r="AV123" s="65">
        <f t="shared" si="11"/>
        <v>-1</v>
      </c>
      <c r="AW123" s="63" t="s">
        <v>5569</v>
      </c>
    </row>
    <row r="124" spans="1:49" ht="16" customHeight="1" x14ac:dyDescent="0.2">
      <c r="A124" s="30" t="s">
        <v>592</v>
      </c>
      <c r="B124" s="30" t="s">
        <v>594</v>
      </c>
      <c r="C124" s="71"/>
      <c r="D124" s="72">
        <v>8.9</v>
      </c>
      <c r="E124" s="72">
        <v>-51</v>
      </c>
      <c r="F124" s="72">
        <v>-9</v>
      </c>
      <c r="G124" s="72">
        <v>-25</v>
      </c>
      <c r="H124" s="72">
        <f t="shared" si="10"/>
        <v>8.9</v>
      </c>
      <c r="I124" s="72" t="s">
        <v>5568</v>
      </c>
      <c r="J124" s="71"/>
      <c r="K124" s="72">
        <v>25</v>
      </c>
      <c r="L124" s="65"/>
      <c r="M124" s="65"/>
      <c r="N124" s="65"/>
      <c r="O124" s="65">
        <f t="shared" si="15"/>
        <v>25</v>
      </c>
      <c r="P124" s="71"/>
      <c r="Q124" s="65"/>
      <c r="R124" s="65"/>
      <c r="S124" s="65"/>
      <c r="T124" s="65"/>
      <c r="U124" s="65"/>
      <c r="V124" s="65"/>
      <c r="W124" s="71"/>
      <c r="X124" s="65"/>
      <c r="Y124" s="65"/>
      <c r="Z124" s="65"/>
      <c r="AA124" s="65"/>
      <c r="AB124" s="65"/>
      <c r="AC124" s="65"/>
      <c r="AD124" s="65"/>
      <c r="AE124" s="65"/>
      <c r="AF124" s="72">
        <v>2</v>
      </c>
      <c r="AG124" s="65"/>
      <c r="AH124" s="65"/>
      <c r="AI124" s="65">
        <f t="shared" si="16"/>
        <v>2</v>
      </c>
      <c r="AJ124" s="71"/>
      <c r="AK124" s="72">
        <v>44.007333299999999</v>
      </c>
      <c r="AL124" s="72">
        <v>5.8226666700000003</v>
      </c>
      <c r="AM124" s="72">
        <v>23.8223333</v>
      </c>
      <c r="AN124" s="72">
        <f t="shared" si="12"/>
        <v>23.8223333</v>
      </c>
      <c r="AO124" s="71"/>
      <c r="AP124" s="65"/>
      <c r="AQ124" s="65"/>
      <c r="AR124" s="72">
        <v>0</v>
      </c>
      <c r="AS124" s="65">
        <f>MAX(AP124:AR124)</f>
        <v>0</v>
      </c>
      <c r="AT124" s="72">
        <v>-6</v>
      </c>
      <c r="AU124" s="72">
        <v>11</v>
      </c>
      <c r="AV124" s="65">
        <f t="shared" si="11"/>
        <v>11</v>
      </c>
      <c r="AW124" s="63" t="s">
        <v>5567</v>
      </c>
    </row>
    <row r="125" spans="1:49" ht="16" customHeight="1" x14ac:dyDescent="0.2">
      <c r="A125" s="30" t="s">
        <v>595</v>
      </c>
      <c r="B125" s="30" t="s">
        <v>597</v>
      </c>
      <c r="C125" s="71"/>
      <c r="D125" s="72">
        <v>32.299999999999997</v>
      </c>
      <c r="E125" s="72">
        <v>-80</v>
      </c>
      <c r="F125" s="72">
        <v>-24.3</v>
      </c>
      <c r="G125" s="72">
        <v>-65</v>
      </c>
      <c r="H125" s="72">
        <f t="shared" si="10"/>
        <v>32.299999999999997</v>
      </c>
      <c r="I125" s="72" t="s">
        <v>5568</v>
      </c>
      <c r="J125" s="71"/>
      <c r="K125" s="72">
        <v>99</v>
      </c>
      <c r="L125" s="65"/>
      <c r="M125" s="65"/>
      <c r="N125" s="65"/>
      <c r="O125" s="65">
        <f t="shared" si="15"/>
        <v>99</v>
      </c>
      <c r="P125" s="71"/>
      <c r="Q125" s="65"/>
      <c r="R125" s="65"/>
      <c r="S125" s="65"/>
      <c r="T125" s="65"/>
      <c r="U125" s="65"/>
      <c r="V125" s="65"/>
      <c r="W125" s="71"/>
      <c r="X125" s="65"/>
      <c r="Y125" s="65"/>
      <c r="Z125" s="65"/>
      <c r="AA125" s="65"/>
      <c r="AB125" s="65"/>
      <c r="AC125" s="65"/>
      <c r="AD125" s="65"/>
      <c r="AE125" s="65"/>
      <c r="AF125" s="72">
        <v>11</v>
      </c>
      <c r="AG125" s="65"/>
      <c r="AH125" s="65"/>
      <c r="AI125" s="65">
        <f t="shared" si="16"/>
        <v>11</v>
      </c>
      <c r="AJ125" s="71"/>
      <c r="AK125" s="72">
        <v>73.239666700000001</v>
      </c>
      <c r="AL125" s="72">
        <v>82.5313333</v>
      </c>
      <c r="AM125" s="72">
        <v>29.187666700000001</v>
      </c>
      <c r="AN125" s="72">
        <f t="shared" si="12"/>
        <v>82.5313333</v>
      </c>
      <c r="AO125" s="71"/>
      <c r="AP125" s="65"/>
      <c r="AQ125" s="65"/>
      <c r="AR125" s="65"/>
      <c r="AS125" s="65"/>
      <c r="AT125" s="72">
        <v>-7</v>
      </c>
      <c r="AU125" s="72">
        <v>-12</v>
      </c>
      <c r="AV125" s="65">
        <f t="shared" si="11"/>
        <v>-7</v>
      </c>
      <c r="AW125" s="63" t="s">
        <v>5569</v>
      </c>
    </row>
    <row r="126" spans="1:49" ht="16" customHeight="1" x14ac:dyDescent="0.2">
      <c r="A126" s="30" t="s">
        <v>598</v>
      </c>
      <c r="B126" s="30" t="s">
        <v>600</v>
      </c>
      <c r="C126" s="71"/>
      <c r="D126" s="72">
        <v>50.8</v>
      </c>
      <c r="E126" s="72">
        <v>40</v>
      </c>
      <c r="F126" s="72">
        <v>-17.8</v>
      </c>
      <c r="G126" s="72">
        <v>-58</v>
      </c>
      <c r="H126" s="72">
        <f t="shared" si="10"/>
        <v>50.8</v>
      </c>
      <c r="I126" s="72" t="s">
        <v>5568</v>
      </c>
      <c r="J126" s="71"/>
      <c r="K126" s="72">
        <v>100</v>
      </c>
      <c r="L126" s="65"/>
      <c r="M126" s="65"/>
      <c r="N126" s="65"/>
      <c r="O126" s="65">
        <f t="shared" si="15"/>
        <v>100</v>
      </c>
      <c r="P126" s="71"/>
      <c r="Q126" s="65"/>
      <c r="R126" s="65"/>
      <c r="S126" s="65"/>
      <c r="T126" s="65"/>
      <c r="U126" s="65"/>
      <c r="V126" s="65"/>
      <c r="W126" s="71"/>
      <c r="X126" s="65"/>
      <c r="Y126" s="65"/>
      <c r="Z126" s="65"/>
      <c r="AA126" s="65"/>
      <c r="AB126" s="65"/>
      <c r="AC126" s="65"/>
      <c r="AD126" s="65"/>
      <c r="AE126" s="65"/>
      <c r="AF126" s="72">
        <v>9</v>
      </c>
      <c r="AG126" s="65"/>
      <c r="AH126" s="65"/>
      <c r="AI126" s="65">
        <f t="shared" si="16"/>
        <v>9</v>
      </c>
      <c r="AJ126" s="71"/>
      <c r="AK126" s="72">
        <v>26.003</v>
      </c>
      <c r="AL126" s="72">
        <v>58.821333299999999</v>
      </c>
      <c r="AM126" s="72">
        <v>26.4583333</v>
      </c>
      <c r="AN126" s="72">
        <f t="shared" si="12"/>
        <v>58.821333299999999</v>
      </c>
      <c r="AO126" s="71"/>
      <c r="AP126" s="65"/>
      <c r="AQ126" s="65"/>
      <c r="AR126" s="65"/>
      <c r="AS126" s="65"/>
      <c r="AT126" s="72">
        <v>-1</v>
      </c>
      <c r="AU126" s="72">
        <v>-11</v>
      </c>
      <c r="AV126" s="65">
        <f t="shared" si="11"/>
        <v>-1</v>
      </c>
      <c r="AW126" s="63" t="s">
        <v>5569</v>
      </c>
    </row>
    <row r="127" spans="1:49" ht="16" customHeight="1" x14ac:dyDescent="0.2">
      <c r="A127" s="30" t="s">
        <v>601</v>
      </c>
      <c r="B127" s="30" t="s">
        <v>603</v>
      </c>
      <c r="C127" s="71"/>
      <c r="D127" s="72">
        <v>62.1</v>
      </c>
      <c r="E127" s="72">
        <v>4</v>
      </c>
      <c r="F127" s="72">
        <v>-41</v>
      </c>
      <c r="G127" s="72">
        <v>-31</v>
      </c>
      <c r="H127" s="72">
        <f t="shared" si="10"/>
        <v>62.1</v>
      </c>
      <c r="I127" s="72" t="s">
        <v>5568</v>
      </c>
      <c r="J127" s="71"/>
      <c r="K127" s="72">
        <v>99</v>
      </c>
      <c r="L127" s="65"/>
      <c r="M127" s="65"/>
      <c r="N127" s="65"/>
      <c r="O127" s="65">
        <f t="shared" si="15"/>
        <v>99</v>
      </c>
      <c r="P127" s="71"/>
      <c r="Q127" s="65"/>
      <c r="R127" s="65"/>
      <c r="S127" s="65"/>
      <c r="T127" s="65"/>
      <c r="U127" s="65"/>
      <c r="V127" s="65"/>
      <c r="W127" s="71"/>
      <c r="X127" s="65"/>
      <c r="Y127" s="65"/>
      <c r="Z127" s="65"/>
      <c r="AA127" s="65"/>
      <c r="AB127" s="65"/>
      <c r="AC127" s="65"/>
      <c r="AD127" s="65"/>
      <c r="AE127" s="65"/>
      <c r="AF127" s="72">
        <v>33</v>
      </c>
      <c r="AG127" s="65"/>
      <c r="AH127" s="65"/>
      <c r="AI127" s="65">
        <f t="shared" si="16"/>
        <v>33</v>
      </c>
      <c r="AJ127" s="71"/>
      <c r="AK127" s="72">
        <v>95.782666699999993</v>
      </c>
      <c r="AL127" s="72">
        <v>89.338999999999999</v>
      </c>
      <c r="AM127" s="72">
        <v>28.948333300000002</v>
      </c>
      <c r="AN127" s="72">
        <f t="shared" si="12"/>
        <v>89.338999999999999</v>
      </c>
      <c r="AO127" s="71"/>
      <c r="AP127" s="65"/>
      <c r="AQ127" s="65"/>
      <c r="AR127" s="65"/>
      <c r="AS127" s="65"/>
      <c r="AT127" s="72">
        <v>-4</v>
      </c>
      <c r="AU127" s="72">
        <v>-9</v>
      </c>
      <c r="AV127" s="65">
        <f t="shared" si="11"/>
        <v>-4</v>
      </c>
      <c r="AW127" s="63" t="s">
        <v>5569</v>
      </c>
    </row>
    <row r="128" spans="1:49" ht="16" customHeight="1" x14ac:dyDescent="0.2">
      <c r="A128" s="30" t="s">
        <v>604</v>
      </c>
      <c r="B128" s="30" t="s">
        <v>606</v>
      </c>
      <c r="C128" s="71"/>
      <c r="D128" s="72">
        <v>15.7</v>
      </c>
      <c r="E128" s="72">
        <v>13</v>
      </c>
      <c r="F128" s="72">
        <v>-51.3</v>
      </c>
      <c r="G128" s="72">
        <v>-7</v>
      </c>
      <c r="H128" s="72">
        <f t="shared" si="10"/>
        <v>15.7</v>
      </c>
      <c r="I128" s="72" t="s">
        <v>5568</v>
      </c>
      <c r="J128" s="71"/>
      <c r="K128" s="72">
        <v>62</v>
      </c>
      <c r="L128" s="65"/>
      <c r="M128" s="65"/>
      <c r="N128" s="65"/>
      <c r="O128" s="65">
        <f t="shared" si="15"/>
        <v>62</v>
      </c>
      <c r="P128" s="71"/>
      <c r="Q128" s="65"/>
      <c r="R128" s="65"/>
      <c r="S128" s="65"/>
      <c r="T128" s="65"/>
      <c r="U128" s="65"/>
      <c r="V128" s="65"/>
      <c r="W128" s="71"/>
      <c r="X128" s="65"/>
      <c r="Y128" s="65"/>
      <c r="Z128" s="65"/>
      <c r="AA128" s="65"/>
      <c r="AB128" s="65"/>
      <c r="AC128" s="65"/>
      <c r="AD128" s="65"/>
      <c r="AE128" s="65"/>
      <c r="AF128" s="72">
        <v>11</v>
      </c>
      <c r="AG128" s="65"/>
      <c r="AH128" s="65"/>
      <c r="AI128" s="65">
        <f t="shared" si="16"/>
        <v>11</v>
      </c>
      <c r="AJ128" s="71"/>
      <c r="AK128" s="72">
        <v>99.382999999999996</v>
      </c>
      <c r="AL128" s="72">
        <v>96.657333300000005</v>
      </c>
      <c r="AM128" s="72">
        <v>28.248999999999999</v>
      </c>
      <c r="AN128" s="72">
        <f t="shared" si="12"/>
        <v>96.657333300000005</v>
      </c>
      <c r="AO128" s="71"/>
      <c r="AP128" s="65"/>
      <c r="AQ128" s="65"/>
      <c r="AR128" s="65"/>
      <c r="AS128" s="65"/>
      <c r="AT128" s="72">
        <v>-4</v>
      </c>
      <c r="AU128" s="72">
        <v>-13</v>
      </c>
      <c r="AV128" s="65">
        <f t="shared" si="11"/>
        <v>-4</v>
      </c>
      <c r="AW128" s="63" t="s">
        <v>5569</v>
      </c>
    </row>
    <row r="129" spans="1:49" ht="16" customHeight="1" x14ac:dyDescent="0.2">
      <c r="A129" s="30" t="s">
        <v>607</v>
      </c>
      <c r="B129" s="30" t="s">
        <v>609</v>
      </c>
      <c r="C129" s="71"/>
      <c r="D129" s="72">
        <v>-1.9</v>
      </c>
      <c r="E129" s="72">
        <v>-15</v>
      </c>
      <c r="F129" s="72">
        <v>-28.5</v>
      </c>
      <c r="G129" s="72">
        <v>7</v>
      </c>
      <c r="H129" s="72">
        <f t="shared" si="10"/>
        <v>7</v>
      </c>
      <c r="I129" s="72" t="s">
        <v>5568</v>
      </c>
      <c r="J129" s="71"/>
      <c r="K129" s="72">
        <v>2</v>
      </c>
      <c r="L129" s="65"/>
      <c r="M129" s="65"/>
      <c r="N129" s="65"/>
      <c r="O129" s="65">
        <f t="shared" si="15"/>
        <v>2</v>
      </c>
      <c r="P129" s="71"/>
      <c r="Q129" s="65"/>
      <c r="R129" s="65"/>
      <c r="S129" s="65"/>
      <c r="T129" s="65"/>
      <c r="U129" s="65"/>
      <c r="V129" s="65"/>
      <c r="W129" s="71"/>
      <c r="X129" s="65"/>
      <c r="Y129" s="65"/>
      <c r="Z129" s="65"/>
      <c r="AA129" s="65"/>
      <c r="AB129" s="65"/>
      <c r="AC129" s="65"/>
      <c r="AD129" s="65"/>
      <c r="AE129" s="65"/>
      <c r="AF129" s="72">
        <v>2</v>
      </c>
      <c r="AG129" s="65"/>
      <c r="AH129" s="65"/>
      <c r="AI129" s="65">
        <f t="shared" si="16"/>
        <v>2</v>
      </c>
      <c r="AJ129" s="71"/>
      <c r="AK129" s="72">
        <v>87.212000000000003</v>
      </c>
      <c r="AL129" s="72">
        <v>83.490666700000006</v>
      </c>
      <c r="AM129" s="72">
        <v>30.7416667</v>
      </c>
      <c r="AN129" s="72">
        <f t="shared" si="12"/>
        <v>83.490666700000006</v>
      </c>
      <c r="AO129" s="71"/>
      <c r="AP129" s="65"/>
      <c r="AQ129" s="65"/>
      <c r="AR129" s="72">
        <v>10</v>
      </c>
      <c r="AS129" s="65">
        <f>MAX(AP129:AR129)</f>
        <v>10</v>
      </c>
      <c r="AT129" s="72">
        <v>-10</v>
      </c>
      <c r="AU129" s="72">
        <v>0</v>
      </c>
      <c r="AV129" s="65">
        <f t="shared" si="11"/>
        <v>0</v>
      </c>
      <c r="AW129" s="63" t="s">
        <v>5569</v>
      </c>
    </row>
    <row r="130" spans="1:49" ht="16" customHeight="1" x14ac:dyDescent="0.2">
      <c r="A130" s="30" t="s">
        <v>610</v>
      </c>
      <c r="B130" s="30" t="s">
        <v>612</v>
      </c>
      <c r="C130" s="71"/>
      <c r="D130" s="72">
        <v>8.5</v>
      </c>
      <c r="E130" s="72">
        <v>1</v>
      </c>
      <c r="F130" s="72">
        <v>-91.6</v>
      </c>
      <c r="G130" s="72">
        <v>-7</v>
      </c>
      <c r="H130" s="72">
        <f t="shared" si="10"/>
        <v>8.5</v>
      </c>
      <c r="I130" s="72" t="s">
        <v>5568</v>
      </c>
      <c r="J130" s="71"/>
      <c r="K130" s="65"/>
      <c r="L130" s="65"/>
      <c r="M130" s="65"/>
      <c r="N130" s="65"/>
      <c r="O130" s="65"/>
      <c r="P130" s="71"/>
      <c r="Q130" s="65"/>
      <c r="R130" s="65"/>
      <c r="S130" s="65"/>
      <c r="T130" s="65"/>
      <c r="U130" s="65"/>
      <c r="V130" s="65"/>
      <c r="W130" s="71"/>
      <c r="X130" s="65"/>
      <c r="Y130" s="65"/>
      <c r="Z130" s="65"/>
      <c r="AA130" s="65"/>
      <c r="AB130" s="65"/>
      <c r="AC130" s="65"/>
      <c r="AD130" s="65"/>
      <c r="AE130" s="65"/>
      <c r="AF130" s="65"/>
      <c r="AG130" s="65"/>
      <c r="AH130" s="65"/>
      <c r="AI130" s="65"/>
      <c r="AJ130" s="71"/>
      <c r="AK130" s="72">
        <v>-0.45366669999999998</v>
      </c>
      <c r="AL130" s="72">
        <v>3.8326666700000001</v>
      </c>
      <c r="AM130" s="72">
        <v>3.7669999999999999</v>
      </c>
      <c r="AN130" s="72">
        <f t="shared" si="12"/>
        <v>3.8326666700000001</v>
      </c>
      <c r="AO130" s="71"/>
      <c r="AP130" s="65"/>
      <c r="AQ130" s="65"/>
      <c r="AR130" s="65"/>
      <c r="AS130" s="65"/>
      <c r="AT130" s="72">
        <v>0</v>
      </c>
      <c r="AU130" s="72">
        <v>-13</v>
      </c>
      <c r="AV130" s="65">
        <f t="shared" si="11"/>
        <v>0</v>
      </c>
      <c r="AW130" s="63" t="s">
        <v>5569</v>
      </c>
    </row>
    <row r="131" spans="1:49" ht="16" customHeight="1" x14ac:dyDescent="0.2">
      <c r="A131" s="30" t="s">
        <v>613</v>
      </c>
      <c r="B131" s="30" t="s">
        <v>615</v>
      </c>
      <c r="C131" s="71"/>
      <c r="D131" s="72">
        <v>-82.1</v>
      </c>
      <c r="E131" s="72">
        <v>-40</v>
      </c>
      <c r="F131" s="72">
        <v>15.5</v>
      </c>
      <c r="G131" s="72">
        <v>24</v>
      </c>
      <c r="H131" s="72">
        <f t="shared" si="10"/>
        <v>24</v>
      </c>
      <c r="I131" s="72" t="s">
        <v>5568</v>
      </c>
      <c r="J131" s="71"/>
      <c r="K131" s="65"/>
      <c r="L131" s="65"/>
      <c r="M131" s="65"/>
      <c r="N131" s="65"/>
      <c r="O131" s="65"/>
      <c r="P131" s="71"/>
      <c r="Q131" s="65"/>
      <c r="R131" s="65"/>
      <c r="S131" s="65"/>
      <c r="T131" s="65"/>
      <c r="U131" s="65"/>
      <c r="V131" s="65"/>
      <c r="W131" s="71"/>
      <c r="X131" s="65"/>
      <c r="Y131" s="65"/>
      <c r="Z131" s="65"/>
      <c r="AA131" s="65"/>
      <c r="AB131" s="65"/>
      <c r="AC131" s="65"/>
      <c r="AD131" s="65"/>
      <c r="AE131" s="65"/>
      <c r="AF131" s="65"/>
      <c r="AG131" s="65"/>
      <c r="AH131" s="65"/>
      <c r="AI131" s="65"/>
      <c r="AJ131" s="71"/>
      <c r="AK131" s="72">
        <v>-8.2139333000000008</v>
      </c>
      <c r="AL131" s="72">
        <v>-5.0793333000000001</v>
      </c>
      <c r="AM131" s="72">
        <v>44.79</v>
      </c>
      <c r="AN131" s="72">
        <f t="shared" si="12"/>
        <v>44.79</v>
      </c>
      <c r="AO131" s="71"/>
      <c r="AP131" s="65"/>
      <c r="AQ131" s="65"/>
      <c r="AR131" s="65"/>
      <c r="AS131" s="65"/>
      <c r="AT131" s="72">
        <v>-4</v>
      </c>
      <c r="AU131" s="72">
        <v>-11</v>
      </c>
      <c r="AV131" s="65">
        <f t="shared" si="11"/>
        <v>-4</v>
      </c>
      <c r="AW131" s="63" t="s">
        <v>5569</v>
      </c>
    </row>
    <row r="132" spans="1:49" ht="16" customHeight="1" x14ac:dyDescent="0.2">
      <c r="A132" s="30" t="s">
        <v>616</v>
      </c>
      <c r="B132" s="30" t="s">
        <v>618</v>
      </c>
      <c r="C132" s="71"/>
      <c r="D132" s="72">
        <v>3</v>
      </c>
      <c r="E132" s="72">
        <v>-6</v>
      </c>
      <c r="F132" s="72">
        <v>-114.9</v>
      </c>
      <c r="G132" s="72">
        <v>-36</v>
      </c>
      <c r="H132" s="72">
        <f t="shared" ref="H132:H195" si="17">MAX(D132:G132)</f>
        <v>3</v>
      </c>
      <c r="I132" s="72" t="s">
        <v>5568</v>
      </c>
      <c r="J132" s="71"/>
      <c r="K132" s="65"/>
      <c r="L132" s="65"/>
      <c r="M132" s="65"/>
      <c r="N132" s="65"/>
      <c r="O132" s="65"/>
      <c r="P132" s="71"/>
      <c r="Q132" s="65"/>
      <c r="R132" s="65"/>
      <c r="S132" s="65"/>
      <c r="T132" s="65"/>
      <c r="U132" s="65"/>
      <c r="V132" s="65"/>
      <c r="W132" s="71"/>
      <c r="X132" s="65"/>
      <c r="Y132" s="65"/>
      <c r="Z132" s="65"/>
      <c r="AA132" s="65"/>
      <c r="AB132" s="65"/>
      <c r="AC132" s="65"/>
      <c r="AD132" s="65"/>
      <c r="AE132" s="65"/>
      <c r="AF132" s="65"/>
      <c r="AG132" s="65"/>
      <c r="AH132" s="65"/>
      <c r="AI132" s="65"/>
      <c r="AJ132" s="71"/>
      <c r="AK132" s="72">
        <v>-1.5316666999999999</v>
      </c>
      <c r="AL132" s="72">
        <v>-1.5486667000000001</v>
      </c>
      <c r="AM132" s="72">
        <v>-1.9670000000000001</v>
      </c>
      <c r="AN132" s="72">
        <f t="shared" si="12"/>
        <v>-1.5486667000000001</v>
      </c>
      <c r="AO132" s="71"/>
      <c r="AP132" s="65"/>
      <c r="AQ132" s="65"/>
      <c r="AR132" s="65"/>
      <c r="AS132" s="65"/>
      <c r="AT132" s="72">
        <v>8</v>
      </c>
      <c r="AU132" s="72">
        <v>-4</v>
      </c>
      <c r="AV132" s="65">
        <f t="shared" ref="AV132:AV195" si="18">MAX(AT132:AU132)</f>
        <v>8</v>
      </c>
      <c r="AW132" s="63" t="s">
        <v>5569</v>
      </c>
    </row>
    <row r="133" spans="1:49" ht="16" customHeight="1" x14ac:dyDescent="0.2">
      <c r="A133" s="30" t="s">
        <v>619</v>
      </c>
      <c r="B133" s="30" t="s">
        <v>621</v>
      </c>
      <c r="C133" s="71"/>
      <c r="D133" s="72">
        <v>-1.3</v>
      </c>
      <c r="E133" s="72">
        <v>-76</v>
      </c>
      <c r="F133" s="72">
        <v>-121.9</v>
      </c>
      <c r="G133" s="72">
        <v>-46</v>
      </c>
      <c r="H133" s="72">
        <f t="shared" si="17"/>
        <v>-1.3</v>
      </c>
      <c r="I133" s="72" t="s">
        <v>5568</v>
      </c>
      <c r="J133" s="71"/>
      <c r="K133" s="65"/>
      <c r="L133" s="65"/>
      <c r="M133" s="65"/>
      <c r="N133" s="65"/>
      <c r="O133" s="65"/>
      <c r="P133" s="71"/>
      <c r="Q133" s="65"/>
      <c r="R133" s="65"/>
      <c r="S133" s="65"/>
      <c r="T133" s="65"/>
      <c r="U133" s="65"/>
      <c r="V133" s="65"/>
      <c r="W133" s="71"/>
      <c r="X133" s="65"/>
      <c r="Y133" s="65"/>
      <c r="Z133" s="65"/>
      <c r="AA133" s="65"/>
      <c r="AB133" s="65"/>
      <c r="AC133" s="65"/>
      <c r="AD133" s="65"/>
      <c r="AE133" s="65"/>
      <c r="AF133" s="65"/>
      <c r="AG133" s="65"/>
      <c r="AH133" s="65"/>
      <c r="AI133" s="65"/>
      <c r="AJ133" s="71"/>
      <c r="AK133" s="72">
        <v>-0.32500000000000001</v>
      </c>
      <c r="AL133" s="72">
        <v>0.39033332999999998</v>
      </c>
      <c r="AM133" s="72">
        <v>3.6446666699999999</v>
      </c>
      <c r="AN133" s="72">
        <f t="shared" si="12"/>
        <v>3.6446666699999999</v>
      </c>
      <c r="AO133" s="71"/>
      <c r="AP133" s="65"/>
      <c r="AQ133" s="65"/>
      <c r="AR133" s="65"/>
      <c r="AS133" s="65"/>
      <c r="AT133" s="72">
        <v>-2</v>
      </c>
      <c r="AU133" s="72">
        <v>-10</v>
      </c>
      <c r="AV133" s="65">
        <f t="shared" si="18"/>
        <v>-2</v>
      </c>
      <c r="AW133" s="63" t="s">
        <v>5569</v>
      </c>
    </row>
    <row r="134" spans="1:49" ht="16" customHeight="1" x14ac:dyDescent="0.2">
      <c r="A134" s="30" t="s">
        <v>250</v>
      </c>
      <c r="B134" s="30" t="s">
        <v>252</v>
      </c>
      <c r="C134" s="71"/>
      <c r="D134" s="72">
        <v>25.7</v>
      </c>
      <c r="E134" s="72">
        <v>15</v>
      </c>
      <c r="F134" s="72">
        <v>-41.2</v>
      </c>
      <c r="G134" s="72">
        <v>-20</v>
      </c>
      <c r="H134" s="72">
        <f t="shared" si="17"/>
        <v>25.7</v>
      </c>
      <c r="I134" s="72" t="s">
        <v>5568</v>
      </c>
      <c r="J134" s="71"/>
      <c r="K134" s="65"/>
      <c r="L134" s="65"/>
      <c r="M134" s="65"/>
      <c r="N134" s="65"/>
      <c r="O134" s="65"/>
      <c r="P134" s="71"/>
      <c r="Q134" s="65"/>
      <c r="R134" s="65"/>
      <c r="S134" s="65"/>
      <c r="T134" s="65"/>
      <c r="U134" s="65"/>
      <c r="V134" s="65"/>
      <c r="W134" s="71"/>
      <c r="X134" s="65"/>
      <c r="Y134" s="65"/>
      <c r="Z134" s="65"/>
      <c r="AA134" s="65"/>
      <c r="AB134" s="65"/>
      <c r="AC134" s="65"/>
      <c r="AD134" s="65"/>
      <c r="AE134" s="65"/>
      <c r="AF134" s="65"/>
      <c r="AG134" s="65"/>
      <c r="AH134" s="65"/>
      <c r="AI134" s="65"/>
      <c r="AJ134" s="71"/>
      <c r="AK134" s="72">
        <v>24.360333300000001</v>
      </c>
      <c r="AL134" s="72">
        <v>38.7693333</v>
      </c>
      <c r="AM134" s="72">
        <v>15.2446667</v>
      </c>
      <c r="AN134" s="72">
        <f t="shared" si="12"/>
        <v>38.7693333</v>
      </c>
      <c r="AO134" s="71"/>
      <c r="AP134" s="65"/>
      <c r="AQ134" s="65"/>
      <c r="AR134" s="72">
        <v>7</v>
      </c>
      <c r="AS134" s="65">
        <f>MAX(AP134:AR134)</f>
        <v>7</v>
      </c>
      <c r="AT134" s="72">
        <v>7</v>
      </c>
      <c r="AU134" s="72">
        <v>4</v>
      </c>
      <c r="AV134" s="65">
        <f t="shared" si="18"/>
        <v>7</v>
      </c>
      <c r="AW134" s="63" t="s">
        <v>5569</v>
      </c>
    </row>
    <row r="135" spans="1:49" ht="16" customHeight="1" x14ac:dyDescent="0.2">
      <c r="A135" s="30" t="s">
        <v>622</v>
      </c>
      <c r="B135" s="30" t="s">
        <v>624</v>
      </c>
      <c r="C135" s="71"/>
      <c r="D135" s="72">
        <v>-2.7</v>
      </c>
      <c r="E135" s="72">
        <v>11</v>
      </c>
      <c r="F135" s="72">
        <v>-152</v>
      </c>
      <c r="G135" s="72">
        <v>-4</v>
      </c>
      <c r="H135" s="72">
        <f t="shared" si="17"/>
        <v>11</v>
      </c>
      <c r="I135" s="72" t="s">
        <v>5568</v>
      </c>
      <c r="J135" s="71"/>
      <c r="K135" s="65"/>
      <c r="L135" s="65"/>
      <c r="M135" s="65"/>
      <c r="N135" s="65"/>
      <c r="O135" s="65"/>
      <c r="P135" s="71"/>
      <c r="Q135" s="65"/>
      <c r="R135" s="65"/>
      <c r="S135" s="65"/>
      <c r="T135" s="65"/>
      <c r="U135" s="65"/>
      <c r="V135" s="65"/>
      <c r="W135" s="71"/>
      <c r="X135" s="65"/>
      <c r="Y135" s="65"/>
      <c r="Z135" s="65"/>
      <c r="AA135" s="65"/>
      <c r="AB135" s="65"/>
      <c r="AC135" s="65"/>
      <c r="AD135" s="65"/>
      <c r="AE135" s="65"/>
      <c r="AF135" s="65"/>
      <c r="AG135" s="65"/>
      <c r="AH135" s="65"/>
      <c r="AI135" s="65"/>
      <c r="AJ135" s="71"/>
      <c r="AK135" s="72">
        <v>-3.9196667000000001</v>
      </c>
      <c r="AL135" s="72">
        <v>-0.84633329999999996</v>
      </c>
      <c r="AM135" s="72">
        <v>-0.193</v>
      </c>
      <c r="AN135" s="72">
        <f t="shared" si="12"/>
        <v>-0.193</v>
      </c>
      <c r="AO135" s="71"/>
      <c r="AP135" s="65"/>
      <c r="AQ135" s="65"/>
      <c r="AR135" s="65"/>
      <c r="AS135" s="65"/>
      <c r="AT135" s="72">
        <v>1</v>
      </c>
      <c r="AU135" s="72">
        <v>-4</v>
      </c>
      <c r="AV135" s="65">
        <f t="shared" si="18"/>
        <v>1</v>
      </c>
      <c r="AW135" s="63" t="s">
        <v>5569</v>
      </c>
    </row>
    <row r="136" spans="1:49" ht="16" customHeight="1" x14ac:dyDescent="0.2">
      <c r="A136" s="30" t="s">
        <v>625</v>
      </c>
      <c r="B136" s="30" t="s">
        <v>627</v>
      </c>
      <c r="C136" s="71"/>
      <c r="D136" s="72">
        <v>33.6</v>
      </c>
      <c r="E136" s="72">
        <v>15</v>
      </c>
      <c r="F136" s="72">
        <v>-0.9</v>
      </c>
      <c r="G136" s="72">
        <v>-10</v>
      </c>
      <c r="H136" s="72">
        <f t="shared" si="17"/>
        <v>33.6</v>
      </c>
      <c r="I136" s="72" t="s">
        <v>5568</v>
      </c>
      <c r="J136" s="71"/>
      <c r="K136" s="65"/>
      <c r="L136" s="65"/>
      <c r="M136" s="65"/>
      <c r="N136" s="65"/>
      <c r="O136" s="65"/>
      <c r="P136" s="71"/>
      <c r="Q136" s="65"/>
      <c r="R136" s="65"/>
      <c r="S136" s="65"/>
      <c r="T136" s="65"/>
      <c r="U136" s="65"/>
      <c r="V136" s="65"/>
      <c r="W136" s="71"/>
      <c r="X136" s="65"/>
      <c r="Y136" s="65"/>
      <c r="Z136" s="65"/>
      <c r="AA136" s="65"/>
      <c r="AB136" s="65"/>
      <c r="AC136" s="65"/>
      <c r="AD136" s="65"/>
      <c r="AE136" s="65"/>
      <c r="AF136" s="65"/>
      <c r="AG136" s="65"/>
      <c r="AH136" s="65"/>
      <c r="AI136" s="65"/>
      <c r="AJ136" s="71"/>
      <c r="AK136" s="72">
        <v>0.45500000000000002</v>
      </c>
      <c r="AL136" s="72">
        <v>3.01866667</v>
      </c>
      <c r="AM136" s="72">
        <v>0.63466666999999999</v>
      </c>
      <c r="AN136" s="72">
        <f t="shared" si="12"/>
        <v>3.01866667</v>
      </c>
      <c r="AO136" s="71"/>
      <c r="AP136" s="65"/>
      <c r="AQ136" s="65"/>
      <c r="AR136" s="65"/>
      <c r="AS136" s="65"/>
      <c r="AT136" s="72">
        <v>7</v>
      </c>
      <c r="AU136" s="72">
        <v>-4</v>
      </c>
      <c r="AV136" s="65">
        <f t="shared" si="18"/>
        <v>7</v>
      </c>
      <c r="AW136" s="63" t="s">
        <v>5569</v>
      </c>
    </row>
    <row r="137" spans="1:49" ht="16" customHeight="1" x14ac:dyDescent="0.2">
      <c r="A137" s="30" t="s">
        <v>628</v>
      </c>
      <c r="B137" s="30" t="s">
        <v>630</v>
      </c>
      <c r="C137" s="71"/>
      <c r="D137" s="72">
        <v>101.9</v>
      </c>
      <c r="E137" s="72">
        <v>56</v>
      </c>
      <c r="F137" s="72">
        <v>67.7</v>
      </c>
      <c r="G137" s="72">
        <v>-80</v>
      </c>
      <c r="H137" s="72">
        <f t="shared" si="17"/>
        <v>101.9</v>
      </c>
      <c r="I137" s="72" t="s">
        <v>5566</v>
      </c>
      <c r="J137" s="71"/>
      <c r="K137" s="72">
        <v>100</v>
      </c>
      <c r="L137" s="65"/>
      <c r="M137" s="65"/>
      <c r="N137" s="65"/>
      <c r="O137" s="65">
        <f t="shared" ref="O137:O142" si="19">MAX(K137,L137)</f>
        <v>100</v>
      </c>
      <c r="P137" s="71"/>
      <c r="Q137" s="65"/>
      <c r="R137" s="65"/>
      <c r="S137" s="65"/>
      <c r="T137" s="65"/>
      <c r="U137" s="65"/>
      <c r="V137" s="65"/>
      <c r="W137" s="71"/>
      <c r="X137" s="65"/>
      <c r="Y137" s="65"/>
      <c r="Z137" s="65"/>
      <c r="AA137" s="65"/>
      <c r="AB137" s="65"/>
      <c r="AC137" s="65"/>
      <c r="AD137" s="65"/>
      <c r="AE137" s="65"/>
      <c r="AF137" s="72">
        <v>53</v>
      </c>
      <c r="AG137" s="65"/>
      <c r="AH137" s="65"/>
      <c r="AI137" s="65">
        <f t="shared" ref="AI137:AI142" si="20">MAX(X137:AF137)</f>
        <v>53</v>
      </c>
      <c r="AJ137" s="71"/>
      <c r="AK137" s="72">
        <v>102.540667</v>
      </c>
      <c r="AL137" s="72">
        <v>92.341999999999999</v>
      </c>
      <c r="AM137" s="72">
        <v>47.437666700000001</v>
      </c>
      <c r="AN137" s="72">
        <f t="shared" si="12"/>
        <v>92.341999999999999</v>
      </c>
      <c r="AO137" s="71"/>
      <c r="AP137" s="65"/>
      <c r="AQ137" s="65"/>
      <c r="AR137" s="65"/>
      <c r="AS137" s="65"/>
      <c r="AT137" s="72">
        <v>-6</v>
      </c>
      <c r="AU137" s="72">
        <v>2</v>
      </c>
      <c r="AV137" s="65">
        <f t="shared" si="18"/>
        <v>2</v>
      </c>
      <c r="AW137" s="63" t="s">
        <v>5569</v>
      </c>
    </row>
    <row r="138" spans="1:49" ht="16" customHeight="1" x14ac:dyDescent="0.2">
      <c r="A138" s="30" t="s">
        <v>631</v>
      </c>
      <c r="B138" s="30" t="s">
        <v>633</v>
      </c>
      <c r="C138" s="71"/>
      <c r="D138" s="72">
        <v>-10.4</v>
      </c>
      <c r="E138" s="72">
        <v>-3</v>
      </c>
      <c r="F138" s="72">
        <v>59.2</v>
      </c>
      <c r="G138" s="72">
        <v>43</v>
      </c>
      <c r="H138" s="72">
        <f t="shared" si="17"/>
        <v>59.2</v>
      </c>
      <c r="I138" s="72" t="s">
        <v>5568</v>
      </c>
      <c r="J138" s="71"/>
      <c r="K138" s="72">
        <v>0</v>
      </c>
      <c r="L138" s="65"/>
      <c r="M138" s="65"/>
      <c r="N138" s="65"/>
      <c r="O138" s="65">
        <f t="shared" si="19"/>
        <v>0</v>
      </c>
      <c r="P138" s="71"/>
      <c r="Q138" s="65"/>
      <c r="R138" s="65"/>
      <c r="S138" s="65"/>
      <c r="T138" s="65"/>
      <c r="U138" s="65"/>
      <c r="V138" s="65"/>
      <c r="W138" s="71"/>
      <c r="X138" s="65"/>
      <c r="Y138" s="65"/>
      <c r="Z138" s="65"/>
      <c r="AA138" s="65"/>
      <c r="AB138" s="65"/>
      <c r="AC138" s="65"/>
      <c r="AD138" s="65"/>
      <c r="AE138" s="65"/>
      <c r="AF138" s="72">
        <v>1</v>
      </c>
      <c r="AG138" s="65"/>
      <c r="AH138" s="65"/>
      <c r="AI138" s="65">
        <f t="shared" si="20"/>
        <v>1</v>
      </c>
      <c r="AJ138" s="71"/>
      <c r="AK138" s="72">
        <v>62.917666699999998</v>
      </c>
      <c r="AL138" s="72">
        <v>30.7173333</v>
      </c>
      <c r="AM138" s="72">
        <v>29.439333300000001</v>
      </c>
      <c r="AN138" s="72">
        <f t="shared" si="12"/>
        <v>30.7173333</v>
      </c>
      <c r="AO138" s="71"/>
      <c r="AP138" s="65"/>
      <c r="AQ138" s="65"/>
      <c r="AR138" s="72">
        <v>0</v>
      </c>
      <c r="AS138" s="65">
        <f>MAX(AP138:AR138)</f>
        <v>0</v>
      </c>
      <c r="AT138" s="72">
        <v>2</v>
      </c>
      <c r="AU138" s="72">
        <v>-9</v>
      </c>
      <c r="AV138" s="65">
        <f t="shared" si="18"/>
        <v>2</v>
      </c>
      <c r="AW138" s="63" t="s">
        <v>5569</v>
      </c>
    </row>
    <row r="139" spans="1:49" ht="16" customHeight="1" x14ac:dyDescent="0.2">
      <c r="A139" s="30" t="s">
        <v>634</v>
      </c>
      <c r="B139" s="30" t="s">
        <v>636</v>
      </c>
      <c r="C139" s="71"/>
      <c r="D139" s="72">
        <v>-3.7</v>
      </c>
      <c r="E139" s="72">
        <v>-85</v>
      </c>
      <c r="F139" s="72">
        <v>-64.900000000000006</v>
      </c>
      <c r="G139" s="72">
        <v>-20</v>
      </c>
      <c r="H139" s="72">
        <f t="shared" si="17"/>
        <v>-3.7</v>
      </c>
      <c r="I139" s="72" t="s">
        <v>5568</v>
      </c>
      <c r="J139" s="71"/>
      <c r="K139" s="72">
        <v>64</v>
      </c>
      <c r="L139" s="65"/>
      <c r="M139" s="65"/>
      <c r="N139" s="65"/>
      <c r="O139" s="65">
        <f t="shared" si="19"/>
        <v>64</v>
      </c>
      <c r="P139" s="71"/>
      <c r="Q139" s="65"/>
      <c r="R139" s="65"/>
      <c r="S139" s="65"/>
      <c r="T139" s="65"/>
      <c r="U139" s="65"/>
      <c r="V139" s="65"/>
      <c r="W139" s="71"/>
      <c r="X139" s="65"/>
      <c r="Y139" s="65"/>
      <c r="Z139" s="65"/>
      <c r="AA139" s="65"/>
      <c r="AB139" s="65"/>
      <c r="AC139" s="65"/>
      <c r="AD139" s="65"/>
      <c r="AE139" s="65"/>
      <c r="AF139" s="72">
        <v>12</v>
      </c>
      <c r="AG139" s="65"/>
      <c r="AH139" s="65"/>
      <c r="AI139" s="65">
        <f t="shared" si="20"/>
        <v>12</v>
      </c>
      <c r="AJ139" s="71"/>
      <c r="AK139" s="72">
        <v>103.142</v>
      </c>
      <c r="AL139" s="72">
        <v>101.389</v>
      </c>
      <c r="AM139" s="72">
        <v>41.792333300000003</v>
      </c>
      <c r="AN139" s="72">
        <f t="shared" si="12"/>
        <v>101.389</v>
      </c>
      <c r="AO139" s="71"/>
      <c r="AP139" s="65"/>
      <c r="AQ139" s="65"/>
      <c r="AR139" s="65"/>
      <c r="AS139" s="65"/>
      <c r="AT139" s="72">
        <v>-5</v>
      </c>
      <c r="AU139" s="72">
        <v>-10</v>
      </c>
      <c r="AV139" s="65">
        <f t="shared" si="18"/>
        <v>-5</v>
      </c>
      <c r="AW139" s="63" t="s">
        <v>5569</v>
      </c>
    </row>
    <row r="140" spans="1:49" ht="16" customHeight="1" x14ac:dyDescent="0.2">
      <c r="A140" s="30" t="s">
        <v>637</v>
      </c>
      <c r="B140" s="30" t="s">
        <v>639</v>
      </c>
      <c r="C140" s="71"/>
      <c r="D140" s="72">
        <v>16.600000000000001</v>
      </c>
      <c r="E140" s="72">
        <v>28</v>
      </c>
      <c r="F140" s="72">
        <v>-41.1</v>
      </c>
      <c r="G140" s="72">
        <v>-46</v>
      </c>
      <c r="H140" s="72">
        <f t="shared" si="17"/>
        <v>28</v>
      </c>
      <c r="I140" s="72" t="s">
        <v>5568</v>
      </c>
      <c r="J140" s="71"/>
      <c r="K140" s="72">
        <v>0</v>
      </c>
      <c r="L140" s="65"/>
      <c r="M140" s="65"/>
      <c r="N140" s="65"/>
      <c r="O140" s="65">
        <f t="shared" si="19"/>
        <v>0</v>
      </c>
      <c r="P140" s="71"/>
      <c r="Q140" s="65"/>
      <c r="R140" s="65"/>
      <c r="S140" s="65"/>
      <c r="T140" s="65"/>
      <c r="U140" s="65"/>
      <c r="V140" s="65"/>
      <c r="W140" s="71"/>
      <c r="X140" s="65"/>
      <c r="Y140" s="65"/>
      <c r="Z140" s="65"/>
      <c r="AA140" s="65"/>
      <c r="AB140" s="65"/>
      <c r="AC140" s="65"/>
      <c r="AD140" s="65"/>
      <c r="AE140" s="65"/>
      <c r="AF140" s="72">
        <v>23</v>
      </c>
      <c r="AG140" s="65"/>
      <c r="AH140" s="65"/>
      <c r="AI140" s="65">
        <f t="shared" si="20"/>
        <v>23</v>
      </c>
      <c r="AJ140" s="71"/>
      <c r="AK140" s="72">
        <v>59.324666700000002</v>
      </c>
      <c r="AL140" s="72">
        <v>103.022333</v>
      </c>
      <c r="AM140" s="72">
        <v>67.920333299999996</v>
      </c>
      <c r="AN140" s="72">
        <f t="shared" si="12"/>
        <v>103.022333</v>
      </c>
      <c r="AO140" s="71"/>
      <c r="AP140" s="65"/>
      <c r="AQ140" s="65"/>
      <c r="AR140" s="72">
        <v>9</v>
      </c>
      <c r="AS140" s="65">
        <f>MAX(AP140:AR140)</f>
        <v>9</v>
      </c>
      <c r="AT140" s="72">
        <v>5</v>
      </c>
      <c r="AU140" s="72">
        <v>13</v>
      </c>
      <c r="AV140" s="65">
        <f t="shared" si="18"/>
        <v>13</v>
      </c>
      <c r="AW140" s="63" t="s">
        <v>5567</v>
      </c>
    </row>
    <row r="141" spans="1:49" ht="16" customHeight="1" x14ac:dyDescent="0.2">
      <c r="A141" s="30" t="s">
        <v>640</v>
      </c>
      <c r="B141" s="30" t="s">
        <v>642</v>
      </c>
      <c r="C141" s="71"/>
      <c r="D141" s="72">
        <v>-58</v>
      </c>
      <c r="E141" s="72">
        <v>-5</v>
      </c>
      <c r="F141" s="72">
        <v>-24.6</v>
      </c>
      <c r="G141" s="72">
        <v>-60</v>
      </c>
      <c r="H141" s="72">
        <f t="shared" si="17"/>
        <v>-5</v>
      </c>
      <c r="I141" s="72" t="s">
        <v>5568</v>
      </c>
      <c r="J141" s="71"/>
      <c r="K141" s="72">
        <v>3</v>
      </c>
      <c r="L141" s="65"/>
      <c r="M141" s="65"/>
      <c r="N141" s="65"/>
      <c r="O141" s="65">
        <f t="shared" si="19"/>
        <v>3</v>
      </c>
      <c r="P141" s="71"/>
      <c r="Q141" s="65"/>
      <c r="R141" s="65"/>
      <c r="S141" s="65"/>
      <c r="T141" s="65"/>
      <c r="U141" s="65"/>
      <c r="V141" s="65"/>
      <c r="W141" s="71"/>
      <c r="X141" s="65"/>
      <c r="Y141" s="65"/>
      <c r="Z141" s="65"/>
      <c r="AA141" s="65"/>
      <c r="AB141" s="65"/>
      <c r="AC141" s="65"/>
      <c r="AD141" s="65"/>
      <c r="AE141" s="65"/>
      <c r="AF141" s="72">
        <v>1</v>
      </c>
      <c r="AG141" s="65"/>
      <c r="AH141" s="65"/>
      <c r="AI141" s="65">
        <f t="shared" si="20"/>
        <v>1</v>
      </c>
      <c r="AJ141" s="71"/>
      <c r="AK141" s="72">
        <v>100.226333</v>
      </c>
      <c r="AL141" s="72">
        <v>51.052999999999997</v>
      </c>
      <c r="AM141" s="72">
        <v>51.588666699999997</v>
      </c>
      <c r="AN141" s="72">
        <f t="shared" si="12"/>
        <v>51.588666699999997</v>
      </c>
      <c r="AO141" s="71"/>
      <c r="AP141" s="65"/>
      <c r="AQ141" s="65"/>
      <c r="AR141" s="72">
        <v>0</v>
      </c>
      <c r="AS141" s="65">
        <f>MAX(AP141:AR141)</f>
        <v>0</v>
      </c>
      <c r="AT141" s="72">
        <v>-4</v>
      </c>
      <c r="AU141" s="72">
        <v>-6</v>
      </c>
      <c r="AV141" s="65">
        <f t="shared" si="18"/>
        <v>-4</v>
      </c>
      <c r="AW141" s="63" t="s">
        <v>5569</v>
      </c>
    </row>
    <row r="142" spans="1:49" ht="16" customHeight="1" x14ac:dyDescent="0.2">
      <c r="A142" s="30" t="s">
        <v>643</v>
      </c>
      <c r="B142" s="30" t="s">
        <v>645</v>
      </c>
      <c r="C142" s="71"/>
      <c r="D142" s="72">
        <v>105.6</v>
      </c>
      <c r="E142" s="72">
        <v>113</v>
      </c>
      <c r="F142" s="72">
        <v>97.2</v>
      </c>
      <c r="G142" s="72">
        <v>-24</v>
      </c>
      <c r="H142" s="72">
        <f t="shared" si="17"/>
        <v>113</v>
      </c>
      <c r="I142" s="72" t="s">
        <v>5566</v>
      </c>
      <c r="J142" s="71"/>
      <c r="K142" s="72">
        <v>100</v>
      </c>
      <c r="L142" s="65"/>
      <c r="M142" s="65"/>
      <c r="N142" s="65"/>
      <c r="O142" s="65">
        <f t="shared" si="19"/>
        <v>100</v>
      </c>
      <c r="P142" s="71"/>
      <c r="Q142" s="65"/>
      <c r="R142" s="65"/>
      <c r="S142" s="65"/>
      <c r="T142" s="65"/>
      <c r="U142" s="65"/>
      <c r="V142" s="65"/>
      <c r="W142" s="71"/>
      <c r="X142" s="65"/>
      <c r="Y142" s="65"/>
      <c r="Z142" s="65"/>
      <c r="AA142" s="65"/>
      <c r="AB142" s="65"/>
      <c r="AC142" s="65"/>
      <c r="AD142" s="65"/>
      <c r="AE142" s="65"/>
      <c r="AF142" s="72">
        <v>87</v>
      </c>
      <c r="AG142" s="65"/>
      <c r="AH142" s="65"/>
      <c r="AI142" s="65">
        <f t="shared" si="20"/>
        <v>87</v>
      </c>
      <c r="AJ142" s="71"/>
      <c r="AK142" s="72">
        <v>92.336333300000007</v>
      </c>
      <c r="AL142" s="72">
        <v>95.939333300000001</v>
      </c>
      <c r="AM142" s="72">
        <v>99.1056667</v>
      </c>
      <c r="AN142" s="72">
        <f t="shared" si="12"/>
        <v>99.1056667</v>
      </c>
      <c r="AO142" s="71"/>
      <c r="AP142" s="65"/>
      <c r="AQ142" s="65"/>
      <c r="AR142" s="65"/>
      <c r="AS142" s="65"/>
      <c r="AT142" s="72">
        <v>-6</v>
      </c>
      <c r="AU142" s="72">
        <v>-4</v>
      </c>
      <c r="AV142" s="65">
        <f t="shared" si="18"/>
        <v>-4</v>
      </c>
      <c r="AW142" s="63" t="s">
        <v>5569</v>
      </c>
    </row>
    <row r="143" spans="1:49" ht="16" customHeight="1" x14ac:dyDescent="0.2">
      <c r="A143" s="30" t="s">
        <v>646</v>
      </c>
      <c r="B143" s="30" t="s">
        <v>648</v>
      </c>
      <c r="C143" s="71"/>
      <c r="D143" s="72">
        <v>4.8</v>
      </c>
      <c r="E143" s="72">
        <v>-59</v>
      </c>
      <c r="F143" s="72">
        <v>-103.4</v>
      </c>
      <c r="G143" s="72">
        <v>19</v>
      </c>
      <c r="H143" s="72">
        <f t="shared" si="17"/>
        <v>19</v>
      </c>
      <c r="I143" s="72" t="s">
        <v>5568</v>
      </c>
      <c r="J143" s="71"/>
      <c r="K143" s="65"/>
      <c r="L143" s="65"/>
      <c r="M143" s="65"/>
      <c r="N143" s="65"/>
      <c r="O143" s="65"/>
      <c r="P143" s="71"/>
      <c r="Q143" s="65"/>
      <c r="R143" s="65"/>
      <c r="S143" s="65"/>
      <c r="T143" s="65"/>
      <c r="U143" s="65"/>
      <c r="V143" s="65"/>
      <c r="W143" s="71"/>
      <c r="X143" s="65"/>
      <c r="Y143" s="65"/>
      <c r="Z143" s="65"/>
      <c r="AA143" s="65"/>
      <c r="AB143" s="65"/>
      <c r="AC143" s="65"/>
      <c r="AD143" s="65"/>
      <c r="AE143" s="65"/>
      <c r="AF143" s="65"/>
      <c r="AG143" s="65"/>
      <c r="AH143" s="65"/>
      <c r="AI143" s="65"/>
      <c r="AJ143" s="71"/>
      <c r="AK143" s="72">
        <v>2.90166667</v>
      </c>
      <c r="AL143" s="72">
        <v>-1.0996667</v>
      </c>
      <c r="AM143" s="72">
        <v>-2.081</v>
      </c>
      <c r="AN143" s="72">
        <f t="shared" si="12"/>
        <v>-1.0996667</v>
      </c>
      <c r="AO143" s="71"/>
      <c r="AP143" s="65"/>
      <c r="AQ143" s="65"/>
      <c r="AR143" s="65"/>
      <c r="AS143" s="65"/>
      <c r="AT143" s="72">
        <v>6</v>
      </c>
      <c r="AU143" s="72">
        <v>-4</v>
      </c>
      <c r="AV143" s="65">
        <f t="shared" si="18"/>
        <v>6</v>
      </c>
      <c r="AW143" s="63" t="s">
        <v>5569</v>
      </c>
    </row>
    <row r="144" spans="1:49" ht="16" customHeight="1" x14ac:dyDescent="0.2">
      <c r="A144" s="30" t="s">
        <v>649</v>
      </c>
      <c r="B144" s="30" t="s">
        <v>651</v>
      </c>
      <c r="C144" s="71"/>
      <c r="D144" s="72">
        <v>20.9</v>
      </c>
      <c r="E144" s="72">
        <v>32</v>
      </c>
      <c r="F144" s="72">
        <v>-93.2</v>
      </c>
      <c r="G144" s="72">
        <v>-4</v>
      </c>
      <c r="H144" s="72">
        <f t="shared" si="17"/>
        <v>32</v>
      </c>
      <c r="I144" s="72" t="s">
        <v>5568</v>
      </c>
      <c r="J144" s="71"/>
      <c r="K144" s="65"/>
      <c r="L144" s="65"/>
      <c r="M144" s="65"/>
      <c r="N144" s="65"/>
      <c r="O144" s="65"/>
      <c r="P144" s="71"/>
      <c r="Q144" s="65"/>
      <c r="R144" s="65"/>
      <c r="S144" s="65"/>
      <c r="T144" s="65"/>
      <c r="U144" s="65"/>
      <c r="V144" s="65"/>
      <c r="W144" s="71"/>
      <c r="X144" s="65"/>
      <c r="Y144" s="65"/>
      <c r="Z144" s="65"/>
      <c r="AA144" s="65"/>
      <c r="AB144" s="65"/>
      <c r="AC144" s="65"/>
      <c r="AD144" s="65"/>
      <c r="AE144" s="65"/>
      <c r="AF144" s="65"/>
      <c r="AG144" s="65"/>
      <c r="AH144" s="65"/>
      <c r="AI144" s="65"/>
      <c r="AJ144" s="71"/>
      <c r="AK144" s="72">
        <v>7.9263333300000003</v>
      </c>
      <c r="AL144" s="72">
        <v>5.1346666699999997</v>
      </c>
      <c r="AM144" s="72">
        <v>69.150000000000006</v>
      </c>
      <c r="AN144" s="72">
        <f t="shared" si="12"/>
        <v>69.150000000000006</v>
      </c>
      <c r="AO144" s="71"/>
      <c r="AP144" s="65"/>
      <c r="AQ144" s="65"/>
      <c r="AR144" s="65"/>
      <c r="AS144" s="65"/>
      <c r="AT144" s="72">
        <v>-13</v>
      </c>
      <c r="AU144" s="72">
        <v>-6</v>
      </c>
      <c r="AV144" s="65">
        <f t="shared" si="18"/>
        <v>-6</v>
      </c>
      <c r="AW144" s="63" t="s">
        <v>5569</v>
      </c>
    </row>
    <row r="145" spans="1:49" ht="16" customHeight="1" x14ac:dyDescent="0.2">
      <c r="A145" s="30" t="s">
        <v>253</v>
      </c>
      <c r="B145" s="30" t="s">
        <v>255</v>
      </c>
      <c r="C145" s="71"/>
      <c r="D145" s="72">
        <v>-57.4</v>
      </c>
      <c r="E145" s="72">
        <v>-72</v>
      </c>
      <c r="F145" s="72">
        <v>-127.3</v>
      </c>
      <c r="G145" s="72">
        <v>-28</v>
      </c>
      <c r="H145" s="72">
        <f t="shared" si="17"/>
        <v>-28</v>
      </c>
      <c r="I145" s="72" t="s">
        <v>5568</v>
      </c>
      <c r="J145" s="71"/>
      <c r="K145" s="65"/>
      <c r="L145" s="65"/>
      <c r="M145" s="65"/>
      <c r="N145" s="65"/>
      <c r="O145" s="65"/>
      <c r="P145" s="71"/>
      <c r="Q145" s="65"/>
      <c r="R145" s="65"/>
      <c r="S145" s="65"/>
      <c r="T145" s="65"/>
      <c r="U145" s="65"/>
      <c r="V145" s="65"/>
      <c r="W145" s="71"/>
      <c r="X145" s="65"/>
      <c r="Y145" s="65"/>
      <c r="Z145" s="65"/>
      <c r="AA145" s="65"/>
      <c r="AB145" s="65"/>
      <c r="AC145" s="65"/>
      <c r="AD145" s="65"/>
      <c r="AE145" s="65"/>
      <c r="AF145" s="65"/>
      <c r="AG145" s="65"/>
      <c r="AH145" s="65"/>
      <c r="AI145" s="65"/>
      <c r="AJ145" s="71"/>
      <c r="AK145" s="72">
        <v>33.473666700000003</v>
      </c>
      <c r="AL145" s="72">
        <v>47.169333299999998</v>
      </c>
      <c r="AM145" s="72">
        <v>48.071666700000002</v>
      </c>
      <c r="AN145" s="72">
        <f t="shared" si="12"/>
        <v>48.071666700000002</v>
      </c>
      <c r="AO145" s="71"/>
      <c r="AP145" s="65"/>
      <c r="AQ145" s="65"/>
      <c r="AR145" s="65"/>
      <c r="AS145" s="65"/>
      <c r="AT145" s="72">
        <v>-6</v>
      </c>
      <c r="AU145" s="72">
        <v>-15</v>
      </c>
      <c r="AV145" s="65">
        <f t="shared" si="18"/>
        <v>-6</v>
      </c>
      <c r="AW145" s="63" t="s">
        <v>5569</v>
      </c>
    </row>
    <row r="146" spans="1:49" ht="16" customHeight="1" x14ac:dyDescent="0.2">
      <c r="A146" s="30" t="s">
        <v>652</v>
      </c>
      <c r="B146" s="30" t="s">
        <v>654</v>
      </c>
      <c r="C146" s="71"/>
      <c r="D146" s="72">
        <v>48.9</v>
      </c>
      <c r="E146" s="72">
        <v>1</v>
      </c>
      <c r="F146" s="72">
        <v>12.2</v>
      </c>
      <c r="G146" s="72">
        <v>22</v>
      </c>
      <c r="H146" s="72">
        <f t="shared" si="17"/>
        <v>48.9</v>
      </c>
      <c r="I146" s="72" t="s">
        <v>5568</v>
      </c>
      <c r="J146" s="71"/>
      <c r="K146" s="65"/>
      <c r="L146" s="65"/>
      <c r="M146" s="65"/>
      <c r="N146" s="65"/>
      <c r="O146" s="65"/>
      <c r="P146" s="71"/>
      <c r="Q146" s="65"/>
      <c r="R146" s="65"/>
      <c r="S146" s="65"/>
      <c r="T146" s="65"/>
      <c r="U146" s="65"/>
      <c r="V146" s="65"/>
      <c r="W146" s="71"/>
      <c r="X146" s="65"/>
      <c r="Y146" s="65"/>
      <c r="Z146" s="65"/>
      <c r="AA146" s="65"/>
      <c r="AB146" s="65"/>
      <c r="AC146" s="65"/>
      <c r="AD146" s="65"/>
      <c r="AE146" s="65"/>
      <c r="AF146" s="65"/>
      <c r="AG146" s="65"/>
      <c r="AH146" s="65"/>
      <c r="AI146" s="65"/>
      <c r="AJ146" s="71"/>
      <c r="AK146" s="72">
        <v>-0.2926667</v>
      </c>
      <c r="AL146" s="72">
        <v>0.75945132999999998</v>
      </c>
      <c r="AM146" s="72">
        <v>84.6473333</v>
      </c>
      <c r="AN146" s="72">
        <f t="shared" si="12"/>
        <v>84.6473333</v>
      </c>
      <c r="AO146" s="71"/>
      <c r="AP146" s="65"/>
      <c r="AQ146" s="65"/>
      <c r="AR146" s="65"/>
      <c r="AS146" s="65"/>
      <c r="AT146" s="72">
        <v>3</v>
      </c>
      <c r="AU146" s="72">
        <v>1</v>
      </c>
      <c r="AV146" s="65">
        <f t="shared" si="18"/>
        <v>3</v>
      </c>
      <c r="AW146" s="63" t="s">
        <v>5569</v>
      </c>
    </row>
    <row r="147" spans="1:49" ht="16" customHeight="1" x14ac:dyDescent="0.2">
      <c r="A147" s="30" t="s">
        <v>256</v>
      </c>
      <c r="B147" s="30" t="s">
        <v>258</v>
      </c>
      <c r="C147" s="71"/>
      <c r="D147" s="72">
        <v>49.5</v>
      </c>
      <c r="E147" s="72">
        <v>31</v>
      </c>
      <c r="F147" s="72">
        <v>7.6</v>
      </c>
      <c r="G147" s="72">
        <v>22</v>
      </c>
      <c r="H147" s="72">
        <f t="shared" si="17"/>
        <v>49.5</v>
      </c>
      <c r="I147" s="72" t="s">
        <v>5568</v>
      </c>
      <c r="J147" s="71"/>
      <c r="K147" s="65"/>
      <c r="L147" s="65"/>
      <c r="M147" s="65"/>
      <c r="N147" s="65"/>
      <c r="O147" s="65"/>
      <c r="P147" s="71"/>
      <c r="Q147" s="65"/>
      <c r="R147" s="65"/>
      <c r="S147" s="65"/>
      <c r="T147" s="65"/>
      <c r="U147" s="65"/>
      <c r="V147" s="65"/>
      <c r="W147" s="71"/>
      <c r="X147" s="65"/>
      <c r="Y147" s="65"/>
      <c r="Z147" s="65"/>
      <c r="AA147" s="65"/>
      <c r="AB147" s="65"/>
      <c r="AC147" s="65"/>
      <c r="AD147" s="65"/>
      <c r="AE147" s="65"/>
      <c r="AF147" s="65"/>
      <c r="AG147" s="65"/>
      <c r="AH147" s="65"/>
      <c r="AI147" s="65"/>
      <c r="AJ147" s="71"/>
      <c r="AK147" s="72">
        <v>16.743666699999999</v>
      </c>
      <c r="AL147" s="72">
        <v>41.757666700000001</v>
      </c>
      <c r="AM147" s="72">
        <v>27.288333300000001</v>
      </c>
      <c r="AN147" s="72">
        <f t="shared" ref="AN147:AN210" si="21">MAX(AL147,AM147)</f>
        <v>41.757666700000001</v>
      </c>
      <c r="AO147" s="71"/>
      <c r="AP147" s="65"/>
      <c r="AQ147" s="65"/>
      <c r="AR147" s="72">
        <v>25</v>
      </c>
      <c r="AS147" s="65">
        <f>MAX(AP147:AR147)</f>
        <v>25</v>
      </c>
      <c r="AT147" s="72">
        <v>-8</v>
      </c>
      <c r="AU147" s="72">
        <v>0</v>
      </c>
      <c r="AV147" s="65">
        <f t="shared" si="18"/>
        <v>0</v>
      </c>
      <c r="AW147" s="63" t="s">
        <v>5569</v>
      </c>
    </row>
    <row r="148" spans="1:49" ht="16" customHeight="1" x14ac:dyDescent="0.2">
      <c r="A148" s="30" t="s">
        <v>259</v>
      </c>
      <c r="B148" s="30" t="s">
        <v>261</v>
      </c>
      <c r="C148" s="71"/>
      <c r="D148" s="72">
        <v>-19</v>
      </c>
      <c r="E148" s="72">
        <v>22</v>
      </c>
      <c r="F148" s="72">
        <v>22</v>
      </c>
      <c r="G148" s="72">
        <v>-25</v>
      </c>
      <c r="H148" s="72">
        <f t="shared" si="17"/>
        <v>22</v>
      </c>
      <c r="I148" s="72" t="s">
        <v>5568</v>
      </c>
      <c r="J148" s="71"/>
      <c r="K148" s="65"/>
      <c r="L148" s="65"/>
      <c r="M148" s="65"/>
      <c r="N148" s="65"/>
      <c r="O148" s="65"/>
      <c r="P148" s="71"/>
      <c r="Q148" s="65"/>
      <c r="R148" s="65"/>
      <c r="S148" s="65"/>
      <c r="T148" s="65"/>
      <c r="U148" s="65"/>
      <c r="V148" s="65"/>
      <c r="W148" s="71"/>
      <c r="X148" s="65"/>
      <c r="Y148" s="65"/>
      <c r="Z148" s="65"/>
      <c r="AA148" s="65"/>
      <c r="AB148" s="65"/>
      <c r="AC148" s="65"/>
      <c r="AD148" s="65"/>
      <c r="AE148" s="65"/>
      <c r="AF148" s="65"/>
      <c r="AG148" s="65"/>
      <c r="AH148" s="65"/>
      <c r="AI148" s="65"/>
      <c r="AJ148" s="71"/>
      <c r="AK148" s="72">
        <v>40.939666699999997</v>
      </c>
      <c r="AL148" s="72">
        <v>15.7276667</v>
      </c>
      <c r="AM148" s="72">
        <v>99.227333299999998</v>
      </c>
      <c r="AN148" s="72">
        <f t="shared" si="21"/>
        <v>99.227333299999998</v>
      </c>
      <c r="AO148" s="71"/>
      <c r="AP148" s="65"/>
      <c r="AQ148" s="65"/>
      <c r="AR148" s="72">
        <v>24</v>
      </c>
      <c r="AS148" s="65">
        <f>MAX(AP148:AR148)</f>
        <v>24</v>
      </c>
      <c r="AT148" s="72">
        <v>-5</v>
      </c>
      <c r="AU148" s="72">
        <v>1</v>
      </c>
      <c r="AV148" s="65">
        <f t="shared" si="18"/>
        <v>1</v>
      </c>
      <c r="AW148" s="63" t="s">
        <v>5569</v>
      </c>
    </row>
    <row r="149" spans="1:49" ht="16" customHeight="1" x14ac:dyDescent="0.2">
      <c r="A149" s="30" t="s">
        <v>262</v>
      </c>
      <c r="B149" s="30" t="s">
        <v>264</v>
      </c>
      <c r="C149" s="71"/>
      <c r="D149" s="72">
        <v>13</v>
      </c>
      <c r="E149" s="72">
        <v>21</v>
      </c>
      <c r="F149" s="72">
        <v>-64.599999999999994</v>
      </c>
      <c r="G149" s="72">
        <v>3</v>
      </c>
      <c r="H149" s="72">
        <f t="shared" si="17"/>
        <v>21</v>
      </c>
      <c r="I149" s="72" t="s">
        <v>5568</v>
      </c>
      <c r="J149" s="71"/>
      <c r="K149" s="65"/>
      <c r="L149" s="65"/>
      <c r="M149" s="65"/>
      <c r="N149" s="65"/>
      <c r="O149" s="65"/>
      <c r="P149" s="71"/>
      <c r="Q149" s="65"/>
      <c r="R149" s="65"/>
      <c r="S149" s="65"/>
      <c r="T149" s="65"/>
      <c r="U149" s="65"/>
      <c r="V149" s="65"/>
      <c r="W149" s="71"/>
      <c r="X149" s="65"/>
      <c r="Y149" s="65"/>
      <c r="Z149" s="65"/>
      <c r="AA149" s="65"/>
      <c r="AB149" s="65"/>
      <c r="AC149" s="65"/>
      <c r="AD149" s="65"/>
      <c r="AE149" s="65"/>
      <c r="AF149" s="65"/>
      <c r="AG149" s="65"/>
      <c r="AH149" s="65"/>
      <c r="AI149" s="65"/>
      <c r="AJ149" s="71"/>
      <c r="AK149" s="72">
        <v>-1.8593333000000001</v>
      </c>
      <c r="AL149" s="72">
        <v>-4.9960000000000004</v>
      </c>
      <c r="AM149" s="72">
        <v>-4.5443332999999999</v>
      </c>
      <c r="AN149" s="72">
        <f t="shared" si="21"/>
        <v>-4.5443332999999999</v>
      </c>
      <c r="AO149" s="71"/>
      <c r="AP149" s="65"/>
      <c r="AQ149" s="65"/>
      <c r="AR149" s="72">
        <v>0</v>
      </c>
      <c r="AS149" s="65">
        <f>MAX(AP149:AR149)</f>
        <v>0</v>
      </c>
      <c r="AT149" s="72">
        <v>-7</v>
      </c>
      <c r="AU149" s="72">
        <v>-5</v>
      </c>
      <c r="AV149" s="65">
        <f t="shared" si="18"/>
        <v>-5</v>
      </c>
      <c r="AW149" s="63" t="s">
        <v>5569</v>
      </c>
    </row>
    <row r="150" spans="1:49" ht="16" customHeight="1" x14ac:dyDescent="0.2">
      <c r="A150" s="30" t="s">
        <v>265</v>
      </c>
      <c r="B150" s="30" t="s">
        <v>267</v>
      </c>
      <c r="C150" s="71"/>
      <c r="D150" s="72">
        <v>9.3000000000000007</v>
      </c>
      <c r="E150" s="72">
        <v>24</v>
      </c>
      <c r="F150" s="72">
        <v>-125.2</v>
      </c>
      <c r="G150" s="72">
        <v>-4</v>
      </c>
      <c r="H150" s="72">
        <f t="shared" si="17"/>
        <v>24</v>
      </c>
      <c r="I150" s="72" t="s">
        <v>5568</v>
      </c>
      <c r="J150" s="71"/>
      <c r="K150" s="65"/>
      <c r="L150" s="65"/>
      <c r="M150" s="65"/>
      <c r="N150" s="65"/>
      <c r="O150" s="65"/>
      <c r="P150" s="71"/>
      <c r="Q150" s="65"/>
      <c r="R150" s="65"/>
      <c r="S150" s="65"/>
      <c r="T150" s="65"/>
      <c r="U150" s="65"/>
      <c r="V150" s="65"/>
      <c r="W150" s="71"/>
      <c r="X150" s="65"/>
      <c r="Y150" s="65"/>
      <c r="Z150" s="65"/>
      <c r="AA150" s="65"/>
      <c r="AB150" s="65"/>
      <c r="AC150" s="65"/>
      <c r="AD150" s="65"/>
      <c r="AE150" s="65"/>
      <c r="AF150" s="65"/>
      <c r="AG150" s="65"/>
      <c r="AH150" s="65"/>
      <c r="AI150" s="65"/>
      <c r="AJ150" s="71"/>
      <c r="AK150" s="72">
        <v>30.510333299999999</v>
      </c>
      <c r="AL150" s="72">
        <v>78.474000000000004</v>
      </c>
      <c r="AM150" s="72">
        <v>100.205333</v>
      </c>
      <c r="AN150" s="72">
        <f t="shared" si="21"/>
        <v>100.205333</v>
      </c>
      <c r="AO150" s="71"/>
      <c r="AP150" s="65"/>
      <c r="AQ150" s="65"/>
      <c r="AR150" s="72">
        <v>47</v>
      </c>
      <c r="AS150" s="65">
        <f>MAX(AP150:AR150)</f>
        <v>47</v>
      </c>
      <c r="AT150" s="72">
        <v>9</v>
      </c>
      <c r="AU150" s="72">
        <v>-13</v>
      </c>
      <c r="AV150" s="65">
        <f t="shared" si="18"/>
        <v>9</v>
      </c>
      <c r="AW150" s="63" t="s">
        <v>5569</v>
      </c>
    </row>
    <row r="151" spans="1:49" ht="16" customHeight="1" x14ac:dyDescent="0.2">
      <c r="A151" s="30" t="s">
        <v>655</v>
      </c>
      <c r="B151" s="30" t="s">
        <v>657</v>
      </c>
      <c r="C151" s="71"/>
      <c r="D151" s="72">
        <v>29.8</v>
      </c>
      <c r="E151" s="72">
        <v>7</v>
      </c>
      <c r="F151" s="72">
        <v>-152.30000000000001</v>
      </c>
      <c r="G151" s="72">
        <v>-15</v>
      </c>
      <c r="H151" s="72">
        <f t="shared" si="17"/>
        <v>29.8</v>
      </c>
      <c r="I151" s="72" t="s">
        <v>5568</v>
      </c>
      <c r="J151" s="71"/>
      <c r="K151" s="65"/>
      <c r="L151" s="65"/>
      <c r="M151" s="65"/>
      <c r="N151" s="65"/>
      <c r="O151" s="65"/>
      <c r="P151" s="71"/>
      <c r="Q151" s="65"/>
      <c r="R151" s="65"/>
      <c r="S151" s="65"/>
      <c r="T151" s="65"/>
      <c r="U151" s="65"/>
      <c r="V151" s="65"/>
      <c r="W151" s="71"/>
      <c r="X151" s="65"/>
      <c r="Y151" s="65"/>
      <c r="Z151" s="65"/>
      <c r="AA151" s="65"/>
      <c r="AB151" s="65"/>
      <c r="AC151" s="65"/>
      <c r="AD151" s="65"/>
      <c r="AE151" s="65"/>
      <c r="AF151" s="65"/>
      <c r="AG151" s="65"/>
      <c r="AH151" s="65"/>
      <c r="AI151" s="65"/>
      <c r="AJ151" s="71"/>
      <c r="AK151" s="72">
        <v>3.1586666700000001</v>
      </c>
      <c r="AL151" s="72">
        <v>-2.2686666999999998</v>
      </c>
      <c r="AM151" s="72">
        <v>10.551</v>
      </c>
      <c r="AN151" s="72">
        <f t="shared" si="21"/>
        <v>10.551</v>
      </c>
      <c r="AO151" s="71"/>
      <c r="AP151" s="65"/>
      <c r="AQ151" s="65"/>
      <c r="AR151" s="65"/>
      <c r="AS151" s="65"/>
      <c r="AT151" s="72">
        <v>-9</v>
      </c>
      <c r="AU151" s="72">
        <v>-2</v>
      </c>
      <c r="AV151" s="65">
        <f t="shared" si="18"/>
        <v>-2</v>
      </c>
      <c r="AW151" s="63" t="s">
        <v>5569</v>
      </c>
    </row>
    <row r="152" spans="1:49" ht="16" customHeight="1" x14ac:dyDescent="0.2">
      <c r="A152" s="30" t="s">
        <v>658</v>
      </c>
      <c r="B152" s="30" t="s">
        <v>660</v>
      </c>
      <c r="C152" s="71"/>
      <c r="D152" s="72">
        <v>-37.299999999999997</v>
      </c>
      <c r="E152" s="72">
        <v>-93</v>
      </c>
      <c r="F152" s="72">
        <v>-106</v>
      </c>
      <c r="G152" s="72">
        <v>-38</v>
      </c>
      <c r="H152" s="72">
        <f t="shared" si="17"/>
        <v>-37.299999999999997</v>
      </c>
      <c r="I152" s="72" t="s">
        <v>5568</v>
      </c>
      <c r="J152" s="71"/>
      <c r="K152" s="65"/>
      <c r="L152" s="65"/>
      <c r="M152" s="65"/>
      <c r="N152" s="65"/>
      <c r="O152" s="65"/>
      <c r="P152" s="71"/>
      <c r="Q152" s="65"/>
      <c r="R152" s="65"/>
      <c r="S152" s="65"/>
      <c r="T152" s="65"/>
      <c r="U152" s="65"/>
      <c r="V152" s="65"/>
      <c r="W152" s="71"/>
      <c r="X152" s="65"/>
      <c r="Y152" s="65"/>
      <c r="Z152" s="65"/>
      <c r="AA152" s="65"/>
      <c r="AB152" s="65"/>
      <c r="AC152" s="65"/>
      <c r="AD152" s="65"/>
      <c r="AE152" s="65"/>
      <c r="AF152" s="65"/>
      <c r="AG152" s="65"/>
      <c r="AH152" s="65"/>
      <c r="AI152" s="65"/>
      <c r="AJ152" s="71"/>
      <c r="AK152" s="72">
        <v>7.5033333300000002</v>
      </c>
      <c r="AL152" s="72">
        <v>3.3196666700000002</v>
      </c>
      <c r="AM152" s="72">
        <v>77.906666700000002</v>
      </c>
      <c r="AN152" s="72">
        <f t="shared" si="21"/>
        <v>77.906666700000002</v>
      </c>
      <c r="AO152" s="71"/>
      <c r="AP152" s="65"/>
      <c r="AQ152" s="65"/>
      <c r="AR152" s="65"/>
      <c r="AS152" s="65"/>
      <c r="AT152" s="72">
        <v>-4</v>
      </c>
      <c r="AU152" s="72">
        <v>-9</v>
      </c>
      <c r="AV152" s="65">
        <f t="shared" si="18"/>
        <v>-4</v>
      </c>
      <c r="AW152" s="63" t="s">
        <v>5569</v>
      </c>
    </row>
    <row r="153" spans="1:49" ht="16" customHeight="1" x14ac:dyDescent="0.2">
      <c r="A153" s="30" t="s">
        <v>661</v>
      </c>
      <c r="B153" s="30" t="s">
        <v>663</v>
      </c>
      <c r="C153" s="71"/>
      <c r="D153" s="72">
        <v>-70.8</v>
      </c>
      <c r="E153" s="72">
        <v>-11</v>
      </c>
      <c r="F153" s="72">
        <v>40.9</v>
      </c>
      <c r="G153" s="72">
        <v>2</v>
      </c>
      <c r="H153" s="72">
        <f t="shared" si="17"/>
        <v>40.9</v>
      </c>
      <c r="I153" s="72" t="s">
        <v>5568</v>
      </c>
      <c r="J153" s="71"/>
      <c r="K153" s="65"/>
      <c r="L153" s="65"/>
      <c r="M153" s="65"/>
      <c r="N153" s="65"/>
      <c r="O153" s="65"/>
      <c r="P153" s="71"/>
      <c r="Q153" s="65"/>
      <c r="R153" s="65"/>
      <c r="S153" s="65"/>
      <c r="T153" s="65"/>
      <c r="U153" s="65"/>
      <c r="V153" s="65"/>
      <c r="W153" s="71"/>
      <c r="X153" s="65"/>
      <c r="Y153" s="65"/>
      <c r="Z153" s="65"/>
      <c r="AA153" s="65"/>
      <c r="AB153" s="65"/>
      <c r="AC153" s="65"/>
      <c r="AD153" s="65"/>
      <c r="AE153" s="65"/>
      <c r="AF153" s="65"/>
      <c r="AG153" s="65"/>
      <c r="AH153" s="65"/>
      <c r="AI153" s="65"/>
      <c r="AJ153" s="71"/>
      <c r="AK153" s="72">
        <v>3.6219999999999999</v>
      </c>
      <c r="AL153" s="72">
        <v>12.1286667</v>
      </c>
      <c r="AM153" s="72">
        <v>13.485333300000001</v>
      </c>
      <c r="AN153" s="72">
        <f t="shared" si="21"/>
        <v>13.485333300000001</v>
      </c>
      <c r="AO153" s="71"/>
      <c r="AP153" s="65"/>
      <c r="AQ153" s="65"/>
      <c r="AR153" s="65"/>
      <c r="AS153" s="65"/>
      <c r="AT153" s="72">
        <v>-3</v>
      </c>
      <c r="AU153" s="72">
        <v>-11</v>
      </c>
      <c r="AV153" s="65">
        <f t="shared" si="18"/>
        <v>-3</v>
      </c>
      <c r="AW153" s="63" t="s">
        <v>5569</v>
      </c>
    </row>
    <row r="154" spans="1:49" ht="16" customHeight="1" x14ac:dyDescent="0.2">
      <c r="A154" s="30" t="s">
        <v>664</v>
      </c>
      <c r="B154" s="30" t="s">
        <v>666</v>
      </c>
      <c r="C154" s="71"/>
      <c r="D154" s="72">
        <v>-6.2</v>
      </c>
      <c r="E154" s="72">
        <v>0</v>
      </c>
      <c r="F154" s="72">
        <v>36.700000000000003</v>
      </c>
      <c r="G154" s="72">
        <v>-15</v>
      </c>
      <c r="H154" s="72">
        <f t="shared" si="17"/>
        <v>36.700000000000003</v>
      </c>
      <c r="I154" s="72" t="s">
        <v>5568</v>
      </c>
      <c r="J154" s="71"/>
      <c r="K154" s="65"/>
      <c r="L154" s="65"/>
      <c r="M154" s="65"/>
      <c r="N154" s="65"/>
      <c r="O154" s="65"/>
      <c r="P154" s="71"/>
      <c r="Q154" s="65"/>
      <c r="R154" s="65"/>
      <c r="S154" s="65"/>
      <c r="T154" s="65"/>
      <c r="U154" s="65"/>
      <c r="V154" s="65"/>
      <c r="W154" s="71"/>
      <c r="X154" s="65"/>
      <c r="Y154" s="65"/>
      <c r="Z154" s="65"/>
      <c r="AA154" s="65"/>
      <c r="AB154" s="65"/>
      <c r="AC154" s="65"/>
      <c r="AD154" s="65"/>
      <c r="AE154" s="65"/>
      <c r="AF154" s="65"/>
      <c r="AG154" s="65"/>
      <c r="AH154" s="65"/>
      <c r="AI154" s="65"/>
      <c r="AJ154" s="71"/>
      <c r="AK154" s="72">
        <v>16.998666700000001</v>
      </c>
      <c r="AL154" s="72">
        <v>27.096</v>
      </c>
      <c r="AM154" s="72">
        <v>8.7859999999999996</v>
      </c>
      <c r="AN154" s="72">
        <f t="shared" si="21"/>
        <v>27.096</v>
      </c>
      <c r="AO154" s="71"/>
      <c r="AP154" s="65"/>
      <c r="AQ154" s="65"/>
      <c r="AR154" s="65"/>
      <c r="AS154" s="65"/>
      <c r="AT154" s="72">
        <v>6</v>
      </c>
      <c r="AU154" s="72">
        <v>-1</v>
      </c>
      <c r="AV154" s="65">
        <f t="shared" si="18"/>
        <v>6</v>
      </c>
      <c r="AW154" s="63" t="s">
        <v>5569</v>
      </c>
    </row>
    <row r="155" spans="1:49" ht="16" customHeight="1" x14ac:dyDescent="0.2">
      <c r="A155" s="30" t="s">
        <v>667</v>
      </c>
      <c r="B155" s="30" t="s">
        <v>669</v>
      </c>
      <c r="C155" s="71"/>
      <c r="D155" s="72">
        <v>30.9</v>
      </c>
      <c r="E155" s="72">
        <v>14</v>
      </c>
      <c r="F155" s="72">
        <v>45.3</v>
      </c>
      <c r="G155" s="72">
        <v>24</v>
      </c>
      <c r="H155" s="72">
        <f t="shared" si="17"/>
        <v>45.3</v>
      </c>
      <c r="I155" s="72" t="s">
        <v>5568</v>
      </c>
      <c r="J155" s="71"/>
      <c r="K155" s="65"/>
      <c r="L155" s="65"/>
      <c r="M155" s="65"/>
      <c r="N155" s="65"/>
      <c r="O155" s="65"/>
      <c r="P155" s="71"/>
      <c r="Q155" s="65"/>
      <c r="R155" s="65"/>
      <c r="S155" s="65"/>
      <c r="T155" s="65"/>
      <c r="U155" s="65"/>
      <c r="V155" s="65"/>
      <c r="W155" s="71"/>
      <c r="X155" s="65"/>
      <c r="Y155" s="65"/>
      <c r="Z155" s="65"/>
      <c r="AA155" s="65"/>
      <c r="AB155" s="65"/>
      <c r="AC155" s="65"/>
      <c r="AD155" s="65"/>
      <c r="AE155" s="65"/>
      <c r="AF155" s="65"/>
      <c r="AG155" s="65"/>
      <c r="AH155" s="65"/>
      <c r="AI155" s="65"/>
      <c r="AJ155" s="71"/>
      <c r="AK155" s="72">
        <v>-5.7839999999999998</v>
      </c>
      <c r="AL155" s="72">
        <v>-3.6896667000000001</v>
      </c>
      <c r="AM155" s="72">
        <v>9.9943333299999999</v>
      </c>
      <c r="AN155" s="72">
        <f t="shared" si="21"/>
        <v>9.9943333299999999</v>
      </c>
      <c r="AO155" s="71"/>
      <c r="AP155" s="65"/>
      <c r="AQ155" s="65"/>
      <c r="AR155" s="65"/>
      <c r="AS155" s="65"/>
      <c r="AT155" s="72">
        <v>-3</v>
      </c>
      <c r="AU155" s="72">
        <v>-1</v>
      </c>
      <c r="AV155" s="65">
        <f t="shared" si="18"/>
        <v>-1</v>
      </c>
      <c r="AW155" s="63" t="s">
        <v>5569</v>
      </c>
    </row>
    <row r="156" spans="1:49" ht="16" customHeight="1" x14ac:dyDescent="0.2">
      <c r="A156" s="30" t="s">
        <v>670</v>
      </c>
      <c r="B156" s="30" t="s">
        <v>672</v>
      </c>
      <c r="C156" s="71"/>
      <c r="D156" s="72">
        <v>-74.099999999999994</v>
      </c>
      <c r="E156" s="72">
        <v>-51</v>
      </c>
      <c r="F156" s="72">
        <v>26.4</v>
      </c>
      <c r="G156" s="72">
        <v>-24</v>
      </c>
      <c r="H156" s="72">
        <f t="shared" si="17"/>
        <v>26.4</v>
      </c>
      <c r="I156" s="72" t="s">
        <v>5568</v>
      </c>
      <c r="J156" s="71"/>
      <c r="K156" s="65"/>
      <c r="L156" s="65"/>
      <c r="M156" s="65"/>
      <c r="N156" s="65"/>
      <c r="O156" s="65"/>
      <c r="P156" s="71"/>
      <c r="Q156" s="65"/>
      <c r="R156" s="65"/>
      <c r="S156" s="65"/>
      <c r="T156" s="65"/>
      <c r="U156" s="65"/>
      <c r="V156" s="65"/>
      <c r="W156" s="71"/>
      <c r="X156" s="65"/>
      <c r="Y156" s="65"/>
      <c r="Z156" s="65"/>
      <c r="AA156" s="65"/>
      <c r="AB156" s="65"/>
      <c r="AC156" s="65"/>
      <c r="AD156" s="65"/>
      <c r="AE156" s="65"/>
      <c r="AF156" s="65"/>
      <c r="AG156" s="65"/>
      <c r="AH156" s="65"/>
      <c r="AI156" s="65"/>
      <c r="AJ156" s="71"/>
      <c r="AK156" s="72">
        <v>-2.452</v>
      </c>
      <c r="AL156" s="72">
        <v>5.1213333299999997</v>
      </c>
      <c r="AM156" s="72">
        <v>27.3206667</v>
      </c>
      <c r="AN156" s="72">
        <f t="shared" si="21"/>
        <v>27.3206667</v>
      </c>
      <c r="AO156" s="71"/>
      <c r="AP156" s="65"/>
      <c r="AQ156" s="65"/>
      <c r="AR156" s="65"/>
      <c r="AS156" s="65"/>
      <c r="AT156" s="72">
        <v>-5</v>
      </c>
      <c r="AU156" s="72">
        <v>-8</v>
      </c>
      <c r="AV156" s="65">
        <f t="shared" si="18"/>
        <v>-5</v>
      </c>
      <c r="AW156" s="63" t="s">
        <v>5569</v>
      </c>
    </row>
    <row r="157" spans="1:49" ht="16" customHeight="1" x14ac:dyDescent="0.2">
      <c r="A157" s="30" t="s">
        <v>673</v>
      </c>
      <c r="B157" s="30" t="s">
        <v>675</v>
      </c>
      <c r="C157" s="71"/>
      <c r="D157" s="72">
        <v>32.700000000000003</v>
      </c>
      <c r="E157" s="72">
        <v>14</v>
      </c>
      <c r="F157" s="72">
        <v>-33.700000000000003</v>
      </c>
      <c r="G157" s="72">
        <v>-23</v>
      </c>
      <c r="H157" s="72">
        <f t="shared" si="17"/>
        <v>32.700000000000003</v>
      </c>
      <c r="I157" s="72" t="s">
        <v>5568</v>
      </c>
      <c r="J157" s="71"/>
      <c r="K157" s="65"/>
      <c r="L157" s="65"/>
      <c r="M157" s="65"/>
      <c r="N157" s="65"/>
      <c r="O157" s="65"/>
      <c r="P157" s="71"/>
      <c r="Q157" s="65"/>
      <c r="R157" s="65"/>
      <c r="S157" s="65"/>
      <c r="T157" s="65"/>
      <c r="U157" s="65"/>
      <c r="V157" s="65"/>
      <c r="W157" s="71"/>
      <c r="X157" s="65"/>
      <c r="Y157" s="65"/>
      <c r="Z157" s="65"/>
      <c r="AA157" s="65"/>
      <c r="AB157" s="65"/>
      <c r="AC157" s="65"/>
      <c r="AD157" s="65"/>
      <c r="AE157" s="65"/>
      <c r="AF157" s="65"/>
      <c r="AG157" s="65"/>
      <c r="AH157" s="65"/>
      <c r="AI157" s="65"/>
      <c r="AJ157" s="71"/>
      <c r="AK157" s="72">
        <v>0.17933333000000001</v>
      </c>
      <c r="AL157" s="72">
        <v>7.4926666700000002</v>
      </c>
      <c r="AM157" s="72">
        <v>52.107333300000001</v>
      </c>
      <c r="AN157" s="72">
        <f t="shared" si="21"/>
        <v>52.107333300000001</v>
      </c>
      <c r="AO157" s="71"/>
      <c r="AP157" s="65"/>
      <c r="AQ157" s="65"/>
      <c r="AR157" s="65"/>
      <c r="AS157" s="65"/>
      <c r="AT157" s="72">
        <v>-5</v>
      </c>
      <c r="AU157" s="72">
        <v>0</v>
      </c>
      <c r="AV157" s="65">
        <f t="shared" si="18"/>
        <v>0</v>
      </c>
      <c r="AW157" s="63" t="s">
        <v>5569</v>
      </c>
    </row>
    <row r="158" spans="1:49" ht="16" customHeight="1" x14ac:dyDescent="0.2">
      <c r="A158" s="30" t="s">
        <v>676</v>
      </c>
      <c r="B158" s="30" t="s">
        <v>678</v>
      </c>
      <c r="C158" s="71"/>
      <c r="D158" s="72">
        <v>46.9</v>
      </c>
      <c r="E158" s="72">
        <v>2</v>
      </c>
      <c r="F158" s="72">
        <v>-58.2</v>
      </c>
      <c r="G158" s="72">
        <v>-8</v>
      </c>
      <c r="H158" s="72">
        <f t="shared" si="17"/>
        <v>46.9</v>
      </c>
      <c r="I158" s="72" t="s">
        <v>5568</v>
      </c>
      <c r="J158" s="71"/>
      <c r="K158" s="65"/>
      <c r="L158" s="65"/>
      <c r="M158" s="65"/>
      <c r="N158" s="65"/>
      <c r="O158" s="65"/>
      <c r="P158" s="71"/>
      <c r="Q158" s="65"/>
      <c r="R158" s="65"/>
      <c r="S158" s="65"/>
      <c r="T158" s="65"/>
      <c r="U158" s="65"/>
      <c r="V158" s="65"/>
      <c r="W158" s="71"/>
      <c r="X158" s="65"/>
      <c r="Y158" s="65"/>
      <c r="Z158" s="65"/>
      <c r="AA158" s="65"/>
      <c r="AB158" s="65"/>
      <c r="AC158" s="65"/>
      <c r="AD158" s="65"/>
      <c r="AE158" s="65"/>
      <c r="AF158" s="65"/>
      <c r="AG158" s="65"/>
      <c r="AH158" s="65"/>
      <c r="AI158" s="65"/>
      <c r="AJ158" s="71"/>
      <c r="AK158" s="72">
        <v>-8.2856667000000002</v>
      </c>
      <c r="AL158" s="72">
        <v>2.9049999999999998</v>
      </c>
      <c r="AM158" s="72">
        <v>7.26866667</v>
      </c>
      <c r="AN158" s="72">
        <f t="shared" si="21"/>
        <v>7.26866667</v>
      </c>
      <c r="AO158" s="71"/>
      <c r="AP158" s="65"/>
      <c r="AQ158" s="65"/>
      <c r="AR158" s="65"/>
      <c r="AS158" s="65"/>
      <c r="AT158" s="72">
        <v>-1</v>
      </c>
      <c r="AU158" s="72">
        <v>-7</v>
      </c>
      <c r="AV158" s="65">
        <f t="shared" si="18"/>
        <v>-1</v>
      </c>
      <c r="AW158" s="63" t="s">
        <v>5569</v>
      </c>
    </row>
    <row r="159" spans="1:49" ht="16" customHeight="1" x14ac:dyDescent="0.2">
      <c r="A159" s="30" t="s">
        <v>679</v>
      </c>
      <c r="B159" s="30" t="s">
        <v>681</v>
      </c>
      <c r="C159" s="71"/>
      <c r="D159" s="72">
        <v>9.3000000000000007</v>
      </c>
      <c r="E159" s="72">
        <v>-28</v>
      </c>
      <c r="F159" s="72">
        <v>-143.80000000000001</v>
      </c>
      <c r="G159" s="72">
        <v>-31</v>
      </c>
      <c r="H159" s="72">
        <f t="shared" si="17"/>
        <v>9.3000000000000007</v>
      </c>
      <c r="I159" s="72" t="s">
        <v>5568</v>
      </c>
      <c r="J159" s="71"/>
      <c r="K159" s="65"/>
      <c r="L159" s="65"/>
      <c r="M159" s="65"/>
      <c r="N159" s="65"/>
      <c r="O159" s="65"/>
      <c r="P159" s="71"/>
      <c r="Q159" s="65"/>
      <c r="R159" s="65"/>
      <c r="S159" s="65"/>
      <c r="T159" s="65"/>
      <c r="U159" s="65"/>
      <c r="V159" s="65"/>
      <c r="W159" s="71"/>
      <c r="X159" s="65"/>
      <c r="Y159" s="65"/>
      <c r="Z159" s="65"/>
      <c r="AA159" s="65"/>
      <c r="AB159" s="65"/>
      <c r="AC159" s="65"/>
      <c r="AD159" s="65"/>
      <c r="AE159" s="65"/>
      <c r="AF159" s="65"/>
      <c r="AG159" s="65"/>
      <c r="AH159" s="65"/>
      <c r="AI159" s="65"/>
      <c r="AJ159" s="71"/>
      <c r="AK159" s="72">
        <v>-2.819</v>
      </c>
      <c r="AL159" s="72">
        <v>11.645</v>
      </c>
      <c r="AM159" s="72">
        <v>11.9963333</v>
      </c>
      <c r="AN159" s="72">
        <f t="shared" si="21"/>
        <v>11.9963333</v>
      </c>
      <c r="AO159" s="71"/>
      <c r="AP159" s="65"/>
      <c r="AQ159" s="65"/>
      <c r="AR159" s="65"/>
      <c r="AS159" s="65"/>
      <c r="AT159" s="72">
        <v>-8</v>
      </c>
      <c r="AU159" s="72">
        <v>-10</v>
      </c>
      <c r="AV159" s="65">
        <f t="shared" si="18"/>
        <v>-8</v>
      </c>
      <c r="AW159" s="63" t="s">
        <v>5569</v>
      </c>
    </row>
    <row r="160" spans="1:49" ht="16" customHeight="1" x14ac:dyDescent="0.2">
      <c r="A160" s="30" t="s">
        <v>682</v>
      </c>
      <c r="B160" s="30" t="s">
        <v>684</v>
      </c>
      <c r="C160" s="71"/>
      <c r="D160" s="72">
        <v>-24.7</v>
      </c>
      <c r="E160" s="72">
        <v>20</v>
      </c>
      <c r="F160" s="72">
        <v>-137.5</v>
      </c>
      <c r="G160" s="72">
        <v>3</v>
      </c>
      <c r="H160" s="72">
        <f t="shared" si="17"/>
        <v>20</v>
      </c>
      <c r="I160" s="72" t="s">
        <v>5568</v>
      </c>
      <c r="J160" s="71"/>
      <c r="K160" s="65"/>
      <c r="L160" s="65"/>
      <c r="M160" s="65"/>
      <c r="N160" s="65"/>
      <c r="O160" s="65"/>
      <c r="P160" s="71"/>
      <c r="Q160" s="65"/>
      <c r="R160" s="65"/>
      <c r="S160" s="65"/>
      <c r="T160" s="65"/>
      <c r="U160" s="65"/>
      <c r="V160" s="65"/>
      <c r="W160" s="71"/>
      <c r="X160" s="65"/>
      <c r="Y160" s="65"/>
      <c r="Z160" s="65"/>
      <c r="AA160" s="65"/>
      <c r="AB160" s="65"/>
      <c r="AC160" s="65"/>
      <c r="AD160" s="65"/>
      <c r="AE160" s="65"/>
      <c r="AF160" s="65"/>
      <c r="AG160" s="65"/>
      <c r="AH160" s="65"/>
      <c r="AI160" s="65"/>
      <c r="AJ160" s="71"/>
      <c r="AK160" s="72">
        <v>4.5650000000000004</v>
      </c>
      <c r="AL160" s="72">
        <v>2.629</v>
      </c>
      <c r="AM160" s="72">
        <v>14.202</v>
      </c>
      <c r="AN160" s="72">
        <f t="shared" si="21"/>
        <v>14.202</v>
      </c>
      <c r="AO160" s="71"/>
      <c r="AP160" s="65"/>
      <c r="AQ160" s="65"/>
      <c r="AR160" s="65"/>
      <c r="AS160" s="65"/>
      <c r="AT160" s="72">
        <v>9</v>
      </c>
      <c r="AU160" s="72">
        <v>-9</v>
      </c>
      <c r="AV160" s="65">
        <f t="shared" si="18"/>
        <v>9</v>
      </c>
      <c r="AW160" s="63" t="s">
        <v>5569</v>
      </c>
    </row>
    <row r="161" spans="1:49" ht="16" customHeight="1" x14ac:dyDescent="0.2">
      <c r="A161" s="30" t="s">
        <v>685</v>
      </c>
      <c r="B161" s="30" t="s">
        <v>687</v>
      </c>
      <c r="C161" s="71"/>
      <c r="D161" s="72">
        <v>-6.3</v>
      </c>
      <c r="E161" s="72">
        <v>-11</v>
      </c>
      <c r="F161" s="72">
        <v>-27.1</v>
      </c>
      <c r="G161" s="72">
        <v>-3</v>
      </c>
      <c r="H161" s="72">
        <f t="shared" si="17"/>
        <v>-3</v>
      </c>
      <c r="I161" s="72" t="s">
        <v>5568</v>
      </c>
      <c r="J161" s="71"/>
      <c r="K161" s="65"/>
      <c r="L161" s="65"/>
      <c r="M161" s="65"/>
      <c r="N161" s="65"/>
      <c r="O161" s="65"/>
      <c r="P161" s="71"/>
      <c r="Q161" s="65"/>
      <c r="R161" s="65"/>
      <c r="S161" s="65"/>
      <c r="T161" s="65"/>
      <c r="U161" s="65"/>
      <c r="V161" s="65"/>
      <c r="W161" s="71"/>
      <c r="X161" s="65"/>
      <c r="Y161" s="65"/>
      <c r="Z161" s="65"/>
      <c r="AA161" s="65"/>
      <c r="AB161" s="65"/>
      <c r="AC161" s="65"/>
      <c r="AD161" s="65"/>
      <c r="AE161" s="65"/>
      <c r="AF161" s="65"/>
      <c r="AG161" s="65"/>
      <c r="AH161" s="65"/>
      <c r="AI161" s="65"/>
      <c r="AJ161" s="71"/>
      <c r="AK161" s="72">
        <v>-2.6303333000000002</v>
      </c>
      <c r="AL161" s="72">
        <v>-4.8393332999999998</v>
      </c>
      <c r="AM161" s="72">
        <v>28.970666699999999</v>
      </c>
      <c r="AN161" s="72">
        <f t="shared" si="21"/>
        <v>28.970666699999999</v>
      </c>
      <c r="AO161" s="71"/>
      <c r="AP161" s="65"/>
      <c r="AQ161" s="65"/>
      <c r="AR161" s="65"/>
      <c r="AS161" s="65"/>
      <c r="AT161" s="72">
        <v>-3</v>
      </c>
      <c r="AU161" s="72">
        <v>-7</v>
      </c>
      <c r="AV161" s="65">
        <f t="shared" si="18"/>
        <v>-3</v>
      </c>
      <c r="AW161" s="63" t="s">
        <v>5569</v>
      </c>
    </row>
    <row r="162" spans="1:49" ht="16" customHeight="1" x14ac:dyDescent="0.2">
      <c r="A162" s="30" t="s">
        <v>688</v>
      </c>
      <c r="B162" s="30" t="s">
        <v>690</v>
      </c>
      <c r="C162" s="71"/>
      <c r="D162" s="72">
        <v>-5.5</v>
      </c>
      <c r="E162" s="72">
        <v>-3</v>
      </c>
      <c r="F162" s="72">
        <v>22.3</v>
      </c>
      <c r="G162" s="72">
        <v>12</v>
      </c>
      <c r="H162" s="72">
        <f t="shared" si="17"/>
        <v>22.3</v>
      </c>
      <c r="I162" s="72" t="s">
        <v>5568</v>
      </c>
      <c r="J162" s="71"/>
      <c r="K162" s="65"/>
      <c r="L162" s="65"/>
      <c r="M162" s="65"/>
      <c r="N162" s="65"/>
      <c r="O162" s="65"/>
      <c r="P162" s="71"/>
      <c r="Q162" s="65"/>
      <c r="R162" s="65"/>
      <c r="S162" s="65"/>
      <c r="T162" s="65"/>
      <c r="U162" s="65"/>
      <c r="V162" s="65"/>
      <c r="W162" s="71"/>
      <c r="X162" s="65"/>
      <c r="Y162" s="65"/>
      <c r="Z162" s="65"/>
      <c r="AA162" s="65"/>
      <c r="AB162" s="65"/>
      <c r="AC162" s="65"/>
      <c r="AD162" s="65"/>
      <c r="AE162" s="65"/>
      <c r="AF162" s="65"/>
      <c r="AG162" s="65"/>
      <c r="AH162" s="65"/>
      <c r="AI162" s="65"/>
      <c r="AJ162" s="71"/>
      <c r="AK162" s="72">
        <v>0.14666667</v>
      </c>
      <c r="AL162" s="72">
        <v>61.556666700000001</v>
      </c>
      <c r="AM162" s="72">
        <v>10.0426667</v>
      </c>
      <c r="AN162" s="72">
        <f t="shared" si="21"/>
        <v>61.556666700000001</v>
      </c>
      <c r="AO162" s="71"/>
      <c r="AP162" s="65"/>
      <c r="AQ162" s="65"/>
      <c r="AR162" s="65"/>
      <c r="AS162" s="65"/>
      <c r="AT162" s="72">
        <v>0</v>
      </c>
      <c r="AU162" s="72">
        <v>-8</v>
      </c>
      <c r="AV162" s="65">
        <f t="shared" si="18"/>
        <v>0</v>
      </c>
      <c r="AW162" s="63" t="s">
        <v>5569</v>
      </c>
    </row>
    <row r="163" spans="1:49" ht="16" customHeight="1" x14ac:dyDescent="0.2">
      <c r="A163" s="30" t="s">
        <v>691</v>
      </c>
      <c r="B163" s="30" t="s">
        <v>693</v>
      </c>
      <c r="C163" s="71"/>
      <c r="D163" s="72">
        <v>-7.8</v>
      </c>
      <c r="E163" s="72">
        <v>-3</v>
      </c>
      <c r="F163" s="72">
        <v>-33.6</v>
      </c>
      <c r="G163" s="72">
        <v>-22</v>
      </c>
      <c r="H163" s="72">
        <f t="shared" si="17"/>
        <v>-3</v>
      </c>
      <c r="I163" s="72" t="s">
        <v>5568</v>
      </c>
      <c r="J163" s="71"/>
      <c r="K163" s="72">
        <v>77</v>
      </c>
      <c r="L163" s="65"/>
      <c r="M163" s="65"/>
      <c r="N163" s="65"/>
      <c r="O163" s="65">
        <f>MAX(K163,L163)</f>
        <v>77</v>
      </c>
      <c r="P163" s="71"/>
      <c r="Q163" s="65"/>
      <c r="R163" s="65"/>
      <c r="S163" s="65"/>
      <c r="T163" s="65"/>
      <c r="U163" s="65"/>
      <c r="V163" s="65"/>
      <c r="W163" s="71"/>
      <c r="X163" s="65"/>
      <c r="Y163" s="65"/>
      <c r="Z163" s="65"/>
      <c r="AA163" s="65"/>
      <c r="AB163" s="65"/>
      <c r="AC163" s="65"/>
      <c r="AD163" s="65"/>
      <c r="AE163" s="65"/>
      <c r="AF163" s="72">
        <v>6</v>
      </c>
      <c r="AG163" s="65"/>
      <c r="AH163" s="65"/>
      <c r="AI163" s="65">
        <f>MAX(X163:AF163)</f>
        <v>6</v>
      </c>
      <c r="AJ163" s="71"/>
      <c r="AK163" s="72">
        <v>97.758666700000006</v>
      </c>
      <c r="AL163" s="72">
        <v>91.053333300000006</v>
      </c>
      <c r="AM163" s="72">
        <v>33.927</v>
      </c>
      <c r="AN163" s="72">
        <f t="shared" si="21"/>
        <v>91.053333300000006</v>
      </c>
      <c r="AO163" s="71"/>
      <c r="AP163" s="65"/>
      <c r="AQ163" s="65"/>
      <c r="AR163" s="65"/>
      <c r="AS163" s="65"/>
      <c r="AT163" s="72">
        <v>-9</v>
      </c>
      <c r="AU163" s="72">
        <v>-7</v>
      </c>
      <c r="AV163" s="65">
        <f t="shared" si="18"/>
        <v>-7</v>
      </c>
      <c r="AW163" s="63" t="s">
        <v>5569</v>
      </c>
    </row>
    <row r="164" spans="1:49" ht="16" customHeight="1" x14ac:dyDescent="0.2">
      <c r="A164" s="30" t="s">
        <v>694</v>
      </c>
      <c r="B164" s="30" t="s">
        <v>696</v>
      </c>
      <c r="C164" s="71"/>
      <c r="D164" s="72">
        <v>-47.8</v>
      </c>
      <c r="E164" s="72">
        <v>-34</v>
      </c>
      <c r="F164" s="72">
        <v>5.5</v>
      </c>
      <c r="G164" s="72">
        <v>-12</v>
      </c>
      <c r="H164" s="72">
        <f t="shared" si="17"/>
        <v>5.5</v>
      </c>
      <c r="I164" s="72" t="s">
        <v>5568</v>
      </c>
      <c r="J164" s="71"/>
      <c r="K164" s="72">
        <v>40</v>
      </c>
      <c r="L164" s="65"/>
      <c r="M164" s="65"/>
      <c r="N164" s="65"/>
      <c r="O164" s="65">
        <f>MAX(K164,L164)</f>
        <v>40</v>
      </c>
      <c r="P164" s="71"/>
      <c r="Q164" s="65"/>
      <c r="R164" s="65"/>
      <c r="S164" s="65"/>
      <c r="T164" s="65"/>
      <c r="U164" s="65"/>
      <c r="V164" s="65"/>
      <c r="W164" s="71"/>
      <c r="X164" s="65"/>
      <c r="Y164" s="65"/>
      <c r="Z164" s="65"/>
      <c r="AA164" s="65"/>
      <c r="AB164" s="65"/>
      <c r="AC164" s="65"/>
      <c r="AD164" s="65"/>
      <c r="AE164" s="65"/>
      <c r="AF164" s="72">
        <v>29</v>
      </c>
      <c r="AG164" s="65"/>
      <c r="AH164" s="65"/>
      <c r="AI164" s="65">
        <f>MAX(X164:AF164)</f>
        <v>29</v>
      </c>
      <c r="AJ164" s="71"/>
      <c r="AK164" s="72">
        <v>89.741666699999996</v>
      </c>
      <c r="AL164" s="72">
        <v>93.369333299999994</v>
      </c>
      <c r="AM164" s="72">
        <v>37.078666699999999</v>
      </c>
      <c r="AN164" s="72">
        <f t="shared" si="21"/>
        <v>93.369333299999994</v>
      </c>
      <c r="AO164" s="71"/>
      <c r="AP164" s="65"/>
      <c r="AQ164" s="65"/>
      <c r="AR164" s="72">
        <v>2</v>
      </c>
      <c r="AS164" s="65">
        <f>MAX(AP164:AR164)</f>
        <v>2</v>
      </c>
      <c r="AT164" s="72">
        <v>3</v>
      </c>
      <c r="AU164" s="72">
        <v>-6</v>
      </c>
      <c r="AV164" s="65">
        <f t="shared" si="18"/>
        <v>3</v>
      </c>
      <c r="AW164" s="63" t="s">
        <v>5569</v>
      </c>
    </row>
    <row r="165" spans="1:49" ht="16" customHeight="1" x14ac:dyDescent="0.2">
      <c r="A165" s="30" t="s">
        <v>697</v>
      </c>
      <c r="B165" s="30" t="s">
        <v>699</v>
      </c>
      <c r="C165" s="71"/>
      <c r="D165" s="72">
        <v>-21.5</v>
      </c>
      <c r="E165" s="72">
        <v>-76</v>
      </c>
      <c r="F165" s="72">
        <v>14.8</v>
      </c>
      <c r="G165" s="72">
        <v>9</v>
      </c>
      <c r="H165" s="72">
        <f t="shared" si="17"/>
        <v>14.8</v>
      </c>
      <c r="I165" s="72" t="s">
        <v>5568</v>
      </c>
      <c r="J165" s="71"/>
      <c r="K165" s="65"/>
      <c r="L165" s="65"/>
      <c r="M165" s="65"/>
      <c r="N165" s="65"/>
      <c r="O165" s="65"/>
      <c r="P165" s="71"/>
      <c r="Q165" s="65"/>
      <c r="R165" s="65"/>
      <c r="S165" s="65"/>
      <c r="T165" s="65"/>
      <c r="U165" s="65"/>
      <c r="V165" s="65"/>
      <c r="W165" s="71"/>
      <c r="X165" s="65"/>
      <c r="Y165" s="65"/>
      <c r="Z165" s="65"/>
      <c r="AA165" s="65"/>
      <c r="AB165" s="65"/>
      <c r="AC165" s="65"/>
      <c r="AD165" s="65"/>
      <c r="AE165" s="65"/>
      <c r="AF165" s="65"/>
      <c r="AG165" s="65"/>
      <c r="AH165" s="65"/>
      <c r="AI165" s="65"/>
      <c r="AJ165" s="71"/>
      <c r="AK165" s="72">
        <v>-5.2463332999999999</v>
      </c>
      <c r="AL165" s="72">
        <v>27.220666699999999</v>
      </c>
      <c r="AM165" s="72">
        <v>2.86833333</v>
      </c>
      <c r="AN165" s="72">
        <f t="shared" si="21"/>
        <v>27.220666699999999</v>
      </c>
      <c r="AO165" s="71"/>
      <c r="AP165" s="65"/>
      <c r="AQ165" s="65"/>
      <c r="AR165" s="65"/>
      <c r="AS165" s="65"/>
      <c r="AT165" s="72">
        <v>-1</v>
      </c>
      <c r="AU165" s="72">
        <v>-8</v>
      </c>
      <c r="AV165" s="65">
        <f t="shared" si="18"/>
        <v>-1</v>
      </c>
      <c r="AW165" s="63" t="s">
        <v>5569</v>
      </c>
    </row>
    <row r="166" spans="1:49" ht="16" customHeight="1" x14ac:dyDescent="0.2">
      <c r="A166" s="30" t="s">
        <v>700</v>
      </c>
      <c r="B166" s="30" t="s">
        <v>702</v>
      </c>
      <c r="C166" s="71"/>
      <c r="D166" s="72">
        <v>11.5</v>
      </c>
      <c r="E166" s="72">
        <v>21</v>
      </c>
      <c r="F166" s="72">
        <v>5.9</v>
      </c>
      <c r="G166" s="72">
        <v>-20</v>
      </c>
      <c r="H166" s="72">
        <f t="shared" si="17"/>
        <v>21</v>
      </c>
      <c r="I166" s="72" t="s">
        <v>5568</v>
      </c>
      <c r="J166" s="71"/>
      <c r="K166" s="65"/>
      <c r="L166" s="65"/>
      <c r="M166" s="65"/>
      <c r="N166" s="65"/>
      <c r="O166" s="65"/>
      <c r="P166" s="71"/>
      <c r="Q166" s="65"/>
      <c r="R166" s="65"/>
      <c r="S166" s="65"/>
      <c r="T166" s="65"/>
      <c r="U166" s="65"/>
      <c r="V166" s="65"/>
      <c r="W166" s="71"/>
      <c r="X166" s="65"/>
      <c r="Y166" s="65"/>
      <c r="Z166" s="65"/>
      <c r="AA166" s="65"/>
      <c r="AB166" s="65"/>
      <c r="AC166" s="65"/>
      <c r="AD166" s="65"/>
      <c r="AE166" s="65"/>
      <c r="AF166" s="65"/>
      <c r="AG166" s="65"/>
      <c r="AH166" s="65"/>
      <c r="AI166" s="65"/>
      <c r="AJ166" s="71"/>
      <c r="AK166" s="72">
        <v>13.688000000000001</v>
      </c>
      <c r="AL166" s="72">
        <v>34.445999999999998</v>
      </c>
      <c r="AM166" s="72">
        <v>40.79</v>
      </c>
      <c r="AN166" s="72">
        <f t="shared" si="21"/>
        <v>40.79</v>
      </c>
      <c r="AO166" s="71"/>
      <c r="AP166" s="65"/>
      <c r="AQ166" s="65"/>
      <c r="AR166" s="65"/>
      <c r="AS166" s="65"/>
      <c r="AT166" s="72">
        <v>0</v>
      </c>
      <c r="AU166" s="72">
        <v>-1</v>
      </c>
      <c r="AV166" s="65">
        <f t="shared" si="18"/>
        <v>0</v>
      </c>
      <c r="AW166" s="63" t="s">
        <v>5569</v>
      </c>
    </row>
    <row r="167" spans="1:49" ht="16" customHeight="1" x14ac:dyDescent="0.2">
      <c r="A167" s="30" t="s">
        <v>703</v>
      </c>
      <c r="B167" s="30" t="s">
        <v>705</v>
      </c>
      <c r="C167" s="71"/>
      <c r="D167" s="72">
        <v>-29.5</v>
      </c>
      <c r="E167" s="72">
        <v>-3</v>
      </c>
      <c r="F167" s="72">
        <v>26.3</v>
      </c>
      <c r="G167" s="72">
        <v>16</v>
      </c>
      <c r="H167" s="72">
        <f t="shared" si="17"/>
        <v>26.3</v>
      </c>
      <c r="I167" s="72" t="s">
        <v>5568</v>
      </c>
      <c r="J167" s="71"/>
      <c r="K167" s="72">
        <v>56</v>
      </c>
      <c r="L167" s="65"/>
      <c r="M167" s="65"/>
      <c r="N167" s="65"/>
      <c r="O167" s="65">
        <f>MAX(K167,L167)</f>
        <v>56</v>
      </c>
      <c r="P167" s="71"/>
      <c r="Q167" s="65"/>
      <c r="R167" s="65"/>
      <c r="S167" s="65"/>
      <c r="T167" s="65"/>
      <c r="U167" s="65"/>
      <c r="V167" s="65"/>
      <c r="W167" s="71"/>
      <c r="X167" s="65"/>
      <c r="Y167" s="65"/>
      <c r="Z167" s="65"/>
      <c r="AA167" s="65"/>
      <c r="AB167" s="65"/>
      <c r="AC167" s="65"/>
      <c r="AD167" s="65"/>
      <c r="AE167" s="65"/>
      <c r="AF167" s="72">
        <v>39</v>
      </c>
      <c r="AG167" s="65"/>
      <c r="AH167" s="65"/>
      <c r="AI167" s="65">
        <f>MAX(X167:AF167)</f>
        <v>39</v>
      </c>
      <c r="AJ167" s="71"/>
      <c r="AK167" s="72">
        <v>86.049666700000003</v>
      </c>
      <c r="AL167" s="72">
        <v>57.32</v>
      </c>
      <c r="AM167" s="72">
        <v>31.037666699999999</v>
      </c>
      <c r="AN167" s="72">
        <f t="shared" si="21"/>
        <v>57.32</v>
      </c>
      <c r="AO167" s="71"/>
      <c r="AP167" s="65"/>
      <c r="AQ167" s="65"/>
      <c r="AR167" s="65"/>
      <c r="AS167" s="65"/>
      <c r="AT167" s="72">
        <v>-3</v>
      </c>
      <c r="AU167" s="72">
        <v>-8</v>
      </c>
      <c r="AV167" s="65">
        <f t="shared" si="18"/>
        <v>-3</v>
      </c>
      <c r="AW167" s="63" t="s">
        <v>5569</v>
      </c>
    </row>
    <row r="168" spans="1:49" ht="16" customHeight="1" x14ac:dyDescent="0.2">
      <c r="A168" s="30" t="s">
        <v>706</v>
      </c>
      <c r="B168" s="30" t="s">
        <v>708</v>
      </c>
      <c r="C168" s="71"/>
      <c r="D168" s="72">
        <v>-3.5</v>
      </c>
      <c r="E168" s="72">
        <v>0</v>
      </c>
      <c r="F168" s="72">
        <v>-39.299999999999997</v>
      </c>
      <c r="G168" s="72">
        <v>-25</v>
      </c>
      <c r="H168" s="72">
        <f t="shared" si="17"/>
        <v>0</v>
      </c>
      <c r="I168" s="72" t="s">
        <v>5568</v>
      </c>
      <c r="J168" s="71"/>
      <c r="K168" s="65"/>
      <c r="L168" s="65"/>
      <c r="M168" s="65"/>
      <c r="N168" s="65"/>
      <c r="O168" s="65"/>
      <c r="P168" s="71"/>
      <c r="Q168" s="65"/>
      <c r="R168" s="65"/>
      <c r="S168" s="65"/>
      <c r="T168" s="65"/>
      <c r="U168" s="65"/>
      <c r="V168" s="65"/>
      <c r="W168" s="71"/>
      <c r="X168" s="65"/>
      <c r="Y168" s="65"/>
      <c r="Z168" s="65"/>
      <c r="AA168" s="65"/>
      <c r="AB168" s="65"/>
      <c r="AC168" s="65"/>
      <c r="AD168" s="65"/>
      <c r="AE168" s="65"/>
      <c r="AF168" s="65"/>
      <c r="AG168" s="65"/>
      <c r="AH168" s="65"/>
      <c r="AI168" s="65"/>
      <c r="AJ168" s="71"/>
      <c r="AK168" s="72">
        <v>-0.85333329999999996</v>
      </c>
      <c r="AL168" s="72">
        <v>-1.5123333000000001</v>
      </c>
      <c r="AM168" s="72">
        <v>6.1576666700000002</v>
      </c>
      <c r="AN168" s="72">
        <f t="shared" si="21"/>
        <v>6.1576666700000002</v>
      </c>
      <c r="AO168" s="71"/>
      <c r="AP168" s="65"/>
      <c r="AQ168" s="65"/>
      <c r="AR168" s="65"/>
      <c r="AS168" s="65"/>
      <c r="AT168" s="72">
        <v>-2</v>
      </c>
      <c r="AU168" s="72">
        <v>8</v>
      </c>
      <c r="AV168" s="65">
        <f t="shared" si="18"/>
        <v>8</v>
      </c>
      <c r="AW168" s="63" t="s">
        <v>5569</v>
      </c>
    </row>
    <row r="169" spans="1:49" ht="16" customHeight="1" x14ac:dyDescent="0.2">
      <c r="A169" s="30" t="s">
        <v>709</v>
      </c>
      <c r="B169" s="30" t="s">
        <v>711</v>
      </c>
      <c r="C169" s="71"/>
      <c r="D169" s="72">
        <v>-28.7</v>
      </c>
      <c r="E169" s="72">
        <v>-24</v>
      </c>
      <c r="F169" s="72">
        <v>11.5</v>
      </c>
      <c r="G169" s="72">
        <v>24</v>
      </c>
      <c r="H169" s="72">
        <f t="shared" si="17"/>
        <v>24</v>
      </c>
      <c r="I169" s="72" t="s">
        <v>5568</v>
      </c>
      <c r="J169" s="71"/>
      <c r="K169" s="65"/>
      <c r="L169" s="65"/>
      <c r="M169" s="65"/>
      <c r="N169" s="65"/>
      <c r="O169" s="65"/>
      <c r="P169" s="71"/>
      <c r="Q169" s="65"/>
      <c r="R169" s="65"/>
      <c r="S169" s="65"/>
      <c r="T169" s="65"/>
      <c r="U169" s="65"/>
      <c r="V169" s="65"/>
      <c r="W169" s="71"/>
      <c r="X169" s="65"/>
      <c r="Y169" s="65"/>
      <c r="Z169" s="65"/>
      <c r="AA169" s="65"/>
      <c r="AB169" s="65"/>
      <c r="AC169" s="65"/>
      <c r="AD169" s="65"/>
      <c r="AE169" s="65"/>
      <c r="AF169" s="65"/>
      <c r="AG169" s="65"/>
      <c r="AH169" s="65"/>
      <c r="AI169" s="65"/>
      <c r="AJ169" s="71"/>
      <c r="AK169" s="72">
        <v>9.1426666700000006</v>
      </c>
      <c r="AL169" s="72">
        <v>14.5993333</v>
      </c>
      <c r="AM169" s="72">
        <v>46.399666699999997</v>
      </c>
      <c r="AN169" s="72">
        <f t="shared" si="21"/>
        <v>46.399666699999997</v>
      </c>
      <c r="AO169" s="71"/>
      <c r="AP169" s="65"/>
      <c r="AQ169" s="65"/>
      <c r="AR169" s="65"/>
      <c r="AS169" s="65"/>
      <c r="AT169" s="72">
        <v>-4</v>
      </c>
      <c r="AU169" s="72">
        <v>-3</v>
      </c>
      <c r="AV169" s="65">
        <f t="shared" si="18"/>
        <v>-3</v>
      </c>
      <c r="AW169" s="63" t="s">
        <v>5569</v>
      </c>
    </row>
    <row r="170" spans="1:49" ht="16" customHeight="1" x14ac:dyDescent="0.2">
      <c r="A170" s="30" t="s">
        <v>712</v>
      </c>
      <c r="B170" s="30" t="s">
        <v>714</v>
      </c>
      <c r="C170" s="71"/>
      <c r="D170" s="72">
        <v>-21</v>
      </c>
      <c r="E170" s="72">
        <v>5</v>
      </c>
      <c r="F170" s="72">
        <v>-13.6</v>
      </c>
      <c r="G170" s="72">
        <v>1</v>
      </c>
      <c r="H170" s="72">
        <f t="shared" si="17"/>
        <v>5</v>
      </c>
      <c r="I170" s="72" t="s">
        <v>5568</v>
      </c>
      <c r="J170" s="71"/>
      <c r="K170" s="65"/>
      <c r="L170" s="65"/>
      <c r="M170" s="65"/>
      <c r="N170" s="65"/>
      <c r="O170" s="65"/>
      <c r="P170" s="71"/>
      <c r="Q170" s="65"/>
      <c r="R170" s="65"/>
      <c r="S170" s="65"/>
      <c r="T170" s="65"/>
      <c r="U170" s="65"/>
      <c r="V170" s="65"/>
      <c r="W170" s="71"/>
      <c r="X170" s="65"/>
      <c r="Y170" s="65"/>
      <c r="Z170" s="65"/>
      <c r="AA170" s="65"/>
      <c r="AB170" s="65"/>
      <c r="AC170" s="65"/>
      <c r="AD170" s="65"/>
      <c r="AE170" s="65"/>
      <c r="AF170" s="65"/>
      <c r="AG170" s="65"/>
      <c r="AH170" s="65"/>
      <c r="AI170" s="65"/>
      <c r="AJ170" s="71"/>
      <c r="AK170" s="72">
        <v>15.253</v>
      </c>
      <c r="AL170" s="72">
        <v>42.795333300000003</v>
      </c>
      <c r="AM170" s="72">
        <v>66.696666699999994</v>
      </c>
      <c r="AN170" s="72">
        <f t="shared" si="21"/>
        <v>66.696666699999994</v>
      </c>
      <c r="AO170" s="71"/>
      <c r="AP170" s="65"/>
      <c r="AQ170" s="65"/>
      <c r="AR170" s="65"/>
      <c r="AS170" s="65"/>
      <c r="AT170" s="72">
        <v>-11</v>
      </c>
      <c r="AU170" s="72">
        <v>-4</v>
      </c>
      <c r="AV170" s="65">
        <f t="shared" si="18"/>
        <v>-4</v>
      </c>
      <c r="AW170" s="63" t="s">
        <v>5569</v>
      </c>
    </row>
    <row r="171" spans="1:49" ht="16" customHeight="1" x14ac:dyDescent="0.2">
      <c r="A171" s="30" t="s">
        <v>268</v>
      </c>
      <c r="B171" s="30" t="s">
        <v>270</v>
      </c>
      <c r="C171" s="71"/>
      <c r="D171" s="72">
        <v>14.9</v>
      </c>
      <c r="E171" s="72">
        <v>-4</v>
      </c>
      <c r="F171" s="72">
        <v>-2.1</v>
      </c>
      <c r="G171" s="72">
        <v>-2</v>
      </c>
      <c r="H171" s="72">
        <f t="shared" si="17"/>
        <v>14.9</v>
      </c>
      <c r="I171" s="72" t="s">
        <v>5568</v>
      </c>
      <c r="J171" s="71"/>
      <c r="K171" s="72">
        <v>92</v>
      </c>
      <c r="L171" s="65"/>
      <c r="M171" s="65"/>
      <c r="N171" s="65"/>
      <c r="O171" s="65">
        <f>MAX(K171,L171)</f>
        <v>92</v>
      </c>
      <c r="P171" s="71"/>
      <c r="Q171" s="65"/>
      <c r="R171" s="65"/>
      <c r="S171" s="65"/>
      <c r="T171" s="65"/>
      <c r="U171" s="65"/>
      <c r="V171" s="65"/>
      <c r="W171" s="71"/>
      <c r="X171" s="65"/>
      <c r="Y171" s="65"/>
      <c r="Z171" s="65"/>
      <c r="AA171" s="65"/>
      <c r="AB171" s="65"/>
      <c r="AC171" s="65"/>
      <c r="AD171" s="65"/>
      <c r="AE171" s="65"/>
      <c r="AF171" s="72">
        <v>93</v>
      </c>
      <c r="AG171" s="65"/>
      <c r="AH171" s="65"/>
      <c r="AI171" s="65">
        <f>MAX(X171:AF171)</f>
        <v>93</v>
      </c>
      <c r="AJ171" s="71"/>
      <c r="AK171" s="72">
        <v>16.611333299999998</v>
      </c>
      <c r="AL171" s="72">
        <v>13.725333300000001</v>
      </c>
      <c r="AM171" s="72">
        <v>26.305</v>
      </c>
      <c r="AN171" s="72">
        <f t="shared" si="21"/>
        <v>26.305</v>
      </c>
      <c r="AO171" s="71"/>
      <c r="AP171" s="65"/>
      <c r="AQ171" s="65"/>
      <c r="AR171" s="65"/>
      <c r="AS171" s="65"/>
      <c r="AT171" s="72">
        <v>5</v>
      </c>
      <c r="AU171" s="72">
        <v>-2</v>
      </c>
      <c r="AV171" s="65">
        <f t="shared" si="18"/>
        <v>5</v>
      </c>
      <c r="AW171" s="63" t="s">
        <v>5569</v>
      </c>
    </row>
    <row r="172" spans="1:49" ht="16" customHeight="1" x14ac:dyDescent="0.2">
      <c r="A172" s="30" t="s">
        <v>715</v>
      </c>
      <c r="B172" s="30" t="s">
        <v>717</v>
      </c>
      <c r="C172" s="71"/>
      <c r="D172" s="72">
        <v>-9.4</v>
      </c>
      <c r="E172" s="72">
        <v>1</v>
      </c>
      <c r="F172" s="72">
        <v>-37.9</v>
      </c>
      <c r="G172" s="72">
        <v>-25</v>
      </c>
      <c r="H172" s="72">
        <f t="shared" si="17"/>
        <v>1</v>
      </c>
      <c r="I172" s="72" t="s">
        <v>5568</v>
      </c>
      <c r="J172" s="71"/>
      <c r="K172" s="65"/>
      <c r="L172" s="65"/>
      <c r="M172" s="65"/>
      <c r="N172" s="65"/>
      <c r="O172" s="65"/>
      <c r="P172" s="71"/>
      <c r="Q172" s="65"/>
      <c r="R172" s="65"/>
      <c r="S172" s="65"/>
      <c r="T172" s="65"/>
      <c r="U172" s="65"/>
      <c r="V172" s="65"/>
      <c r="W172" s="71"/>
      <c r="X172" s="65"/>
      <c r="Y172" s="65"/>
      <c r="Z172" s="65"/>
      <c r="AA172" s="65"/>
      <c r="AB172" s="65"/>
      <c r="AC172" s="65"/>
      <c r="AD172" s="65"/>
      <c r="AE172" s="65"/>
      <c r="AF172" s="65"/>
      <c r="AG172" s="65"/>
      <c r="AH172" s="65"/>
      <c r="AI172" s="65"/>
      <c r="AJ172" s="71"/>
      <c r="AK172" s="72">
        <v>29.012333300000002</v>
      </c>
      <c r="AL172" s="72">
        <v>4.7456666700000003</v>
      </c>
      <c r="AM172" s="72">
        <v>95.255666700000006</v>
      </c>
      <c r="AN172" s="72">
        <f t="shared" si="21"/>
        <v>95.255666700000006</v>
      </c>
      <c r="AO172" s="71"/>
      <c r="AP172" s="65"/>
      <c r="AQ172" s="65"/>
      <c r="AR172" s="65"/>
      <c r="AS172" s="65"/>
      <c r="AT172" s="72">
        <v>0</v>
      </c>
      <c r="AU172" s="72">
        <v>-1</v>
      </c>
      <c r="AV172" s="65">
        <f t="shared" si="18"/>
        <v>0</v>
      </c>
      <c r="AW172" s="63" t="s">
        <v>5569</v>
      </c>
    </row>
    <row r="173" spans="1:49" ht="16" customHeight="1" x14ac:dyDescent="0.2">
      <c r="A173" s="30" t="s">
        <v>718</v>
      </c>
      <c r="B173" s="30" t="s">
        <v>720</v>
      </c>
      <c r="C173" s="71"/>
      <c r="D173" s="72">
        <v>-23.6</v>
      </c>
      <c r="E173" s="72">
        <v>-51</v>
      </c>
      <c r="F173" s="72">
        <v>-22.5</v>
      </c>
      <c r="G173" s="72">
        <v>12</v>
      </c>
      <c r="H173" s="72">
        <f t="shared" si="17"/>
        <v>12</v>
      </c>
      <c r="I173" s="72" t="s">
        <v>5568</v>
      </c>
      <c r="J173" s="71"/>
      <c r="K173" s="65"/>
      <c r="L173" s="65"/>
      <c r="M173" s="65"/>
      <c r="N173" s="65"/>
      <c r="O173" s="65"/>
      <c r="P173" s="71"/>
      <c r="Q173" s="65"/>
      <c r="R173" s="65"/>
      <c r="S173" s="65"/>
      <c r="T173" s="65"/>
      <c r="U173" s="65"/>
      <c r="V173" s="65"/>
      <c r="W173" s="71"/>
      <c r="X173" s="65"/>
      <c r="Y173" s="65"/>
      <c r="Z173" s="65"/>
      <c r="AA173" s="65"/>
      <c r="AB173" s="65"/>
      <c r="AC173" s="65"/>
      <c r="AD173" s="65"/>
      <c r="AE173" s="65"/>
      <c r="AF173" s="65"/>
      <c r="AG173" s="65"/>
      <c r="AH173" s="65"/>
      <c r="AI173" s="65"/>
      <c r="AJ173" s="71"/>
      <c r="AK173" s="72">
        <v>-10.532999999999999</v>
      </c>
      <c r="AL173" s="72">
        <v>-1.0506667000000001</v>
      </c>
      <c r="AM173" s="72">
        <v>7.31666667</v>
      </c>
      <c r="AN173" s="72">
        <f t="shared" si="21"/>
        <v>7.31666667</v>
      </c>
      <c r="AO173" s="71"/>
      <c r="AP173" s="65"/>
      <c r="AQ173" s="65"/>
      <c r="AR173" s="65"/>
      <c r="AS173" s="65"/>
      <c r="AT173" s="72">
        <v>-8</v>
      </c>
      <c r="AU173" s="72">
        <v>-1</v>
      </c>
      <c r="AV173" s="65">
        <f t="shared" si="18"/>
        <v>-1</v>
      </c>
      <c r="AW173" s="63" t="s">
        <v>5569</v>
      </c>
    </row>
    <row r="174" spans="1:49" ht="16" customHeight="1" x14ac:dyDescent="0.2">
      <c r="A174" s="30" t="s">
        <v>721</v>
      </c>
      <c r="B174" s="30" t="s">
        <v>723</v>
      </c>
      <c r="C174" s="71"/>
      <c r="D174" s="72">
        <v>109.1</v>
      </c>
      <c r="E174" s="72">
        <v>82</v>
      </c>
      <c r="F174" s="72">
        <v>71.8</v>
      </c>
      <c r="G174" s="72">
        <v>19</v>
      </c>
      <c r="H174" s="72">
        <f t="shared" si="17"/>
        <v>109.1</v>
      </c>
      <c r="I174" s="72" t="s">
        <v>5566</v>
      </c>
      <c r="J174" s="71"/>
      <c r="K174" s="72"/>
      <c r="L174" s="65"/>
      <c r="M174" s="65"/>
      <c r="N174" s="65"/>
      <c r="O174" s="65"/>
      <c r="P174" s="71"/>
      <c r="Q174" s="65"/>
      <c r="R174" s="65"/>
      <c r="S174" s="65"/>
      <c r="T174" s="65"/>
      <c r="U174" s="65"/>
      <c r="V174" s="65"/>
      <c r="W174" s="71"/>
      <c r="X174" s="65"/>
      <c r="Y174" s="65"/>
      <c r="Z174" s="65"/>
      <c r="AA174" s="65"/>
      <c r="AB174" s="65"/>
      <c r="AC174" s="65"/>
      <c r="AD174" s="65"/>
      <c r="AE174" s="65"/>
      <c r="AF174" s="72" t="s">
        <v>5572</v>
      </c>
      <c r="AG174" s="65"/>
      <c r="AH174" s="65"/>
      <c r="AI174" s="65"/>
      <c r="AJ174" s="71"/>
      <c r="AK174" s="72">
        <v>103.899333</v>
      </c>
      <c r="AL174" s="72">
        <v>97.243666700000006</v>
      </c>
      <c r="AM174" s="72">
        <v>33.200666699999999</v>
      </c>
      <c r="AN174" s="72">
        <f t="shared" si="21"/>
        <v>97.243666700000006</v>
      </c>
      <c r="AO174" s="71"/>
      <c r="AP174" s="65"/>
      <c r="AQ174" s="65"/>
      <c r="AR174" s="65"/>
      <c r="AS174" s="65"/>
      <c r="AT174" s="72">
        <v>-5</v>
      </c>
      <c r="AU174" s="72">
        <v>-6</v>
      </c>
      <c r="AV174" s="65">
        <f t="shared" si="18"/>
        <v>-5</v>
      </c>
      <c r="AW174" s="63" t="s">
        <v>5569</v>
      </c>
    </row>
    <row r="175" spans="1:49" ht="16" customHeight="1" x14ac:dyDescent="0.2">
      <c r="A175" s="30" t="s">
        <v>724</v>
      </c>
      <c r="B175" s="30" t="s">
        <v>726</v>
      </c>
      <c r="C175" s="71"/>
      <c r="D175" s="72">
        <v>36.299999999999997</v>
      </c>
      <c r="E175" s="72">
        <v>25</v>
      </c>
      <c r="F175" s="72">
        <v>-113.8</v>
      </c>
      <c r="G175" s="72">
        <v>-18</v>
      </c>
      <c r="H175" s="72">
        <f t="shared" si="17"/>
        <v>36.299999999999997</v>
      </c>
      <c r="I175" s="72" t="s">
        <v>5568</v>
      </c>
      <c r="J175" s="71"/>
      <c r="K175" s="65"/>
      <c r="L175" s="65"/>
      <c r="M175" s="65"/>
      <c r="N175" s="65"/>
      <c r="O175" s="65"/>
      <c r="P175" s="71"/>
      <c r="Q175" s="65"/>
      <c r="R175" s="65"/>
      <c r="S175" s="65"/>
      <c r="T175" s="65"/>
      <c r="U175" s="65"/>
      <c r="V175" s="65"/>
      <c r="W175" s="71"/>
      <c r="X175" s="65"/>
      <c r="Y175" s="65"/>
      <c r="Z175" s="65"/>
      <c r="AA175" s="65"/>
      <c r="AB175" s="65"/>
      <c r="AC175" s="65"/>
      <c r="AD175" s="65"/>
      <c r="AE175" s="65"/>
      <c r="AF175" s="65"/>
      <c r="AG175" s="65"/>
      <c r="AH175" s="65"/>
      <c r="AI175" s="65"/>
      <c r="AJ175" s="71"/>
      <c r="AK175" s="72">
        <v>0.36699999999999999</v>
      </c>
      <c r="AL175" s="72">
        <v>-6.1563333</v>
      </c>
      <c r="AM175" s="72">
        <v>19.010666700000002</v>
      </c>
      <c r="AN175" s="72">
        <f t="shared" si="21"/>
        <v>19.010666700000002</v>
      </c>
      <c r="AO175" s="71"/>
      <c r="AP175" s="65"/>
      <c r="AQ175" s="65"/>
      <c r="AR175" s="65"/>
      <c r="AS175" s="65"/>
      <c r="AT175" s="72">
        <v>-2</v>
      </c>
      <c r="AU175" s="72">
        <v>1</v>
      </c>
      <c r="AV175" s="65">
        <f t="shared" si="18"/>
        <v>1</v>
      </c>
      <c r="AW175" s="63" t="s">
        <v>5569</v>
      </c>
    </row>
    <row r="176" spans="1:49" ht="16" customHeight="1" x14ac:dyDescent="0.2">
      <c r="A176" s="30" t="s">
        <v>727</v>
      </c>
      <c r="B176" s="30" t="s">
        <v>729</v>
      </c>
      <c r="C176" s="71"/>
      <c r="D176" s="72">
        <v>93.8</v>
      </c>
      <c r="E176" s="72">
        <v>45</v>
      </c>
      <c r="F176" s="72">
        <v>-111.8</v>
      </c>
      <c r="G176" s="72">
        <v>-38</v>
      </c>
      <c r="H176" s="72">
        <f t="shared" si="17"/>
        <v>93.8</v>
      </c>
      <c r="I176" s="72" t="s">
        <v>5566</v>
      </c>
      <c r="J176" s="71"/>
      <c r="K176" s="65"/>
      <c r="L176" s="65"/>
      <c r="M176" s="65"/>
      <c r="N176" s="65"/>
      <c r="O176" s="65"/>
      <c r="P176" s="71"/>
      <c r="Q176" s="65"/>
      <c r="R176" s="65"/>
      <c r="S176" s="65"/>
      <c r="T176" s="65"/>
      <c r="U176" s="65"/>
      <c r="V176" s="65"/>
      <c r="W176" s="71"/>
      <c r="X176" s="65"/>
      <c r="Y176" s="65"/>
      <c r="Z176" s="65"/>
      <c r="AA176" s="65"/>
      <c r="AB176" s="65"/>
      <c r="AC176" s="65"/>
      <c r="AD176" s="65"/>
      <c r="AE176" s="65"/>
      <c r="AF176" s="65"/>
      <c r="AG176" s="65"/>
      <c r="AH176" s="65"/>
      <c r="AI176" s="65"/>
      <c r="AJ176" s="71"/>
      <c r="AK176" s="72">
        <v>81.165666700000003</v>
      </c>
      <c r="AL176" s="72">
        <v>75.833666699999995</v>
      </c>
      <c r="AM176" s="72">
        <v>63.770333299999997</v>
      </c>
      <c r="AN176" s="72">
        <f t="shared" si="21"/>
        <v>75.833666699999995</v>
      </c>
      <c r="AO176" s="71"/>
      <c r="AP176" s="65"/>
      <c r="AQ176" s="65"/>
      <c r="AR176" s="65"/>
      <c r="AS176" s="65"/>
      <c r="AT176" s="72">
        <v>-9</v>
      </c>
      <c r="AU176" s="72">
        <v>25</v>
      </c>
      <c r="AV176" s="65">
        <f t="shared" si="18"/>
        <v>25</v>
      </c>
      <c r="AW176" s="63" t="s">
        <v>5567</v>
      </c>
    </row>
    <row r="177" spans="1:49" ht="16" customHeight="1" x14ac:dyDescent="0.2">
      <c r="A177" s="30" t="s">
        <v>730</v>
      </c>
      <c r="B177" s="30" t="s">
        <v>732</v>
      </c>
      <c r="C177" s="71"/>
      <c r="D177" s="72">
        <v>-11.2</v>
      </c>
      <c r="E177" s="72">
        <v>6</v>
      </c>
      <c r="F177" s="72">
        <v>-29.7</v>
      </c>
      <c r="G177" s="72">
        <v>14</v>
      </c>
      <c r="H177" s="72">
        <f t="shared" si="17"/>
        <v>14</v>
      </c>
      <c r="I177" s="72" t="s">
        <v>5568</v>
      </c>
      <c r="J177" s="71"/>
      <c r="K177" s="65"/>
      <c r="L177" s="65"/>
      <c r="M177" s="65"/>
      <c r="N177" s="65"/>
      <c r="O177" s="65"/>
      <c r="P177" s="71"/>
      <c r="Q177" s="65"/>
      <c r="R177" s="65"/>
      <c r="S177" s="65"/>
      <c r="T177" s="65"/>
      <c r="U177" s="65"/>
      <c r="V177" s="65"/>
      <c r="W177" s="71"/>
      <c r="X177" s="65"/>
      <c r="Y177" s="65"/>
      <c r="Z177" s="65"/>
      <c r="AA177" s="65"/>
      <c r="AB177" s="65"/>
      <c r="AC177" s="65"/>
      <c r="AD177" s="65"/>
      <c r="AE177" s="65"/>
      <c r="AF177" s="65"/>
      <c r="AG177" s="65"/>
      <c r="AH177" s="65"/>
      <c r="AI177" s="65"/>
      <c r="AJ177" s="71"/>
      <c r="AK177" s="72">
        <v>97.489000000000004</v>
      </c>
      <c r="AL177" s="72">
        <v>86.561333300000001</v>
      </c>
      <c r="AM177" s="72">
        <v>50.881</v>
      </c>
      <c r="AN177" s="72">
        <f t="shared" si="21"/>
        <v>86.561333300000001</v>
      </c>
      <c r="AO177" s="71"/>
      <c r="AP177" s="65"/>
      <c r="AQ177" s="65"/>
      <c r="AR177" s="65"/>
      <c r="AS177" s="65"/>
      <c r="AT177" s="72">
        <v>2</v>
      </c>
      <c r="AU177" s="72">
        <v>-7</v>
      </c>
      <c r="AV177" s="65">
        <f t="shared" si="18"/>
        <v>2</v>
      </c>
      <c r="AW177" s="63" t="s">
        <v>5569</v>
      </c>
    </row>
    <row r="178" spans="1:49" ht="16" customHeight="1" x14ac:dyDescent="0.2">
      <c r="A178" s="30" t="s">
        <v>733</v>
      </c>
      <c r="B178" s="30" t="s">
        <v>735</v>
      </c>
      <c r="C178" s="71"/>
      <c r="D178" s="72">
        <v>-44.3</v>
      </c>
      <c r="E178" s="72">
        <v>8</v>
      </c>
      <c r="F178" s="72">
        <v>59.9</v>
      </c>
      <c r="G178" s="72">
        <v>26</v>
      </c>
      <c r="H178" s="72">
        <f t="shared" si="17"/>
        <v>59.9</v>
      </c>
      <c r="I178" s="72" t="s">
        <v>5568</v>
      </c>
      <c r="J178" s="71"/>
      <c r="K178" s="65"/>
      <c r="L178" s="65"/>
      <c r="M178" s="65"/>
      <c r="N178" s="65"/>
      <c r="O178" s="65"/>
      <c r="P178" s="71"/>
      <c r="Q178" s="65"/>
      <c r="R178" s="65"/>
      <c r="S178" s="65"/>
      <c r="T178" s="65"/>
      <c r="U178" s="65"/>
      <c r="V178" s="65"/>
      <c r="W178" s="71"/>
      <c r="X178" s="65"/>
      <c r="Y178" s="65"/>
      <c r="Z178" s="65"/>
      <c r="AA178" s="65"/>
      <c r="AB178" s="65"/>
      <c r="AC178" s="65"/>
      <c r="AD178" s="65"/>
      <c r="AE178" s="65"/>
      <c r="AF178" s="65"/>
      <c r="AG178" s="65"/>
      <c r="AH178" s="65"/>
      <c r="AI178" s="65"/>
      <c r="AJ178" s="71"/>
      <c r="AK178" s="72">
        <v>15.705333299999999</v>
      </c>
      <c r="AL178" s="72">
        <v>34.515666699999997</v>
      </c>
      <c r="AM178" s="72">
        <v>62.306666700000001</v>
      </c>
      <c r="AN178" s="72">
        <f t="shared" si="21"/>
        <v>62.306666700000001</v>
      </c>
      <c r="AO178" s="71"/>
      <c r="AP178" s="65"/>
      <c r="AQ178" s="65"/>
      <c r="AR178" s="65"/>
      <c r="AS178" s="65"/>
      <c r="AT178" s="72">
        <v>-5</v>
      </c>
      <c r="AU178" s="72">
        <v>-9</v>
      </c>
      <c r="AV178" s="65">
        <f t="shared" si="18"/>
        <v>-5</v>
      </c>
      <c r="AW178" s="63" t="s">
        <v>5569</v>
      </c>
    </row>
    <row r="179" spans="1:49" ht="16" customHeight="1" x14ac:dyDescent="0.2">
      <c r="A179" s="30" t="s">
        <v>736</v>
      </c>
      <c r="B179" s="30" t="s">
        <v>738</v>
      </c>
      <c r="C179" s="71"/>
      <c r="D179" s="72">
        <v>7.1</v>
      </c>
      <c r="E179" s="72">
        <v>52</v>
      </c>
      <c r="F179" s="72">
        <v>-38.299999999999997</v>
      </c>
      <c r="G179" s="72">
        <v>-15</v>
      </c>
      <c r="H179" s="72">
        <f t="shared" si="17"/>
        <v>52</v>
      </c>
      <c r="I179" s="72" t="s">
        <v>5568</v>
      </c>
      <c r="J179" s="71"/>
      <c r="K179" s="65"/>
      <c r="L179" s="65"/>
      <c r="M179" s="65"/>
      <c r="N179" s="65"/>
      <c r="O179" s="65"/>
      <c r="P179" s="71"/>
      <c r="Q179" s="65"/>
      <c r="R179" s="65"/>
      <c r="S179" s="65"/>
      <c r="T179" s="65"/>
      <c r="U179" s="65"/>
      <c r="V179" s="65"/>
      <c r="W179" s="71"/>
      <c r="X179" s="65"/>
      <c r="Y179" s="65"/>
      <c r="Z179" s="65"/>
      <c r="AA179" s="65"/>
      <c r="AB179" s="65"/>
      <c r="AC179" s="65"/>
      <c r="AD179" s="65"/>
      <c r="AE179" s="65"/>
      <c r="AF179" s="65"/>
      <c r="AG179" s="65"/>
      <c r="AH179" s="65"/>
      <c r="AI179" s="65"/>
      <c r="AJ179" s="71"/>
      <c r="AK179" s="72">
        <v>97.582666700000004</v>
      </c>
      <c r="AL179" s="72">
        <v>96.830666699999995</v>
      </c>
      <c r="AM179" s="72">
        <v>33.384</v>
      </c>
      <c r="AN179" s="72">
        <f t="shared" si="21"/>
        <v>96.830666699999995</v>
      </c>
      <c r="AO179" s="71"/>
      <c r="AP179" s="65"/>
      <c r="AQ179" s="65"/>
      <c r="AR179" s="65"/>
      <c r="AS179" s="65"/>
      <c r="AT179" s="72">
        <v>1</v>
      </c>
      <c r="AU179" s="72">
        <v>3</v>
      </c>
      <c r="AV179" s="65">
        <f t="shared" si="18"/>
        <v>3</v>
      </c>
      <c r="AW179" s="63" t="s">
        <v>5569</v>
      </c>
    </row>
    <row r="180" spans="1:49" ht="16" customHeight="1" x14ac:dyDescent="0.2">
      <c r="A180" s="30" t="s">
        <v>739</v>
      </c>
      <c r="B180" s="30" t="s">
        <v>741</v>
      </c>
      <c r="C180" s="71"/>
      <c r="D180" s="72">
        <v>23.1</v>
      </c>
      <c r="E180" s="72">
        <v>31</v>
      </c>
      <c r="F180" s="72">
        <v>-24.7</v>
      </c>
      <c r="G180" s="72">
        <v>-12</v>
      </c>
      <c r="H180" s="72">
        <f t="shared" si="17"/>
        <v>31</v>
      </c>
      <c r="I180" s="72" t="s">
        <v>5568</v>
      </c>
      <c r="J180" s="71"/>
      <c r="K180" s="65"/>
      <c r="L180" s="65"/>
      <c r="M180" s="65"/>
      <c r="N180" s="65"/>
      <c r="O180" s="65"/>
      <c r="P180" s="71"/>
      <c r="Q180" s="65"/>
      <c r="R180" s="65"/>
      <c r="S180" s="65"/>
      <c r="T180" s="65"/>
      <c r="U180" s="65"/>
      <c r="V180" s="65"/>
      <c r="W180" s="71"/>
      <c r="X180" s="65"/>
      <c r="Y180" s="65"/>
      <c r="Z180" s="65"/>
      <c r="AA180" s="65"/>
      <c r="AB180" s="65"/>
      <c r="AC180" s="65"/>
      <c r="AD180" s="65"/>
      <c r="AE180" s="65"/>
      <c r="AF180" s="65"/>
      <c r="AG180" s="65"/>
      <c r="AH180" s="65"/>
      <c r="AI180" s="65"/>
      <c r="AJ180" s="71"/>
      <c r="AK180" s="72">
        <v>20.316666699999999</v>
      </c>
      <c r="AL180" s="72">
        <v>39.8986667</v>
      </c>
      <c r="AM180" s="72">
        <v>7.5049999999999999</v>
      </c>
      <c r="AN180" s="72">
        <f t="shared" si="21"/>
        <v>39.8986667</v>
      </c>
      <c r="AO180" s="71"/>
      <c r="AP180" s="65"/>
      <c r="AQ180" s="65"/>
      <c r="AR180" s="65"/>
      <c r="AS180" s="65"/>
      <c r="AT180" s="72">
        <v>5</v>
      </c>
      <c r="AU180" s="72">
        <v>6</v>
      </c>
      <c r="AV180" s="65">
        <f t="shared" si="18"/>
        <v>6</v>
      </c>
      <c r="AW180" s="63" t="s">
        <v>5569</v>
      </c>
    </row>
    <row r="181" spans="1:49" ht="16" customHeight="1" x14ac:dyDescent="0.2">
      <c r="A181" s="30" t="s">
        <v>742</v>
      </c>
      <c r="B181" s="30" t="s">
        <v>744</v>
      </c>
      <c r="C181" s="71"/>
      <c r="D181" s="72">
        <v>-0.3</v>
      </c>
      <c r="E181" s="72">
        <v>27</v>
      </c>
      <c r="F181" s="72">
        <v>-116</v>
      </c>
      <c r="G181" s="72">
        <v>-31</v>
      </c>
      <c r="H181" s="72">
        <f t="shared" si="17"/>
        <v>27</v>
      </c>
      <c r="I181" s="72" t="s">
        <v>5568</v>
      </c>
      <c r="J181" s="71"/>
      <c r="K181" s="65"/>
      <c r="L181" s="65"/>
      <c r="M181" s="65"/>
      <c r="N181" s="65"/>
      <c r="O181" s="65"/>
      <c r="P181" s="71"/>
      <c r="Q181" s="65"/>
      <c r="R181" s="65"/>
      <c r="S181" s="65"/>
      <c r="T181" s="65"/>
      <c r="U181" s="65"/>
      <c r="V181" s="65"/>
      <c r="W181" s="71"/>
      <c r="X181" s="65"/>
      <c r="Y181" s="65"/>
      <c r="Z181" s="65"/>
      <c r="AA181" s="65"/>
      <c r="AB181" s="65"/>
      <c r="AC181" s="65"/>
      <c r="AD181" s="65"/>
      <c r="AE181" s="65"/>
      <c r="AF181" s="65"/>
      <c r="AG181" s="65"/>
      <c r="AH181" s="65"/>
      <c r="AI181" s="65"/>
      <c r="AJ181" s="71"/>
      <c r="AK181" s="72">
        <v>100.89666699999999</v>
      </c>
      <c r="AL181" s="72">
        <v>99.016000000000005</v>
      </c>
      <c r="AM181" s="72">
        <v>78.181666699999994</v>
      </c>
      <c r="AN181" s="72">
        <f t="shared" si="21"/>
        <v>99.016000000000005</v>
      </c>
      <c r="AO181" s="71"/>
      <c r="AP181" s="65"/>
      <c r="AQ181" s="65"/>
      <c r="AR181" s="65"/>
      <c r="AS181" s="65"/>
      <c r="AT181" s="72">
        <v>-15</v>
      </c>
      <c r="AU181" s="72">
        <v>3</v>
      </c>
      <c r="AV181" s="65">
        <f t="shared" si="18"/>
        <v>3</v>
      </c>
      <c r="AW181" s="63" t="s">
        <v>5569</v>
      </c>
    </row>
    <row r="182" spans="1:49" ht="16" customHeight="1" x14ac:dyDescent="0.2">
      <c r="A182" s="30" t="s">
        <v>745</v>
      </c>
      <c r="B182" s="30" t="s">
        <v>747</v>
      </c>
      <c r="C182" s="71"/>
      <c r="D182" s="72">
        <v>-65.7</v>
      </c>
      <c r="E182" s="72">
        <v>6</v>
      </c>
      <c r="F182" s="72">
        <v>-60.3</v>
      </c>
      <c r="G182" s="72">
        <v>7</v>
      </c>
      <c r="H182" s="72">
        <f t="shared" si="17"/>
        <v>7</v>
      </c>
      <c r="I182" s="72" t="s">
        <v>5568</v>
      </c>
      <c r="J182" s="71"/>
      <c r="K182" s="72">
        <v>83</v>
      </c>
      <c r="L182" s="65"/>
      <c r="M182" s="65"/>
      <c r="N182" s="65"/>
      <c r="O182" s="65">
        <f>MAX(K182,L182)</f>
        <v>83</v>
      </c>
      <c r="P182" s="71"/>
      <c r="Q182" s="65"/>
      <c r="R182" s="65"/>
      <c r="S182" s="65"/>
      <c r="T182" s="65"/>
      <c r="U182" s="65"/>
      <c r="V182" s="65"/>
      <c r="W182" s="71"/>
      <c r="X182" s="65"/>
      <c r="Y182" s="65"/>
      <c r="Z182" s="65"/>
      <c r="AA182" s="65"/>
      <c r="AB182" s="65"/>
      <c r="AC182" s="65"/>
      <c r="AD182" s="65"/>
      <c r="AE182" s="65"/>
      <c r="AF182" s="72">
        <v>36</v>
      </c>
      <c r="AG182" s="65"/>
      <c r="AH182" s="65"/>
      <c r="AI182" s="65">
        <f>MAX(X182:AF182)</f>
        <v>36</v>
      </c>
      <c r="AJ182" s="71"/>
      <c r="AK182" s="72">
        <v>102.407667</v>
      </c>
      <c r="AL182" s="72">
        <v>99.470333299999993</v>
      </c>
      <c r="AM182" s="72">
        <v>30.2626667</v>
      </c>
      <c r="AN182" s="72">
        <f t="shared" si="21"/>
        <v>99.470333299999993</v>
      </c>
      <c r="AO182" s="71"/>
      <c r="AP182" s="65"/>
      <c r="AQ182" s="65"/>
      <c r="AR182" s="65"/>
      <c r="AS182" s="65"/>
      <c r="AT182" s="72">
        <v>2</v>
      </c>
      <c r="AU182" s="72">
        <v>-9</v>
      </c>
      <c r="AV182" s="65">
        <f t="shared" si="18"/>
        <v>2</v>
      </c>
      <c r="AW182" s="63" t="s">
        <v>5569</v>
      </c>
    </row>
    <row r="183" spans="1:49" ht="16" customHeight="1" x14ac:dyDescent="0.2">
      <c r="A183" s="30" t="s">
        <v>748</v>
      </c>
      <c r="B183" s="30" t="s">
        <v>750</v>
      </c>
      <c r="C183" s="71"/>
      <c r="D183" s="72">
        <v>102.1</v>
      </c>
      <c r="E183" s="72">
        <v>94</v>
      </c>
      <c r="F183" s="72">
        <v>79.900000000000006</v>
      </c>
      <c r="G183" s="72">
        <v>-36</v>
      </c>
      <c r="H183" s="72">
        <f t="shared" si="17"/>
        <v>102.1</v>
      </c>
      <c r="I183" s="72" t="s">
        <v>5566</v>
      </c>
      <c r="J183" s="71"/>
      <c r="K183" s="72"/>
      <c r="L183" s="65"/>
      <c r="M183" s="65"/>
      <c r="N183" s="65"/>
      <c r="O183" s="65"/>
      <c r="P183" s="71"/>
      <c r="Q183" s="65"/>
      <c r="R183" s="65"/>
      <c r="S183" s="65"/>
      <c r="T183" s="65"/>
      <c r="U183" s="65"/>
      <c r="V183" s="65"/>
      <c r="W183" s="71"/>
      <c r="X183" s="65"/>
      <c r="Y183" s="65"/>
      <c r="Z183" s="65"/>
      <c r="AA183" s="65"/>
      <c r="AB183" s="65"/>
      <c r="AC183" s="65"/>
      <c r="AD183" s="65"/>
      <c r="AE183" s="65"/>
      <c r="AF183" s="72" t="s">
        <v>5572</v>
      </c>
      <c r="AG183" s="65"/>
      <c r="AH183" s="65"/>
      <c r="AI183" s="65"/>
      <c r="AJ183" s="71"/>
      <c r="AK183" s="72">
        <v>104.258</v>
      </c>
      <c r="AL183" s="72">
        <v>98.155000000000001</v>
      </c>
      <c r="AM183" s="72">
        <v>30.244</v>
      </c>
      <c r="AN183" s="72">
        <f t="shared" si="21"/>
        <v>98.155000000000001</v>
      </c>
      <c r="AO183" s="71"/>
      <c r="AP183" s="65"/>
      <c r="AQ183" s="65"/>
      <c r="AR183" s="65"/>
      <c r="AS183" s="65"/>
      <c r="AT183" s="72">
        <v>3</v>
      </c>
      <c r="AU183" s="72">
        <v>1</v>
      </c>
      <c r="AV183" s="65">
        <f t="shared" si="18"/>
        <v>3</v>
      </c>
      <c r="AW183" s="63" t="s">
        <v>5569</v>
      </c>
    </row>
    <row r="184" spans="1:49" ht="16" customHeight="1" x14ac:dyDescent="0.2">
      <c r="A184" s="30" t="s">
        <v>751</v>
      </c>
      <c r="B184" s="30" t="s">
        <v>753</v>
      </c>
      <c r="C184" s="71"/>
      <c r="D184" s="72">
        <v>101.9</v>
      </c>
      <c r="E184" s="72">
        <v>97</v>
      </c>
      <c r="F184" s="72">
        <v>103.8</v>
      </c>
      <c r="G184" s="72">
        <v>1</v>
      </c>
      <c r="H184" s="72">
        <f t="shared" si="17"/>
        <v>103.8</v>
      </c>
      <c r="I184" s="72" t="s">
        <v>5566</v>
      </c>
      <c r="J184" s="71"/>
      <c r="K184" s="65"/>
      <c r="L184" s="65"/>
      <c r="M184" s="65"/>
      <c r="N184" s="65"/>
      <c r="O184" s="65"/>
      <c r="P184" s="71"/>
      <c r="Q184" s="65"/>
      <c r="R184" s="65"/>
      <c r="S184" s="65"/>
      <c r="T184" s="65"/>
      <c r="U184" s="65"/>
      <c r="V184" s="65"/>
      <c r="W184" s="71"/>
      <c r="X184" s="65"/>
      <c r="Y184" s="65"/>
      <c r="Z184" s="65"/>
      <c r="AA184" s="65"/>
      <c r="AB184" s="65"/>
      <c r="AC184" s="65"/>
      <c r="AD184" s="65"/>
      <c r="AE184" s="65"/>
      <c r="AF184" s="65"/>
      <c r="AG184" s="65"/>
      <c r="AH184" s="65"/>
      <c r="AI184" s="65"/>
      <c r="AJ184" s="71"/>
      <c r="AK184" s="72">
        <v>44.707333300000002</v>
      </c>
      <c r="AL184" s="72">
        <v>41.192</v>
      </c>
      <c r="AM184" s="72">
        <v>78.663666699999993</v>
      </c>
      <c r="AN184" s="72">
        <f t="shared" si="21"/>
        <v>78.663666699999993</v>
      </c>
      <c r="AO184" s="71"/>
      <c r="AP184" s="65"/>
      <c r="AQ184" s="65"/>
      <c r="AR184" s="65"/>
      <c r="AS184" s="65"/>
      <c r="AT184" s="72">
        <v>-14</v>
      </c>
      <c r="AU184" s="72">
        <v>1</v>
      </c>
      <c r="AV184" s="65">
        <f t="shared" si="18"/>
        <v>1</v>
      </c>
      <c r="AW184" s="63" t="s">
        <v>5569</v>
      </c>
    </row>
    <row r="185" spans="1:49" ht="16" customHeight="1" x14ac:dyDescent="0.2">
      <c r="A185" s="30" t="s">
        <v>754</v>
      </c>
      <c r="B185" s="30" t="s">
        <v>756</v>
      </c>
      <c r="C185" s="71"/>
      <c r="D185" s="72">
        <v>49.3</v>
      </c>
      <c r="E185" s="72">
        <v>-70</v>
      </c>
      <c r="F185" s="72">
        <v>25</v>
      </c>
      <c r="G185" s="72">
        <v>-31</v>
      </c>
      <c r="H185" s="72">
        <f t="shared" si="17"/>
        <v>49.3</v>
      </c>
      <c r="I185" s="72" t="s">
        <v>5568</v>
      </c>
      <c r="J185" s="71"/>
      <c r="K185" s="65"/>
      <c r="L185" s="65"/>
      <c r="M185" s="65"/>
      <c r="N185" s="65"/>
      <c r="O185" s="65"/>
      <c r="P185" s="71"/>
      <c r="Q185" s="65"/>
      <c r="R185" s="65"/>
      <c r="S185" s="65"/>
      <c r="T185" s="65"/>
      <c r="U185" s="65"/>
      <c r="V185" s="65"/>
      <c r="W185" s="71"/>
      <c r="X185" s="65"/>
      <c r="Y185" s="65"/>
      <c r="Z185" s="65"/>
      <c r="AA185" s="65"/>
      <c r="AB185" s="65"/>
      <c r="AC185" s="65"/>
      <c r="AD185" s="65"/>
      <c r="AE185" s="65"/>
      <c r="AF185" s="65"/>
      <c r="AG185" s="65"/>
      <c r="AH185" s="65"/>
      <c r="AI185" s="65"/>
      <c r="AJ185" s="71"/>
      <c r="AK185" s="72">
        <v>93.406000000000006</v>
      </c>
      <c r="AL185" s="72">
        <v>81.247</v>
      </c>
      <c r="AM185" s="72">
        <v>33.265000000000001</v>
      </c>
      <c r="AN185" s="72">
        <f t="shared" si="21"/>
        <v>81.247</v>
      </c>
      <c r="AO185" s="71"/>
      <c r="AP185" s="65"/>
      <c r="AQ185" s="65"/>
      <c r="AR185" s="65"/>
      <c r="AS185" s="65"/>
      <c r="AT185" s="72">
        <v>-1</v>
      </c>
      <c r="AU185" s="72">
        <v>-4</v>
      </c>
      <c r="AV185" s="65">
        <f t="shared" si="18"/>
        <v>-1</v>
      </c>
      <c r="AW185" s="63" t="s">
        <v>5569</v>
      </c>
    </row>
    <row r="186" spans="1:49" ht="16" customHeight="1" x14ac:dyDescent="0.2">
      <c r="A186" s="30" t="s">
        <v>757</v>
      </c>
      <c r="B186" s="30" t="s">
        <v>759</v>
      </c>
      <c r="C186" s="71"/>
      <c r="D186" s="72">
        <v>96.3</v>
      </c>
      <c r="E186" s="72">
        <v>-89</v>
      </c>
      <c r="F186" s="72">
        <v>45</v>
      </c>
      <c r="G186" s="72">
        <v>19</v>
      </c>
      <c r="H186" s="72">
        <f t="shared" si="17"/>
        <v>96.3</v>
      </c>
      <c r="I186" s="72" t="s">
        <v>5566</v>
      </c>
      <c r="J186" s="71"/>
      <c r="K186" s="65"/>
      <c r="L186" s="65"/>
      <c r="M186" s="65"/>
      <c r="N186" s="65"/>
      <c r="O186" s="65"/>
      <c r="P186" s="71"/>
      <c r="Q186" s="65"/>
      <c r="R186" s="65"/>
      <c r="S186" s="65"/>
      <c r="T186" s="65"/>
      <c r="U186" s="65"/>
      <c r="V186" s="65"/>
      <c r="W186" s="71"/>
      <c r="X186" s="65"/>
      <c r="Y186" s="65"/>
      <c r="Z186" s="65"/>
      <c r="AA186" s="65"/>
      <c r="AB186" s="65"/>
      <c r="AC186" s="65"/>
      <c r="AD186" s="65"/>
      <c r="AE186" s="65"/>
      <c r="AF186" s="65"/>
      <c r="AG186" s="65"/>
      <c r="AH186" s="65"/>
      <c r="AI186" s="65"/>
      <c r="AJ186" s="71"/>
      <c r="AK186" s="72">
        <v>105.175</v>
      </c>
      <c r="AL186" s="72">
        <v>110.30466699999999</v>
      </c>
      <c r="AM186" s="72">
        <v>30.0996667</v>
      </c>
      <c r="AN186" s="72">
        <f t="shared" si="21"/>
        <v>110.30466699999999</v>
      </c>
      <c r="AO186" s="71"/>
      <c r="AP186" s="65"/>
      <c r="AQ186" s="65"/>
      <c r="AR186" s="65"/>
      <c r="AS186" s="65">
        <f>MAX(AP186:AR186)</f>
        <v>0</v>
      </c>
      <c r="AT186" s="72">
        <v>0</v>
      </c>
      <c r="AU186" s="72">
        <v>-8</v>
      </c>
      <c r="AV186" s="65">
        <f t="shared" si="18"/>
        <v>0</v>
      </c>
      <c r="AW186" s="63" t="s">
        <v>5569</v>
      </c>
    </row>
    <row r="187" spans="1:49" ht="16" customHeight="1" x14ac:dyDescent="0.2">
      <c r="A187" s="30" t="s">
        <v>760</v>
      </c>
      <c r="B187" s="30" t="s">
        <v>762</v>
      </c>
      <c r="C187" s="71"/>
      <c r="D187" s="72">
        <v>-2.4</v>
      </c>
      <c r="E187" s="72">
        <v>8</v>
      </c>
      <c r="F187" s="72">
        <v>-59.2</v>
      </c>
      <c r="G187" s="72">
        <v>-2</v>
      </c>
      <c r="H187" s="72">
        <f t="shared" si="17"/>
        <v>8</v>
      </c>
      <c r="I187" s="72" t="s">
        <v>5568</v>
      </c>
      <c r="J187" s="71"/>
      <c r="K187" s="65"/>
      <c r="L187" s="65"/>
      <c r="M187" s="65"/>
      <c r="N187" s="65"/>
      <c r="O187" s="65"/>
      <c r="P187" s="71"/>
      <c r="Q187" s="65"/>
      <c r="R187" s="65"/>
      <c r="S187" s="65"/>
      <c r="T187" s="65"/>
      <c r="U187" s="65"/>
      <c r="V187" s="65"/>
      <c r="W187" s="71"/>
      <c r="X187" s="65"/>
      <c r="Y187" s="65"/>
      <c r="Z187" s="65"/>
      <c r="AA187" s="65"/>
      <c r="AB187" s="65"/>
      <c r="AC187" s="65"/>
      <c r="AD187" s="65"/>
      <c r="AE187" s="65"/>
      <c r="AF187" s="65"/>
      <c r="AG187" s="65"/>
      <c r="AH187" s="65"/>
      <c r="AI187" s="65"/>
      <c r="AJ187" s="71"/>
      <c r="AK187" s="72">
        <v>20.4503333</v>
      </c>
      <c r="AL187" s="72">
        <v>9.1416666699999993</v>
      </c>
      <c r="AM187" s="72">
        <v>13.591333300000001</v>
      </c>
      <c r="AN187" s="72">
        <f t="shared" si="21"/>
        <v>13.591333300000001</v>
      </c>
      <c r="AO187" s="71"/>
      <c r="AP187" s="65"/>
      <c r="AQ187" s="65"/>
      <c r="AR187" s="65"/>
      <c r="AS187" s="65"/>
      <c r="AT187" s="72">
        <v>-7</v>
      </c>
      <c r="AU187" s="72">
        <v>-5</v>
      </c>
      <c r="AV187" s="65">
        <f t="shared" si="18"/>
        <v>-5</v>
      </c>
      <c r="AW187" s="63" t="s">
        <v>5569</v>
      </c>
    </row>
    <row r="188" spans="1:49" ht="16" customHeight="1" x14ac:dyDescent="0.2">
      <c r="A188" s="30" t="s">
        <v>763</v>
      </c>
      <c r="B188" s="30" t="s">
        <v>765</v>
      </c>
      <c r="C188" s="71"/>
      <c r="D188" s="72">
        <v>101.9</v>
      </c>
      <c r="E188" s="72">
        <v>94</v>
      </c>
      <c r="F188" s="72">
        <v>106.9</v>
      </c>
      <c r="G188" s="72">
        <v>-4</v>
      </c>
      <c r="H188" s="72">
        <f t="shared" si="17"/>
        <v>106.9</v>
      </c>
      <c r="I188" s="72" t="s">
        <v>5566</v>
      </c>
      <c r="J188" s="71"/>
      <c r="K188" s="65"/>
      <c r="L188" s="65"/>
      <c r="M188" s="65"/>
      <c r="N188" s="65"/>
      <c r="O188" s="65"/>
      <c r="P188" s="71"/>
      <c r="Q188" s="65"/>
      <c r="R188" s="65"/>
      <c r="S188" s="65"/>
      <c r="T188" s="65"/>
      <c r="U188" s="65"/>
      <c r="V188" s="65"/>
      <c r="W188" s="71"/>
      <c r="X188" s="65"/>
      <c r="Y188" s="65"/>
      <c r="Z188" s="65"/>
      <c r="AA188" s="65"/>
      <c r="AB188" s="65"/>
      <c r="AC188" s="65"/>
      <c r="AD188" s="65"/>
      <c r="AE188" s="65"/>
      <c r="AF188" s="65"/>
      <c r="AG188" s="65"/>
      <c r="AH188" s="65"/>
      <c r="AI188" s="65"/>
      <c r="AJ188" s="71"/>
      <c r="AK188" s="72">
        <v>101.509</v>
      </c>
      <c r="AL188" s="72">
        <v>100.309667</v>
      </c>
      <c r="AM188" s="72">
        <v>41.756</v>
      </c>
      <c r="AN188" s="72">
        <f t="shared" si="21"/>
        <v>100.309667</v>
      </c>
      <c r="AO188" s="71"/>
      <c r="AP188" s="65"/>
      <c r="AQ188" s="65"/>
      <c r="AR188" s="65"/>
      <c r="AS188" s="65"/>
      <c r="AT188" s="72">
        <v>-9</v>
      </c>
      <c r="AU188" s="72">
        <v>9</v>
      </c>
      <c r="AV188" s="65">
        <f t="shared" si="18"/>
        <v>9</v>
      </c>
      <c r="AW188" s="63" t="s">
        <v>5569</v>
      </c>
    </row>
    <row r="189" spans="1:49" ht="16" customHeight="1" x14ac:dyDescent="0.2">
      <c r="A189" s="30" t="s">
        <v>766</v>
      </c>
      <c r="B189" s="30" t="s">
        <v>768</v>
      </c>
      <c r="C189" s="71"/>
      <c r="D189" s="72">
        <v>99.2</v>
      </c>
      <c r="E189" s="72">
        <v>-20</v>
      </c>
      <c r="F189" s="72">
        <v>-54.4</v>
      </c>
      <c r="G189" s="72">
        <v>45</v>
      </c>
      <c r="H189" s="72">
        <f t="shared" si="17"/>
        <v>99.2</v>
      </c>
      <c r="I189" s="72" t="s">
        <v>5566</v>
      </c>
      <c r="J189" s="71"/>
      <c r="K189" s="65"/>
      <c r="L189" s="65"/>
      <c r="M189" s="65"/>
      <c r="N189" s="65"/>
      <c r="O189" s="65"/>
      <c r="P189" s="71"/>
      <c r="Q189" s="65"/>
      <c r="R189" s="65"/>
      <c r="S189" s="65"/>
      <c r="T189" s="65"/>
      <c r="U189" s="65"/>
      <c r="V189" s="65"/>
      <c r="W189" s="71"/>
      <c r="X189" s="65"/>
      <c r="Y189" s="65"/>
      <c r="Z189" s="65"/>
      <c r="AA189" s="65"/>
      <c r="AB189" s="65"/>
      <c r="AC189" s="65"/>
      <c r="AD189" s="65"/>
      <c r="AE189" s="65"/>
      <c r="AF189" s="65"/>
      <c r="AG189" s="65"/>
      <c r="AH189" s="65"/>
      <c r="AI189" s="65"/>
      <c r="AJ189" s="71"/>
      <c r="AK189" s="72">
        <v>6.60366667</v>
      </c>
      <c r="AL189" s="72">
        <v>9.7083333300000003</v>
      </c>
      <c r="AM189" s="72">
        <v>0.36733333000000001</v>
      </c>
      <c r="AN189" s="72">
        <f t="shared" si="21"/>
        <v>9.7083333300000003</v>
      </c>
      <c r="AO189" s="71"/>
      <c r="AP189" s="65"/>
      <c r="AQ189" s="65"/>
      <c r="AR189" s="65"/>
      <c r="AS189" s="65"/>
      <c r="AT189" s="72">
        <v>-3</v>
      </c>
      <c r="AU189" s="72">
        <v>-5</v>
      </c>
      <c r="AV189" s="65">
        <f t="shared" si="18"/>
        <v>-3</v>
      </c>
      <c r="AW189" s="63" t="s">
        <v>5569</v>
      </c>
    </row>
    <row r="190" spans="1:49" ht="16" customHeight="1" x14ac:dyDescent="0.2">
      <c r="A190" s="30" t="s">
        <v>769</v>
      </c>
      <c r="B190" s="30" t="s">
        <v>771</v>
      </c>
      <c r="C190" s="71"/>
      <c r="D190" s="72">
        <v>6.1</v>
      </c>
      <c r="E190" s="72">
        <v>7</v>
      </c>
      <c r="F190" s="72">
        <v>-88.6</v>
      </c>
      <c r="G190" s="72">
        <v>-20</v>
      </c>
      <c r="H190" s="72">
        <f t="shared" si="17"/>
        <v>7</v>
      </c>
      <c r="I190" s="72" t="s">
        <v>5568</v>
      </c>
      <c r="J190" s="71"/>
      <c r="K190" s="65"/>
      <c r="L190" s="65"/>
      <c r="M190" s="65"/>
      <c r="N190" s="65"/>
      <c r="O190" s="65"/>
      <c r="P190" s="71"/>
      <c r="Q190" s="65"/>
      <c r="R190" s="65"/>
      <c r="S190" s="65"/>
      <c r="T190" s="65"/>
      <c r="U190" s="65"/>
      <c r="V190" s="65"/>
      <c r="W190" s="71"/>
      <c r="X190" s="65"/>
      <c r="Y190" s="65"/>
      <c r="Z190" s="65"/>
      <c r="AA190" s="65"/>
      <c r="AB190" s="65"/>
      <c r="AC190" s="65"/>
      <c r="AD190" s="65"/>
      <c r="AE190" s="65"/>
      <c r="AF190" s="65"/>
      <c r="AG190" s="65"/>
      <c r="AH190" s="65"/>
      <c r="AI190" s="65"/>
      <c r="AJ190" s="71"/>
      <c r="AK190" s="72">
        <v>-2.0350000000000001</v>
      </c>
      <c r="AL190" s="72">
        <v>-0.45566669999999998</v>
      </c>
      <c r="AM190" s="72">
        <v>-3.1083333</v>
      </c>
      <c r="AN190" s="72">
        <f t="shared" si="21"/>
        <v>-0.45566669999999998</v>
      </c>
      <c r="AO190" s="71"/>
      <c r="AP190" s="65"/>
      <c r="AQ190" s="65"/>
      <c r="AR190" s="65"/>
      <c r="AS190" s="65"/>
      <c r="AT190" s="72">
        <v>-8</v>
      </c>
      <c r="AU190" s="72">
        <v>-3</v>
      </c>
      <c r="AV190" s="65">
        <f t="shared" si="18"/>
        <v>-3</v>
      </c>
      <c r="AW190" s="63" t="s">
        <v>5569</v>
      </c>
    </row>
    <row r="191" spans="1:49" ht="16" customHeight="1" x14ac:dyDescent="0.2">
      <c r="A191" s="30" t="s">
        <v>772</v>
      </c>
      <c r="B191" s="30" t="s">
        <v>774</v>
      </c>
      <c r="C191" s="71"/>
      <c r="D191" s="72">
        <v>-37.200000000000003</v>
      </c>
      <c r="E191" s="72">
        <v>2</v>
      </c>
      <c r="F191" s="72">
        <v>6.6</v>
      </c>
      <c r="G191" s="72">
        <v>31</v>
      </c>
      <c r="H191" s="72">
        <f t="shared" si="17"/>
        <v>31</v>
      </c>
      <c r="I191" s="72" t="s">
        <v>5568</v>
      </c>
      <c r="J191" s="71"/>
      <c r="K191" s="65"/>
      <c r="L191" s="65"/>
      <c r="M191" s="65"/>
      <c r="N191" s="65"/>
      <c r="O191" s="65"/>
      <c r="P191" s="71"/>
      <c r="Q191" s="65"/>
      <c r="R191" s="65"/>
      <c r="S191" s="65"/>
      <c r="T191" s="65"/>
      <c r="U191" s="65"/>
      <c r="V191" s="65"/>
      <c r="W191" s="71"/>
      <c r="X191" s="65"/>
      <c r="Y191" s="65"/>
      <c r="Z191" s="65"/>
      <c r="AA191" s="65"/>
      <c r="AB191" s="65"/>
      <c r="AC191" s="65"/>
      <c r="AD191" s="65"/>
      <c r="AE191" s="65"/>
      <c r="AF191" s="65"/>
      <c r="AG191" s="65"/>
      <c r="AH191" s="65"/>
      <c r="AI191" s="65"/>
      <c r="AJ191" s="71"/>
      <c r="AK191" s="72">
        <v>25.509333300000002</v>
      </c>
      <c r="AL191" s="72">
        <v>10.254</v>
      </c>
      <c r="AM191" s="72">
        <v>6.0323333300000002</v>
      </c>
      <c r="AN191" s="72">
        <f t="shared" si="21"/>
        <v>10.254</v>
      </c>
      <c r="AO191" s="71"/>
      <c r="AP191" s="65"/>
      <c r="AQ191" s="65"/>
      <c r="AR191" s="65"/>
      <c r="AS191" s="65"/>
      <c r="AT191" s="72">
        <v>-1</v>
      </c>
      <c r="AU191" s="72">
        <v>-4</v>
      </c>
      <c r="AV191" s="65">
        <f t="shared" si="18"/>
        <v>-1</v>
      </c>
      <c r="AW191" s="63" t="s">
        <v>5569</v>
      </c>
    </row>
    <row r="192" spans="1:49" ht="16" customHeight="1" x14ac:dyDescent="0.2">
      <c r="A192" s="30" t="s">
        <v>775</v>
      </c>
      <c r="B192" s="30" t="s">
        <v>777</v>
      </c>
      <c r="C192" s="71"/>
      <c r="D192" s="72">
        <v>26.1</v>
      </c>
      <c r="E192" s="72">
        <v>7</v>
      </c>
      <c r="F192" s="72">
        <v>-41.7</v>
      </c>
      <c r="G192" s="72">
        <v>3</v>
      </c>
      <c r="H192" s="72">
        <f t="shared" si="17"/>
        <v>26.1</v>
      </c>
      <c r="I192" s="72" t="s">
        <v>5568</v>
      </c>
      <c r="J192" s="71"/>
      <c r="K192" s="65"/>
      <c r="L192" s="65"/>
      <c r="M192" s="65"/>
      <c r="N192" s="65"/>
      <c r="O192" s="65"/>
      <c r="P192" s="71"/>
      <c r="Q192" s="65"/>
      <c r="R192" s="65"/>
      <c r="S192" s="65"/>
      <c r="T192" s="65"/>
      <c r="U192" s="65"/>
      <c r="V192" s="65"/>
      <c r="W192" s="71"/>
      <c r="X192" s="65"/>
      <c r="Y192" s="65"/>
      <c r="Z192" s="65"/>
      <c r="AA192" s="65"/>
      <c r="AB192" s="65"/>
      <c r="AC192" s="65"/>
      <c r="AD192" s="65"/>
      <c r="AE192" s="65"/>
      <c r="AF192" s="65"/>
      <c r="AG192" s="65"/>
      <c r="AH192" s="65"/>
      <c r="AI192" s="65"/>
      <c r="AJ192" s="71"/>
      <c r="AK192" s="72">
        <v>23.9443333</v>
      </c>
      <c r="AL192" s="72">
        <v>10.245666699999999</v>
      </c>
      <c r="AM192" s="72">
        <v>18.632666700000001</v>
      </c>
      <c r="AN192" s="72">
        <f t="shared" si="21"/>
        <v>18.632666700000001</v>
      </c>
      <c r="AO192" s="71"/>
      <c r="AP192" s="65"/>
      <c r="AQ192" s="65"/>
      <c r="AR192" s="65"/>
      <c r="AS192" s="65"/>
      <c r="AT192" s="72">
        <v>-4</v>
      </c>
      <c r="AU192" s="72">
        <v>-5</v>
      </c>
      <c r="AV192" s="65">
        <f t="shared" si="18"/>
        <v>-4</v>
      </c>
      <c r="AW192" s="63" t="s">
        <v>5569</v>
      </c>
    </row>
    <row r="193" spans="1:49" ht="16" customHeight="1" x14ac:dyDescent="0.2">
      <c r="A193" s="30" t="s">
        <v>778</v>
      </c>
      <c r="B193" s="30" t="s">
        <v>780</v>
      </c>
      <c r="C193" s="71"/>
      <c r="D193" s="72">
        <v>46.3</v>
      </c>
      <c r="E193" s="72">
        <v>29</v>
      </c>
      <c r="F193" s="72">
        <v>-8.4</v>
      </c>
      <c r="G193" s="72">
        <v>-4</v>
      </c>
      <c r="H193" s="72">
        <f t="shared" si="17"/>
        <v>46.3</v>
      </c>
      <c r="I193" s="72" t="s">
        <v>5568</v>
      </c>
      <c r="J193" s="71"/>
      <c r="K193" s="65"/>
      <c r="L193" s="65"/>
      <c r="M193" s="65"/>
      <c r="N193" s="65"/>
      <c r="O193" s="65"/>
      <c r="P193" s="71"/>
      <c r="Q193" s="65"/>
      <c r="R193" s="65"/>
      <c r="S193" s="65"/>
      <c r="T193" s="65"/>
      <c r="U193" s="65"/>
      <c r="V193" s="65"/>
      <c r="W193" s="71"/>
      <c r="X193" s="65"/>
      <c r="Y193" s="65"/>
      <c r="Z193" s="65"/>
      <c r="AA193" s="65"/>
      <c r="AB193" s="65"/>
      <c r="AC193" s="65"/>
      <c r="AD193" s="65"/>
      <c r="AE193" s="65"/>
      <c r="AF193" s="65"/>
      <c r="AG193" s="65"/>
      <c r="AH193" s="65"/>
      <c r="AI193" s="65"/>
      <c r="AJ193" s="71"/>
      <c r="AK193" s="72">
        <v>48.325000000000003</v>
      </c>
      <c r="AL193" s="72">
        <v>64.849000000000004</v>
      </c>
      <c r="AM193" s="72">
        <v>73.1683333</v>
      </c>
      <c r="AN193" s="72">
        <f t="shared" si="21"/>
        <v>73.1683333</v>
      </c>
      <c r="AO193" s="71"/>
      <c r="AP193" s="65"/>
      <c r="AQ193" s="65"/>
      <c r="AR193" s="65"/>
      <c r="AS193" s="65"/>
      <c r="AT193" s="72">
        <v>4</v>
      </c>
      <c r="AU193" s="72">
        <v>15</v>
      </c>
      <c r="AV193" s="65">
        <f t="shared" si="18"/>
        <v>15</v>
      </c>
      <c r="AW193" s="63" t="s">
        <v>5567</v>
      </c>
    </row>
    <row r="194" spans="1:49" ht="16" customHeight="1" x14ac:dyDescent="0.2">
      <c r="A194" s="30" t="s">
        <v>781</v>
      </c>
      <c r="B194" s="30" t="s">
        <v>783</v>
      </c>
      <c r="C194" s="71"/>
      <c r="D194" s="72">
        <v>17.399999999999999</v>
      </c>
      <c r="E194" s="72">
        <v>7</v>
      </c>
      <c r="F194" s="72">
        <v>-41.5</v>
      </c>
      <c r="G194" s="72">
        <v>-15</v>
      </c>
      <c r="H194" s="72">
        <f t="shared" si="17"/>
        <v>17.399999999999999</v>
      </c>
      <c r="I194" s="72" t="s">
        <v>5568</v>
      </c>
      <c r="J194" s="71"/>
      <c r="K194" s="65"/>
      <c r="L194" s="65"/>
      <c r="M194" s="65"/>
      <c r="N194" s="65"/>
      <c r="O194" s="65"/>
      <c r="P194" s="71"/>
      <c r="Q194" s="65"/>
      <c r="R194" s="65"/>
      <c r="S194" s="65"/>
      <c r="T194" s="65"/>
      <c r="U194" s="65"/>
      <c r="V194" s="65"/>
      <c r="W194" s="71"/>
      <c r="X194" s="65"/>
      <c r="Y194" s="65"/>
      <c r="Z194" s="65"/>
      <c r="AA194" s="65"/>
      <c r="AB194" s="65"/>
      <c r="AC194" s="65"/>
      <c r="AD194" s="65"/>
      <c r="AE194" s="65"/>
      <c r="AF194" s="65"/>
      <c r="AG194" s="65"/>
      <c r="AH194" s="65"/>
      <c r="AI194" s="65"/>
      <c r="AJ194" s="71"/>
      <c r="AK194" s="72">
        <v>-1.4363333</v>
      </c>
      <c r="AL194" s="72">
        <v>-5.0423333000000001</v>
      </c>
      <c r="AM194" s="72">
        <v>-4.9716667000000001</v>
      </c>
      <c r="AN194" s="72">
        <f t="shared" si="21"/>
        <v>-4.9716667000000001</v>
      </c>
      <c r="AO194" s="71"/>
      <c r="AP194" s="65"/>
      <c r="AQ194" s="65"/>
      <c r="AR194" s="65"/>
      <c r="AS194" s="65"/>
      <c r="AT194" s="72">
        <v>10</v>
      </c>
      <c r="AU194" s="72">
        <v>2</v>
      </c>
      <c r="AV194" s="65">
        <f t="shared" si="18"/>
        <v>10</v>
      </c>
      <c r="AW194" s="63" t="s">
        <v>5567</v>
      </c>
    </row>
    <row r="195" spans="1:49" ht="16" customHeight="1" x14ac:dyDescent="0.2">
      <c r="A195" s="30" t="s">
        <v>784</v>
      </c>
      <c r="B195" s="30" t="s">
        <v>786</v>
      </c>
      <c r="C195" s="71"/>
      <c r="D195" s="72">
        <v>-20.399999999999999</v>
      </c>
      <c r="E195" s="72">
        <v>-11</v>
      </c>
      <c r="F195" s="72">
        <v>-116.3</v>
      </c>
      <c r="G195" s="72">
        <v>-51</v>
      </c>
      <c r="H195" s="72">
        <f t="shared" si="17"/>
        <v>-11</v>
      </c>
      <c r="I195" s="72" t="s">
        <v>5568</v>
      </c>
      <c r="J195" s="71"/>
      <c r="K195" s="65"/>
      <c r="L195" s="65"/>
      <c r="M195" s="65"/>
      <c r="N195" s="65"/>
      <c r="O195" s="65"/>
      <c r="P195" s="71"/>
      <c r="Q195" s="65"/>
      <c r="R195" s="65"/>
      <c r="S195" s="65"/>
      <c r="T195" s="65"/>
      <c r="U195" s="65"/>
      <c r="V195" s="65"/>
      <c r="W195" s="71"/>
      <c r="X195" s="65"/>
      <c r="Y195" s="65"/>
      <c r="Z195" s="65"/>
      <c r="AA195" s="65"/>
      <c r="AB195" s="65"/>
      <c r="AC195" s="65"/>
      <c r="AD195" s="65"/>
      <c r="AE195" s="65"/>
      <c r="AF195" s="65"/>
      <c r="AG195" s="65"/>
      <c r="AH195" s="65"/>
      <c r="AI195" s="65"/>
      <c r="AJ195" s="71"/>
      <c r="AK195" s="72">
        <v>88.416666699999993</v>
      </c>
      <c r="AL195" s="72">
        <v>57.514333299999997</v>
      </c>
      <c r="AM195" s="72">
        <v>71.979333299999993</v>
      </c>
      <c r="AN195" s="72">
        <f t="shared" si="21"/>
        <v>71.979333299999993</v>
      </c>
      <c r="AO195" s="71"/>
      <c r="AP195" s="65"/>
      <c r="AQ195" s="65"/>
      <c r="AR195" s="65"/>
      <c r="AS195" s="65"/>
      <c r="AT195" s="72">
        <v>-21</v>
      </c>
      <c r="AU195" s="72">
        <v>-4</v>
      </c>
      <c r="AV195" s="65">
        <f t="shared" si="18"/>
        <v>-4</v>
      </c>
      <c r="AW195" s="63" t="s">
        <v>5569</v>
      </c>
    </row>
    <row r="196" spans="1:49" ht="16" customHeight="1" x14ac:dyDescent="0.2">
      <c r="A196" s="30" t="s">
        <v>787</v>
      </c>
      <c r="B196" s="30" t="s">
        <v>789</v>
      </c>
      <c r="C196" s="71"/>
      <c r="D196" s="72">
        <v>33.799999999999997</v>
      </c>
      <c r="E196" s="72">
        <v>60</v>
      </c>
      <c r="F196" s="72">
        <v>27.9</v>
      </c>
      <c r="G196" s="72">
        <v>-25</v>
      </c>
      <c r="H196" s="72">
        <f t="shared" ref="H196:H259" si="22">MAX(D196:G196)</f>
        <v>60</v>
      </c>
      <c r="I196" s="72" t="s">
        <v>5568</v>
      </c>
      <c r="J196" s="71"/>
      <c r="K196" s="65"/>
      <c r="L196" s="65"/>
      <c r="M196" s="65"/>
      <c r="N196" s="65"/>
      <c r="O196" s="65"/>
      <c r="P196" s="71"/>
      <c r="Q196" s="65"/>
      <c r="R196" s="65"/>
      <c r="S196" s="65"/>
      <c r="T196" s="65"/>
      <c r="U196" s="65"/>
      <c r="V196" s="65"/>
      <c r="W196" s="71"/>
      <c r="X196" s="65"/>
      <c r="Y196" s="65"/>
      <c r="Z196" s="65"/>
      <c r="AA196" s="65"/>
      <c r="AB196" s="65"/>
      <c r="AC196" s="65"/>
      <c r="AD196" s="65"/>
      <c r="AE196" s="65"/>
      <c r="AF196" s="65"/>
      <c r="AG196" s="65"/>
      <c r="AH196" s="65"/>
      <c r="AI196" s="65"/>
      <c r="AJ196" s="71"/>
      <c r="AK196" s="72">
        <v>20.170333299999999</v>
      </c>
      <c r="AL196" s="72">
        <v>26.4336667</v>
      </c>
      <c r="AM196" s="72">
        <v>17.100000000000001</v>
      </c>
      <c r="AN196" s="72">
        <f t="shared" si="21"/>
        <v>26.4336667</v>
      </c>
      <c r="AO196" s="71"/>
      <c r="AP196" s="65"/>
      <c r="AQ196" s="65"/>
      <c r="AR196" s="65"/>
      <c r="AS196" s="65"/>
      <c r="AT196" s="72">
        <v>6</v>
      </c>
      <c r="AU196" s="72">
        <v>26</v>
      </c>
      <c r="AV196" s="65">
        <f t="shared" ref="AV196:AV259" si="23">MAX(AT196:AU196)</f>
        <v>26</v>
      </c>
      <c r="AW196" s="63" t="s">
        <v>5567</v>
      </c>
    </row>
    <row r="197" spans="1:49" ht="16" customHeight="1" x14ac:dyDescent="0.2">
      <c r="A197" s="30" t="s">
        <v>790</v>
      </c>
      <c r="B197" s="30" t="s">
        <v>792</v>
      </c>
      <c r="C197" s="71"/>
      <c r="D197" s="72">
        <v>30.8</v>
      </c>
      <c r="E197" s="72">
        <v>14</v>
      </c>
      <c r="F197" s="72">
        <v>-32.1</v>
      </c>
      <c r="G197" s="72">
        <v>6</v>
      </c>
      <c r="H197" s="72">
        <f t="shared" si="22"/>
        <v>30.8</v>
      </c>
      <c r="I197" s="72" t="s">
        <v>5568</v>
      </c>
      <c r="J197" s="71"/>
      <c r="K197" s="65"/>
      <c r="L197" s="65"/>
      <c r="M197" s="65"/>
      <c r="N197" s="65"/>
      <c r="O197" s="65"/>
      <c r="P197" s="71"/>
      <c r="Q197" s="65"/>
      <c r="R197" s="65"/>
      <c r="S197" s="65"/>
      <c r="T197" s="65"/>
      <c r="U197" s="65"/>
      <c r="V197" s="65"/>
      <c r="W197" s="71"/>
      <c r="X197" s="65"/>
      <c r="Y197" s="65"/>
      <c r="Z197" s="65"/>
      <c r="AA197" s="65"/>
      <c r="AB197" s="65"/>
      <c r="AC197" s="65"/>
      <c r="AD197" s="65"/>
      <c r="AE197" s="65"/>
      <c r="AF197" s="65"/>
      <c r="AG197" s="65"/>
      <c r="AH197" s="65"/>
      <c r="AI197" s="65"/>
      <c r="AJ197" s="71"/>
      <c r="AK197" s="72">
        <v>2.4079999999999999</v>
      </c>
      <c r="AL197" s="72">
        <v>5.2130000000000001</v>
      </c>
      <c r="AM197" s="72">
        <v>-4.9333299999999997E-2</v>
      </c>
      <c r="AN197" s="72">
        <f t="shared" si="21"/>
        <v>5.2130000000000001</v>
      </c>
      <c r="AO197" s="71"/>
      <c r="AP197" s="65"/>
      <c r="AQ197" s="65"/>
      <c r="AR197" s="65"/>
      <c r="AS197" s="65"/>
      <c r="AT197" s="72">
        <v>-6</v>
      </c>
      <c r="AU197" s="72">
        <v>-7</v>
      </c>
      <c r="AV197" s="65">
        <f t="shared" si="23"/>
        <v>-6</v>
      </c>
      <c r="AW197" s="63" t="s">
        <v>5569</v>
      </c>
    </row>
    <row r="198" spans="1:49" ht="16" customHeight="1" x14ac:dyDescent="0.2">
      <c r="A198" s="30" t="s">
        <v>793</v>
      </c>
      <c r="B198" s="30" t="s">
        <v>795</v>
      </c>
      <c r="C198" s="71"/>
      <c r="D198" s="72">
        <v>13.9</v>
      </c>
      <c r="E198" s="72">
        <v>-3</v>
      </c>
      <c r="F198" s="72">
        <v>-53.1</v>
      </c>
      <c r="G198" s="72">
        <v>-20</v>
      </c>
      <c r="H198" s="72">
        <f t="shared" si="22"/>
        <v>13.9</v>
      </c>
      <c r="I198" s="72" t="s">
        <v>5568</v>
      </c>
      <c r="J198" s="71"/>
      <c r="K198" s="65"/>
      <c r="L198" s="65"/>
      <c r="M198" s="65"/>
      <c r="N198" s="65"/>
      <c r="O198" s="65"/>
      <c r="P198" s="71"/>
      <c r="Q198" s="65"/>
      <c r="R198" s="65"/>
      <c r="S198" s="65"/>
      <c r="T198" s="65"/>
      <c r="U198" s="65"/>
      <c r="V198" s="65"/>
      <c r="W198" s="71"/>
      <c r="X198" s="65"/>
      <c r="Y198" s="65"/>
      <c r="Z198" s="65"/>
      <c r="AA198" s="65"/>
      <c r="AB198" s="65"/>
      <c r="AC198" s="65"/>
      <c r="AD198" s="65"/>
      <c r="AE198" s="65"/>
      <c r="AF198" s="65"/>
      <c r="AG198" s="65"/>
      <c r="AH198" s="65"/>
      <c r="AI198" s="65"/>
      <c r="AJ198" s="71"/>
      <c r="AK198" s="72">
        <v>3.5603333300000002</v>
      </c>
      <c r="AL198" s="72">
        <v>27.524333299999999</v>
      </c>
      <c r="AM198" s="72">
        <v>22.215333300000001</v>
      </c>
      <c r="AN198" s="72">
        <f t="shared" si="21"/>
        <v>27.524333299999999</v>
      </c>
      <c r="AO198" s="71"/>
      <c r="AP198" s="65"/>
      <c r="AQ198" s="65"/>
      <c r="AR198" s="65"/>
      <c r="AS198" s="65"/>
      <c r="AT198" s="72">
        <v>-10</v>
      </c>
      <c r="AU198" s="72">
        <v>-3</v>
      </c>
      <c r="AV198" s="65">
        <f t="shared" si="23"/>
        <v>-3</v>
      </c>
      <c r="AW198" s="63" t="s">
        <v>5569</v>
      </c>
    </row>
    <row r="199" spans="1:49" ht="16" customHeight="1" x14ac:dyDescent="0.2">
      <c r="A199" s="30" t="s">
        <v>796</v>
      </c>
      <c r="B199" s="30" t="s">
        <v>798</v>
      </c>
      <c r="C199" s="71"/>
      <c r="D199" s="72">
        <v>-14.9</v>
      </c>
      <c r="E199" s="72">
        <v>25</v>
      </c>
      <c r="F199" s="72">
        <v>20.100000000000001</v>
      </c>
      <c r="G199" s="72">
        <v>0</v>
      </c>
      <c r="H199" s="72">
        <f t="shared" si="22"/>
        <v>25</v>
      </c>
      <c r="I199" s="72" t="s">
        <v>5568</v>
      </c>
      <c r="J199" s="71"/>
      <c r="K199" s="65"/>
      <c r="L199" s="65"/>
      <c r="M199" s="65"/>
      <c r="N199" s="65"/>
      <c r="O199" s="65"/>
      <c r="P199" s="71"/>
      <c r="Q199" s="65"/>
      <c r="R199" s="65"/>
      <c r="S199" s="65"/>
      <c r="T199" s="65"/>
      <c r="U199" s="65"/>
      <c r="V199" s="65"/>
      <c r="W199" s="71"/>
      <c r="X199" s="65"/>
      <c r="Y199" s="65"/>
      <c r="Z199" s="65"/>
      <c r="AA199" s="65"/>
      <c r="AB199" s="65"/>
      <c r="AC199" s="65"/>
      <c r="AD199" s="65"/>
      <c r="AE199" s="65"/>
      <c r="AF199" s="65"/>
      <c r="AG199" s="65"/>
      <c r="AH199" s="65"/>
      <c r="AI199" s="65"/>
      <c r="AJ199" s="71"/>
      <c r="AK199" s="72">
        <v>12.574533300000001</v>
      </c>
      <c r="AL199" s="72">
        <v>9.4261666700000006</v>
      </c>
      <c r="AM199" s="72">
        <v>31.0923333</v>
      </c>
      <c r="AN199" s="72">
        <f t="shared" si="21"/>
        <v>31.0923333</v>
      </c>
      <c r="AO199" s="71"/>
      <c r="AP199" s="65"/>
      <c r="AQ199" s="65"/>
      <c r="AR199" s="65"/>
      <c r="AS199" s="65"/>
      <c r="AT199" s="72">
        <v>-2</v>
      </c>
      <c r="AU199" s="72">
        <v>-5</v>
      </c>
      <c r="AV199" s="65">
        <f t="shared" si="23"/>
        <v>-2</v>
      </c>
      <c r="AW199" s="63" t="s">
        <v>5569</v>
      </c>
    </row>
    <row r="200" spans="1:49" ht="16" customHeight="1" x14ac:dyDescent="0.2">
      <c r="A200" s="30" t="s">
        <v>799</v>
      </c>
      <c r="B200" s="30" t="s">
        <v>801</v>
      </c>
      <c r="C200" s="71"/>
      <c r="D200" s="72">
        <v>-10.3</v>
      </c>
      <c r="E200" s="72">
        <v>-11</v>
      </c>
      <c r="F200" s="72">
        <v>-79.2</v>
      </c>
      <c r="G200" s="72">
        <v>-15</v>
      </c>
      <c r="H200" s="72">
        <f t="shared" si="22"/>
        <v>-10.3</v>
      </c>
      <c r="I200" s="72" t="s">
        <v>5568</v>
      </c>
      <c r="J200" s="71"/>
      <c r="K200" s="65"/>
      <c r="L200" s="65"/>
      <c r="M200" s="65"/>
      <c r="N200" s="65"/>
      <c r="O200" s="65"/>
      <c r="P200" s="71"/>
      <c r="Q200" s="65"/>
      <c r="R200" s="65"/>
      <c r="S200" s="65"/>
      <c r="T200" s="65"/>
      <c r="U200" s="65"/>
      <c r="V200" s="65"/>
      <c r="W200" s="71"/>
      <c r="X200" s="65"/>
      <c r="Y200" s="65"/>
      <c r="Z200" s="65"/>
      <c r="AA200" s="65"/>
      <c r="AB200" s="65"/>
      <c r="AC200" s="65"/>
      <c r="AD200" s="65"/>
      <c r="AE200" s="65"/>
      <c r="AF200" s="65"/>
      <c r="AG200" s="65"/>
      <c r="AH200" s="65"/>
      <c r="AI200" s="65"/>
      <c r="AJ200" s="71"/>
      <c r="AK200" s="72">
        <v>16.170999999999999</v>
      </c>
      <c r="AL200" s="72">
        <v>7.2826666700000002</v>
      </c>
      <c r="AM200" s="72">
        <v>2.5006666700000002</v>
      </c>
      <c r="AN200" s="72">
        <f t="shared" si="21"/>
        <v>7.2826666700000002</v>
      </c>
      <c r="AO200" s="71"/>
      <c r="AP200" s="65"/>
      <c r="AQ200" s="65"/>
      <c r="AR200" s="65"/>
      <c r="AS200" s="65"/>
      <c r="AT200" s="72">
        <v>-3</v>
      </c>
      <c r="AU200" s="72">
        <v>-12</v>
      </c>
      <c r="AV200" s="65">
        <f t="shared" si="23"/>
        <v>-3</v>
      </c>
      <c r="AW200" s="63" t="s">
        <v>5569</v>
      </c>
    </row>
    <row r="201" spans="1:49" ht="16" customHeight="1" x14ac:dyDescent="0.2">
      <c r="A201" s="30" t="s">
        <v>802</v>
      </c>
      <c r="B201" s="30" t="s">
        <v>804</v>
      </c>
      <c r="C201" s="71"/>
      <c r="D201" s="72">
        <v>-21.1</v>
      </c>
      <c r="E201" s="72">
        <v>-15</v>
      </c>
      <c r="F201" s="72">
        <v>-14.1</v>
      </c>
      <c r="G201" s="72">
        <v>24</v>
      </c>
      <c r="H201" s="72">
        <f t="shared" si="22"/>
        <v>24</v>
      </c>
      <c r="I201" s="72" t="s">
        <v>5568</v>
      </c>
      <c r="J201" s="71"/>
      <c r="K201" s="65"/>
      <c r="L201" s="65"/>
      <c r="M201" s="65"/>
      <c r="N201" s="65"/>
      <c r="O201" s="65"/>
      <c r="P201" s="71"/>
      <c r="Q201" s="65"/>
      <c r="R201" s="65"/>
      <c r="S201" s="65"/>
      <c r="T201" s="65"/>
      <c r="U201" s="65"/>
      <c r="V201" s="65"/>
      <c r="W201" s="71"/>
      <c r="X201" s="65"/>
      <c r="Y201" s="65"/>
      <c r="Z201" s="65"/>
      <c r="AA201" s="65"/>
      <c r="AB201" s="65"/>
      <c r="AC201" s="65"/>
      <c r="AD201" s="65"/>
      <c r="AE201" s="65"/>
      <c r="AF201" s="65"/>
      <c r="AG201" s="65"/>
      <c r="AH201" s="65"/>
      <c r="AI201" s="65"/>
      <c r="AJ201" s="71"/>
      <c r="AK201" s="72">
        <v>-9.4629999999999992</v>
      </c>
      <c r="AL201" s="72">
        <v>-1.8683333</v>
      </c>
      <c r="AM201" s="72">
        <v>19.0236667</v>
      </c>
      <c r="AN201" s="72">
        <f t="shared" si="21"/>
        <v>19.0236667</v>
      </c>
      <c r="AO201" s="71"/>
      <c r="AP201" s="65"/>
      <c r="AQ201" s="65"/>
      <c r="AR201" s="65"/>
      <c r="AS201" s="65"/>
      <c r="AT201" s="72">
        <v>6</v>
      </c>
      <c r="AU201" s="72">
        <v>-2</v>
      </c>
      <c r="AV201" s="65">
        <f t="shared" si="23"/>
        <v>6</v>
      </c>
      <c r="AW201" s="63" t="s">
        <v>5569</v>
      </c>
    </row>
    <row r="202" spans="1:49" ht="16" customHeight="1" x14ac:dyDescent="0.2">
      <c r="A202" s="30" t="s">
        <v>805</v>
      </c>
      <c r="B202" s="30" t="s">
        <v>807</v>
      </c>
      <c r="C202" s="71"/>
      <c r="D202" s="72">
        <v>-64.2</v>
      </c>
      <c r="E202" s="72">
        <v>-38</v>
      </c>
      <c r="F202" s="72">
        <v>12</v>
      </c>
      <c r="G202" s="72">
        <v>-5</v>
      </c>
      <c r="H202" s="72">
        <f t="shared" si="22"/>
        <v>12</v>
      </c>
      <c r="I202" s="72" t="s">
        <v>5568</v>
      </c>
      <c r="J202" s="71"/>
      <c r="K202" s="65"/>
      <c r="L202" s="65"/>
      <c r="M202" s="65"/>
      <c r="N202" s="65"/>
      <c r="O202" s="65"/>
      <c r="P202" s="71"/>
      <c r="Q202" s="65"/>
      <c r="R202" s="65"/>
      <c r="S202" s="65"/>
      <c r="T202" s="65"/>
      <c r="U202" s="65"/>
      <c r="V202" s="65"/>
      <c r="W202" s="71"/>
      <c r="X202" s="65"/>
      <c r="Y202" s="65"/>
      <c r="Z202" s="65"/>
      <c r="AA202" s="65"/>
      <c r="AB202" s="65"/>
      <c r="AC202" s="65"/>
      <c r="AD202" s="65"/>
      <c r="AE202" s="65"/>
      <c r="AF202" s="65"/>
      <c r="AG202" s="65"/>
      <c r="AH202" s="65"/>
      <c r="AI202" s="65"/>
      <c r="AJ202" s="71"/>
      <c r="AK202" s="72">
        <v>-5.3216666999999998</v>
      </c>
      <c r="AL202" s="72">
        <v>-0.89866670000000004</v>
      </c>
      <c r="AM202" s="72">
        <v>9.0436666700000004</v>
      </c>
      <c r="AN202" s="72">
        <f t="shared" si="21"/>
        <v>9.0436666700000004</v>
      </c>
      <c r="AO202" s="71"/>
      <c r="AP202" s="65"/>
      <c r="AQ202" s="65"/>
      <c r="AR202" s="65"/>
      <c r="AS202" s="65"/>
      <c r="AT202" s="72">
        <v>3</v>
      </c>
      <c r="AU202" s="72">
        <v>-10</v>
      </c>
      <c r="AV202" s="65">
        <f t="shared" si="23"/>
        <v>3</v>
      </c>
      <c r="AW202" s="63" t="s">
        <v>5569</v>
      </c>
    </row>
    <row r="203" spans="1:49" ht="16" customHeight="1" x14ac:dyDescent="0.2">
      <c r="A203" s="30" t="s">
        <v>808</v>
      </c>
      <c r="B203" s="30" t="s">
        <v>810</v>
      </c>
      <c r="C203" s="71"/>
      <c r="D203" s="72">
        <v>26.3</v>
      </c>
      <c r="E203" s="72">
        <v>4</v>
      </c>
      <c r="F203" s="72">
        <v>-43.9</v>
      </c>
      <c r="G203" s="72">
        <v>-31</v>
      </c>
      <c r="H203" s="72">
        <f t="shared" si="22"/>
        <v>26.3</v>
      </c>
      <c r="I203" s="72" t="s">
        <v>5568</v>
      </c>
      <c r="J203" s="71"/>
      <c r="K203" s="65"/>
      <c r="L203" s="65"/>
      <c r="M203" s="65"/>
      <c r="N203" s="65"/>
      <c r="O203" s="65"/>
      <c r="P203" s="71"/>
      <c r="Q203" s="65"/>
      <c r="R203" s="65"/>
      <c r="S203" s="65"/>
      <c r="T203" s="65"/>
      <c r="U203" s="65"/>
      <c r="V203" s="65"/>
      <c r="W203" s="71"/>
      <c r="X203" s="65"/>
      <c r="Y203" s="65"/>
      <c r="Z203" s="65"/>
      <c r="AA203" s="65"/>
      <c r="AB203" s="65"/>
      <c r="AC203" s="65"/>
      <c r="AD203" s="65"/>
      <c r="AE203" s="65"/>
      <c r="AF203" s="65"/>
      <c r="AG203" s="65"/>
      <c r="AH203" s="65"/>
      <c r="AI203" s="65"/>
      <c r="AJ203" s="71"/>
      <c r="AK203" s="72">
        <v>-1.5349999999999999</v>
      </c>
      <c r="AL203" s="72">
        <v>-6.6756666999999998</v>
      </c>
      <c r="AM203" s="72">
        <v>16.288333300000001</v>
      </c>
      <c r="AN203" s="72">
        <f t="shared" si="21"/>
        <v>16.288333300000001</v>
      </c>
      <c r="AO203" s="71"/>
      <c r="AP203" s="65"/>
      <c r="AQ203" s="65"/>
      <c r="AR203" s="65"/>
      <c r="AS203" s="65"/>
      <c r="AT203" s="72">
        <v>-4</v>
      </c>
      <c r="AU203" s="72">
        <v>-7</v>
      </c>
      <c r="AV203" s="65">
        <f t="shared" si="23"/>
        <v>-4</v>
      </c>
      <c r="AW203" s="63" t="s">
        <v>5569</v>
      </c>
    </row>
    <row r="204" spans="1:49" ht="16" customHeight="1" x14ac:dyDescent="0.2">
      <c r="A204" s="30" t="s">
        <v>811</v>
      </c>
      <c r="B204" s="30" t="s">
        <v>813</v>
      </c>
      <c r="C204" s="71"/>
      <c r="D204" s="72">
        <v>-75.400000000000006</v>
      </c>
      <c r="E204" s="72">
        <v>-13</v>
      </c>
      <c r="F204" s="72">
        <v>47.2</v>
      </c>
      <c r="G204" s="72">
        <v>55</v>
      </c>
      <c r="H204" s="72">
        <f t="shared" si="22"/>
        <v>55</v>
      </c>
      <c r="I204" s="72" t="s">
        <v>5568</v>
      </c>
      <c r="J204" s="71"/>
      <c r="K204" s="65"/>
      <c r="L204" s="65"/>
      <c r="M204" s="65"/>
      <c r="N204" s="65"/>
      <c r="O204" s="65"/>
      <c r="P204" s="71"/>
      <c r="Q204" s="65"/>
      <c r="R204" s="65"/>
      <c r="S204" s="65"/>
      <c r="T204" s="65"/>
      <c r="U204" s="65"/>
      <c r="V204" s="65"/>
      <c r="W204" s="71"/>
      <c r="X204" s="65"/>
      <c r="Y204" s="65"/>
      <c r="Z204" s="65"/>
      <c r="AA204" s="65"/>
      <c r="AB204" s="65"/>
      <c r="AC204" s="65"/>
      <c r="AD204" s="65"/>
      <c r="AE204" s="65"/>
      <c r="AF204" s="65"/>
      <c r="AG204" s="65"/>
      <c r="AH204" s="65"/>
      <c r="AI204" s="65"/>
      <c r="AJ204" s="71"/>
      <c r="AK204" s="72">
        <v>47.122</v>
      </c>
      <c r="AL204" s="72">
        <v>38.424666700000003</v>
      </c>
      <c r="AM204" s="72">
        <v>20.192</v>
      </c>
      <c r="AN204" s="72">
        <f t="shared" si="21"/>
        <v>38.424666700000003</v>
      </c>
      <c r="AO204" s="71"/>
      <c r="AP204" s="65"/>
      <c r="AQ204" s="65"/>
      <c r="AR204" s="65"/>
      <c r="AS204" s="65"/>
      <c r="AT204" s="72">
        <v>4</v>
      </c>
      <c r="AU204" s="72">
        <v>1</v>
      </c>
      <c r="AV204" s="65">
        <f t="shared" si="23"/>
        <v>4</v>
      </c>
      <c r="AW204" s="63" t="s">
        <v>5569</v>
      </c>
    </row>
    <row r="205" spans="1:49" ht="16" customHeight="1" x14ac:dyDescent="0.2">
      <c r="A205" s="30" t="s">
        <v>814</v>
      </c>
      <c r="B205" s="30" t="s">
        <v>816</v>
      </c>
      <c r="C205" s="71"/>
      <c r="D205" s="72">
        <v>-70.599999999999994</v>
      </c>
      <c r="E205" s="72">
        <v>-5</v>
      </c>
      <c r="F205" s="72">
        <v>55.2</v>
      </c>
      <c r="G205" s="72">
        <v>43</v>
      </c>
      <c r="H205" s="72">
        <f t="shared" si="22"/>
        <v>55.2</v>
      </c>
      <c r="I205" s="72" t="s">
        <v>5568</v>
      </c>
      <c r="J205" s="71"/>
      <c r="K205" s="65"/>
      <c r="L205" s="65"/>
      <c r="M205" s="65"/>
      <c r="N205" s="65"/>
      <c r="O205" s="65"/>
      <c r="P205" s="71"/>
      <c r="Q205" s="65"/>
      <c r="R205" s="65"/>
      <c r="S205" s="65"/>
      <c r="T205" s="65"/>
      <c r="U205" s="65"/>
      <c r="V205" s="65"/>
      <c r="W205" s="71"/>
      <c r="X205" s="65"/>
      <c r="Y205" s="65"/>
      <c r="Z205" s="65"/>
      <c r="AA205" s="65"/>
      <c r="AB205" s="65"/>
      <c r="AC205" s="65"/>
      <c r="AD205" s="65"/>
      <c r="AE205" s="65"/>
      <c r="AF205" s="65"/>
      <c r="AG205" s="65"/>
      <c r="AH205" s="65"/>
      <c r="AI205" s="65"/>
      <c r="AJ205" s="71"/>
      <c r="AK205" s="72">
        <v>8.9489999999999998</v>
      </c>
      <c r="AL205" s="72">
        <v>8.7393333299999991</v>
      </c>
      <c r="AM205" s="72">
        <v>9.5913333299999994</v>
      </c>
      <c r="AN205" s="72">
        <f t="shared" si="21"/>
        <v>9.5913333299999994</v>
      </c>
      <c r="AO205" s="71"/>
      <c r="AP205" s="65"/>
      <c r="AQ205" s="65"/>
      <c r="AR205" s="65"/>
      <c r="AS205" s="65"/>
      <c r="AT205" s="72">
        <v>-1</v>
      </c>
      <c r="AU205" s="72">
        <v>-7</v>
      </c>
      <c r="AV205" s="65">
        <f t="shared" si="23"/>
        <v>-1</v>
      </c>
      <c r="AW205" s="63" t="s">
        <v>5569</v>
      </c>
    </row>
    <row r="206" spans="1:49" ht="16" customHeight="1" x14ac:dyDescent="0.2">
      <c r="A206" s="30" t="s">
        <v>817</v>
      </c>
      <c r="B206" s="30" t="s">
        <v>819</v>
      </c>
      <c r="C206" s="71"/>
      <c r="D206" s="72">
        <v>42.2</v>
      </c>
      <c r="E206" s="72">
        <v>41</v>
      </c>
      <c r="F206" s="72">
        <v>84.2</v>
      </c>
      <c r="G206" s="72">
        <v>19</v>
      </c>
      <c r="H206" s="72">
        <f t="shared" si="22"/>
        <v>84.2</v>
      </c>
      <c r="I206" s="72" t="s">
        <v>5566</v>
      </c>
      <c r="J206" s="71"/>
      <c r="K206" s="65"/>
      <c r="L206" s="65"/>
      <c r="M206" s="65"/>
      <c r="N206" s="65"/>
      <c r="O206" s="65"/>
      <c r="P206" s="71"/>
      <c r="Q206" s="65"/>
      <c r="R206" s="65"/>
      <c r="S206" s="65"/>
      <c r="T206" s="65"/>
      <c r="U206" s="65"/>
      <c r="V206" s="65"/>
      <c r="W206" s="71"/>
      <c r="X206" s="65"/>
      <c r="Y206" s="65"/>
      <c r="Z206" s="65"/>
      <c r="AA206" s="65"/>
      <c r="AB206" s="65"/>
      <c r="AC206" s="65"/>
      <c r="AD206" s="65"/>
      <c r="AE206" s="65"/>
      <c r="AF206" s="65"/>
      <c r="AG206" s="65"/>
      <c r="AH206" s="65"/>
      <c r="AI206" s="65"/>
      <c r="AJ206" s="71"/>
      <c r="AK206" s="72">
        <v>4.8446666699999996</v>
      </c>
      <c r="AL206" s="72">
        <v>13.336</v>
      </c>
      <c r="AM206" s="72">
        <v>7.3813333300000004</v>
      </c>
      <c r="AN206" s="72">
        <f t="shared" si="21"/>
        <v>13.336</v>
      </c>
      <c r="AO206" s="71"/>
      <c r="AP206" s="65"/>
      <c r="AQ206" s="65"/>
      <c r="AR206" s="65"/>
      <c r="AS206" s="65"/>
      <c r="AT206" s="72">
        <v>-10</v>
      </c>
      <c r="AU206" s="72">
        <v>-1</v>
      </c>
      <c r="AV206" s="65">
        <f t="shared" si="23"/>
        <v>-1</v>
      </c>
      <c r="AW206" s="63" t="s">
        <v>5569</v>
      </c>
    </row>
    <row r="207" spans="1:49" ht="16" customHeight="1" x14ac:dyDescent="0.2">
      <c r="A207" s="30" t="s">
        <v>820</v>
      </c>
      <c r="B207" s="30" t="s">
        <v>822</v>
      </c>
      <c r="C207" s="71"/>
      <c r="D207" s="72">
        <v>9.8000000000000007</v>
      </c>
      <c r="E207" s="72">
        <v>36</v>
      </c>
      <c r="F207" s="72">
        <v>-114</v>
      </c>
      <c r="G207" s="72">
        <v>-7</v>
      </c>
      <c r="H207" s="72">
        <f t="shared" si="22"/>
        <v>36</v>
      </c>
      <c r="I207" s="72" t="s">
        <v>5568</v>
      </c>
      <c r="J207" s="71"/>
      <c r="K207" s="65"/>
      <c r="L207" s="65"/>
      <c r="M207" s="65"/>
      <c r="N207" s="65"/>
      <c r="O207" s="65"/>
      <c r="P207" s="71"/>
      <c r="Q207" s="65"/>
      <c r="R207" s="65"/>
      <c r="S207" s="65"/>
      <c r="T207" s="65"/>
      <c r="U207" s="65"/>
      <c r="V207" s="65"/>
      <c r="W207" s="71"/>
      <c r="X207" s="65"/>
      <c r="Y207" s="65"/>
      <c r="Z207" s="65"/>
      <c r="AA207" s="65"/>
      <c r="AB207" s="65"/>
      <c r="AC207" s="65"/>
      <c r="AD207" s="65"/>
      <c r="AE207" s="65"/>
      <c r="AF207" s="65"/>
      <c r="AG207" s="65"/>
      <c r="AH207" s="65"/>
      <c r="AI207" s="65"/>
      <c r="AJ207" s="71"/>
      <c r="AK207" s="72">
        <v>4.4513333299999998</v>
      </c>
      <c r="AL207" s="72">
        <v>6.3029999999999999</v>
      </c>
      <c r="AM207" s="72">
        <v>6.01</v>
      </c>
      <c r="AN207" s="72">
        <f t="shared" si="21"/>
        <v>6.3029999999999999</v>
      </c>
      <c r="AO207" s="71"/>
      <c r="AP207" s="65"/>
      <c r="AQ207" s="65"/>
      <c r="AR207" s="65"/>
      <c r="AS207" s="65"/>
      <c r="AT207" s="72">
        <v>-10</v>
      </c>
      <c r="AU207" s="72">
        <v>-4</v>
      </c>
      <c r="AV207" s="65">
        <f t="shared" si="23"/>
        <v>-4</v>
      </c>
      <c r="AW207" s="63" t="s">
        <v>5569</v>
      </c>
    </row>
    <row r="208" spans="1:49" ht="16" customHeight="1" x14ac:dyDescent="0.2">
      <c r="A208" s="30" t="s">
        <v>823</v>
      </c>
      <c r="B208" s="30" t="s">
        <v>825</v>
      </c>
      <c r="C208" s="71"/>
      <c r="D208" s="72">
        <v>-59.8</v>
      </c>
      <c r="E208" s="72">
        <v>-93</v>
      </c>
      <c r="F208" s="72">
        <v>-0.9</v>
      </c>
      <c r="G208" s="72">
        <v>-41</v>
      </c>
      <c r="H208" s="72">
        <f t="shared" si="22"/>
        <v>-0.9</v>
      </c>
      <c r="I208" s="72" t="s">
        <v>5568</v>
      </c>
      <c r="J208" s="71"/>
      <c r="K208" s="72">
        <v>56</v>
      </c>
      <c r="L208" s="65"/>
      <c r="M208" s="65"/>
      <c r="N208" s="65"/>
      <c r="O208" s="65">
        <f>MAX(K208,L208)</f>
        <v>56</v>
      </c>
      <c r="P208" s="71"/>
      <c r="Q208" s="65"/>
      <c r="R208" s="65"/>
      <c r="S208" s="65"/>
      <c r="T208" s="65"/>
      <c r="U208" s="65"/>
      <c r="V208" s="65"/>
      <c r="W208" s="71"/>
      <c r="X208" s="65"/>
      <c r="Y208" s="65"/>
      <c r="Z208" s="65"/>
      <c r="AA208" s="65"/>
      <c r="AB208" s="65"/>
      <c r="AC208" s="65"/>
      <c r="AD208" s="65"/>
      <c r="AE208" s="65"/>
      <c r="AF208" s="72">
        <v>32</v>
      </c>
      <c r="AG208" s="65"/>
      <c r="AH208" s="65"/>
      <c r="AI208" s="65">
        <f>MAX(X208:AF208)</f>
        <v>32</v>
      </c>
      <c r="AJ208" s="71"/>
      <c r="AK208" s="72">
        <v>93.811666700000004</v>
      </c>
      <c r="AL208" s="72">
        <v>93.447333299999997</v>
      </c>
      <c r="AM208" s="72">
        <v>30.1196667</v>
      </c>
      <c r="AN208" s="72">
        <f t="shared" si="21"/>
        <v>93.447333299999997</v>
      </c>
      <c r="AO208" s="71"/>
      <c r="AP208" s="65"/>
      <c r="AQ208" s="65"/>
      <c r="AR208" s="65"/>
      <c r="AS208" s="65"/>
      <c r="AT208" s="72">
        <v>-2</v>
      </c>
      <c r="AU208" s="72">
        <v>-11</v>
      </c>
      <c r="AV208" s="65">
        <f t="shared" si="23"/>
        <v>-2</v>
      </c>
      <c r="AW208" s="63" t="s">
        <v>5569</v>
      </c>
    </row>
    <row r="209" spans="1:49" ht="16" customHeight="1" x14ac:dyDescent="0.2">
      <c r="A209" s="30" t="s">
        <v>826</v>
      </c>
      <c r="B209" s="30" t="s">
        <v>828</v>
      </c>
      <c r="C209" s="71"/>
      <c r="D209" s="72">
        <v>17.2</v>
      </c>
      <c r="E209" s="72">
        <v>7</v>
      </c>
      <c r="F209" s="72">
        <v>31</v>
      </c>
      <c r="G209" s="72">
        <v>1</v>
      </c>
      <c r="H209" s="72">
        <f t="shared" si="22"/>
        <v>31</v>
      </c>
      <c r="I209" s="72" t="s">
        <v>5568</v>
      </c>
      <c r="J209" s="71"/>
      <c r="K209" s="72">
        <v>95</v>
      </c>
      <c r="L209" s="65"/>
      <c r="M209" s="65"/>
      <c r="N209" s="65"/>
      <c r="O209" s="65">
        <f>MAX(K209,L209)</f>
        <v>95</v>
      </c>
      <c r="P209" s="71"/>
      <c r="Q209" s="65"/>
      <c r="R209" s="65"/>
      <c r="S209" s="65"/>
      <c r="T209" s="65"/>
      <c r="U209" s="65"/>
      <c r="V209" s="65"/>
      <c r="W209" s="71"/>
      <c r="X209" s="65"/>
      <c r="Y209" s="65"/>
      <c r="Z209" s="65"/>
      <c r="AA209" s="65"/>
      <c r="AB209" s="65"/>
      <c r="AC209" s="65"/>
      <c r="AD209" s="65"/>
      <c r="AE209" s="65"/>
      <c r="AF209" s="72">
        <v>0</v>
      </c>
      <c r="AG209" s="65"/>
      <c r="AH209" s="65"/>
      <c r="AI209" s="65">
        <f>MAX(X209:AF209)</f>
        <v>0</v>
      </c>
      <c r="AJ209" s="71"/>
      <c r="AK209" s="72">
        <v>5.2273333299999996</v>
      </c>
      <c r="AL209" s="72">
        <v>12.202999999999999</v>
      </c>
      <c r="AM209" s="72">
        <v>-0.13500000000000001</v>
      </c>
      <c r="AN209" s="72">
        <f t="shared" si="21"/>
        <v>12.202999999999999</v>
      </c>
      <c r="AO209" s="71"/>
      <c r="AP209" s="65"/>
      <c r="AQ209" s="65"/>
      <c r="AR209" s="65"/>
      <c r="AS209" s="65"/>
      <c r="AT209" s="72">
        <v>2</v>
      </c>
      <c r="AU209" s="72">
        <v>6</v>
      </c>
      <c r="AV209" s="65">
        <f t="shared" si="23"/>
        <v>6</v>
      </c>
      <c r="AW209" s="63" t="s">
        <v>5569</v>
      </c>
    </row>
    <row r="210" spans="1:49" ht="16" customHeight="1" x14ac:dyDescent="0.2">
      <c r="A210" s="30" t="s">
        <v>829</v>
      </c>
      <c r="B210" s="30" t="s">
        <v>831</v>
      </c>
      <c r="C210" s="71"/>
      <c r="D210" s="72">
        <v>-33.6</v>
      </c>
      <c r="E210" s="72">
        <v>-24</v>
      </c>
      <c r="F210" s="72">
        <v>-18.899999999999999</v>
      </c>
      <c r="G210" s="72">
        <v>0</v>
      </c>
      <c r="H210" s="72">
        <f t="shared" si="22"/>
        <v>0</v>
      </c>
      <c r="I210" s="72" t="s">
        <v>5568</v>
      </c>
      <c r="J210" s="71"/>
      <c r="K210" s="72">
        <v>99</v>
      </c>
      <c r="L210" s="65"/>
      <c r="M210" s="65"/>
      <c r="N210" s="65"/>
      <c r="O210" s="65">
        <f>MAX(K210,L210)</f>
        <v>99</v>
      </c>
      <c r="P210" s="71"/>
      <c r="Q210" s="65"/>
      <c r="R210" s="65"/>
      <c r="S210" s="65"/>
      <c r="T210" s="65"/>
      <c r="U210" s="65"/>
      <c r="V210" s="65"/>
      <c r="W210" s="71"/>
      <c r="X210" s="65"/>
      <c r="Y210" s="65"/>
      <c r="Z210" s="65"/>
      <c r="AA210" s="65"/>
      <c r="AB210" s="65"/>
      <c r="AC210" s="65"/>
      <c r="AD210" s="65"/>
      <c r="AE210" s="65"/>
      <c r="AF210" s="72">
        <v>5</v>
      </c>
      <c r="AG210" s="65"/>
      <c r="AH210" s="65"/>
      <c r="AI210" s="65">
        <f>MAX(X210:AF210)</f>
        <v>5</v>
      </c>
      <c r="AJ210" s="71"/>
      <c r="AK210" s="72">
        <v>6.9643333299999997</v>
      </c>
      <c r="AL210" s="72">
        <v>-6.2996667000000004</v>
      </c>
      <c r="AM210" s="72">
        <v>6.1763333300000003</v>
      </c>
      <c r="AN210" s="72">
        <f t="shared" si="21"/>
        <v>6.1763333300000003</v>
      </c>
      <c r="AO210" s="71"/>
      <c r="AP210" s="65"/>
      <c r="AQ210" s="65"/>
      <c r="AR210" s="65"/>
      <c r="AS210" s="65"/>
      <c r="AT210" s="72">
        <v>-4</v>
      </c>
      <c r="AU210" s="72">
        <v>-10</v>
      </c>
      <c r="AV210" s="65">
        <f t="shared" si="23"/>
        <v>-4</v>
      </c>
      <c r="AW210" s="63" t="s">
        <v>5569</v>
      </c>
    </row>
    <row r="211" spans="1:49" ht="16" customHeight="1" x14ac:dyDescent="0.2">
      <c r="A211" s="30" t="s">
        <v>832</v>
      </c>
      <c r="B211" s="30" t="s">
        <v>834</v>
      </c>
      <c r="C211" s="71"/>
      <c r="D211" s="72">
        <v>39.5</v>
      </c>
      <c r="E211" s="72">
        <v>14</v>
      </c>
      <c r="F211" s="72">
        <v>-30.5</v>
      </c>
      <c r="G211" s="72">
        <v>9</v>
      </c>
      <c r="H211" s="72">
        <f t="shared" si="22"/>
        <v>39.5</v>
      </c>
      <c r="I211" s="72" t="s">
        <v>5568</v>
      </c>
      <c r="J211" s="71"/>
      <c r="K211" s="72">
        <v>85</v>
      </c>
      <c r="L211" s="65"/>
      <c r="M211" s="65"/>
      <c r="N211" s="65"/>
      <c r="O211" s="65">
        <f>MAX(K211,L211)</f>
        <v>85</v>
      </c>
      <c r="P211" s="71"/>
      <c r="Q211" s="65"/>
      <c r="R211" s="65"/>
      <c r="S211" s="65"/>
      <c r="T211" s="65"/>
      <c r="U211" s="65"/>
      <c r="V211" s="65"/>
      <c r="W211" s="71"/>
      <c r="X211" s="65"/>
      <c r="Y211" s="65"/>
      <c r="Z211" s="65"/>
      <c r="AA211" s="65"/>
      <c r="AB211" s="65"/>
      <c r="AC211" s="65"/>
      <c r="AD211" s="65"/>
      <c r="AE211" s="65"/>
      <c r="AF211" s="72">
        <v>15</v>
      </c>
      <c r="AG211" s="65"/>
      <c r="AH211" s="65"/>
      <c r="AI211" s="65">
        <f>MAX(X211:AF211)</f>
        <v>15</v>
      </c>
      <c r="AJ211" s="71"/>
      <c r="AK211" s="72">
        <v>97.712999999999994</v>
      </c>
      <c r="AL211" s="72">
        <v>96.21</v>
      </c>
      <c r="AM211" s="72">
        <v>62.619</v>
      </c>
      <c r="AN211" s="72">
        <f t="shared" ref="AN211:AN274" si="24">MAX(AL211,AM211)</f>
        <v>96.21</v>
      </c>
      <c r="AO211" s="71"/>
      <c r="AP211" s="65"/>
      <c r="AQ211" s="65"/>
      <c r="AR211" s="65"/>
      <c r="AS211" s="65"/>
      <c r="AT211" s="72">
        <v>-9</v>
      </c>
      <c r="AU211" s="72">
        <v>-1</v>
      </c>
      <c r="AV211" s="65">
        <f t="shared" si="23"/>
        <v>-1</v>
      </c>
      <c r="AW211" s="63" t="s">
        <v>5569</v>
      </c>
    </row>
    <row r="212" spans="1:49" ht="16" customHeight="1" x14ac:dyDescent="0.2">
      <c r="A212" s="30" t="s">
        <v>835</v>
      </c>
      <c r="B212" s="30" t="s">
        <v>837</v>
      </c>
      <c r="C212" s="71"/>
      <c r="D212" s="72">
        <v>-56.5</v>
      </c>
      <c r="E212" s="72">
        <v>-156</v>
      </c>
      <c r="F212" s="72">
        <v>-112.4</v>
      </c>
      <c r="G212" s="72">
        <v>-173</v>
      </c>
      <c r="H212" s="72">
        <f t="shared" si="22"/>
        <v>-56.5</v>
      </c>
      <c r="I212" s="72" t="s">
        <v>5568</v>
      </c>
      <c r="J212" s="71"/>
      <c r="K212" s="72">
        <v>89</v>
      </c>
      <c r="L212" s="65"/>
      <c r="M212" s="65"/>
      <c r="N212" s="65"/>
      <c r="O212" s="65">
        <f>MAX(K212,L212)</f>
        <v>89</v>
      </c>
      <c r="P212" s="71"/>
      <c r="Q212" s="65"/>
      <c r="R212" s="65"/>
      <c r="S212" s="65"/>
      <c r="T212" s="65"/>
      <c r="U212" s="65"/>
      <c r="V212" s="65"/>
      <c r="W212" s="71"/>
      <c r="X212" s="65"/>
      <c r="Y212" s="65"/>
      <c r="Z212" s="65"/>
      <c r="AA212" s="65"/>
      <c r="AB212" s="65"/>
      <c r="AC212" s="65"/>
      <c r="AD212" s="65"/>
      <c r="AE212" s="65"/>
      <c r="AF212" s="72">
        <v>0</v>
      </c>
      <c r="AG212" s="65"/>
      <c r="AH212" s="65"/>
      <c r="AI212" s="65">
        <f>MAX(X212:AF212)</f>
        <v>0</v>
      </c>
      <c r="AJ212" s="71"/>
      <c r="AK212" s="72">
        <v>-9.6553333000000006</v>
      </c>
      <c r="AL212" s="72">
        <v>-5.4829999999999997</v>
      </c>
      <c r="AM212" s="72">
        <v>-7.2560000000000002</v>
      </c>
      <c r="AN212" s="72">
        <f t="shared" si="24"/>
        <v>-5.4829999999999997</v>
      </c>
      <c r="AO212" s="71"/>
      <c r="AP212" s="65"/>
      <c r="AQ212" s="65"/>
      <c r="AR212" s="72">
        <v>42</v>
      </c>
      <c r="AS212" s="65">
        <f>MAX(AP212:AR212)</f>
        <v>42</v>
      </c>
      <c r="AT212" s="72">
        <v>-4</v>
      </c>
      <c r="AU212" s="72">
        <v>-5</v>
      </c>
      <c r="AV212" s="65">
        <f t="shared" si="23"/>
        <v>-4</v>
      </c>
      <c r="AW212" s="63" t="s">
        <v>5569</v>
      </c>
    </row>
    <row r="213" spans="1:49" ht="16" customHeight="1" x14ac:dyDescent="0.2">
      <c r="A213" s="30" t="s">
        <v>838</v>
      </c>
      <c r="B213" s="30" t="s">
        <v>840</v>
      </c>
      <c r="C213" s="71"/>
      <c r="D213" s="72">
        <v>74.2</v>
      </c>
      <c r="E213" s="72">
        <v>-3</v>
      </c>
      <c r="F213" s="72">
        <v>-126.3</v>
      </c>
      <c r="G213" s="72">
        <v>-25</v>
      </c>
      <c r="H213" s="72">
        <f t="shared" si="22"/>
        <v>74.2</v>
      </c>
      <c r="I213" s="72" t="s">
        <v>5568</v>
      </c>
      <c r="J213" s="71"/>
      <c r="K213" s="65"/>
      <c r="L213" s="65"/>
      <c r="M213" s="65"/>
      <c r="N213" s="65"/>
      <c r="O213" s="65"/>
      <c r="P213" s="71"/>
      <c r="Q213" s="65"/>
      <c r="R213" s="65"/>
      <c r="S213" s="65"/>
      <c r="T213" s="65"/>
      <c r="U213" s="65"/>
      <c r="V213" s="65"/>
      <c r="W213" s="71"/>
      <c r="X213" s="65"/>
      <c r="Y213" s="65"/>
      <c r="Z213" s="65"/>
      <c r="AA213" s="65"/>
      <c r="AB213" s="65"/>
      <c r="AC213" s="65"/>
      <c r="AD213" s="65"/>
      <c r="AE213" s="65"/>
      <c r="AF213" s="65"/>
      <c r="AG213" s="65"/>
      <c r="AH213" s="65"/>
      <c r="AI213" s="65"/>
      <c r="AJ213" s="71"/>
      <c r="AK213" s="72">
        <v>18.212</v>
      </c>
      <c r="AL213" s="72">
        <v>27.655999999999999</v>
      </c>
      <c r="AM213" s="72">
        <v>12.271666700000001</v>
      </c>
      <c r="AN213" s="72">
        <f t="shared" si="24"/>
        <v>27.655999999999999</v>
      </c>
      <c r="AO213" s="71"/>
      <c r="AP213" s="65"/>
      <c r="AQ213" s="65"/>
      <c r="AR213" s="65"/>
      <c r="AS213" s="65"/>
      <c r="AT213" s="72">
        <v>-9</v>
      </c>
      <c r="AU213" s="72">
        <v>-8</v>
      </c>
      <c r="AV213" s="65">
        <f t="shared" si="23"/>
        <v>-8</v>
      </c>
      <c r="AW213" s="63" t="s">
        <v>5569</v>
      </c>
    </row>
    <row r="214" spans="1:49" ht="16" customHeight="1" x14ac:dyDescent="0.2">
      <c r="A214" s="30" t="s">
        <v>841</v>
      </c>
      <c r="B214" s="30" t="s">
        <v>843</v>
      </c>
      <c r="C214" s="71"/>
      <c r="D214" s="72">
        <v>18.7</v>
      </c>
      <c r="E214" s="72">
        <v>3</v>
      </c>
      <c r="F214" s="72">
        <v>-50.9</v>
      </c>
      <c r="G214" s="72">
        <v>-23</v>
      </c>
      <c r="H214" s="72">
        <f t="shared" si="22"/>
        <v>18.7</v>
      </c>
      <c r="I214" s="72" t="s">
        <v>5568</v>
      </c>
      <c r="J214" s="71"/>
      <c r="K214" s="65"/>
      <c r="L214" s="65"/>
      <c r="M214" s="65"/>
      <c r="N214" s="65"/>
      <c r="O214" s="65"/>
      <c r="P214" s="71"/>
      <c r="Q214" s="65"/>
      <c r="R214" s="65"/>
      <c r="S214" s="65"/>
      <c r="T214" s="65"/>
      <c r="U214" s="65"/>
      <c r="V214" s="65"/>
      <c r="W214" s="71"/>
      <c r="X214" s="65"/>
      <c r="Y214" s="65"/>
      <c r="Z214" s="65"/>
      <c r="AA214" s="65"/>
      <c r="AB214" s="65"/>
      <c r="AC214" s="65"/>
      <c r="AD214" s="65"/>
      <c r="AE214" s="65"/>
      <c r="AF214" s="65"/>
      <c r="AG214" s="65"/>
      <c r="AH214" s="65"/>
      <c r="AI214" s="65"/>
      <c r="AJ214" s="71"/>
      <c r="AK214" s="72">
        <v>-5.7763333000000001</v>
      </c>
      <c r="AL214" s="72">
        <v>9.6923333300000003</v>
      </c>
      <c r="AM214" s="72">
        <v>43.574666700000002</v>
      </c>
      <c r="AN214" s="72">
        <f t="shared" si="24"/>
        <v>43.574666700000002</v>
      </c>
      <c r="AO214" s="71"/>
      <c r="AP214" s="65"/>
      <c r="AQ214" s="65"/>
      <c r="AR214" s="65"/>
      <c r="AS214" s="65"/>
      <c r="AT214" s="72">
        <v>11</v>
      </c>
      <c r="AU214" s="72">
        <v>0</v>
      </c>
      <c r="AV214" s="65">
        <f t="shared" si="23"/>
        <v>11</v>
      </c>
      <c r="AW214" s="63" t="s">
        <v>5567</v>
      </c>
    </row>
    <row r="215" spans="1:49" ht="16" customHeight="1" x14ac:dyDescent="0.2">
      <c r="A215" s="30" t="s">
        <v>844</v>
      </c>
      <c r="B215" s="30" t="s">
        <v>846</v>
      </c>
      <c r="C215" s="71"/>
      <c r="D215" s="72">
        <v>-6.2</v>
      </c>
      <c r="E215" s="72">
        <v>-28</v>
      </c>
      <c r="F215" s="72">
        <v>-34.799999999999997</v>
      </c>
      <c r="G215" s="72">
        <v>9</v>
      </c>
      <c r="H215" s="72">
        <f t="shared" si="22"/>
        <v>9</v>
      </c>
      <c r="I215" s="72" t="s">
        <v>5568</v>
      </c>
      <c r="J215" s="71"/>
      <c r="K215" s="72">
        <v>0</v>
      </c>
      <c r="L215" s="65"/>
      <c r="M215" s="65"/>
      <c r="N215" s="65"/>
      <c r="O215" s="65">
        <f>MAX(K215,L215)</f>
        <v>0</v>
      </c>
      <c r="P215" s="71"/>
      <c r="Q215" s="65"/>
      <c r="R215" s="65"/>
      <c r="S215" s="65"/>
      <c r="T215" s="65"/>
      <c r="U215" s="65"/>
      <c r="V215" s="65"/>
      <c r="W215" s="71"/>
      <c r="X215" s="65"/>
      <c r="Y215" s="65"/>
      <c r="Z215" s="65"/>
      <c r="AA215" s="65"/>
      <c r="AB215" s="65"/>
      <c r="AC215" s="65"/>
      <c r="AD215" s="65"/>
      <c r="AE215" s="65"/>
      <c r="AF215" s="72">
        <v>6</v>
      </c>
      <c r="AG215" s="65"/>
      <c r="AH215" s="65"/>
      <c r="AI215" s="65">
        <f>MAX(X215:AF215)</f>
        <v>6</v>
      </c>
      <c r="AJ215" s="71"/>
      <c r="AK215" s="72">
        <v>57.308666700000003</v>
      </c>
      <c r="AL215" s="72">
        <v>4.3970000000000002</v>
      </c>
      <c r="AM215" s="72">
        <v>96.305666700000003</v>
      </c>
      <c r="AN215" s="72">
        <f t="shared" si="24"/>
        <v>96.305666700000003</v>
      </c>
      <c r="AO215" s="71"/>
      <c r="AP215" s="65"/>
      <c r="AQ215" s="65"/>
      <c r="AR215" s="72">
        <v>7</v>
      </c>
      <c r="AS215" s="65">
        <f>MAX(AP215:AR215)</f>
        <v>7</v>
      </c>
      <c r="AT215" s="72">
        <v>4</v>
      </c>
      <c r="AU215" s="72">
        <v>1</v>
      </c>
      <c r="AV215" s="65">
        <f t="shared" si="23"/>
        <v>4</v>
      </c>
      <c r="AW215" s="63" t="s">
        <v>5569</v>
      </c>
    </row>
    <row r="216" spans="1:49" ht="16" customHeight="1" x14ac:dyDescent="0.2">
      <c r="A216" s="30" t="s">
        <v>847</v>
      </c>
      <c r="B216" s="30" t="s">
        <v>849</v>
      </c>
      <c r="C216" s="71"/>
      <c r="D216" s="72">
        <v>-1.1000000000000001</v>
      </c>
      <c r="E216" s="72">
        <v>10</v>
      </c>
      <c r="F216" s="72">
        <v>-17.7</v>
      </c>
      <c r="G216" s="72">
        <v>-112</v>
      </c>
      <c r="H216" s="72">
        <f t="shared" si="22"/>
        <v>10</v>
      </c>
      <c r="I216" s="72" t="s">
        <v>5568</v>
      </c>
      <c r="J216" s="71"/>
      <c r="K216" s="65"/>
      <c r="L216" s="65"/>
      <c r="M216" s="65"/>
      <c r="N216" s="65"/>
      <c r="O216" s="65"/>
      <c r="P216" s="71"/>
      <c r="Q216" s="65"/>
      <c r="R216" s="65"/>
      <c r="S216" s="65"/>
      <c r="T216" s="65"/>
      <c r="U216" s="65"/>
      <c r="V216" s="65"/>
      <c r="W216" s="71"/>
      <c r="X216" s="65"/>
      <c r="Y216" s="65"/>
      <c r="Z216" s="65"/>
      <c r="AA216" s="65"/>
      <c r="AB216" s="65"/>
      <c r="AC216" s="65"/>
      <c r="AD216" s="65"/>
      <c r="AE216" s="65"/>
      <c r="AF216" s="65"/>
      <c r="AG216" s="65"/>
      <c r="AH216" s="65"/>
      <c r="AI216" s="65"/>
      <c r="AJ216" s="71"/>
      <c r="AK216" s="72">
        <v>22.389666699999999</v>
      </c>
      <c r="AL216" s="72">
        <v>50.043999999999997</v>
      </c>
      <c r="AM216" s="72">
        <v>24.381333300000001</v>
      </c>
      <c r="AN216" s="72">
        <f t="shared" si="24"/>
        <v>50.043999999999997</v>
      </c>
      <c r="AO216" s="71"/>
      <c r="AP216" s="65"/>
      <c r="AQ216" s="65"/>
      <c r="AR216" s="65"/>
      <c r="AS216" s="65"/>
      <c r="AT216" s="72">
        <v>8</v>
      </c>
      <c r="AU216" s="72">
        <v>6</v>
      </c>
      <c r="AV216" s="65">
        <f t="shared" si="23"/>
        <v>8</v>
      </c>
      <c r="AW216" s="63" t="s">
        <v>5569</v>
      </c>
    </row>
    <row r="217" spans="1:49" ht="16" customHeight="1" x14ac:dyDescent="0.2">
      <c r="A217" s="30" t="s">
        <v>850</v>
      </c>
      <c r="B217" s="30" t="s">
        <v>852</v>
      </c>
      <c r="C217" s="71"/>
      <c r="D217" s="72">
        <v>-37.299999999999997</v>
      </c>
      <c r="E217" s="72">
        <v>-58</v>
      </c>
      <c r="F217" s="72">
        <v>-106.5</v>
      </c>
      <c r="G217" s="72">
        <v>1</v>
      </c>
      <c r="H217" s="72">
        <f t="shared" si="22"/>
        <v>1</v>
      </c>
      <c r="I217" s="72" t="s">
        <v>5568</v>
      </c>
      <c r="J217" s="71"/>
      <c r="K217" s="65"/>
      <c r="L217" s="65"/>
      <c r="M217" s="65"/>
      <c r="N217" s="65"/>
      <c r="O217" s="65"/>
      <c r="P217" s="71"/>
      <c r="Q217" s="65"/>
      <c r="R217" s="65"/>
      <c r="S217" s="65"/>
      <c r="T217" s="65"/>
      <c r="U217" s="65"/>
      <c r="V217" s="65"/>
      <c r="W217" s="71"/>
      <c r="X217" s="65"/>
      <c r="Y217" s="65"/>
      <c r="Z217" s="65"/>
      <c r="AA217" s="65"/>
      <c r="AB217" s="65"/>
      <c r="AC217" s="65"/>
      <c r="AD217" s="65"/>
      <c r="AE217" s="65"/>
      <c r="AF217" s="65"/>
      <c r="AG217" s="65"/>
      <c r="AH217" s="65"/>
      <c r="AI217" s="65"/>
      <c r="AJ217" s="71"/>
      <c r="AK217" s="72">
        <v>16.847000000000001</v>
      </c>
      <c r="AL217" s="72">
        <v>60.005333299999997</v>
      </c>
      <c r="AM217" s="72">
        <v>70.108000000000004</v>
      </c>
      <c r="AN217" s="72">
        <f t="shared" si="24"/>
        <v>70.108000000000004</v>
      </c>
      <c r="AO217" s="71"/>
      <c r="AP217" s="65"/>
      <c r="AQ217" s="65"/>
      <c r="AR217" s="65"/>
      <c r="AS217" s="65"/>
      <c r="AT217" s="72">
        <v>-2</v>
      </c>
      <c r="AU217" s="72">
        <v>-5</v>
      </c>
      <c r="AV217" s="65">
        <f t="shared" si="23"/>
        <v>-2</v>
      </c>
      <c r="AW217" s="63" t="s">
        <v>5569</v>
      </c>
    </row>
    <row r="218" spans="1:49" ht="16" customHeight="1" x14ac:dyDescent="0.2">
      <c r="A218" s="30" t="s">
        <v>853</v>
      </c>
      <c r="B218" s="30" t="s">
        <v>855</v>
      </c>
      <c r="C218" s="71"/>
      <c r="D218" s="72">
        <v>-14.5</v>
      </c>
      <c r="E218" s="72">
        <v>-2</v>
      </c>
      <c r="F218" s="72">
        <v>6.5</v>
      </c>
      <c r="G218" s="72">
        <v>28</v>
      </c>
      <c r="H218" s="72">
        <f t="shared" si="22"/>
        <v>28</v>
      </c>
      <c r="I218" s="72" t="s">
        <v>5568</v>
      </c>
      <c r="J218" s="71"/>
      <c r="K218" s="65"/>
      <c r="L218" s="65"/>
      <c r="M218" s="65"/>
      <c r="N218" s="65"/>
      <c r="O218" s="65"/>
      <c r="P218" s="71"/>
      <c r="Q218" s="65"/>
      <c r="R218" s="65"/>
      <c r="S218" s="65"/>
      <c r="T218" s="65"/>
      <c r="U218" s="65"/>
      <c r="V218" s="65"/>
      <c r="W218" s="71"/>
      <c r="X218" s="65"/>
      <c r="Y218" s="65"/>
      <c r="Z218" s="65"/>
      <c r="AA218" s="65"/>
      <c r="AB218" s="65"/>
      <c r="AC218" s="65"/>
      <c r="AD218" s="65"/>
      <c r="AE218" s="65"/>
      <c r="AF218" s="65"/>
      <c r="AG218" s="65"/>
      <c r="AH218" s="65"/>
      <c r="AI218" s="65"/>
      <c r="AJ218" s="71"/>
      <c r="AK218" s="72">
        <v>-9.3219999999999992</v>
      </c>
      <c r="AL218" s="72">
        <v>11.8623333</v>
      </c>
      <c r="AM218" s="72">
        <v>53.511666699999999</v>
      </c>
      <c r="AN218" s="72">
        <f t="shared" si="24"/>
        <v>53.511666699999999</v>
      </c>
      <c r="AO218" s="71"/>
      <c r="AP218" s="65"/>
      <c r="AQ218" s="65"/>
      <c r="AR218" s="65"/>
      <c r="AS218" s="65"/>
      <c r="AT218" s="72">
        <v>-5</v>
      </c>
      <c r="AU218" s="72">
        <v>-3</v>
      </c>
      <c r="AV218" s="65">
        <f t="shared" si="23"/>
        <v>-3</v>
      </c>
      <c r="AW218" s="63" t="s">
        <v>5569</v>
      </c>
    </row>
    <row r="219" spans="1:49" ht="16" customHeight="1" x14ac:dyDescent="0.2">
      <c r="A219" s="30" t="s">
        <v>856</v>
      </c>
      <c r="B219" s="30" t="s">
        <v>858</v>
      </c>
      <c r="C219" s="71"/>
      <c r="D219" s="72">
        <v>0</v>
      </c>
      <c r="E219" s="72">
        <v>10</v>
      </c>
      <c r="F219" s="72">
        <v>-85</v>
      </c>
      <c r="G219" s="72">
        <v>-72</v>
      </c>
      <c r="H219" s="72">
        <f t="shared" si="22"/>
        <v>10</v>
      </c>
      <c r="I219" s="72" t="s">
        <v>5568</v>
      </c>
      <c r="J219" s="71"/>
      <c r="K219" s="65"/>
      <c r="L219" s="65"/>
      <c r="M219" s="65"/>
      <c r="N219" s="65"/>
      <c r="O219" s="65"/>
      <c r="P219" s="71"/>
      <c r="Q219" s="65"/>
      <c r="R219" s="65"/>
      <c r="S219" s="65"/>
      <c r="T219" s="65"/>
      <c r="U219" s="65"/>
      <c r="V219" s="65"/>
      <c r="W219" s="71"/>
      <c r="X219" s="65"/>
      <c r="Y219" s="65"/>
      <c r="Z219" s="65"/>
      <c r="AA219" s="65"/>
      <c r="AB219" s="65"/>
      <c r="AC219" s="65"/>
      <c r="AD219" s="65"/>
      <c r="AE219" s="65"/>
      <c r="AF219" s="65"/>
      <c r="AG219" s="65"/>
      <c r="AH219" s="65"/>
      <c r="AI219" s="65"/>
      <c r="AJ219" s="71"/>
      <c r="AK219" s="72">
        <v>8.08</v>
      </c>
      <c r="AL219" s="72">
        <v>8.7270000000000003</v>
      </c>
      <c r="AM219" s="72">
        <v>88.636666700000006</v>
      </c>
      <c r="AN219" s="72">
        <f t="shared" si="24"/>
        <v>88.636666700000006</v>
      </c>
      <c r="AO219" s="71"/>
      <c r="AP219" s="65"/>
      <c r="AQ219" s="65"/>
      <c r="AR219" s="65"/>
      <c r="AS219" s="65"/>
      <c r="AT219" s="72">
        <v>-2</v>
      </c>
      <c r="AU219" s="72">
        <v>5</v>
      </c>
      <c r="AV219" s="65">
        <f t="shared" si="23"/>
        <v>5</v>
      </c>
      <c r="AW219" s="63" t="s">
        <v>5569</v>
      </c>
    </row>
    <row r="220" spans="1:49" ht="16" customHeight="1" x14ac:dyDescent="0.2">
      <c r="A220" s="30" t="s">
        <v>859</v>
      </c>
      <c r="B220" s="30" t="s">
        <v>861</v>
      </c>
      <c r="C220" s="71"/>
      <c r="D220" s="72">
        <v>42.3</v>
      </c>
      <c r="E220" s="72">
        <v>28</v>
      </c>
      <c r="F220" s="72">
        <v>-49.1</v>
      </c>
      <c r="G220" s="72">
        <v>-25</v>
      </c>
      <c r="H220" s="72">
        <f t="shared" si="22"/>
        <v>42.3</v>
      </c>
      <c r="I220" s="72" t="s">
        <v>5568</v>
      </c>
      <c r="J220" s="71"/>
      <c r="K220" s="65"/>
      <c r="L220" s="65"/>
      <c r="M220" s="65"/>
      <c r="N220" s="65"/>
      <c r="O220" s="65"/>
      <c r="P220" s="71"/>
      <c r="Q220" s="65"/>
      <c r="R220" s="65"/>
      <c r="S220" s="65"/>
      <c r="T220" s="65"/>
      <c r="U220" s="65"/>
      <c r="V220" s="65"/>
      <c r="W220" s="71"/>
      <c r="X220" s="65"/>
      <c r="Y220" s="65"/>
      <c r="Z220" s="65"/>
      <c r="AA220" s="65"/>
      <c r="AB220" s="65"/>
      <c r="AC220" s="65"/>
      <c r="AD220" s="65"/>
      <c r="AE220" s="65"/>
      <c r="AF220" s="65"/>
      <c r="AG220" s="65"/>
      <c r="AH220" s="65"/>
      <c r="AI220" s="65"/>
      <c r="AJ220" s="71"/>
      <c r="AK220" s="72">
        <v>23.081333300000001</v>
      </c>
      <c r="AL220" s="72">
        <v>82.998999999999995</v>
      </c>
      <c r="AM220" s="72">
        <v>27.456</v>
      </c>
      <c r="AN220" s="72">
        <f t="shared" si="24"/>
        <v>82.998999999999995</v>
      </c>
      <c r="AO220" s="71"/>
      <c r="AP220" s="65"/>
      <c r="AQ220" s="65"/>
      <c r="AR220" s="65"/>
      <c r="AS220" s="65"/>
      <c r="AT220" s="72">
        <v>-6</v>
      </c>
      <c r="AU220" s="72">
        <v>-5</v>
      </c>
      <c r="AV220" s="65">
        <f t="shared" si="23"/>
        <v>-5</v>
      </c>
      <c r="AW220" s="63" t="s">
        <v>5569</v>
      </c>
    </row>
    <row r="221" spans="1:49" ht="16" customHeight="1" x14ac:dyDescent="0.2">
      <c r="A221" s="30" t="s">
        <v>862</v>
      </c>
      <c r="B221" s="30" t="s">
        <v>864</v>
      </c>
      <c r="C221" s="71"/>
      <c r="D221" s="72">
        <v>24.8</v>
      </c>
      <c r="E221" s="72">
        <v>-57</v>
      </c>
      <c r="F221" s="72">
        <v>-215</v>
      </c>
      <c r="G221" s="72">
        <v>-4</v>
      </c>
      <c r="H221" s="72">
        <f t="shared" si="22"/>
        <v>24.8</v>
      </c>
      <c r="I221" s="72" t="s">
        <v>5568</v>
      </c>
      <c r="J221" s="71"/>
      <c r="K221" s="65"/>
      <c r="L221" s="65"/>
      <c r="M221" s="65"/>
      <c r="N221" s="65"/>
      <c r="O221" s="65"/>
      <c r="P221" s="71"/>
      <c r="Q221" s="65"/>
      <c r="R221" s="65"/>
      <c r="S221" s="65"/>
      <c r="T221" s="65"/>
      <c r="U221" s="65"/>
      <c r="V221" s="65"/>
      <c r="W221" s="71"/>
      <c r="X221" s="65"/>
      <c r="Y221" s="65"/>
      <c r="Z221" s="65"/>
      <c r="AA221" s="65"/>
      <c r="AB221" s="65"/>
      <c r="AC221" s="65"/>
      <c r="AD221" s="65"/>
      <c r="AE221" s="65"/>
      <c r="AF221" s="65"/>
      <c r="AG221" s="65"/>
      <c r="AH221" s="65"/>
      <c r="AI221" s="65"/>
      <c r="AJ221" s="71"/>
      <c r="AK221" s="72">
        <v>14.796666699999999</v>
      </c>
      <c r="AL221" s="72">
        <v>11.8976667</v>
      </c>
      <c r="AM221" s="72">
        <v>1.38633333</v>
      </c>
      <c r="AN221" s="72">
        <f t="shared" si="24"/>
        <v>11.8976667</v>
      </c>
      <c r="AO221" s="71"/>
      <c r="AP221" s="65"/>
      <c r="AQ221" s="65"/>
      <c r="AR221" s="65"/>
      <c r="AS221" s="65"/>
      <c r="AT221" s="72">
        <v>-1</v>
      </c>
      <c r="AU221" s="72">
        <v>-6</v>
      </c>
      <c r="AV221" s="65">
        <f t="shared" si="23"/>
        <v>-1</v>
      </c>
      <c r="AW221" s="63" t="s">
        <v>5569</v>
      </c>
    </row>
    <row r="222" spans="1:49" ht="16" customHeight="1" x14ac:dyDescent="0.2">
      <c r="A222" s="30" t="s">
        <v>865</v>
      </c>
      <c r="B222" s="30" t="s">
        <v>867</v>
      </c>
      <c r="C222" s="71"/>
      <c r="D222" s="72">
        <v>-68.099999999999994</v>
      </c>
      <c r="E222" s="72">
        <v>-19</v>
      </c>
      <c r="F222" s="72">
        <v>-47.8</v>
      </c>
      <c r="G222" s="72">
        <v>29</v>
      </c>
      <c r="H222" s="72">
        <f t="shared" si="22"/>
        <v>29</v>
      </c>
      <c r="I222" s="72" t="s">
        <v>5568</v>
      </c>
      <c r="J222" s="71"/>
      <c r="K222" s="65"/>
      <c r="L222" s="65"/>
      <c r="M222" s="65"/>
      <c r="N222" s="65"/>
      <c r="O222" s="65"/>
      <c r="P222" s="71"/>
      <c r="Q222" s="65"/>
      <c r="R222" s="65"/>
      <c r="S222" s="65"/>
      <c r="T222" s="65"/>
      <c r="U222" s="65"/>
      <c r="V222" s="65"/>
      <c r="W222" s="71"/>
      <c r="X222" s="65"/>
      <c r="Y222" s="65"/>
      <c r="Z222" s="65"/>
      <c r="AA222" s="65"/>
      <c r="AB222" s="65"/>
      <c r="AC222" s="65"/>
      <c r="AD222" s="65"/>
      <c r="AE222" s="65"/>
      <c r="AF222" s="65"/>
      <c r="AG222" s="65"/>
      <c r="AH222" s="65"/>
      <c r="AI222" s="65"/>
      <c r="AJ222" s="71"/>
      <c r="AK222" s="72">
        <v>-4.3203332999999997</v>
      </c>
      <c r="AL222" s="72">
        <v>-1.8446667000000001</v>
      </c>
      <c r="AM222" s="72">
        <v>-5.6280000000000001</v>
      </c>
      <c r="AN222" s="72">
        <f t="shared" si="24"/>
        <v>-1.8446667000000001</v>
      </c>
      <c r="AO222" s="71"/>
      <c r="AP222" s="65"/>
      <c r="AQ222" s="65"/>
      <c r="AR222" s="65"/>
      <c r="AS222" s="65"/>
      <c r="AT222" s="72">
        <v>1</v>
      </c>
      <c r="AU222" s="72">
        <v>2</v>
      </c>
      <c r="AV222" s="65">
        <f t="shared" si="23"/>
        <v>2</v>
      </c>
      <c r="AW222" s="63" t="s">
        <v>5569</v>
      </c>
    </row>
    <row r="223" spans="1:49" ht="16" customHeight="1" x14ac:dyDescent="0.2">
      <c r="A223" s="30" t="s">
        <v>868</v>
      </c>
      <c r="B223" s="30" t="s">
        <v>870</v>
      </c>
      <c r="C223" s="71"/>
      <c r="D223" s="72">
        <v>-45.8</v>
      </c>
      <c r="E223" s="72">
        <v>14</v>
      </c>
      <c r="F223" s="72">
        <v>12.5</v>
      </c>
      <c r="G223" s="72">
        <v>0</v>
      </c>
      <c r="H223" s="72">
        <f t="shared" si="22"/>
        <v>14</v>
      </c>
      <c r="I223" s="72" t="s">
        <v>5568</v>
      </c>
      <c r="J223" s="71"/>
      <c r="K223" s="65"/>
      <c r="L223" s="65"/>
      <c r="M223" s="65"/>
      <c r="N223" s="65"/>
      <c r="O223" s="65"/>
      <c r="P223" s="71"/>
      <c r="Q223" s="65"/>
      <c r="R223" s="65"/>
      <c r="S223" s="65"/>
      <c r="T223" s="65"/>
      <c r="U223" s="65"/>
      <c r="V223" s="65"/>
      <c r="W223" s="71"/>
      <c r="X223" s="65"/>
      <c r="Y223" s="65"/>
      <c r="Z223" s="65"/>
      <c r="AA223" s="65"/>
      <c r="AB223" s="65"/>
      <c r="AC223" s="65"/>
      <c r="AD223" s="65"/>
      <c r="AE223" s="65"/>
      <c r="AF223" s="65"/>
      <c r="AG223" s="65"/>
      <c r="AH223" s="65"/>
      <c r="AI223" s="65"/>
      <c r="AJ223" s="71"/>
      <c r="AK223" s="72">
        <v>12.382</v>
      </c>
      <c r="AL223" s="72">
        <v>7.0023333299999999</v>
      </c>
      <c r="AM223" s="72">
        <v>23.780333299999999</v>
      </c>
      <c r="AN223" s="72">
        <f t="shared" si="24"/>
        <v>23.780333299999999</v>
      </c>
      <c r="AO223" s="71"/>
      <c r="AP223" s="65"/>
      <c r="AQ223" s="65"/>
      <c r="AR223" s="65"/>
      <c r="AS223" s="65"/>
      <c r="AT223" s="72">
        <v>7</v>
      </c>
      <c r="AU223" s="72">
        <v>-1</v>
      </c>
      <c r="AV223" s="65">
        <f t="shared" si="23"/>
        <v>7</v>
      </c>
      <c r="AW223" s="63" t="s">
        <v>5569</v>
      </c>
    </row>
    <row r="224" spans="1:49" ht="16" customHeight="1" x14ac:dyDescent="0.2">
      <c r="A224" s="30" t="s">
        <v>871</v>
      </c>
      <c r="B224" s="30" t="s">
        <v>873</v>
      </c>
      <c r="C224" s="71"/>
      <c r="D224" s="72">
        <v>29.7</v>
      </c>
      <c r="E224" s="72">
        <v>-96</v>
      </c>
      <c r="F224" s="72">
        <v>-121.4</v>
      </c>
      <c r="G224" s="72">
        <v>32</v>
      </c>
      <c r="H224" s="72">
        <f t="shared" si="22"/>
        <v>32</v>
      </c>
      <c r="I224" s="72" t="s">
        <v>5568</v>
      </c>
      <c r="J224" s="71"/>
      <c r="K224" s="65"/>
      <c r="L224" s="65"/>
      <c r="M224" s="65"/>
      <c r="N224" s="65"/>
      <c r="O224" s="65"/>
      <c r="P224" s="71"/>
      <c r="Q224" s="65"/>
      <c r="R224" s="65"/>
      <c r="S224" s="65"/>
      <c r="T224" s="65"/>
      <c r="U224" s="65"/>
      <c r="V224" s="65"/>
      <c r="W224" s="71"/>
      <c r="X224" s="65"/>
      <c r="Y224" s="65"/>
      <c r="Z224" s="65"/>
      <c r="AA224" s="65"/>
      <c r="AB224" s="65"/>
      <c r="AC224" s="65"/>
      <c r="AD224" s="65"/>
      <c r="AE224" s="65"/>
      <c r="AF224" s="65"/>
      <c r="AG224" s="65"/>
      <c r="AH224" s="65"/>
      <c r="AI224" s="65"/>
      <c r="AJ224" s="71"/>
      <c r="AK224" s="72">
        <v>53.895333299999997</v>
      </c>
      <c r="AL224" s="72">
        <v>33.106999999999999</v>
      </c>
      <c r="AM224" s="72">
        <v>28.4456667</v>
      </c>
      <c r="AN224" s="72">
        <f t="shared" si="24"/>
        <v>33.106999999999999</v>
      </c>
      <c r="AO224" s="71"/>
      <c r="AP224" s="65"/>
      <c r="AQ224" s="65"/>
      <c r="AR224" s="65"/>
      <c r="AS224" s="65"/>
      <c r="AT224" s="72">
        <v>10</v>
      </c>
      <c r="AU224" s="72">
        <v>-1</v>
      </c>
      <c r="AV224" s="65">
        <f t="shared" si="23"/>
        <v>10</v>
      </c>
      <c r="AW224" s="63" t="s">
        <v>5567</v>
      </c>
    </row>
    <row r="225" spans="1:49" ht="16" customHeight="1" x14ac:dyDescent="0.2">
      <c r="A225" s="30" t="s">
        <v>874</v>
      </c>
      <c r="B225" s="30" t="s">
        <v>876</v>
      </c>
      <c r="C225" s="71"/>
      <c r="D225" s="72">
        <v>13</v>
      </c>
      <c r="E225" s="72">
        <v>-7</v>
      </c>
      <c r="F225" s="72">
        <v>-59.3</v>
      </c>
      <c r="G225" s="72">
        <v>1</v>
      </c>
      <c r="H225" s="72">
        <f t="shared" si="22"/>
        <v>13</v>
      </c>
      <c r="I225" s="72" t="s">
        <v>5568</v>
      </c>
      <c r="J225" s="71"/>
      <c r="K225" s="65"/>
      <c r="L225" s="65"/>
      <c r="M225" s="65"/>
      <c r="N225" s="65"/>
      <c r="O225" s="65"/>
      <c r="P225" s="71"/>
      <c r="Q225" s="65"/>
      <c r="R225" s="65"/>
      <c r="S225" s="65"/>
      <c r="T225" s="65"/>
      <c r="U225" s="65"/>
      <c r="V225" s="65"/>
      <c r="W225" s="71"/>
      <c r="X225" s="65"/>
      <c r="Y225" s="65"/>
      <c r="Z225" s="65"/>
      <c r="AA225" s="65"/>
      <c r="AB225" s="65"/>
      <c r="AC225" s="65"/>
      <c r="AD225" s="65"/>
      <c r="AE225" s="65"/>
      <c r="AF225" s="65"/>
      <c r="AG225" s="65"/>
      <c r="AH225" s="65"/>
      <c r="AI225" s="65"/>
      <c r="AJ225" s="71"/>
      <c r="AK225" s="72">
        <v>4.9766666700000002</v>
      </c>
      <c r="AL225" s="72">
        <v>-6.3666700000000007E-2</v>
      </c>
      <c r="AM225" s="72">
        <v>27.123666700000001</v>
      </c>
      <c r="AN225" s="72">
        <f t="shared" si="24"/>
        <v>27.123666700000001</v>
      </c>
      <c r="AO225" s="71"/>
      <c r="AP225" s="65"/>
      <c r="AQ225" s="65"/>
      <c r="AR225" s="65"/>
      <c r="AS225" s="65"/>
      <c r="AT225" s="72">
        <v>-3</v>
      </c>
      <c r="AU225" s="72">
        <v>-1</v>
      </c>
      <c r="AV225" s="65">
        <f t="shared" si="23"/>
        <v>-1</v>
      </c>
      <c r="AW225" s="63" t="s">
        <v>5569</v>
      </c>
    </row>
    <row r="226" spans="1:49" ht="16" customHeight="1" x14ac:dyDescent="0.2">
      <c r="A226" s="30" t="s">
        <v>877</v>
      </c>
      <c r="B226" s="30" t="s">
        <v>879</v>
      </c>
      <c r="C226" s="71"/>
      <c r="D226" s="72">
        <v>27.5</v>
      </c>
      <c r="E226" s="72">
        <v>41</v>
      </c>
      <c r="F226" s="72">
        <v>-103.4</v>
      </c>
      <c r="G226" s="72">
        <v>-54</v>
      </c>
      <c r="H226" s="72">
        <f t="shared" si="22"/>
        <v>41</v>
      </c>
      <c r="I226" s="72" t="s">
        <v>5568</v>
      </c>
      <c r="J226" s="71"/>
      <c r="K226" s="65"/>
      <c r="L226" s="65"/>
      <c r="M226" s="65"/>
      <c r="N226" s="65"/>
      <c r="O226" s="65"/>
      <c r="P226" s="71"/>
      <c r="Q226" s="65"/>
      <c r="R226" s="65"/>
      <c r="S226" s="65"/>
      <c r="T226" s="65"/>
      <c r="U226" s="65"/>
      <c r="V226" s="65"/>
      <c r="W226" s="71"/>
      <c r="X226" s="65"/>
      <c r="Y226" s="65"/>
      <c r="Z226" s="65"/>
      <c r="AA226" s="65"/>
      <c r="AB226" s="65"/>
      <c r="AC226" s="65"/>
      <c r="AD226" s="65"/>
      <c r="AE226" s="65"/>
      <c r="AF226" s="65"/>
      <c r="AG226" s="65"/>
      <c r="AH226" s="65"/>
      <c r="AI226" s="65"/>
      <c r="AJ226" s="71"/>
      <c r="AK226" s="72">
        <v>13.5806667</v>
      </c>
      <c r="AL226" s="72">
        <v>14.3756667</v>
      </c>
      <c r="AM226" s="72">
        <v>11.030333300000001</v>
      </c>
      <c r="AN226" s="72">
        <f t="shared" si="24"/>
        <v>14.3756667</v>
      </c>
      <c r="AO226" s="71"/>
      <c r="AP226" s="65"/>
      <c r="AQ226" s="65"/>
      <c r="AR226" s="65"/>
      <c r="AS226" s="65"/>
      <c r="AT226" s="72">
        <v>-8</v>
      </c>
      <c r="AU226" s="72">
        <v>-2</v>
      </c>
      <c r="AV226" s="65">
        <f t="shared" si="23"/>
        <v>-2</v>
      </c>
      <c r="AW226" s="63" t="s">
        <v>5569</v>
      </c>
    </row>
    <row r="227" spans="1:49" ht="16" customHeight="1" x14ac:dyDescent="0.2">
      <c r="A227" s="30" t="s">
        <v>880</v>
      </c>
      <c r="B227" s="30" t="s">
        <v>882</v>
      </c>
      <c r="C227" s="71"/>
      <c r="D227" s="72">
        <v>14.4</v>
      </c>
      <c r="E227" s="72">
        <v>2</v>
      </c>
      <c r="F227" s="72">
        <v>36</v>
      </c>
      <c r="G227" s="72">
        <v>35</v>
      </c>
      <c r="H227" s="72">
        <f t="shared" si="22"/>
        <v>36</v>
      </c>
      <c r="I227" s="72" t="s">
        <v>5568</v>
      </c>
      <c r="J227" s="71"/>
      <c r="K227" s="65"/>
      <c r="L227" s="65"/>
      <c r="M227" s="65"/>
      <c r="N227" s="65"/>
      <c r="O227" s="65"/>
      <c r="P227" s="71"/>
      <c r="Q227" s="65"/>
      <c r="R227" s="65"/>
      <c r="S227" s="65"/>
      <c r="T227" s="65"/>
      <c r="U227" s="65"/>
      <c r="V227" s="65"/>
      <c r="W227" s="71"/>
      <c r="X227" s="65"/>
      <c r="Y227" s="65"/>
      <c r="Z227" s="65"/>
      <c r="AA227" s="65"/>
      <c r="AB227" s="65"/>
      <c r="AC227" s="65"/>
      <c r="AD227" s="65"/>
      <c r="AE227" s="65"/>
      <c r="AF227" s="65"/>
      <c r="AG227" s="65"/>
      <c r="AH227" s="65"/>
      <c r="AI227" s="65"/>
      <c r="AJ227" s="71"/>
      <c r="AK227" s="72">
        <v>50.870333299999999</v>
      </c>
      <c r="AL227" s="72">
        <v>93.96</v>
      </c>
      <c r="AM227" s="72">
        <v>37.945333300000001</v>
      </c>
      <c r="AN227" s="72">
        <f t="shared" si="24"/>
        <v>93.96</v>
      </c>
      <c r="AO227" s="71"/>
      <c r="AP227" s="65"/>
      <c r="AQ227" s="65"/>
      <c r="AR227" s="65"/>
      <c r="AS227" s="65"/>
      <c r="AT227" s="72">
        <v>0</v>
      </c>
      <c r="AU227" s="72">
        <v>-3</v>
      </c>
      <c r="AV227" s="65">
        <f t="shared" si="23"/>
        <v>0</v>
      </c>
      <c r="AW227" s="63" t="s">
        <v>5569</v>
      </c>
    </row>
    <row r="228" spans="1:49" ht="16" customHeight="1" x14ac:dyDescent="0.2">
      <c r="A228" s="30" t="s">
        <v>883</v>
      </c>
      <c r="B228" s="30" t="s">
        <v>885</v>
      </c>
      <c r="C228" s="71"/>
      <c r="D228" s="72">
        <v>38.6</v>
      </c>
      <c r="E228" s="72">
        <v>-21</v>
      </c>
      <c r="F228" s="72">
        <v>-42.9</v>
      </c>
      <c r="G228" s="72">
        <v>-41</v>
      </c>
      <c r="H228" s="72">
        <f t="shared" si="22"/>
        <v>38.6</v>
      </c>
      <c r="I228" s="72" t="s">
        <v>5568</v>
      </c>
      <c r="J228" s="71"/>
      <c r="K228" s="65"/>
      <c r="L228" s="65"/>
      <c r="M228" s="65"/>
      <c r="N228" s="65"/>
      <c r="O228" s="65"/>
      <c r="P228" s="71"/>
      <c r="Q228" s="65"/>
      <c r="R228" s="65"/>
      <c r="S228" s="65"/>
      <c r="T228" s="65"/>
      <c r="U228" s="65"/>
      <c r="V228" s="65"/>
      <c r="W228" s="71"/>
      <c r="X228" s="65"/>
      <c r="Y228" s="65"/>
      <c r="Z228" s="65"/>
      <c r="AA228" s="65"/>
      <c r="AB228" s="65"/>
      <c r="AC228" s="65"/>
      <c r="AD228" s="65"/>
      <c r="AE228" s="65"/>
      <c r="AF228" s="65"/>
      <c r="AG228" s="65"/>
      <c r="AH228" s="65"/>
      <c r="AI228" s="65"/>
      <c r="AJ228" s="71"/>
      <c r="AK228" s="72">
        <v>-0.58109999999999995</v>
      </c>
      <c r="AL228" s="72">
        <v>6.6849999999999996</v>
      </c>
      <c r="AM228" s="72">
        <v>11.9596667</v>
      </c>
      <c r="AN228" s="72">
        <f t="shared" si="24"/>
        <v>11.9596667</v>
      </c>
      <c r="AO228" s="71"/>
      <c r="AP228" s="65"/>
      <c r="AQ228" s="65"/>
      <c r="AR228" s="65"/>
      <c r="AS228" s="65"/>
      <c r="AT228" s="72">
        <v>6</v>
      </c>
      <c r="AU228" s="72">
        <v>5</v>
      </c>
      <c r="AV228" s="65">
        <f t="shared" si="23"/>
        <v>6</v>
      </c>
      <c r="AW228" s="63" t="s">
        <v>5569</v>
      </c>
    </row>
    <row r="229" spans="1:49" ht="16" customHeight="1" x14ac:dyDescent="0.2">
      <c r="A229" s="30" t="s">
        <v>886</v>
      </c>
      <c r="B229" s="30" t="s">
        <v>888</v>
      </c>
      <c r="C229" s="71"/>
      <c r="D229" s="72">
        <v>22.9</v>
      </c>
      <c r="E229" s="72">
        <v>-16</v>
      </c>
      <c r="F229" s="72">
        <v>-66.400000000000006</v>
      </c>
      <c r="G229" s="72">
        <v>-36</v>
      </c>
      <c r="H229" s="72">
        <f t="shared" si="22"/>
        <v>22.9</v>
      </c>
      <c r="I229" s="72" t="s">
        <v>5568</v>
      </c>
      <c r="J229" s="71"/>
      <c r="K229" s="65"/>
      <c r="L229" s="65"/>
      <c r="M229" s="65"/>
      <c r="N229" s="65"/>
      <c r="O229" s="65"/>
      <c r="P229" s="71"/>
      <c r="Q229" s="65"/>
      <c r="R229" s="65"/>
      <c r="S229" s="65"/>
      <c r="T229" s="65"/>
      <c r="U229" s="65"/>
      <c r="V229" s="65"/>
      <c r="W229" s="71"/>
      <c r="X229" s="65"/>
      <c r="Y229" s="65"/>
      <c r="Z229" s="65"/>
      <c r="AA229" s="65"/>
      <c r="AB229" s="65"/>
      <c r="AC229" s="65"/>
      <c r="AD229" s="65"/>
      <c r="AE229" s="65"/>
      <c r="AF229" s="65"/>
      <c r="AG229" s="65"/>
      <c r="AH229" s="65"/>
      <c r="AI229" s="65"/>
      <c r="AJ229" s="71"/>
      <c r="AK229" s="72">
        <v>-3.9336332999999999</v>
      </c>
      <c r="AL229" s="72">
        <v>7.2893333299999998</v>
      </c>
      <c r="AM229" s="72">
        <v>-0.64100000000000001</v>
      </c>
      <c r="AN229" s="72">
        <f t="shared" si="24"/>
        <v>7.2893333299999998</v>
      </c>
      <c r="AO229" s="71"/>
      <c r="AP229" s="65"/>
      <c r="AQ229" s="65"/>
      <c r="AR229" s="65"/>
      <c r="AS229" s="65"/>
      <c r="AT229" s="72">
        <v>-5</v>
      </c>
      <c r="AU229" s="72">
        <v>-7</v>
      </c>
      <c r="AV229" s="65">
        <f t="shared" si="23"/>
        <v>-5</v>
      </c>
      <c r="AW229" s="63" t="s">
        <v>5569</v>
      </c>
    </row>
    <row r="230" spans="1:49" ht="16" customHeight="1" x14ac:dyDescent="0.2">
      <c r="A230" s="30" t="s">
        <v>889</v>
      </c>
      <c r="B230" s="30" t="s">
        <v>891</v>
      </c>
      <c r="C230" s="71"/>
      <c r="D230" s="72">
        <v>-0.3</v>
      </c>
      <c r="E230" s="72">
        <v>-62</v>
      </c>
      <c r="F230" s="72">
        <v>-98.9</v>
      </c>
      <c r="G230" s="72">
        <v>6</v>
      </c>
      <c r="H230" s="72">
        <f t="shared" si="22"/>
        <v>6</v>
      </c>
      <c r="I230" s="72" t="s">
        <v>5568</v>
      </c>
      <c r="J230" s="71"/>
      <c r="K230" s="65"/>
      <c r="L230" s="65"/>
      <c r="M230" s="65"/>
      <c r="N230" s="65"/>
      <c r="O230" s="65"/>
      <c r="P230" s="71"/>
      <c r="Q230" s="65"/>
      <c r="R230" s="65"/>
      <c r="S230" s="65"/>
      <c r="T230" s="65"/>
      <c r="U230" s="65"/>
      <c r="V230" s="65"/>
      <c r="W230" s="71"/>
      <c r="X230" s="65"/>
      <c r="Y230" s="65"/>
      <c r="Z230" s="65"/>
      <c r="AA230" s="65"/>
      <c r="AB230" s="65"/>
      <c r="AC230" s="65"/>
      <c r="AD230" s="65"/>
      <c r="AE230" s="65"/>
      <c r="AF230" s="65"/>
      <c r="AG230" s="65"/>
      <c r="AH230" s="65"/>
      <c r="AI230" s="65"/>
      <c r="AJ230" s="71"/>
      <c r="AK230" s="72">
        <v>-5.4736666999999999</v>
      </c>
      <c r="AL230" s="72">
        <v>-1.3076667</v>
      </c>
      <c r="AM230" s="72">
        <v>-5.2996667000000004</v>
      </c>
      <c r="AN230" s="72">
        <f t="shared" si="24"/>
        <v>-1.3076667</v>
      </c>
      <c r="AO230" s="71"/>
      <c r="AP230" s="65"/>
      <c r="AQ230" s="65"/>
      <c r="AR230" s="65"/>
      <c r="AS230" s="65"/>
      <c r="AT230" s="72">
        <v>-2</v>
      </c>
      <c r="AU230" s="72">
        <v>-10</v>
      </c>
      <c r="AV230" s="65">
        <f t="shared" si="23"/>
        <v>-2</v>
      </c>
      <c r="AW230" s="63" t="s">
        <v>5569</v>
      </c>
    </row>
    <row r="231" spans="1:49" ht="16" customHeight="1" x14ac:dyDescent="0.2">
      <c r="A231" s="30" t="s">
        <v>892</v>
      </c>
      <c r="B231" s="30" t="s">
        <v>894</v>
      </c>
      <c r="C231" s="71"/>
      <c r="D231" s="72">
        <v>30</v>
      </c>
      <c r="E231" s="72">
        <v>8</v>
      </c>
      <c r="F231" s="72">
        <v>-124.8</v>
      </c>
      <c r="G231" s="72">
        <v>-7</v>
      </c>
      <c r="H231" s="72">
        <f t="shared" si="22"/>
        <v>30</v>
      </c>
      <c r="I231" s="72" t="s">
        <v>5568</v>
      </c>
      <c r="J231" s="71"/>
      <c r="K231" s="72">
        <v>0</v>
      </c>
      <c r="L231" s="65"/>
      <c r="M231" s="65"/>
      <c r="N231" s="65"/>
      <c r="O231" s="65">
        <f>MAX(K231,L231)</f>
        <v>0</v>
      </c>
      <c r="P231" s="71"/>
      <c r="Q231" s="65"/>
      <c r="R231" s="65"/>
      <c r="S231" s="65"/>
      <c r="T231" s="65"/>
      <c r="U231" s="65"/>
      <c r="V231" s="65"/>
      <c r="W231" s="71"/>
      <c r="X231" s="65"/>
      <c r="Y231" s="65"/>
      <c r="Z231" s="65"/>
      <c r="AA231" s="65"/>
      <c r="AB231" s="65"/>
      <c r="AC231" s="65"/>
      <c r="AD231" s="65"/>
      <c r="AE231" s="65"/>
      <c r="AF231" s="72">
        <v>3</v>
      </c>
      <c r="AG231" s="65"/>
      <c r="AH231" s="65"/>
      <c r="AI231" s="65">
        <f>MAX(X231:AF231)</f>
        <v>3</v>
      </c>
      <c r="AJ231" s="71"/>
      <c r="AK231" s="72">
        <v>7.8133333299999999</v>
      </c>
      <c r="AL231" s="72">
        <v>45.3526667</v>
      </c>
      <c r="AM231" s="72">
        <v>35.364666700000001</v>
      </c>
      <c r="AN231" s="72">
        <f t="shared" si="24"/>
        <v>45.3526667</v>
      </c>
      <c r="AO231" s="71"/>
      <c r="AP231" s="65"/>
      <c r="AQ231" s="65"/>
      <c r="AR231" s="72">
        <v>0</v>
      </c>
      <c r="AS231" s="65">
        <f>MAX(AP231:AR231)</f>
        <v>0</v>
      </c>
      <c r="AT231" s="72">
        <v>-1</v>
      </c>
      <c r="AU231" s="72">
        <v>-3</v>
      </c>
      <c r="AV231" s="65">
        <f t="shared" si="23"/>
        <v>-1</v>
      </c>
      <c r="AW231" s="63" t="s">
        <v>5569</v>
      </c>
    </row>
    <row r="232" spans="1:49" ht="16" customHeight="1" x14ac:dyDescent="0.2">
      <c r="A232" s="30" t="s">
        <v>895</v>
      </c>
      <c r="B232" s="30" t="s">
        <v>897</v>
      </c>
      <c r="C232" s="71"/>
      <c r="D232" s="72">
        <v>10.8</v>
      </c>
      <c r="E232" s="72">
        <v>-13</v>
      </c>
      <c r="F232" s="72">
        <v>15</v>
      </c>
      <c r="G232" s="72">
        <v>-10</v>
      </c>
      <c r="H232" s="72">
        <f t="shared" si="22"/>
        <v>15</v>
      </c>
      <c r="I232" s="72" t="s">
        <v>5568</v>
      </c>
      <c r="J232" s="71"/>
      <c r="K232" s="65"/>
      <c r="L232" s="65"/>
      <c r="M232" s="65"/>
      <c r="N232" s="65"/>
      <c r="O232" s="65"/>
      <c r="P232" s="71"/>
      <c r="Q232" s="65"/>
      <c r="R232" s="65"/>
      <c r="S232" s="65"/>
      <c r="T232" s="65"/>
      <c r="U232" s="65"/>
      <c r="V232" s="65"/>
      <c r="W232" s="71"/>
      <c r="X232" s="65"/>
      <c r="Y232" s="65"/>
      <c r="Z232" s="65"/>
      <c r="AA232" s="65"/>
      <c r="AB232" s="65"/>
      <c r="AC232" s="65"/>
      <c r="AD232" s="65"/>
      <c r="AE232" s="65"/>
      <c r="AF232" s="65"/>
      <c r="AG232" s="65"/>
      <c r="AH232" s="65"/>
      <c r="AI232" s="65"/>
      <c r="AJ232" s="71"/>
      <c r="AK232" s="72">
        <v>-0.497</v>
      </c>
      <c r="AL232" s="72">
        <v>1.9530000000000001</v>
      </c>
      <c r="AM232" s="72">
        <v>63.192333300000001</v>
      </c>
      <c r="AN232" s="72">
        <f t="shared" si="24"/>
        <v>63.192333300000001</v>
      </c>
      <c r="AO232" s="71"/>
      <c r="AP232" s="65"/>
      <c r="AQ232" s="65"/>
      <c r="AR232" s="65"/>
      <c r="AS232" s="65"/>
      <c r="AT232" s="72">
        <v>-4</v>
      </c>
      <c r="AU232" s="72">
        <v>1</v>
      </c>
      <c r="AV232" s="65">
        <f t="shared" si="23"/>
        <v>1</v>
      </c>
      <c r="AW232" s="63" t="s">
        <v>5569</v>
      </c>
    </row>
    <row r="233" spans="1:49" ht="16" customHeight="1" x14ac:dyDescent="0.2">
      <c r="A233" s="30" t="s">
        <v>898</v>
      </c>
      <c r="B233" s="30" t="s">
        <v>900</v>
      </c>
      <c r="C233" s="71"/>
      <c r="D233" s="72">
        <v>29.9</v>
      </c>
      <c r="E233" s="72">
        <v>3</v>
      </c>
      <c r="F233" s="72">
        <v>-29.5</v>
      </c>
      <c r="G233" s="72">
        <v>-18</v>
      </c>
      <c r="H233" s="72">
        <f t="shared" si="22"/>
        <v>29.9</v>
      </c>
      <c r="I233" s="72" t="s">
        <v>5568</v>
      </c>
      <c r="J233" s="71"/>
      <c r="K233" s="65"/>
      <c r="L233" s="65"/>
      <c r="M233" s="65"/>
      <c r="N233" s="65"/>
      <c r="O233" s="65"/>
      <c r="P233" s="71"/>
      <c r="Q233" s="65"/>
      <c r="R233" s="65"/>
      <c r="S233" s="65"/>
      <c r="T233" s="65"/>
      <c r="U233" s="65"/>
      <c r="V233" s="65"/>
      <c r="W233" s="71"/>
      <c r="X233" s="65"/>
      <c r="Y233" s="65"/>
      <c r="Z233" s="65"/>
      <c r="AA233" s="65"/>
      <c r="AB233" s="65"/>
      <c r="AC233" s="65"/>
      <c r="AD233" s="65"/>
      <c r="AE233" s="65"/>
      <c r="AF233" s="65"/>
      <c r="AG233" s="65"/>
      <c r="AH233" s="65"/>
      <c r="AI233" s="65"/>
      <c r="AJ233" s="71"/>
      <c r="AK233" s="72">
        <v>73.53</v>
      </c>
      <c r="AL233" s="72">
        <v>8.5756666700000004</v>
      </c>
      <c r="AM233" s="72">
        <v>1.9193333299999999</v>
      </c>
      <c r="AN233" s="72">
        <f t="shared" si="24"/>
        <v>8.5756666700000004</v>
      </c>
      <c r="AO233" s="71"/>
      <c r="AP233" s="65"/>
      <c r="AQ233" s="65"/>
      <c r="AR233" s="65"/>
      <c r="AS233" s="65"/>
      <c r="AT233" s="72">
        <v>-9</v>
      </c>
      <c r="AU233" s="72">
        <v>-7</v>
      </c>
      <c r="AV233" s="65">
        <f t="shared" si="23"/>
        <v>-7</v>
      </c>
      <c r="AW233" s="63" t="s">
        <v>5569</v>
      </c>
    </row>
    <row r="234" spans="1:49" ht="16" customHeight="1" x14ac:dyDescent="0.2">
      <c r="A234" s="30" t="s">
        <v>901</v>
      </c>
      <c r="B234" s="30" t="s">
        <v>903</v>
      </c>
      <c r="C234" s="71"/>
      <c r="D234" s="72">
        <v>18.2</v>
      </c>
      <c r="E234" s="72">
        <v>-14</v>
      </c>
      <c r="F234" s="72">
        <v>-28.6</v>
      </c>
      <c r="G234" s="72">
        <v>14</v>
      </c>
      <c r="H234" s="72">
        <f t="shared" si="22"/>
        <v>18.2</v>
      </c>
      <c r="I234" s="72" t="s">
        <v>5568</v>
      </c>
      <c r="J234" s="71"/>
      <c r="K234" s="65"/>
      <c r="L234" s="65"/>
      <c r="M234" s="65"/>
      <c r="N234" s="65"/>
      <c r="O234" s="65"/>
      <c r="P234" s="71"/>
      <c r="Q234" s="65"/>
      <c r="R234" s="65"/>
      <c r="S234" s="65"/>
      <c r="T234" s="65"/>
      <c r="U234" s="65"/>
      <c r="V234" s="65"/>
      <c r="W234" s="71"/>
      <c r="X234" s="65"/>
      <c r="Y234" s="65"/>
      <c r="Z234" s="65"/>
      <c r="AA234" s="65"/>
      <c r="AB234" s="65"/>
      <c r="AC234" s="65"/>
      <c r="AD234" s="65"/>
      <c r="AE234" s="65"/>
      <c r="AF234" s="65"/>
      <c r="AG234" s="65"/>
      <c r="AH234" s="65"/>
      <c r="AI234" s="65"/>
      <c r="AJ234" s="71"/>
      <c r="AK234" s="72">
        <v>0.81033332999999996</v>
      </c>
      <c r="AL234" s="72">
        <v>-0.63833329999999999</v>
      </c>
      <c r="AM234" s="72">
        <v>17.2723333</v>
      </c>
      <c r="AN234" s="72">
        <f t="shared" si="24"/>
        <v>17.2723333</v>
      </c>
      <c r="AO234" s="71"/>
      <c r="AP234" s="65"/>
      <c r="AQ234" s="65"/>
      <c r="AR234" s="65"/>
      <c r="AS234" s="65"/>
      <c r="AT234" s="72">
        <v>11</v>
      </c>
      <c r="AU234" s="72">
        <v>-2</v>
      </c>
      <c r="AV234" s="65">
        <f t="shared" si="23"/>
        <v>11</v>
      </c>
      <c r="AW234" s="63" t="s">
        <v>5567</v>
      </c>
    </row>
    <row r="235" spans="1:49" ht="16" customHeight="1" x14ac:dyDescent="0.2">
      <c r="A235" s="30" t="s">
        <v>904</v>
      </c>
      <c r="B235" s="30" t="s">
        <v>906</v>
      </c>
      <c r="C235" s="71"/>
      <c r="D235" s="72">
        <v>42.6</v>
      </c>
      <c r="E235" s="72">
        <v>-2</v>
      </c>
      <c r="F235" s="72">
        <v>-29.2</v>
      </c>
      <c r="G235" s="72">
        <v>1</v>
      </c>
      <c r="H235" s="72">
        <f t="shared" si="22"/>
        <v>42.6</v>
      </c>
      <c r="I235" s="72" t="s">
        <v>5568</v>
      </c>
      <c r="J235" s="71"/>
      <c r="K235" s="65"/>
      <c r="L235" s="65"/>
      <c r="M235" s="65"/>
      <c r="N235" s="65"/>
      <c r="O235" s="65"/>
      <c r="P235" s="71"/>
      <c r="Q235" s="65"/>
      <c r="R235" s="65"/>
      <c r="S235" s="65"/>
      <c r="T235" s="65"/>
      <c r="U235" s="65"/>
      <c r="V235" s="65"/>
      <c r="W235" s="71"/>
      <c r="X235" s="65"/>
      <c r="Y235" s="65"/>
      <c r="Z235" s="65"/>
      <c r="AA235" s="65"/>
      <c r="AB235" s="65"/>
      <c r="AC235" s="65"/>
      <c r="AD235" s="65"/>
      <c r="AE235" s="65"/>
      <c r="AF235" s="65"/>
      <c r="AG235" s="65"/>
      <c r="AH235" s="65"/>
      <c r="AI235" s="65"/>
      <c r="AJ235" s="71"/>
      <c r="AK235" s="72">
        <v>3.8593333300000001</v>
      </c>
      <c r="AL235" s="72">
        <v>3.1496666699999998</v>
      </c>
      <c r="AM235" s="72">
        <v>64.684666699999994</v>
      </c>
      <c r="AN235" s="72">
        <f t="shared" si="24"/>
        <v>64.684666699999994</v>
      </c>
      <c r="AO235" s="71"/>
      <c r="AP235" s="65"/>
      <c r="AQ235" s="65"/>
      <c r="AR235" s="65"/>
      <c r="AS235" s="65"/>
      <c r="AT235" s="72">
        <v>-4</v>
      </c>
      <c r="AU235" s="72">
        <v>-6</v>
      </c>
      <c r="AV235" s="65">
        <f t="shared" si="23"/>
        <v>-4</v>
      </c>
      <c r="AW235" s="63" t="s">
        <v>5569</v>
      </c>
    </row>
    <row r="236" spans="1:49" ht="16" customHeight="1" x14ac:dyDescent="0.2">
      <c r="A236" s="30" t="s">
        <v>907</v>
      </c>
      <c r="B236" s="30" t="s">
        <v>909</v>
      </c>
      <c r="C236" s="71"/>
      <c r="D236" s="72">
        <v>-58</v>
      </c>
      <c r="E236" s="72">
        <v>-9</v>
      </c>
      <c r="F236" s="72">
        <v>-15.4</v>
      </c>
      <c r="G236" s="72">
        <v>-34</v>
      </c>
      <c r="H236" s="72">
        <f t="shared" si="22"/>
        <v>-9</v>
      </c>
      <c r="I236" s="72" t="s">
        <v>5568</v>
      </c>
      <c r="J236" s="71"/>
      <c r="K236" s="65"/>
      <c r="L236" s="65"/>
      <c r="M236" s="65"/>
      <c r="N236" s="65"/>
      <c r="O236" s="65"/>
      <c r="P236" s="71"/>
      <c r="Q236" s="65"/>
      <c r="R236" s="65"/>
      <c r="S236" s="65"/>
      <c r="T236" s="65"/>
      <c r="U236" s="65"/>
      <c r="V236" s="65"/>
      <c r="W236" s="71"/>
      <c r="X236" s="65"/>
      <c r="Y236" s="65"/>
      <c r="Z236" s="65"/>
      <c r="AA236" s="65"/>
      <c r="AB236" s="65"/>
      <c r="AC236" s="65"/>
      <c r="AD236" s="65"/>
      <c r="AE236" s="65"/>
      <c r="AF236" s="65"/>
      <c r="AG236" s="65"/>
      <c r="AH236" s="65"/>
      <c r="AI236" s="65"/>
      <c r="AJ236" s="71"/>
      <c r="AK236" s="72">
        <v>-10.670999999999999</v>
      </c>
      <c r="AL236" s="72">
        <v>-13.26</v>
      </c>
      <c r="AM236" s="72">
        <v>4.9883333299999997</v>
      </c>
      <c r="AN236" s="72">
        <f t="shared" si="24"/>
        <v>4.9883333299999997</v>
      </c>
      <c r="AO236" s="71"/>
      <c r="AP236" s="65"/>
      <c r="AQ236" s="65"/>
      <c r="AR236" s="65"/>
      <c r="AS236" s="65"/>
      <c r="AT236" s="72">
        <v>-3</v>
      </c>
      <c r="AU236" s="72">
        <v>-9</v>
      </c>
      <c r="AV236" s="65">
        <f t="shared" si="23"/>
        <v>-3</v>
      </c>
      <c r="AW236" s="63" t="s">
        <v>5569</v>
      </c>
    </row>
    <row r="237" spans="1:49" ht="16" customHeight="1" x14ac:dyDescent="0.2">
      <c r="A237" s="30" t="s">
        <v>910</v>
      </c>
      <c r="B237" s="30" t="s">
        <v>912</v>
      </c>
      <c r="C237" s="71"/>
      <c r="D237" s="72">
        <v>14.9</v>
      </c>
      <c r="E237" s="72">
        <v>-62</v>
      </c>
      <c r="F237" s="72">
        <v>-5.3</v>
      </c>
      <c r="G237" s="72">
        <v>-67</v>
      </c>
      <c r="H237" s="72">
        <f t="shared" si="22"/>
        <v>14.9</v>
      </c>
      <c r="I237" s="72" t="s">
        <v>5568</v>
      </c>
      <c r="J237" s="71"/>
      <c r="K237" s="65"/>
      <c r="L237" s="65"/>
      <c r="M237" s="65"/>
      <c r="N237" s="65"/>
      <c r="O237" s="65"/>
      <c r="P237" s="71"/>
      <c r="Q237" s="65"/>
      <c r="R237" s="65"/>
      <c r="S237" s="65"/>
      <c r="T237" s="65"/>
      <c r="U237" s="65"/>
      <c r="V237" s="65"/>
      <c r="W237" s="71"/>
      <c r="X237" s="65"/>
      <c r="Y237" s="65"/>
      <c r="Z237" s="65"/>
      <c r="AA237" s="65"/>
      <c r="AB237" s="65"/>
      <c r="AC237" s="65"/>
      <c r="AD237" s="65"/>
      <c r="AE237" s="65"/>
      <c r="AF237" s="65"/>
      <c r="AG237" s="65"/>
      <c r="AH237" s="65"/>
      <c r="AI237" s="65"/>
      <c r="AJ237" s="71"/>
      <c r="AK237" s="72">
        <v>-13.659667000000001</v>
      </c>
      <c r="AL237" s="72">
        <v>-7.7183333000000003</v>
      </c>
      <c r="AM237" s="72">
        <v>5.30833333</v>
      </c>
      <c r="AN237" s="72">
        <f t="shared" si="24"/>
        <v>5.30833333</v>
      </c>
      <c r="AO237" s="71"/>
      <c r="AP237" s="65"/>
      <c r="AQ237" s="65"/>
      <c r="AR237" s="65"/>
      <c r="AS237" s="65"/>
      <c r="AT237" s="72">
        <v>-7</v>
      </c>
      <c r="AU237" s="72">
        <v>-9</v>
      </c>
      <c r="AV237" s="65">
        <f t="shared" si="23"/>
        <v>-7</v>
      </c>
      <c r="AW237" s="63" t="s">
        <v>5569</v>
      </c>
    </row>
    <row r="238" spans="1:49" ht="16" customHeight="1" x14ac:dyDescent="0.2">
      <c r="A238" s="30" t="s">
        <v>913</v>
      </c>
      <c r="B238" s="30" t="s">
        <v>915</v>
      </c>
      <c r="C238" s="71"/>
      <c r="D238" s="72">
        <v>-18.899999999999999</v>
      </c>
      <c r="E238" s="72">
        <v>-83</v>
      </c>
      <c r="F238" s="72">
        <v>37.5</v>
      </c>
      <c r="G238" s="72">
        <v>7</v>
      </c>
      <c r="H238" s="72">
        <f t="shared" si="22"/>
        <v>37.5</v>
      </c>
      <c r="I238" s="72" t="s">
        <v>5568</v>
      </c>
      <c r="J238" s="71"/>
      <c r="K238" s="65"/>
      <c r="L238" s="65"/>
      <c r="M238" s="65"/>
      <c r="N238" s="65"/>
      <c r="O238" s="65"/>
      <c r="P238" s="71"/>
      <c r="Q238" s="65"/>
      <c r="R238" s="65"/>
      <c r="S238" s="65"/>
      <c r="T238" s="65"/>
      <c r="U238" s="65"/>
      <c r="V238" s="65"/>
      <c r="W238" s="71"/>
      <c r="X238" s="65"/>
      <c r="Y238" s="65"/>
      <c r="Z238" s="65"/>
      <c r="AA238" s="65"/>
      <c r="AB238" s="65"/>
      <c r="AC238" s="65"/>
      <c r="AD238" s="65"/>
      <c r="AE238" s="65"/>
      <c r="AF238" s="65"/>
      <c r="AG238" s="65"/>
      <c r="AH238" s="65"/>
      <c r="AI238" s="65"/>
      <c r="AJ238" s="71"/>
      <c r="AK238" s="72">
        <v>6.19966667</v>
      </c>
      <c r="AL238" s="72">
        <v>6.2506666700000002</v>
      </c>
      <c r="AM238" s="72">
        <v>81.526333300000005</v>
      </c>
      <c r="AN238" s="72">
        <f t="shared" si="24"/>
        <v>81.526333300000005</v>
      </c>
      <c r="AO238" s="71"/>
      <c r="AP238" s="65"/>
      <c r="AQ238" s="65"/>
      <c r="AR238" s="65"/>
      <c r="AS238" s="65"/>
      <c r="AT238" s="72">
        <v>-2</v>
      </c>
      <c r="AU238" s="72">
        <v>-12</v>
      </c>
      <c r="AV238" s="65">
        <f t="shared" si="23"/>
        <v>-2</v>
      </c>
      <c r="AW238" s="63" t="s">
        <v>5569</v>
      </c>
    </row>
    <row r="239" spans="1:49" ht="16" customHeight="1" x14ac:dyDescent="0.2">
      <c r="A239" s="30" t="s">
        <v>916</v>
      </c>
      <c r="B239" s="30" t="s">
        <v>918</v>
      </c>
      <c r="C239" s="71"/>
      <c r="D239" s="72">
        <v>40.5</v>
      </c>
      <c r="E239" s="72">
        <v>11</v>
      </c>
      <c r="F239" s="72">
        <v>-83.4</v>
      </c>
      <c r="G239" s="72">
        <v>-7</v>
      </c>
      <c r="H239" s="72">
        <f t="shared" si="22"/>
        <v>40.5</v>
      </c>
      <c r="I239" s="72" t="s">
        <v>5568</v>
      </c>
      <c r="J239" s="71"/>
      <c r="K239" s="65"/>
      <c r="L239" s="65"/>
      <c r="M239" s="65"/>
      <c r="N239" s="65"/>
      <c r="O239" s="65"/>
      <c r="P239" s="71"/>
      <c r="Q239" s="65"/>
      <c r="R239" s="65"/>
      <c r="S239" s="65"/>
      <c r="T239" s="65"/>
      <c r="U239" s="65"/>
      <c r="V239" s="65"/>
      <c r="W239" s="71"/>
      <c r="X239" s="65"/>
      <c r="Y239" s="65"/>
      <c r="Z239" s="65"/>
      <c r="AA239" s="65"/>
      <c r="AB239" s="65"/>
      <c r="AC239" s="65"/>
      <c r="AD239" s="65"/>
      <c r="AE239" s="65"/>
      <c r="AF239" s="65"/>
      <c r="AG239" s="65"/>
      <c r="AH239" s="65"/>
      <c r="AI239" s="65"/>
      <c r="AJ239" s="71"/>
      <c r="AK239" s="72">
        <v>100.69</v>
      </c>
      <c r="AL239" s="72">
        <v>50.597333300000003</v>
      </c>
      <c r="AM239" s="72">
        <v>37.0816667</v>
      </c>
      <c r="AN239" s="72">
        <f t="shared" si="24"/>
        <v>50.597333300000003</v>
      </c>
      <c r="AO239" s="71"/>
      <c r="AP239" s="65"/>
      <c r="AQ239" s="65"/>
      <c r="AR239" s="65"/>
      <c r="AS239" s="65"/>
      <c r="AT239" s="72">
        <v>-7</v>
      </c>
      <c r="AU239" s="72">
        <v>1</v>
      </c>
      <c r="AV239" s="65">
        <f t="shared" si="23"/>
        <v>1</v>
      </c>
      <c r="AW239" s="63" t="s">
        <v>5569</v>
      </c>
    </row>
    <row r="240" spans="1:49" ht="16" customHeight="1" x14ac:dyDescent="0.2">
      <c r="A240" s="30" t="s">
        <v>919</v>
      </c>
      <c r="B240" s="30" t="s">
        <v>921</v>
      </c>
      <c r="C240" s="71"/>
      <c r="D240" s="72">
        <v>51.4</v>
      </c>
      <c r="E240" s="72">
        <v>-23</v>
      </c>
      <c r="F240" s="72">
        <v>-101.2</v>
      </c>
      <c r="G240" s="72">
        <v>-7</v>
      </c>
      <c r="H240" s="72">
        <f t="shared" si="22"/>
        <v>51.4</v>
      </c>
      <c r="I240" s="72" t="s">
        <v>5568</v>
      </c>
      <c r="J240" s="71"/>
      <c r="K240" s="65"/>
      <c r="L240" s="65"/>
      <c r="M240" s="65"/>
      <c r="N240" s="65"/>
      <c r="O240" s="65"/>
      <c r="P240" s="71"/>
      <c r="Q240" s="65"/>
      <c r="R240" s="65"/>
      <c r="S240" s="65"/>
      <c r="T240" s="65"/>
      <c r="U240" s="65"/>
      <c r="V240" s="65"/>
      <c r="W240" s="71"/>
      <c r="X240" s="65"/>
      <c r="Y240" s="65"/>
      <c r="Z240" s="65"/>
      <c r="AA240" s="65"/>
      <c r="AB240" s="65"/>
      <c r="AC240" s="65"/>
      <c r="AD240" s="65"/>
      <c r="AE240" s="65"/>
      <c r="AF240" s="65"/>
      <c r="AG240" s="65"/>
      <c r="AH240" s="65"/>
      <c r="AI240" s="65"/>
      <c r="AJ240" s="71"/>
      <c r="AK240" s="72">
        <v>-4.6083333</v>
      </c>
      <c r="AL240" s="72">
        <v>0.54444866999999997</v>
      </c>
      <c r="AM240" s="72">
        <v>6.4083333299999996</v>
      </c>
      <c r="AN240" s="72">
        <f t="shared" si="24"/>
        <v>6.4083333299999996</v>
      </c>
      <c r="AO240" s="71"/>
      <c r="AP240" s="65"/>
      <c r="AQ240" s="65"/>
      <c r="AR240" s="65"/>
      <c r="AS240" s="65"/>
      <c r="AT240" s="72">
        <v>-6</v>
      </c>
      <c r="AU240" s="72">
        <v>-9</v>
      </c>
      <c r="AV240" s="65">
        <f t="shared" si="23"/>
        <v>-6</v>
      </c>
      <c r="AW240" s="63" t="s">
        <v>5569</v>
      </c>
    </row>
    <row r="241" spans="1:49" ht="16" customHeight="1" x14ac:dyDescent="0.2">
      <c r="A241" s="30" t="s">
        <v>922</v>
      </c>
      <c r="B241" s="30" t="s">
        <v>924</v>
      </c>
      <c r="C241" s="71"/>
      <c r="D241" s="72">
        <v>0.9</v>
      </c>
      <c r="E241" s="72">
        <v>21</v>
      </c>
      <c r="F241" s="72">
        <v>-14</v>
      </c>
      <c r="G241" s="72">
        <v>6</v>
      </c>
      <c r="H241" s="72">
        <f t="shared" si="22"/>
        <v>21</v>
      </c>
      <c r="I241" s="72" t="s">
        <v>5568</v>
      </c>
      <c r="J241" s="71"/>
      <c r="K241" s="65"/>
      <c r="L241" s="65"/>
      <c r="M241" s="65"/>
      <c r="N241" s="65"/>
      <c r="O241" s="65"/>
      <c r="P241" s="71"/>
      <c r="Q241" s="65"/>
      <c r="R241" s="65"/>
      <c r="S241" s="65"/>
      <c r="T241" s="65"/>
      <c r="U241" s="65"/>
      <c r="V241" s="65"/>
      <c r="W241" s="71"/>
      <c r="X241" s="65"/>
      <c r="Y241" s="65"/>
      <c r="Z241" s="65"/>
      <c r="AA241" s="65"/>
      <c r="AB241" s="65"/>
      <c r="AC241" s="65"/>
      <c r="AD241" s="65"/>
      <c r="AE241" s="65"/>
      <c r="AF241" s="65"/>
      <c r="AG241" s="65"/>
      <c r="AH241" s="65"/>
      <c r="AI241" s="65"/>
      <c r="AJ241" s="71"/>
      <c r="AK241" s="72">
        <v>23.408666700000001</v>
      </c>
      <c r="AL241" s="72">
        <v>59.560166700000003</v>
      </c>
      <c r="AM241" s="72">
        <v>46.296999999999997</v>
      </c>
      <c r="AN241" s="72">
        <f t="shared" si="24"/>
        <v>59.560166700000003</v>
      </c>
      <c r="AO241" s="71"/>
      <c r="AP241" s="65"/>
      <c r="AQ241" s="65"/>
      <c r="AR241" s="65"/>
      <c r="AS241" s="65"/>
      <c r="AT241" s="72">
        <v>2</v>
      </c>
      <c r="AU241" s="72">
        <v>10</v>
      </c>
      <c r="AV241" s="65">
        <f t="shared" si="23"/>
        <v>10</v>
      </c>
      <c r="AW241" s="63" t="s">
        <v>5567</v>
      </c>
    </row>
    <row r="242" spans="1:49" ht="16" customHeight="1" x14ac:dyDescent="0.2">
      <c r="A242" s="30" t="s">
        <v>925</v>
      </c>
      <c r="B242" s="30" t="s">
        <v>927</v>
      </c>
      <c r="C242" s="71"/>
      <c r="D242" s="72">
        <v>-41.5</v>
      </c>
      <c r="E242" s="72">
        <v>-7</v>
      </c>
      <c r="F242" s="72">
        <v>-21.2</v>
      </c>
      <c r="G242" s="72">
        <v>-38</v>
      </c>
      <c r="H242" s="72">
        <f t="shared" si="22"/>
        <v>-7</v>
      </c>
      <c r="I242" s="72" t="s">
        <v>5568</v>
      </c>
      <c r="J242" s="71"/>
      <c r="K242" s="65"/>
      <c r="L242" s="65"/>
      <c r="M242" s="65"/>
      <c r="N242" s="65"/>
      <c r="O242" s="65"/>
      <c r="P242" s="71"/>
      <c r="Q242" s="65"/>
      <c r="R242" s="65"/>
      <c r="S242" s="65"/>
      <c r="T242" s="65"/>
      <c r="U242" s="65"/>
      <c r="V242" s="65"/>
      <c r="W242" s="71"/>
      <c r="X242" s="65"/>
      <c r="Y242" s="65"/>
      <c r="Z242" s="65"/>
      <c r="AA242" s="65"/>
      <c r="AB242" s="65"/>
      <c r="AC242" s="65"/>
      <c r="AD242" s="65"/>
      <c r="AE242" s="65"/>
      <c r="AF242" s="65"/>
      <c r="AG242" s="65"/>
      <c r="AH242" s="65"/>
      <c r="AI242" s="65"/>
      <c r="AJ242" s="71"/>
      <c r="AK242" s="72">
        <v>-3.5086667</v>
      </c>
      <c r="AL242" s="72">
        <v>6.5252666699999997</v>
      </c>
      <c r="AM242" s="72">
        <v>67.747666699999996</v>
      </c>
      <c r="AN242" s="72">
        <f t="shared" si="24"/>
        <v>67.747666699999996</v>
      </c>
      <c r="AO242" s="71"/>
      <c r="AP242" s="65"/>
      <c r="AQ242" s="65"/>
      <c r="AR242" s="65"/>
      <c r="AS242" s="65"/>
      <c r="AT242" s="72">
        <v>-4</v>
      </c>
      <c r="AU242" s="72">
        <v>-6</v>
      </c>
      <c r="AV242" s="65">
        <f t="shared" si="23"/>
        <v>-4</v>
      </c>
      <c r="AW242" s="63" t="s">
        <v>5569</v>
      </c>
    </row>
    <row r="243" spans="1:49" ht="16" customHeight="1" x14ac:dyDescent="0.2">
      <c r="A243" s="30" t="s">
        <v>928</v>
      </c>
      <c r="B243" s="30" t="s">
        <v>930</v>
      </c>
      <c r="C243" s="71"/>
      <c r="D243" s="72">
        <v>43.5</v>
      </c>
      <c r="E243" s="72">
        <v>21</v>
      </c>
      <c r="F243" s="72">
        <v>-61.7</v>
      </c>
      <c r="G243" s="72">
        <v>16</v>
      </c>
      <c r="H243" s="72">
        <f t="shared" si="22"/>
        <v>43.5</v>
      </c>
      <c r="I243" s="72" t="s">
        <v>5568</v>
      </c>
      <c r="J243" s="71"/>
      <c r="K243" s="65"/>
      <c r="L243" s="65"/>
      <c r="M243" s="65"/>
      <c r="N243" s="65"/>
      <c r="O243" s="65"/>
      <c r="P243" s="71"/>
      <c r="Q243" s="65"/>
      <c r="R243" s="65"/>
      <c r="S243" s="65"/>
      <c r="T243" s="65"/>
      <c r="U243" s="65"/>
      <c r="V243" s="65"/>
      <c r="W243" s="71"/>
      <c r="X243" s="65"/>
      <c r="Y243" s="65"/>
      <c r="Z243" s="65"/>
      <c r="AA243" s="65"/>
      <c r="AB243" s="65"/>
      <c r="AC243" s="65"/>
      <c r="AD243" s="65"/>
      <c r="AE243" s="65"/>
      <c r="AF243" s="65"/>
      <c r="AG243" s="65"/>
      <c r="AH243" s="65"/>
      <c r="AI243" s="65"/>
      <c r="AJ243" s="71"/>
      <c r="AK243" s="72">
        <v>-1.2736666999999999</v>
      </c>
      <c r="AL243" s="72">
        <v>-4.5309999999999997</v>
      </c>
      <c r="AM243" s="72">
        <v>-2.5333332999999998</v>
      </c>
      <c r="AN243" s="72">
        <f t="shared" si="24"/>
        <v>-2.5333332999999998</v>
      </c>
      <c r="AO243" s="71"/>
      <c r="AP243" s="65"/>
      <c r="AQ243" s="65"/>
      <c r="AR243" s="65"/>
      <c r="AS243" s="65"/>
      <c r="AT243" s="72">
        <v>-6</v>
      </c>
      <c r="AU243" s="72">
        <v>-3</v>
      </c>
      <c r="AV243" s="65">
        <f t="shared" si="23"/>
        <v>-3</v>
      </c>
      <c r="AW243" s="63" t="s">
        <v>5569</v>
      </c>
    </row>
    <row r="244" spans="1:49" ht="16" customHeight="1" x14ac:dyDescent="0.2">
      <c r="A244" s="30" t="s">
        <v>931</v>
      </c>
      <c r="B244" s="30" t="s">
        <v>933</v>
      </c>
      <c r="C244" s="71"/>
      <c r="D244" s="72">
        <v>9.4</v>
      </c>
      <c r="E244" s="72">
        <v>-7</v>
      </c>
      <c r="F244" s="72">
        <v>40.5</v>
      </c>
      <c r="G244" s="72">
        <v>0</v>
      </c>
      <c r="H244" s="72">
        <f t="shared" si="22"/>
        <v>40.5</v>
      </c>
      <c r="I244" s="72" t="s">
        <v>5568</v>
      </c>
      <c r="J244" s="71"/>
      <c r="K244" s="65"/>
      <c r="L244" s="65"/>
      <c r="M244" s="65"/>
      <c r="N244" s="65"/>
      <c r="O244" s="65"/>
      <c r="P244" s="71"/>
      <c r="Q244" s="65"/>
      <c r="R244" s="65"/>
      <c r="S244" s="65"/>
      <c r="T244" s="65"/>
      <c r="U244" s="65"/>
      <c r="V244" s="65"/>
      <c r="W244" s="71"/>
      <c r="X244" s="65"/>
      <c r="Y244" s="65"/>
      <c r="Z244" s="65"/>
      <c r="AA244" s="65"/>
      <c r="AB244" s="65"/>
      <c r="AC244" s="65"/>
      <c r="AD244" s="65"/>
      <c r="AE244" s="65"/>
      <c r="AF244" s="65"/>
      <c r="AG244" s="65"/>
      <c r="AH244" s="65"/>
      <c r="AI244" s="65"/>
      <c r="AJ244" s="71"/>
      <c r="AK244" s="72">
        <v>-6.4316667000000001</v>
      </c>
      <c r="AL244" s="72">
        <v>-2.8643333000000002</v>
      </c>
      <c r="AM244" s="72">
        <v>33.2312333</v>
      </c>
      <c r="AN244" s="72">
        <f t="shared" si="24"/>
        <v>33.2312333</v>
      </c>
      <c r="AO244" s="71"/>
      <c r="AP244" s="65"/>
      <c r="AQ244" s="65"/>
      <c r="AR244" s="65"/>
      <c r="AS244" s="65"/>
      <c r="AT244" s="72">
        <v>-2</v>
      </c>
      <c r="AU244" s="72">
        <v>-7</v>
      </c>
      <c r="AV244" s="65">
        <f t="shared" si="23"/>
        <v>-2</v>
      </c>
      <c r="AW244" s="63" t="s">
        <v>5569</v>
      </c>
    </row>
    <row r="245" spans="1:49" ht="16" customHeight="1" x14ac:dyDescent="0.2">
      <c r="A245" s="30" t="s">
        <v>934</v>
      </c>
      <c r="B245" s="30" t="s">
        <v>936</v>
      </c>
      <c r="C245" s="71"/>
      <c r="D245" s="72">
        <v>11.2</v>
      </c>
      <c r="E245" s="72">
        <v>-71</v>
      </c>
      <c r="F245" s="72">
        <v>-57.1</v>
      </c>
      <c r="G245" s="72">
        <v>1</v>
      </c>
      <c r="H245" s="72">
        <f t="shared" si="22"/>
        <v>11.2</v>
      </c>
      <c r="I245" s="72" t="s">
        <v>5568</v>
      </c>
      <c r="J245" s="71"/>
      <c r="K245" s="65"/>
      <c r="L245" s="65"/>
      <c r="M245" s="65"/>
      <c r="N245" s="65"/>
      <c r="O245" s="65"/>
      <c r="P245" s="71"/>
      <c r="Q245" s="65"/>
      <c r="R245" s="65"/>
      <c r="S245" s="65"/>
      <c r="T245" s="65"/>
      <c r="U245" s="65"/>
      <c r="V245" s="65"/>
      <c r="W245" s="71"/>
      <c r="X245" s="65"/>
      <c r="Y245" s="65"/>
      <c r="Z245" s="65"/>
      <c r="AA245" s="65"/>
      <c r="AB245" s="65"/>
      <c r="AC245" s="65"/>
      <c r="AD245" s="65"/>
      <c r="AE245" s="65"/>
      <c r="AF245" s="65"/>
      <c r="AG245" s="65"/>
      <c r="AH245" s="65"/>
      <c r="AI245" s="65"/>
      <c r="AJ245" s="71"/>
      <c r="AK245" s="72">
        <v>-0.52300000000000002</v>
      </c>
      <c r="AL245" s="72">
        <v>-6.8546667000000001</v>
      </c>
      <c r="AM245" s="72">
        <v>7.5976666699999997</v>
      </c>
      <c r="AN245" s="72">
        <f t="shared" si="24"/>
        <v>7.5976666699999997</v>
      </c>
      <c r="AO245" s="71"/>
      <c r="AP245" s="65"/>
      <c r="AQ245" s="65"/>
      <c r="AR245" s="65"/>
      <c r="AS245" s="65"/>
      <c r="AT245" s="72">
        <v>10</v>
      </c>
      <c r="AU245" s="72">
        <v>-1</v>
      </c>
      <c r="AV245" s="65">
        <f t="shared" si="23"/>
        <v>10</v>
      </c>
      <c r="AW245" s="63" t="s">
        <v>5567</v>
      </c>
    </row>
    <row r="246" spans="1:49" ht="16" customHeight="1" x14ac:dyDescent="0.2">
      <c r="A246" s="30" t="s">
        <v>937</v>
      </c>
      <c r="B246" s="30" t="s">
        <v>939</v>
      </c>
      <c r="C246" s="71"/>
      <c r="D246" s="72">
        <v>-16.3</v>
      </c>
      <c r="E246" s="72">
        <v>13</v>
      </c>
      <c r="F246" s="72">
        <v>-10.3</v>
      </c>
      <c r="G246" s="72">
        <v>-7</v>
      </c>
      <c r="H246" s="72">
        <f t="shared" si="22"/>
        <v>13</v>
      </c>
      <c r="I246" s="72" t="s">
        <v>5568</v>
      </c>
      <c r="J246" s="71"/>
      <c r="K246" s="65"/>
      <c r="L246" s="65"/>
      <c r="M246" s="65"/>
      <c r="N246" s="65"/>
      <c r="O246" s="65"/>
      <c r="P246" s="71"/>
      <c r="Q246" s="65"/>
      <c r="R246" s="65"/>
      <c r="S246" s="65"/>
      <c r="T246" s="65"/>
      <c r="U246" s="65"/>
      <c r="V246" s="65"/>
      <c r="W246" s="71"/>
      <c r="X246" s="65"/>
      <c r="Y246" s="65"/>
      <c r="Z246" s="65"/>
      <c r="AA246" s="65"/>
      <c r="AB246" s="65"/>
      <c r="AC246" s="65"/>
      <c r="AD246" s="65"/>
      <c r="AE246" s="65"/>
      <c r="AF246" s="65"/>
      <c r="AG246" s="65"/>
      <c r="AH246" s="65"/>
      <c r="AI246" s="65"/>
      <c r="AJ246" s="71"/>
      <c r="AK246" s="72">
        <v>-2.7130000000000001</v>
      </c>
      <c r="AL246" s="72">
        <v>3.92</v>
      </c>
      <c r="AM246" s="72">
        <v>19.648</v>
      </c>
      <c r="AN246" s="72">
        <f t="shared" si="24"/>
        <v>19.648</v>
      </c>
      <c r="AO246" s="71"/>
      <c r="AP246" s="65"/>
      <c r="AQ246" s="65"/>
      <c r="AR246" s="65"/>
      <c r="AS246" s="65"/>
      <c r="AT246" s="72">
        <v>-2</v>
      </c>
      <c r="AU246" s="72">
        <v>-2</v>
      </c>
      <c r="AV246" s="65">
        <f t="shared" si="23"/>
        <v>-2</v>
      </c>
      <c r="AW246" s="63" t="s">
        <v>5569</v>
      </c>
    </row>
    <row r="247" spans="1:49" ht="16" customHeight="1" x14ac:dyDescent="0.2">
      <c r="A247" s="30" t="s">
        <v>940</v>
      </c>
      <c r="B247" s="30" t="s">
        <v>942</v>
      </c>
      <c r="C247" s="71"/>
      <c r="D247" s="72">
        <v>101.9</v>
      </c>
      <c r="E247" s="72">
        <v>-28</v>
      </c>
      <c r="F247" s="72">
        <v>0.8</v>
      </c>
      <c r="G247" s="72">
        <v>-33</v>
      </c>
      <c r="H247" s="72">
        <f t="shared" si="22"/>
        <v>101.9</v>
      </c>
      <c r="I247" s="72" t="s">
        <v>5566</v>
      </c>
      <c r="J247" s="71"/>
      <c r="K247" s="65"/>
      <c r="L247" s="65"/>
      <c r="M247" s="65"/>
      <c r="N247" s="65"/>
      <c r="O247" s="65"/>
      <c r="P247" s="71"/>
      <c r="Q247" s="65"/>
      <c r="R247" s="65"/>
      <c r="S247" s="65"/>
      <c r="T247" s="65"/>
      <c r="U247" s="65"/>
      <c r="V247" s="65"/>
      <c r="W247" s="71"/>
      <c r="X247" s="65"/>
      <c r="Y247" s="65"/>
      <c r="Z247" s="65"/>
      <c r="AA247" s="65"/>
      <c r="AB247" s="65"/>
      <c r="AC247" s="65"/>
      <c r="AD247" s="65"/>
      <c r="AE247" s="65"/>
      <c r="AF247" s="65"/>
      <c r="AG247" s="65"/>
      <c r="AH247" s="65"/>
      <c r="AI247" s="65"/>
      <c r="AJ247" s="71"/>
      <c r="AK247" s="72">
        <v>11.969666699999999</v>
      </c>
      <c r="AL247" s="72">
        <v>8.7193333299999995</v>
      </c>
      <c r="AM247" s="72">
        <v>28.8423333</v>
      </c>
      <c r="AN247" s="72">
        <f t="shared" si="24"/>
        <v>28.8423333</v>
      </c>
      <c r="AO247" s="71"/>
      <c r="AP247" s="65"/>
      <c r="AQ247" s="65"/>
      <c r="AR247" s="65"/>
      <c r="AS247" s="65"/>
      <c r="AT247" s="72">
        <v>1</v>
      </c>
      <c r="AU247" s="72">
        <v>10</v>
      </c>
      <c r="AV247" s="65">
        <f t="shared" si="23"/>
        <v>10</v>
      </c>
      <c r="AW247" s="63" t="s">
        <v>5567</v>
      </c>
    </row>
    <row r="248" spans="1:49" ht="16" customHeight="1" x14ac:dyDescent="0.2">
      <c r="A248" s="30" t="s">
        <v>943</v>
      </c>
      <c r="B248" s="30" t="s">
        <v>945</v>
      </c>
      <c r="C248" s="71"/>
      <c r="D248" s="72">
        <v>-40.299999999999997</v>
      </c>
      <c r="E248" s="72">
        <v>-9</v>
      </c>
      <c r="F248" s="72">
        <v>-105</v>
      </c>
      <c r="G248" s="72">
        <v>-20</v>
      </c>
      <c r="H248" s="72">
        <f t="shared" si="22"/>
        <v>-9</v>
      </c>
      <c r="I248" s="72" t="s">
        <v>5568</v>
      </c>
      <c r="J248" s="71"/>
      <c r="K248" s="65"/>
      <c r="L248" s="65"/>
      <c r="M248" s="65"/>
      <c r="N248" s="65"/>
      <c r="O248" s="65"/>
      <c r="P248" s="71"/>
      <c r="Q248" s="65"/>
      <c r="R248" s="65"/>
      <c r="S248" s="65"/>
      <c r="T248" s="65"/>
      <c r="U248" s="65"/>
      <c r="V248" s="65"/>
      <c r="W248" s="71"/>
      <c r="X248" s="65"/>
      <c r="Y248" s="65"/>
      <c r="Z248" s="65"/>
      <c r="AA248" s="65"/>
      <c r="AB248" s="65"/>
      <c r="AC248" s="65"/>
      <c r="AD248" s="65"/>
      <c r="AE248" s="65"/>
      <c r="AF248" s="65"/>
      <c r="AG248" s="65"/>
      <c r="AH248" s="65"/>
      <c r="AI248" s="65"/>
      <c r="AJ248" s="71"/>
      <c r="AK248" s="72">
        <v>30.745000000000001</v>
      </c>
      <c r="AL248" s="72">
        <v>24.596</v>
      </c>
      <c r="AM248" s="72">
        <v>11.4443333</v>
      </c>
      <c r="AN248" s="72">
        <f t="shared" si="24"/>
        <v>24.596</v>
      </c>
      <c r="AO248" s="71"/>
      <c r="AP248" s="65"/>
      <c r="AQ248" s="65"/>
      <c r="AR248" s="65"/>
      <c r="AS248" s="65"/>
      <c r="AT248" s="72">
        <v>-1</v>
      </c>
      <c r="AU248" s="72">
        <v>-4</v>
      </c>
      <c r="AV248" s="65">
        <f t="shared" si="23"/>
        <v>-1</v>
      </c>
      <c r="AW248" s="63" t="s">
        <v>5569</v>
      </c>
    </row>
    <row r="249" spans="1:49" ht="16" customHeight="1" x14ac:dyDescent="0.2">
      <c r="A249" s="30" t="s">
        <v>946</v>
      </c>
      <c r="B249" s="30" t="s">
        <v>948</v>
      </c>
      <c r="C249" s="71"/>
      <c r="D249" s="72">
        <v>-12.9</v>
      </c>
      <c r="E249" s="72">
        <v>-17</v>
      </c>
      <c r="F249" s="72">
        <v>-4.5999999999999996</v>
      </c>
      <c r="G249" s="72">
        <v>16</v>
      </c>
      <c r="H249" s="72">
        <f t="shared" si="22"/>
        <v>16</v>
      </c>
      <c r="I249" s="72" t="s">
        <v>5568</v>
      </c>
      <c r="J249" s="71"/>
      <c r="K249" s="65"/>
      <c r="L249" s="65"/>
      <c r="M249" s="65"/>
      <c r="N249" s="65"/>
      <c r="O249" s="65"/>
      <c r="P249" s="71"/>
      <c r="Q249" s="65"/>
      <c r="R249" s="65"/>
      <c r="S249" s="65"/>
      <c r="T249" s="65"/>
      <c r="U249" s="65"/>
      <c r="V249" s="65"/>
      <c r="W249" s="71"/>
      <c r="X249" s="65"/>
      <c r="Y249" s="65"/>
      <c r="Z249" s="65"/>
      <c r="AA249" s="65"/>
      <c r="AB249" s="65"/>
      <c r="AC249" s="65"/>
      <c r="AD249" s="65"/>
      <c r="AE249" s="65"/>
      <c r="AF249" s="65"/>
      <c r="AG249" s="65"/>
      <c r="AH249" s="65"/>
      <c r="AI249" s="65"/>
      <c r="AJ249" s="71"/>
      <c r="AK249" s="72">
        <v>13.9163333</v>
      </c>
      <c r="AL249" s="72">
        <v>34.624333300000004</v>
      </c>
      <c r="AM249" s="72">
        <v>87.3406667</v>
      </c>
      <c r="AN249" s="72">
        <f t="shared" si="24"/>
        <v>87.3406667</v>
      </c>
      <c r="AO249" s="71"/>
      <c r="AP249" s="65"/>
      <c r="AQ249" s="65"/>
      <c r="AR249" s="65"/>
      <c r="AS249" s="65"/>
      <c r="AT249" s="72">
        <v>-7</v>
      </c>
      <c r="AU249" s="72">
        <v>12</v>
      </c>
      <c r="AV249" s="65">
        <f t="shared" si="23"/>
        <v>12</v>
      </c>
      <c r="AW249" s="63" t="s">
        <v>5567</v>
      </c>
    </row>
    <row r="250" spans="1:49" ht="16" customHeight="1" x14ac:dyDescent="0.2">
      <c r="A250" s="30" t="s">
        <v>949</v>
      </c>
      <c r="B250" s="30" t="s">
        <v>951</v>
      </c>
      <c r="C250" s="71"/>
      <c r="D250" s="72">
        <v>2.4</v>
      </c>
      <c r="E250" s="72">
        <v>-83</v>
      </c>
      <c r="F250" s="72">
        <v>-234.1</v>
      </c>
      <c r="G250" s="72">
        <v>-38</v>
      </c>
      <c r="H250" s="72">
        <f t="shared" si="22"/>
        <v>2.4</v>
      </c>
      <c r="I250" s="72" t="s">
        <v>5568</v>
      </c>
      <c r="J250" s="71"/>
      <c r="K250" s="65"/>
      <c r="L250" s="65"/>
      <c r="M250" s="65"/>
      <c r="N250" s="65"/>
      <c r="O250" s="65"/>
      <c r="P250" s="71"/>
      <c r="Q250" s="65"/>
      <c r="R250" s="65"/>
      <c r="S250" s="65"/>
      <c r="T250" s="65"/>
      <c r="U250" s="65"/>
      <c r="V250" s="65"/>
      <c r="W250" s="71"/>
      <c r="X250" s="65"/>
      <c r="Y250" s="65"/>
      <c r="Z250" s="65"/>
      <c r="AA250" s="65"/>
      <c r="AB250" s="65"/>
      <c r="AC250" s="65"/>
      <c r="AD250" s="65"/>
      <c r="AE250" s="65"/>
      <c r="AF250" s="65"/>
      <c r="AG250" s="65"/>
      <c r="AH250" s="65"/>
      <c r="AI250" s="65"/>
      <c r="AJ250" s="71"/>
      <c r="AK250" s="72">
        <v>4.3369999999999997</v>
      </c>
      <c r="AL250" s="72">
        <v>11.8856667</v>
      </c>
      <c r="AM250" s="72">
        <v>9.3836666700000002</v>
      </c>
      <c r="AN250" s="72">
        <f t="shared" si="24"/>
        <v>11.8856667</v>
      </c>
      <c r="AO250" s="71"/>
      <c r="AP250" s="65"/>
      <c r="AQ250" s="65"/>
      <c r="AR250" s="65"/>
      <c r="AS250" s="65"/>
      <c r="AT250" s="72">
        <v>8</v>
      </c>
      <c r="AU250" s="72">
        <v>-3</v>
      </c>
      <c r="AV250" s="65">
        <f t="shared" si="23"/>
        <v>8</v>
      </c>
      <c r="AW250" s="63" t="s">
        <v>5569</v>
      </c>
    </row>
    <row r="251" spans="1:49" ht="16" customHeight="1" x14ac:dyDescent="0.2">
      <c r="A251" s="30" t="s">
        <v>952</v>
      </c>
      <c r="B251" s="30" t="s">
        <v>954</v>
      </c>
      <c r="C251" s="71"/>
      <c r="D251" s="72">
        <v>41.8</v>
      </c>
      <c r="E251" s="72">
        <v>-26</v>
      </c>
      <c r="F251" s="72">
        <v>-45.3</v>
      </c>
      <c r="G251" s="72">
        <v>-36</v>
      </c>
      <c r="H251" s="72">
        <f t="shared" si="22"/>
        <v>41.8</v>
      </c>
      <c r="I251" s="72" t="s">
        <v>5568</v>
      </c>
      <c r="J251" s="71"/>
      <c r="K251" s="72">
        <v>86</v>
      </c>
      <c r="L251" s="65"/>
      <c r="M251" s="65"/>
      <c r="N251" s="65"/>
      <c r="O251" s="65">
        <f>MAX(K251,L251)</f>
        <v>86</v>
      </c>
      <c r="P251" s="71"/>
      <c r="Q251" s="65"/>
      <c r="R251" s="65"/>
      <c r="S251" s="65"/>
      <c r="T251" s="65"/>
      <c r="U251" s="65"/>
      <c r="V251" s="65"/>
      <c r="W251" s="71"/>
      <c r="X251" s="65"/>
      <c r="Y251" s="65"/>
      <c r="Z251" s="65"/>
      <c r="AA251" s="65"/>
      <c r="AB251" s="65"/>
      <c r="AC251" s="65"/>
      <c r="AD251" s="65"/>
      <c r="AE251" s="65"/>
      <c r="AF251" s="72">
        <v>3</v>
      </c>
      <c r="AG251" s="65"/>
      <c r="AH251" s="65"/>
      <c r="AI251" s="65">
        <f>MAX(X251:AF251)</f>
        <v>3</v>
      </c>
      <c r="AJ251" s="71"/>
      <c r="AK251" s="72">
        <v>56.832333300000002</v>
      </c>
      <c r="AL251" s="72">
        <v>72.261333300000004</v>
      </c>
      <c r="AM251" s="72">
        <v>65.344666700000005</v>
      </c>
      <c r="AN251" s="72">
        <f t="shared" si="24"/>
        <v>72.261333300000004</v>
      </c>
      <c r="AO251" s="71"/>
      <c r="AP251" s="65"/>
      <c r="AQ251" s="65"/>
      <c r="AR251" s="65"/>
      <c r="AS251" s="65"/>
      <c r="AT251" s="72">
        <v>0</v>
      </c>
      <c r="AU251" s="72">
        <v>-7</v>
      </c>
      <c r="AV251" s="65">
        <f t="shared" si="23"/>
        <v>0</v>
      </c>
      <c r="AW251" s="63" t="s">
        <v>5569</v>
      </c>
    </row>
    <row r="252" spans="1:49" ht="16" customHeight="1" x14ac:dyDescent="0.2">
      <c r="A252" s="30" t="s">
        <v>955</v>
      </c>
      <c r="B252" s="30" t="s">
        <v>957</v>
      </c>
      <c r="C252" s="71"/>
      <c r="D252" s="72">
        <v>14.8</v>
      </c>
      <c r="E252" s="72">
        <v>34</v>
      </c>
      <c r="F252" s="72">
        <v>8.4</v>
      </c>
      <c r="G252" s="72">
        <v>11</v>
      </c>
      <c r="H252" s="72">
        <f t="shared" si="22"/>
        <v>34</v>
      </c>
      <c r="I252" s="72" t="s">
        <v>5568</v>
      </c>
      <c r="J252" s="71"/>
      <c r="K252" s="65"/>
      <c r="L252" s="65"/>
      <c r="M252" s="65"/>
      <c r="N252" s="65"/>
      <c r="O252" s="65"/>
      <c r="P252" s="71"/>
      <c r="Q252" s="65"/>
      <c r="R252" s="65"/>
      <c r="S252" s="65"/>
      <c r="T252" s="65"/>
      <c r="U252" s="65"/>
      <c r="V252" s="65"/>
      <c r="W252" s="71"/>
      <c r="X252" s="65"/>
      <c r="Y252" s="65"/>
      <c r="Z252" s="65"/>
      <c r="AA252" s="65"/>
      <c r="AB252" s="65"/>
      <c r="AC252" s="65"/>
      <c r="AD252" s="65"/>
      <c r="AE252" s="65"/>
      <c r="AF252" s="65"/>
      <c r="AG252" s="65"/>
      <c r="AH252" s="65"/>
      <c r="AI252" s="65"/>
      <c r="AJ252" s="71"/>
      <c r="AK252" s="72">
        <v>6.8473333299999997</v>
      </c>
      <c r="AL252" s="72">
        <v>5.7690000000000001</v>
      </c>
      <c r="AM252" s="72">
        <v>23.289333299999999</v>
      </c>
      <c r="AN252" s="72">
        <f t="shared" si="24"/>
        <v>23.289333299999999</v>
      </c>
      <c r="AO252" s="71"/>
      <c r="AP252" s="65"/>
      <c r="AQ252" s="65"/>
      <c r="AR252" s="65"/>
      <c r="AS252" s="65"/>
      <c r="AT252" s="72">
        <v>-2</v>
      </c>
      <c r="AU252" s="72">
        <v>0</v>
      </c>
      <c r="AV252" s="65">
        <f t="shared" si="23"/>
        <v>0</v>
      </c>
      <c r="AW252" s="63" t="s">
        <v>5569</v>
      </c>
    </row>
    <row r="253" spans="1:49" ht="16" customHeight="1" x14ac:dyDescent="0.2">
      <c r="A253" s="30" t="s">
        <v>958</v>
      </c>
      <c r="B253" s="30" t="s">
        <v>960</v>
      </c>
      <c r="C253" s="71"/>
      <c r="D253" s="72">
        <v>19.600000000000001</v>
      </c>
      <c r="E253" s="72">
        <v>17</v>
      </c>
      <c r="F253" s="72">
        <v>-84.4</v>
      </c>
      <c r="G253" s="72">
        <v>-4</v>
      </c>
      <c r="H253" s="72">
        <f t="shared" si="22"/>
        <v>19.600000000000001</v>
      </c>
      <c r="I253" s="72" t="s">
        <v>5568</v>
      </c>
      <c r="J253" s="71"/>
      <c r="K253" s="65"/>
      <c r="L253" s="65"/>
      <c r="M253" s="65"/>
      <c r="N253" s="65"/>
      <c r="O253" s="65"/>
      <c r="P253" s="71"/>
      <c r="Q253" s="65"/>
      <c r="R253" s="65"/>
      <c r="S253" s="65"/>
      <c r="T253" s="65"/>
      <c r="U253" s="65"/>
      <c r="V253" s="65"/>
      <c r="W253" s="71"/>
      <c r="X253" s="65"/>
      <c r="Y253" s="65"/>
      <c r="Z253" s="65"/>
      <c r="AA253" s="65"/>
      <c r="AB253" s="65"/>
      <c r="AC253" s="65"/>
      <c r="AD253" s="65"/>
      <c r="AE253" s="65"/>
      <c r="AF253" s="65"/>
      <c r="AG253" s="65"/>
      <c r="AH253" s="65"/>
      <c r="AI253" s="65"/>
      <c r="AJ253" s="71"/>
      <c r="AK253" s="72">
        <v>-1.0586667000000001</v>
      </c>
      <c r="AL253" s="72">
        <v>2.5590000000000002</v>
      </c>
      <c r="AM253" s="72">
        <v>29.378</v>
      </c>
      <c r="AN253" s="72">
        <f t="shared" si="24"/>
        <v>29.378</v>
      </c>
      <c r="AO253" s="71"/>
      <c r="AP253" s="65"/>
      <c r="AQ253" s="65"/>
      <c r="AR253" s="65"/>
      <c r="AS253" s="65"/>
      <c r="AT253" s="72">
        <v>2</v>
      </c>
      <c r="AU253" s="72">
        <v>-6</v>
      </c>
      <c r="AV253" s="65">
        <f t="shared" si="23"/>
        <v>2</v>
      </c>
      <c r="AW253" s="63" t="s">
        <v>5569</v>
      </c>
    </row>
    <row r="254" spans="1:49" ht="16" customHeight="1" x14ac:dyDescent="0.2">
      <c r="A254" s="30" t="s">
        <v>961</v>
      </c>
      <c r="B254" s="30" t="s">
        <v>963</v>
      </c>
      <c r="C254" s="71"/>
      <c r="D254" s="72">
        <v>43</v>
      </c>
      <c r="E254" s="72">
        <v>3</v>
      </c>
      <c r="F254" s="72">
        <v>-24.6</v>
      </c>
      <c r="G254" s="72">
        <v>-4</v>
      </c>
      <c r="H254" s="72">
        <f t="shared" si="22"/>
        <v>43</v>
      </c>
      <c r="I254" s="72" t="s">
        <v>5568</v>
      </c>
      <c r="J254" s="71"/>
      <c r="K254" s="65"/>
      <c r="L254" s="65"/>
      <c r="M254" s="65"/>
      <c r="N254" s="65"/>
      <c r="O254" s="65"/>
      <c r="P254" s="71"/>
      <c r="Q254" s="65"/>
      <c r="R254" s="65"/>
      <c r="S254" s="65"/>
      <c r="T254" s="65"/>
      <c r="U254" s="65"/>
      <c r="V254" s="65"/>
      <c r="W254" s="71"/>
      <c r="X254" s="65"/>
      <c r="Y254" s="65"/>
      <c r="Z254" s="65"/>
      <c r="AA254" s="65"/>
      <c r="AB254" s="65"/>
      <c r="AC254" s="65"/>
      <c r="AD254" s="65"/>
      <c r="AE254" s="65"/>
      <c r="AF254" s="65"/>
      <c r="AG254" s="65"/>
      <c r="AH254" s="65"/>
      <c r="AI254" s="65"/>
      <c r="AJ254" s="71"/>
      <c r="AK254" s="72">
        <v>3.7403333299999999</v>
      </c>
      <c r="AL254" s="72">
        <v>10.7143333</v>
      </c>
      <c r="AM254" s="72">
        <v>0.504</v>
      </c>
      <c r="AN254" s="72">
        <f t="shared" si="24"/>
        <v>10.7143333</v>
      </c>
      <c r="AO254" s="71"/>
      <c r="AP254" s="65"/>
      <c r="AQ254" s="65"/>
      <c r="AR254" s="65"/>
      <c r="AS254" s="65"/>
      <c r="AT254" s="72">
        <v>-4</v>
      </c>
      <c r="AU254" s="72">
        <v>4</v>
      </c>
      <c r="AV254" s="65">
        <f t="shared" si="23"/>
        <v>4</v>
      </c>
      <c r="AW254" s="63" t="s">
        <v>5569</v>
      </c>
    </row>
    <row r="255" spans="1:49" ht="16" customHeight="1" x14ac:dyDescent="0.2">
      <c r="A255" s="30" t="s">
        <v>964</v>
      </c>
      <c r="B255" s="30" t="s">
        <v>966</v>
      </c>
      <c r="C255" s="71"/>
      <c r="D255" s="72">
        <v>15.6</v>
      </c>
      <c r="E255" s="72">
        <v>-2</v>
      </c>
      <c r="F255" s="72">
        <v>-158.69999999999999</v>
      </c>
      <c r="G255" s="72">
        <v>-12</v>
      </c>
      <c r="H255" s="72">
        <f t="shared" si="22"/>
        <v>15.6</v>
      </c>
      <c r="I255" s="72" t="s">
        <v>5568</v>
      </c>
      <c r="J255" s="71"/>
      <c r="K255" s="65"/>
      <c r="L255" s="65"/>
      <c r="M255" s="65"/>
      <c r="N255" s="65"/>
      <c r="O255" s="65"/>
      <c r="P255" s="71"/>
      <c r="Q255" s="65"/>
      <c r="R255" s="65"/>
      <c r="S255" s="65"/>
      <c r="T255" s="65"/>
      <c r="U255" s="65"/>
      <c r="V255" s="65"/>
      <c r="W255" s="71"/>
      <c r="X255" s="65"/>
      <c r="Y255" s="65"/>
      <c r="Z255" s="65"/>
      <c r="AA255" s="65"/>
      <c r="AB255" s="65"/>
      <c r="AC255" s="65"/>
      <c r="AD255" s="65"/>
      <c r="AE255" s="65"/>
      <c r="AF255" s="65"/>
      <c r="AG255" s="65"/>
      <c r="AH255" s="65"/>
      <c r="AI255" s="65"/>
      <c r="AJ255" s="71"/>
      <c r="AK255" s="72">
        <v>-6.4720000000000004</v>
      </c>
      <c r="AL255" s="72">
        <v>-2.5960000000000001</v>
      </c>
      <c r="AM255" s="72">
        <v>75.140666699999997</v>
      </c>
      <c r="AN255" s="72">
        <f t="shared" si="24"/>
        <v>75.140666699999997</v>
      </c>
      <c r="AO255" s="71"/>
      <c r="AP255" s="65"/>
      <c r="AQ255" s="65"/>
      <c r="AR255" s="65"/>
      <c r="AS255" s="65"/>
      <c r="AT255" s="72">
        <v>-6</v>
      </c>
      <c r="AU255" s="72">
        <v>-8</v>
      </c>
      <c r="AV255" s="65">
        <f t="shared" si="23"/>
        <v>-6</v>
      </c>
      <c r="AW255" s="63" t="s">
        <v>5569</v>
      </c>
    </row>
    <row r="256" spans="1:49" ht="16" customHeight="1" x14ac:dyDescent="0.2">
      <c r="A256" s="30" t="s">
        <v>967</v>
      </c>
      <c r="B256" s="30" t="s">
        <v>969</v>
      </c>
      <c r="C256" s="71"/>
      <c r="D256" s="72">
        <v>26.6</v>
      </c>
      <c r="E256" s="72">
        <v>-6</v>
      </c>
      <c r="F256" s="72">
        <v>-147.1</v>
      </c>
      <c r="G256" s="72">
        <v>6</v>
      </c>
      <c r="H256" s="72">
        <f t="shared" si="22"/>
        <v>26.6</v>
      </c>
      <c r="I256" s="72" t="s">
        <v>5568</v>
      </c>
      <c r="J256" s="71"/>
      <c r="K256" s="65"/>
      <c r="L256" s="65"/>
      <c r="M256" s="65"/>
      <c r="N256" s="65"/>
      <c r="O256" s="65"/>
      <c r="P256" s="71"/>
      <c r="Q256" s="65"/>
      <c r="R256" s="65"/>
      <c r="S256" s="65"/>
      <c r="T256" s="65"/>
      <c r="U256" s="65"/>
      <c r="V256" s="65"/>
      <c r="W256" s="71"/>
      <c r="X256" s="65"/>
      <c r="Y256" s="65"/>
      <c r="Z256" s="65"/>
      <c r="AA256" s="65"/>
      <c r="AB256" s="65"/>
      <c r="AC256" s="65"/>
      <c r="AD256" s="65"/>
      <c r="AE256" s="65"/>
      <c r="AF256" s="65"/>
      <c r="AG256" s="65"/>
      <c r="AH256" s="65"/>
      <c r="AI256" s="65"/>
      <c r="AJ256" s="71"/>
      <c r="AK256" s="72">
        <v>-1.0326667</v>
      </c>
      <c r="AL256" s="72">
        <v>4.9357333299999997</v>
      </c>
      <c r="AM256" s="72">
        <v>59.441333299999997</v>
      </c>
      <c r="AN256" s="72">
        <f t="shared" si="24"/>
        <v>59.441333299999997</v>
      </c>
      <c r="AO256" s="71"/>
      <c r="AP256" s="65"/>
      <c r="AQ256" s="65"/>
      <c r="AR256" s="65"/>
      <c r="AS256" s="65"/>
      <c r="AT256" s="72">
        <v>3</v>
      </c>
      <c r="AU256" s="72">
        <v>-3</v>
      </c>
      <c r="AV256" s="65">
        <f t="shared" si="23"/>
        <v>3</v>
      </c>
      <c r="AW256" s="63" t="s">
        <v>5569</v>
      </c>
    </row>
    <row r="257" spans="1:49" ht="16" customHeight="1" x14ac:dyDescent="0.2">
      <c r="A257" s="30" t="s">
        <v>970</v>
      </c>
      <c r="B257" s="30" t="s">
        <v>972</v>
      </c>
      <c r="C257" s="71"/>
      <c r="D257" s="72">
        <v>0.3</v>
      </c>
      <c r="E257" s="72">
        <v>-38</v>
      </c>
      <c r="F257" s="72">
        <v>-5.4</v>
      </c>
      <c r="G257" s="72">
        <v>-2</v>
      </c>
      <c r="H257" s="72">
        <f t="shared" si="22"/>
        <v>0.3</v>
      </c>
      <c r="I257" s="72" t="s">
        <v>5568</v>
      </c>
      <c r="J257" s="71"/>
      <c r="K257" s="65"/>
      <c r="L257" s="65"/>
      <c r="M257" s="65"/>
      <c r="N257" s="65"/>
      <c r="O257" s="65"/>
      <c r="P257" s="71"/>
      <c r="Q257" s="65"/>
      <c r="R257" s="65"/>
      <c r="S257" s="65"/>
      <c r="T257" s="65"/>
      <c r="U257" s="65"/>
      <c r="V257" s="65"/>
      <c r="W257" s="71"/>
      <c r="X257" s="65"/>
      <c r="Y257" s="65"/>
      <c r="Z257" s="65"/>
      <c r="AA257" s="65"/>
      <c r="AB257" s="65"/>
      <c r="AC257" s="65"/>
      <c r="AD257" s="65"/>
      <c r="AE257" s="65"/>
      <c r="AF257" s="65"/>
      <c r="AG257" s="65"/>
      <c r="AH257" s="65"/>
      <c r="AI257" s="65"/>
      <c r="AJ257" s="71"/>
      <c r="AK257" s="72">
        <v>17.074333299999999</v>
      </c>
      <c r="AL257" s="72">
        <v>0.26700000000000002</v>
      </c>
      <c r="AM257" s="72">
        <v>3.4303333299999998</v>
      </c>
      <c r="AN257" s="72">
        <f t="shared" si="24"/>
        <v>3.4303333299999998</v>
      </c>
      <c r="AO257" s="71"/>
      <c r="AP257" s="65"/>
      <c r="AQ257" s="65"/>
      <c r="AR257" s="65"/>
      <c r="AS257" s="65"/>
      <c r="AT257" s="72">
        <v>-7</v>
      </c>
      <c r="AU257" s="72">
        <v>-7</v>
      </c>
      <c r="AV257" s="65">
        <f t="shared" si="23"/>
        <v>-7</v>
      </c>
      <c r="AW257" s="63" t="s">
        <v>5569</v>
      </c>
    </row>
    <row r="258" spans="1:49" ht="16" customHeight="1" x14ac:dyDescent="0.2">
      <c r="A258" s="30" t="s">
        <v>973</v>
      </c>
      <c r="B258" s="30" t="s">
        <v>975</v>
      </c>
      <c r="C258" s="71"/>
      <c r="D258" s="72">
        <v>-1.6</v>
      </c>
      <c r="E258" s="72">
        <v>-14</v>
      </c>
      <c r="F258" s="72">
        <v>-74.2</v>
      </c>
      <c r="G258" s="72">
        <v>11</v>
      </c>
      <c r="H258" s="72">
        <f t="shared" si="22"/>
        <v>11</v>
      </c>
      <c r="I258" s="72" t="s">
        <v>5568</v>
      </c>
      <c r="J258" s="71"/>
      <c r="K258" s="65"/>
      <c r="L258" s="65"/>
      <c r="M258" s="65"/>
      <c r="N258" s="65"/>
      <c r="O258" s="65"/>
      <c r="P258" s="71"/>
      <c r="Q258" s="65"/>
      <c r="R258" s="65"/>
      <c r="S258" s="65"/>
      <c r="T258" s="65"/>
      <c r="U258" s="65"/>
      <c r="V258" s="65"/>
      <c r="W258" s="71"/>
      <c r="X258" s="65"/>
      <c r="Y258" s="65"/>
      <c r="Z258" s="65"/>
      <c r="AA258" s="65"/>
      <c r="AB258" s="65"/>
      <c r="AC258" s="65"/>
      <c r="AD258" s="65"/>
      <c r="AE258" s="65"/>
      <c r="AF258" s="65"/>
      <c r="AG258" s="65"/>
      <c r="AH258" s="65"/>
      <c r="AI258" s="65"/>
      <c r="AJ258" s="71"/>
      <c r="AK258" s="72">
        <v>-5.4720000000000004</v>
      </c>
      <c r="AL258" s="72">
        <v>-0.65533330000000001</v>
      </c>
      <c r="AM258" s="72">
        <v>70.062333300000006</v>
      </c>
      <c r="AN258" s="72">
        <f t="shared" si="24"/>
        <v>70.062333300000006</v>
      </c>
      <c r="AO258" s="71"/>
      <c r="AP258" s="65"/>
      <c r="AQ258" s="65"/>
      <c r="AR258" s="65"/>
      <c r="AS258" s="65"/>
      <c r="AT258" s="72">
        <v>0</v>
      </c>
      <c r="AU258" s="72">
        <v>-2</v>
      </c>
      <c r="AV258" s="65">
        <f t="shared" si="23"/>
        <v>0</v>
      </c>
      <c r="AW258" s="63" t="s">
        <v>5569</v>
      </c>
    </row>
    <row r="259" spans="1:49" ht="16" customHeight="1" x14ac:dyDescent="0.2">
      <c r="A259" s="30" t="s">
        <v>976</v>
      </c>
      <c r="B259" s="30" t="s">
        <v>978</v>
      </c>
      <c r="C259" s="71"/>
      <c r="D259" s="72">
        <v>38.200000000000003</v>
      </c>
      <c r="E259" s="72">
        <v>-3</v>
      </c>
      <c r="F259" s="72">
        <v>-6.9</v>
      </c>
      <c r="G259" s="72">
        <v>-23</v>
      </c>
      <c r="H259" s="72">
        <f t="shared" si="22"/>
        <v>38.200000000000003</v>
      </c>
      <c r="I259" s="72" t="s">
        <v>5568</v>
      </c>
      <c r="J259" s="71"/>
      <c r="K259" s="65"/>
      <c r="L259" s="65"/>
      <c r="M259" s="65"/>
      <c r="N259" s="65"/>
      <c r="O259" s="65"/>
      <c r="P259" s="71"/>
      <c r="Q259" s="65"/>
      <c r="R259" s="65"/>
      <c r="S259" s="65"/>
      <c r="T259" s="65"/>
      <c r="U259" s="65"/>
      <c r="V259" s="65"/>
      <c r="W259" s="71"/>
      <c r="X259" s="65"/>
      <c r="Y259" s="65"/>
      <c r="Z259" s="65"/>
      <c r="AA259" s="65"/>
      <c r="AB259" s="65"/>
      <c r="AC259" s="65"/>
      <c r="AD259" s="65"/>
      <c r="AE259" s="65"/>
      <c r="AF259" s="65"/>
      <c r="AG259" s="65"/>
      <c r="AH259" s="65"/>
      <c r="AI259" s="65"/>
      <c r="AJ259" s="71"/>
      <c r="AK259" s="72">
        <v>22.716999999999999</v>
      </c>
      <c r="AL259" s="72">
        <v>23.743666699999999</v>
      </c>
      <c r="AM259" s="72">
        <v>84.218999999999994</v>
      </c>
      <c r="AN259" s="72">
        <f t="shared" si="24"/>
        <v>84.218999999999994</v>
      </c>
      <c r="AO259" s="71"/>
      <c r="AP259" s="65"/>
      <c r="AQ259" s="65"/>
      <c r="AR259" s="65"/>
      <c r="AS259" s="65"/>
      <c r="AT259" s="72">
        <v>3</v>
      </c>
      <c r="AU259" s="72">
        <v>-1</v>
      </c>
      <c r="AV259" s="65">
        <f t="shared" si="23"/>
        <v>3</v>
      </c>
      <c r="AW259" s="63" t="s">
        <v>5569</v>
      </c>
    </row>
    <row r="260" spans="1:49" ht="16" customHeight="1" x14ac:dyDescent="0.2">
      <c r="A260" s="30" t="s">
        <v>979</v>
      </c>
      <c r="B260" s="30" t="s">
        <v>981</v>
      </c>
      <c r="C260" s="71"/>
      <c r="D260" s="72">
        <v>24.2</v>
      </c>
      <c r="E260" s="72">
        <v>13</v>
      </c>
      <c r="F260" s="72">
        <v>-49.9</v>
      </c>
      <c r="G260" s="72">
        <v>40</v>
      </c>
      <c r="H260" s="72">
        <f t="shared" ref="H260:H323" si="25">MAX(D260:G260)</f>
        <v>40</v>
      </c>
      <c r="I260" s="72" t="s">
        <v>5568</v>
      </c>
      <c r="J260" s="71"/>
      <c r="K260" s="65"/>
      <c r="L260" s="65"/>
      <c r="M260" s="65"/>
      <c r="N260" s="65"/>
      <c r="O260" s="65"/>
      <c r="P260" s="71"/>
      <c r="Q260" s="65"/>
      <c r="R260" s="65"/>
      <c r="S260" s="65"/>
      <c r="T260" s="65"/>
      <c r="U260" s="65"/>
      <c r="V260" s="65"/>
      <c r="W260" s="71"/>
      <c r="X260" s="65"/>
      <c r="Y260" s="65"/>
      <c r="Z260" s="65"/>
      <c r="AA260" s="65"/>
      <c r="AB260" s="65"/>
      <c r="AC260" s="65"/>
      <c r="AD260" s="65"/>
      <c r="AE260" s="65"/>
      <c r="AF260" s="65"/>
      <c r="AG260" s="65"/>
      <c r="AH260" s="65"/>
      <c r="AI260" s="65"/>
      <c r="AJ260" s="71"/>
      <c r="AK260" s="72">
        <v>2.2506666700000002</v>
      </c>
      <c r="AL260" s="72">
        <v>-0.86766670000000001</v>
      </c>
      <c r="AM260" s="72">
        <v>80.110666699999996</v>
      </c>
      <c r="AN260" s="72">
        <f t="shared" si="24"/>
        <v>80.110666699999996</v>
      </c>
      <c r="AO260" s="71"/>
      <c r="AP260" s="65"/>
      <c r="AQ260" s="65"/>
      <c r="AR260" s="65"/>
      <c r="AS260" s="65"/>
      <c r="AT260" s="72">
        <v>0</v>
      </c>
      <c r="AU260" s="72">
        <v>1</v>
      </c>
      <c r="AV260" s="65">
        <f t="shared" ref="AV260:AV323" si="26">MAX(AT260:AU260)</f>
        <v>1</v>
      </c>
      <c r="AW260" s="63" t="s">
        <v>5569</v>
      </c>
    </row>
    <row r="261" spans="1:49" ht="16" customHeight="1" x14ac:dyDescent="0.2">
      <c r="A261" s="30" t="s">
        <v>982</v>
      </c>
      <c r="B261" s="30" t="s">
        <v>984</v>
      </c>
      <c r="C261" s="71"/>
      <c r="D261" s="72">
        <v>53.8</v>
      </c>
      <c r="E261" s="72">
        <v>28</v>
      </c>
      <c r="F261" s="72">
        <v>-13.4</v>
      </c>
      <c r="G261" s="72">
        <v>22</v>
      </c>
      <c r="H261" s="72">
        <f t="shared" si="25"/>
        <v>53.8</v>
      </c>
      <c r="I261" s="72" t="s">
        <v>5568</v>
      </c>
      <c r="J261" s="71"/>
      <c r="K261" s="65"/>
      <c r="L261" s="65"/>
      <c r="M261" s="65"/>
      <c r="N261" s="65"/>
      <c r="O261" s="65"/>
      <c r="P261" s="71"/>
      <c r="Q261" s="65"/>
      <c r="R261" s="65"/>
      <c r="S261" s="65"/>
      <c r="T261" s="65"/>
      <c r="U261" s="65"/>
      <c r="V261" s="65"/>
      <c r="W261" s="71"/>
      <c r="X261" s="65"/>
      <c r="Y261" s="65"/>
      <c r="Z261" s="65"/>
      <c r="AA261" s="65"/>
      <c r="AB261" s="65"/>
      <c r="AC261" s="65"/>
      <c r="AD261" s="65"/>
      <c r="AE261" s="65"/>
      <c r="AF261" s="65"/>
      <c r="AG261" s="65"/>
      <c r="AH261" s="65"/>
      <c r="AI261" s="65"/>
      <c r="AJ261" s="71"/>
      <c r="AK261" s="72">
        <v>-6.7089999999999996</v>
      </c>
      <c r="AL261" s="72">
        <v>3.6080000000000001</v>
      </c>
      <c r="AM261" s="72">
        <v>12.709333300000001</v>
      </c>
      <c r="AN261" s="72">
        <f t="shared" si="24"/>
        <v>12.709333300000001</v>
      </c>
      <c r="AO261" s="71"/>
      <c r="AP261" s="65"/>
      <c r="AQ261" s="65"/>
      <c r="AR261" s="65"/>
      <c r="AS261" s="65"/>
      <c r="AT261" s="72">
        <v>10</v>
      </c>
      <c r="AU261" s="72">
        <v>10</v>
      </c>
      <c r="AV261" s="65">
        <f t="shared" si="26"/>
        <v>10</v>
      </c>
      <c r="AW261" s="63" t="s">
        <v>5567</v>
      </c>
    </row>
    <row r="262" spans="1:49" ht="16" customHeight="1" x14ac:dyDescent="0.2">
      <c r="A262" s="30" t="s">
        <v>985</v>
      </c>
      <c r="B262" s="30" t="s">
        <v>987</v>
      </c>
      <c r="C262" s="71"/>
      <c r="D262" s="72">
        <v>-4</v>
      </c>
      <c r="E262" s="72">
        <v>-5</v>
      </c>
      <c r="F262" s="72">
        <v>-18.399999999999999</v>
      </c>
      <c r="G262" s="72">
        <v>-77</v>
      </c>
      <c r="H262" s="72">
        <f t="shared" si="25"/>
        <v>-4</v>
      </c>
      <c r="I262" s="72" t="s">
        <v>5568</v>
      </c>
      <c r="J262" s="71"/>
      <c r="K262" s="65"/>
      <c r="L262" s="65"/>
      <c r="M262" s="65"/>
      <c r="N262" s="65"/>
      <c r="O262" s="65"/>
      <c r="P262" s="71"/>
      <c r="Q262" s="65"/>
      <c r="R262" s="65"/>
      <c r="S262" s="65"/>
      <c r="T262" s="65"/>
      <c r="U262" s="65"/>
      <c r="V262" s="65"/>
      <c r="W262" s="71"/>
      <c r="X262" s="65"/>
      <c r="Y262" s="65"/>
      <c r="Z262" s="65"/>
      <c r="AA262" s="65"/>
      <c r="AB262" s="65"/>
      <c r="AC262" s="65"/>
      <c r="AD262" s="65"/>
      <c r="AE262" s="65"/>
      <c r="AF262" s="65"/>
      <c r="AG262" s="65"/>
      <c r="AH262" s="65"/>
      <c r="AI262" s="65"/>
      <c r="AJ262" s="71"/>
      <c r="AK262" s="72">
        <v>21.402333299999999</v>
      </c>
      <c r="AL262" s="72">
        <v>39.146666699999997</v>
      </c>
      <c r="AM262" s="72">
        <v>48.4733333</v>
      </c>
      <c r="AN262" s="72">
        <f t="shared" si="24"/>
        <v>48.4733333</v>
      </c>
      <c r="AO262" s="71"/>
      <c r="AP262" s="65"/>
      <c r="AQ262" s="65"/>
      <c r="AR262" s="65"/>
      <c r="AS262" s="65"/>
      <c r="AT262" s="72">
        <v>-11</v>
      </c>
      <c r="AU262" s="72">
        <v>-10</v>
      </c>
      <c r="AV262" s="65">
        <f t="shared" si="26"/>
        <v>-10</v>
      </c>
      <c r="AW262" s="63" t="s">
        <v>5569</v>
      </c>
    </row>
    <row r="263" spans="1:49" ht="16" customHeight="1" x14ac:dyDescent="0.2">
      <c r="A263" s="30" t="s">
        <v>988</v>
      </c>
      <c r="B263" s="30" t="s">
        <v>5547</v>
      </c>
      <c r="C263" s="71"/>
      <c r="D263" s="72">
        <v>-22.4</v>
      </c>
      <c r="E263" s="72">
        <v>34</v>
      </c>
      <c r="F263" s="72">
        <v>17.100000000000001</v>
      </c>
      <c r="G263" s="72">
        <v>-4</v>
      </c>
      <c r="H263" s="72">
        <f t="shared" si="25"/>
        <v>34</v>
      </c>
      <c r="I263" s="72" t="s">
        <v>5568</v>
      </c>
      <c r="J263" s="71"/>
      <c r="K263" s="65"/>
      <c r="L263" s="65"/>
      <c r="M263" s="65"/>
      <c r="N263" s="65"/>
      <c r="O263" s="65"/>
      <c r="P263" s="71"/>
      <c r="Q263" s="65"/>
      <c r="R263" s="65"/>
      <c r="S263" s="65"/>
      <c r="T263" s="65"/>
      <c r="U263" s="65"/>
      <c r="V263" s="65"/>
      <c r="W263" s="71"/>
      <c r="X263" s="65"/>
      <c r="Y263" s="65"/>
      <c r="Z263" s="65"/>
      <c r="AA263" s="65"/>
      <c r="AB263" s="65"/>
      <c r="AC263" s="65"/>
      <c r="AD263" s="65"/>
      <c r="AE263" s="65"/>
      <c r="AF263" s="65"/>
      <c r="AG263" s="65"/>
      <c r="AH263" s="65"/>
      <c r="AI263" s="65"/>
      <c r="AJ263" s="71"/>
      <c r="AK263" s="72">
        <v>72.877333300000004</v>
      </c>
      <c r="AL263" s="72">
        <v>60.689666699999997</v>
      </c>
      <c r="AM263" s="72">
        <v>37.776333299999997</v>
      </c>
      <c r="AN263" s="72">
        <f t="shared" si="24"/>
        <v>60.689666699999997</v>
      </c>
      <c r="AO263" s="71"/>
      <c r="AP263" s="65"/>
      <c r="AQ263" s="65"/>
      <c r="AR263" s="65"/>
      <c r="AS263" s="65"/>
      <c r="AT263" s="72">
        <v>-3</v>
      </c>
      <c r="AU263" s="72">
        <v>-1</v>
      </c>
      <c r="AV263" s="65">
        <f t="shared" si="26"/>
        <v>-1</v>
      </c>
      <c r="AW263" s="63" t="s">
        <v>5569</v>
      </c>
    </row>
    <row r="264" spans="1:49" ht="16" customHeight="1" x14ac:dyDescent="0.2">
      <c r="A264" s="30" t="s">
        <v>991</v>
      </c>
      <c r="B264" s="30" t="s">
        <v>993</v>
      </c>
      <c r="C264" s="71"/>
      <c r="D264" s="72">
        <v>101.9</v>
      </c>
      <c r="E264" s="72">
        <v>31</v>
      </c>
      <c r="F264" s="72">
        <v>45.6</v>
      </c>
      <c r="G264" s="72">
        <v>-12</v>
      </c>
      <c r="H264" s="72">
        <f t="shared" si="25"/>
        <v>101.9</v>
      </c>
      <c r="I264" s="72" t="s">
        <v>5566</v>
      </c>
      <c r="J264" s="71"/>
      <c r="K264" s="65"/>
      <c r="L264" s="65"/>
      <c r="M264" s="65"/>
      <c r="N264" s="65"/>
      <c r="O264" s="65"/>
      <c r="P264" s="71"/>
      <c r="Q264" s="65"/>
      <c r="R264" s="65"/>
      <c r="S264" s="65"/>
      <c r="T264" s="65"/>
      <c r="U264" s="65"/>
      <c r="V264" s="65"/>
      <c r="W264" s="71"/>
      <c r="X264" s="65"/>
      <c r="Y264" s="65"/>
      <c r="Z264" s="65"/>
      <c r="AA264" s="65"/>
      <c r="AB264" s="65"/>
      <c r="AC264" s="65"/>
      <c r="AD264" s="65"/>
      <c r="AE264" s="65"/>
      <c r="AF264" s="65"/>
      <c r="AG264" s="65"/>
      <c r="AH264" s="65"/>
      <c r="AI264" s="65"/>
      <c r="AJ264" s="71"/>
      <c r="AK264" s="72">
        <v>99.421999999999997</v>
      </c>
      <c r="AL264" s="72">
        <v>87.337000000000003</v>
      </c>
      <c r="AM264" s="72">
        <v>37.3526667</v>
      </c>
      <c r="AN264" s="72">
        <f t="shared" si="24"/>
        <v>87.337000000000003</v>
      </c>
      <c r="AO264" s="71"/>
      <c r="AP264" s="65"/>
      <c r="AQ264" s="65"/>
      <c r="AR264" s="65"/>
      <c r="AS264" s="65"/>
      <c r="AT264" s="72">
        <v>18</v>
      </c>
      <c r="AU264" s="72">
        <v>26</v>
      </c>
      <c r="AV264" s="65">
        <f t="shared" si="26"/>
        <v>26</v>
      </c>
      <c r="AW264" s="63" t="s">
        <v>5567</v>
      </c>
    </row>
    <row r="265" spans="1:49" ht="16" customHeight="1" x14ac:dyDescent="0.2">
      <c r="A265" s="30" t="s">
        <v>994</v>
      </c>
      <c r="B265" s="30" t="s">
        <v>996</v>
      </c>
      <c r="C265" s="71"/>
      <c r="D265" s="72">
        <v>101.9</v>
      </c>
      <c r="E265" s="72">
        <v>46</v>
      </c>
      <c r="F265" s="72">
        <v>89.4</v>
      </c>
      <c r="G265" s="72">
        <v>19</v>
      </c>
      <c r="H265" s="72">
        <f t="shared" si="25"/>
        <v>101.9</v>
      </c>
      <c r="I265" s="72" t="s">
        <v>5566</v>
      </c>
      <c r="J265" s="71"/>
      <c r="K265" s="65"/>
      <c r="L265" s="65"/>
      <c r="M265" s="65"/>
      <c r="N265" s="65"/>
      <c r="O265" s="65"/>
      <c r="P265" s="71"/>
      <c r="Q265" s="65"/>
      <c r="R265" s="65"/>
      <c r="S265" s="65"/>
      <c r="T265" s="65"/>
      <c r="U265" s="65"/>
      <c r="V265" s="65"/>
      <c r="W265" s="71"/>
      <c r="X265" s="65"/>
      <c r="Y265" s="65"/>
      <c r="Z265" s="65"/>
      <c r="AA265" s="65"/>
      <c r="AB265" s="65"/>
      <c r="AC265" s="65"/>
      <c r="AD265" s="65"/>
      <c r="AE265" s="65"/>
      <c r="AF265" s="65"/>
      <c r="AG265" s="65"/>
      <c r="AH265" s="65"/>
      <c r="AI265" s="65"/>
      <c r="AJ265" s="71"/>
      <c r="AK265" s="72">
        <v>101.234667</v>
      </c>
      <c r="AL265" s="72">
        <v>60.916333299999998</v>
      </c>
      <c r="AM265" s="72">
        <v>69.580333300000007</v>
      </c>
      <c r="AN265" s="72">
        <f t="shared" si="24"/>
        <v>69.580333300000007</v>
      </c>
      <c r="AO265" s="71"/>
      <c r="AP265" s="65"/>
      <c r="AQ265" s="65"/>
      <c r="AR265" s="65"/>
      <c r="AS265" s="65"/>
      <c r="AT265" s="72">
        <v>9</v>
      </c>
      <c r="AU265" s="72">
        <v>22</v>
      </c>
      <c r="AV265" s="65">
        <f t="shared" si="26"/>
        <v>22</v>
      </c>
      <c r="AW265" s="63" t="s">
        <v>5567</v>
      </c>
    </row>
    <row r="266" spans="1:49" ht="16" customHeight="1" x14ac:dyDescent="0.2">
      <c r="A266" s="30" t="s">
        <v>997</v>
      </c>
      <c r="B266" s="30" t="s">
        <v>999</v>
      </c>
      <c r="C266" s="71"/>
      <c r="D266" s="72">
        <v>19.3</v>
      </c>
      <c r="E266" s="72">
        <v>-2</v>
      </c>
      <c r="F266" s="72">
        <v>-6.7</v>
      </c>
      <c r="G266" s="72">
        <v>-36</v>
      </c>
      <c r="H266" s="72">
        <f t="shared" si="25"/>
        <v>19.3</v>
      </c>
      <c r="I266" s="72" t="s">
        <v>5568</v>
      </c>
      <c r="J266" s="71"/>
      <c r="K266" s="72">
        <v>98</v>
      </c>
      <c r="L266" s="65"/>
      <c r="M266" s="65"/>
      <c r="N266" s="65"/>
      <c r="O266" s="65">
        <f>MAX(K266,L266)</f>
        <v>98</v>
      </c>
      <c r="P266" s="71"/>
      <c r="Q266" s="65"/>
      <c r="R266" s="65"/>
      <c r="S266" s="65"/>
      <c r="T266" s="65"/>
      <c r="U266" s="65"/>
      <c r="V266" s="65"/>
      <c r="W266" s="71"/>
      <c r="X266" s="65"/>
      <c r="Y266" s="65"/>
      <c r="Z266" s="65"/>
      <c r="AA266" s="65"/>
      <c r="AB266" s="65"/>
      <c r="AC266" s="65"/>
      <c r="AD266" s="65"/>
      <c r="AE266" s="65"/>
      <c r="AF266" s="72">
        <v>16</v>
      </c>
      <c r="AG266" s="65"/>
      <c r="AH266" s="65"/>
      <c r="AI266" s="65">
        <f>MAX(X266:AF266)</f>
        <v>16</v>
      </c>
      <c r="AJ266" s="71"/>
      <c r="AK266" s="72">
        <v>42.695666699999997</v>
      </c>
      <c r="AL266" s="72">
        <v>62.897666700000002</v>
      </c>
      <c r="AM266" s="72">
        <v>95.616</v>
      </c>
      <c r="AN266" s="72">
        <f t="shared" si="24"/>
        <v>95.616</v>
      </c>
      <c r="AO266" s="71"/>
      <c r="AP266" s="65"/>
      <c r="AQ266" s="65"/>
      <c r="AR266" s="65"/>
      <c r="AS266" s="65"/>
      <c r="AT266" s="72">
        <v>-9</v>
      </c>
      <c r="AU266" s="72">
        <v>-11</v>
      </c>
      <c r="AV266" s="65">
        <f t="shared" si="26"/>
        <v>-9</v>
      </c>
      <c r="AW266" s="63" t="s">
        <v>5569</v>
      </c>
    </row>
    <row r="267" spans="1:49" ht="16" customHeight="1" x14ac:dyDescent="0.2">
      <c r="A267" s="30" t="s">
        <v>1000</v>
      </c>
      <c r="B267" s="30" t="s">
        <v>1002</v>
      </c>
      <c r="C267" s="71"/>
      <c r="D267" s="72">
        <v>-11.4</v>
      </c>
      <c r="E267" s="72">
        <v>-15</v>
      </c>
      <c r="F267" s="72">
        <v>27.9</v>
      </c>
      <c r="G267" s="72">
        <v>-22</v>
      </c>
      <c r="H267" s="72">
        <f t="shared" si="25"/>
        <v>27.9</v>
      </c>
      <c r="I267" s="72" t="s">
        <v>5568</v>
      </c>
      <c r="J267" s="71"/>
      <c r="K267" s="72">
        <v>44</v>
      </c>
      <c r="L267" s="65"/>
      <c r="M267" s="65"/>
      <c r="N267" s="65"/>
      <c r="O267" s="65">
        <f>MAX(K267,L267)</f>
        <v>44</v>
      </c>
      <c r="P267" s="71"/>
      <c r="Q267" s="65"/>
      <c r="R267" s="65"/>
      <c r="S267" s="65"/>
      <c r="T267" s="65"/>
      <c r="U267" s="65"/>
      <c r="V267" s="65"/>
      <c r="W267" s="71"/>
      <c r="X267" s="65"/>
      <c r="Y267" s="65"/>
      <c r="Z267" s="65"/>
      <c r="AA267" s="65"/>
      <c r="AB267" s="65"/>
      <c r="AC267" s="65"/>
      <c r="AD267" s="65"/>
      <c r="AE267" s="65"/>
      <c r="AF267" s="72">
        <v>20</v>
      </c>
      <c r="AG267" s="65"/>
      <c r="AH267" s="65"/>
      <c r="AI267" s="65">
        <f>MAX(X267:AF267)</f>
        <v>20</v>
      </c>
      <c r="AJ267" s="71"/>
      <c r="AK267" s="72">
        <v>74.779666700000007</v>
      </c>
      <c r="AL267" s="72">
        <v>95.132666700000001</v>
      </c>
      <c r="AM267" s="72">
        <v>37.31</v>
      </c>
      <c r="AN267" s="72">
        <f t="shared" si="24"/>
        <v>95.132666700000001</v>
      </c>
      <c r="AO267" s="71"/>
      <c r="AP267" s="65"/>
      <c r="AQ267" s="65"/>
      <c r="AR267" s="72">
        <v>5</v>
      </c>
      <c r="AS267" s="65">
        <f>MAX(AP267:AR267)</f>
        <v>5</v>
      </c>
      <c r="AT267" s="72">
        <v>-4</v>
      </c>
      <c r="AU267" s="72">
        <v>-3</v>
      </c>
      <c r="AV267" s="65">
        <f t="shared" si="26"/>
        <v>-3</v>
      </c>
      <c r="AW267" s="63" t="s">
        <v>5569</v>
      </c>
    </row>
    <row r="268" spans="1:49" ht="16" customHeight="1" x14ac:dyDescent="0.2">
      <c r="A268" s="30" t="s">
        <v>1003</v>
      </c>
      <c r="B268" s="30" t="s">
        <v>1005</v>
      </c>
      <c r="C268" s="71"/>
      <c r="D268" s="72">
        <v>-93.9</v>
      </c>
      <c r="E268" s="72">
        <v>-21</v>
      </c>
      <c r="F268" s="72">
        <v>8.6</v>
      </c>
      <c r="G268" s="72">
        <v>-24</v>
      </c>
      <c r="H268" s="72">
        <f t="shared" si="25"/>
        <v>8.6</v>
      </c>
      <c r="I268" s="72" t="s">
        <v>5568</v>
      </c>
      <c r="J268" s="71"/>
      <c r="K268" s="72">
        <v>0</v>
      </c>
      <c r="L268" s="65"/>
      <c r="M268" s="65"/>
      <c r="N268" s="65"/>
      <c r="O268" s="65">
        <f>MAX(K268,L268)</f>
        <v>0</v>
      </c>
      <c r="P268" s="71"/>
      <c r="Q268" s="65"/>
      <c r="R268" s="65"/>
      <c r="S268" s="65"/>
      <c r="T268" s="65"/>
      <c r="U268" s="65"/>
      <c r="V268" s="65"/>
      <c r="W268" s="71"/>
      <c r="X268" s="65"/>
      <c r="Y268" s="65"/>
      <c r="Z268" s="65"/>
      <c r="AA268" s="65"/>
      <c r="AB268" s="65"/>
      <c r="AC268" s="65"/>
      <c r="AD268" s="65"/>
      <c r="AE268" s="65"/>
      <c r="AF268" s="72">
        <v>3</v>
      </c>
      <c r="AG268" s="65"/>
      <c r="AH268" s="65"/>
      <c r="AI268" s="65">
        <f>MAX(X268:AF268)</f>
        <v>3</v>
      </c>
      <c r="AJ268" s="71"/>
      <c r="AK268" s="72">
        <v>26.3756667</v>
      </c>
      <c r="AL268" s="72">
        <v>40.5846667</v>
      </c>
      <c r="AM268" s="72">
        <v>92.869</v>
      </c>
      <c r="AN268" s="72">
        <f t="shared" si="24"/>
        <v>92.869</v>
      </c>
      <c r="AO268" s="71"/>
      <c r="AP268" s="65"/>
      <c r="AQ268" s="65"/>
      <c r="AR268" s="72">
        <v>5</v>
      </c>
      <c r="AS268" s="65">
        <f>MAX(AP268:AR268)</f>
        <v>5</v>
      </c>
      <c r="AT268" s="72">
        <v>-4</v>
      </c>
      <c r="AU268" s="72">
        <v>-11</v>
      </c>
      <c r="AV268" s="65">
        <f t="shared" si="26"/>
        <v>-4</v>
      </c>
      <c r="AW268" s="63" t="s">
        <v>5569</v>
      </c>
    </row>
    <row r="269" spans="1:49" ht="16" customHeight="1" x14ac:dyDescent="0.2">
      <c r="A269" s="30" t="s">
        <v>1006</v>
      </c>
      <c r="B269" s="30" t="s">
        <v>1008</v>
      </c>
      <c r="C269" s="71"/>
      <c r="D269" s="72">
        <v>46.2</v>
      </c>
      <c r="E269" s="72">
        <v>41</v>
      </c>
      <c r="F269" s="72">
        <v>-169.3</v>
      </c>
      <c r="G269" s="72">
        <v>-49</v>
      </c>
      <c r="H269" s="72">
        <f t="shared" si="25"/>
        <v>46.2</v>
      </c>
      <c r="I269" s="72" t="s">
        <v>5568</v>
      </c>
      <c r="J269" s="71"/>
      <c r="K269" s="65"/>
      <c r="L269" s="65"/>
      <c r="M269" s="65"/>
      <c r="N269" s="65"/>
      <c r="O269" s="65"/>
      <c r="P269" s="71"/>
      <c r="Q269" s="65"/>
      <c r="R269" s="65"/>
      <c r="S269" s="65"/>
      <c r="T269" s="65"/>
      <c r="U269" s="65"/>
      <c r="V269" s="65"/>
      <c r="W269" s="71"/>
      <c r="X269" s="65"/>
      <c r="Y269" s="65"/>
      <c r="Z269" s="65"/>
      <c r="AA269" s="65"/>
      <c r="AB269" s="65"/>
      <c r="AC269" s="65"/>
      <c r="AD269" s="65"/>
      <c r="AE269" s="65"/>
      <c r="AF269" s="65"/>
      <c r="AG269" s="65"/>
      <c r="AH269" s="65"/>
      <c r="AI269" s="65"/>
      <c r="AJ269" s="71"/>
      <c r="AK269" s="72">
        <v>4.4933333299999996</v>
      </c>
      <c r="AL269" s="72">
        <v>8.5576666699999997</v>
      </c>
      <c r="AM269" s="72">
        <v>21.306000000000001</v>
      </c>
      <c r="AN269" s="72">
        <f t="shared" si="24"/>
        <v>21.306000000000001</v>
      </c>
      <c r="AO269" s="71"/>
      <c r="AP269" s="65"/>
      <c r="AQ269" s="65"/>
      <c r="AR269" s="65"/>
      <c r="AS269" s="65"/>
      <c r="AT269" s="72">
        <v>-10</v>
      </c>
      <c r="AU269" s="72">
        <v>-1</v>
      </c>
      <c r="AV269" s="65">
        <f t="shared" si="26"/>
        <v>-1</v>
      </c>
      <c r="AW269" s="63" t="s">
        <v>5569</v>
      </c>
    </row>
    <row r="270" spans="1:49" ht="16" customHeight="1" x14ac:dyDescent="0.2">
      <c r="A270" s="30" t="s">
        <v>1009</v>
      </c>
      <c r="B270" s="30" t="s">
        <v>1011</v>
      </c>
      <c r="C270" s="71"/>
      <c r="D270" s="72">
        <v>12.8</v>
      </c>
      <c r="E270" s="72">
        <v>-33</v>
      </c>
      <c r="F270" s="72">
        <v>-65.3</v>
      </c>
      <c r="G270" s="72">
        <v>-41</v>
      </c>
      <c r="H270" s="72">
        <f t="shared" si="25"/>
        <v>12.8</v>
      </c>
      <c r="I270" s="72" t="s">
        <v>5568</v>
      </c>
      <c r="J270" s="71"/>
      <c r="K270" s="65"/>
      <c r="L270" s="65"/>
      <c r="M270" s="65"/>
      <c r="N270" s="65"/>
      <c r="O270" s="65"/>
      <c r="P270" s="71"/>
      <c r="Q270" s="65"/>
      <c r="R270" s="65"/>
      <c r="S270" s="65"/>
      <c r="T270" s="65"/>
      <c r="U270" s="65"/>
      <c r="V270" s="65"/>
      <c r="W270" s="71"/>
      <c r="X270" s="65"/>
      <c r="Y270" s="65"/>
      <c r="Z270" s="65"/>
      <c r="AA270" s="65"/>
      <c r="AB270" s="65"/>
      <c r="AC270" s="65"/>
      <c r="AD270" s="65"/>
      <c r="AE270" s="65"/>
      <c r="AF270" s="65"/>
      <c r="AG270" s="65"/>
      <c r="AH270" s="65"/>
      <c r="AI270" s="65"/>
      <c r="AJ270" s="71"/>
      <c r="AK270" s="72">
        <v>-3.2959999999999998</v>
      </c>
      <c r="AL270" s="72">
        <v>-9.6666699999999994E-2</v>
      </c>
      <c r="AM270" s="72">
        <v>51.320666699999997</v>
      </c>
      <c r="AN270" s="72">
        <f t="shared" si="24"/>
        <v>51.320666699999997</v>
      </c>
      <c r="AO270" s="71"/>
      <c r="AP270" s="65"/>
      <c r="AQ270" s="65"/>
      <c r="AR270" s="65"/>
      <c r="AS270" s="65"/>
      <c r="AT270" s="72">
        <v>-1</v>
      </c>
      <c r="AU270" s="72">
        <v>-6</v>
      </c>
      <c r="AV270" s="65">
        <f t="shared" si="26"/>
        <v>-1</v>
      </c>
      <c r="AW270" s="63" t="s">
        <v>5569</v>
      </c>
    </row>
    <row r="271" spans="1:49" ht="16" customHeight="1" x14ac:dyDescent="0.2">
      <c r="A271" s="30" t="s">
        <v>1012</v>
      </c>
      <c r="B271" s="30" t="s">
        <v>1014</v>
      </c>
      <c r="C271" s="71"/>
      <c r="D271" s="72">
        <v>-30.5</v>
      </c>
      <c r="E271" s="72">
        <v>3</v>
      </c>
      <c r="F271" s="72">
        <v>-128.1</v>
      </c>
      <c r="G271" s="72">
        <v>-78</v>
      </c>
      <c r="H271" s="72">
        <f t="shared" si="25"/>
        <v>3</v>
      </c>
      <c r="I271" s="72" t="s">
        <v>5568</v>
      </c>
      <c r="J271" s="71"/>
      <c r="K271" s="65"/>
      <c r="L271" s="65"/>
      <c r="M271" s="65"/>
      <c r="N271" s="65"/>
      <c r="O271" s="65"/>
      <c r="P271" s="71"/>
      <c r="Q271" s="65"/>
      <c r="R271" s="65"/>
      <c r="S271" s="65"/>
      <c r="T271" s="65"/>
      <c r="U271" s="65"/>
      <c r="V271" s="65"/>
      <c r="W271" s="71"/>
      <c r="X271" s="65"/>
      <c r="Y271" s="65"/>
      <c r="Z271" s="65"/>
      <c r="AA271" s="65"/>
      <c r="AB271" s="65"/>
      <c r="AC271" s="65"/>
      <c r="AD271" s="65"/>
      <c r="AE271" s="65"/>
      <c r="AF271" s="65"/>
      <c r="AG271" s="65"/>
      <c r="AH271" s="65"/>
      <c r="AI271" s="65"/>
      <c r="AJ271" s="71"/>
      <c r="AK271" s="72">
        <v>6.2743333300000002</v>
      </c>
      <c r="AL271" s="72">
        <v>2.7916666700000001</v>
      </c>
      <c r="AM271" s="72">
        <v>75.261666700000006</v>
      </c>
      <c r="AN271" s="72">
        <f t="shared" si="24"/>
        <v>75.261666700000006</v>
      </c>
      <c r="AO271" s="71"/>
      <c r="AP271" s="65"/>
      <c r="AQ271" s="65"/>
      <c r="AR271" s="65"/>
      <c r="AS271" s="65"/>
      <c r="AT271" s="72">
        <v>-6</v>
      </c>
      <c r="AU271" s="72">
        <v>3</v>
      </c>
      <c r="AV271" s="65">
        <f t="shared" si="26"/>
        <v>3</v>
      </c>
      <c r="AW271" s="63" t="s">
        <v>5569</v>
      </c>
    </row>
    <row r="272" spans="1:49" ht="16" customHeight="1" x14ac:dyDescent="0.2">
      <c r="A272" s="30" t="s">
        <v>1015</v>
      </c>
      <c r="B272" s="30" t="s">
        <v>1017</v>
      </c>
      <c r="C272" s="71"/>
      <c r="D272" s="72">
        <v>11.1</v>
      </c>
      <c r="E272" s="72">
        <v>11</v>
      </c>
      <c r="F272" s="72">
        <v>-242.3</v>
      </c>
      <c r="G272" s="72">
        <v>-36</v>
      </c>
      <c r="H272" s="72">
        <f t="shared" si="25"/>
        <v>11.1</v>
      </c>
      <c r="I272" s="72" t="s">
        <v>5568</v>
      </c>
      <c r="J272" s="71"/>
      <c r="K272" s="65"/>
      <c r="L272" s="65"/>
      <c r="M272" s="65"/>
      <c r="N272" s="65"/>
      <c r="O272" s="65"/>
      <c r="P272" s="71"/>
      <c r="Q272" s="65"/>
      <c r="R272" s="65"/>
      <c r="S272" s="65"/>
      <c r="T272" s="65"/>
      <c r="U272" s="65"/>
      <c r="V272" s="65"/>
      <c r="W272" s="71"/>
      <c r="X272" s="65"/>
      <c r="Y272" s="65"/>
      <c r="Z272" s="65"/>
      <c r="AA272" s="65"/>
      <c r="AB272" s="65"/>
      <c r="AC272" s="65"/>
      <c r="AD272" s="65"/>
      <c r="AE272" s="65"/>
      <c r="AF272" s="65"/>
      <c r="AG272" s="65"/>
      <c r="AH272" s="65"/>
      <c r="AI272" s="65"/>
      <c r="AJ272" s="71"/>
      <c r="AK272" s="72">
        <v>-4.3963333000000002</v>
      </c>
      <c r="AL272" s="72">
        <v>4.7643333300000004</v>
      </c>
      <c r="AM272" s="72">
        <v>-1.96</v>
      </c>
      <c r="AN272" s="72">
        <f t="shared" si="24"/>
        <v>4.7643333300000004</v>
      </c>
      <c r="AO272" s="71"/>
      <c r="AP272" s="65"/>
      <c r="AQ272" s="65"/>
      <c r="AR272" s="65"/>
      <c r="AS272" s="65"/>
      <c r="AT272" s="72">
        <v>-10</v>
      </c>
      <c r="AU272" s="72">
        <v>-2</v>
      </c>
      <c r="AV272" s="65">
        <f t="shared" si="26"/>
        <v>-2</v>
      </c>
      <c r="AW272" s="63" t="s">
        <v>5569</v>
      </c>
    </row>
    <row r="273" spans="1:49" ht="16" customHeight="1" x14ac:dyDescent="0.2">
      <c r="A273" s="30" t="s">
        <v>1018</v>
      </c>
      <c r="B273" s="30" t="s">
        <v>1020</v>
      </c>
      <c r="C273" s="71"/>
      <c r="D273" s="72">
        <v>15.3</v>
      </c>
      <c r="E273" s="72">
        <v>24</v>
      </c>
      <c r="F273" s="72">
        <v>-53.9</v>
      </c>
      <c r="G273" s="72">
        <v>11</v>
      </c>
      <c r="H273" s="72">
        <f t="shared" si="25"/>
        <v>24</v>
      </c>
      <c r="I273" s="72" t="s">
        <v>5568</v>
      </c>
      <c r="J273" s="71"/>
      <c r="K273" s="65"/>
      <c r="L273" s="65"/>
      <c r="M273" s="65"/>
      <c r="N273" s="65"/>
      <c r="O273" s="65"/>
      <c r="P273" s="71"/>
      <c r="Q273" s="65"/>
      <c r="R273" s="65"/>
      <c r="S273" s="65"/>
      <c r="T273" s="65"/>
      <c r="U273" s="65"/>
      <c r="V273" s="65"/>
      <c r="W273" s="71"/>
      <c r="X273" s="65"/>
      <c r="Y273" s="65"/>
      <c r="Z273" s="65"/>
      <c r="AA273" s="65"/>
      <c r="AB273" s="65"/>
      <c r="AC273" s="65"/>
      <c r="AD273" s="65"/>
      <c r="AE273" s="65"/>
      <c r="AF273" s="65"/>
      <c r="AG273" s="65"/>
      <c r="AH273" s="65"/>
      <c r="AI273" s="65"/>
      <c r="AJ273" s="71"/>
      <c r="AK273" s="72">
        <v>8.2200000000000006</v>
      </c>
      <c r="AL273" s="72">
        <v>4.4546666699999999</v>
      </c>
      <c r="AM273" s="72">
        <v>20.82</v>
      </c>
      <c r="AN273" s="72">
        <f t="shared" si="24"/>
        <v>20.82</v>
      </c>
      <c r="AO273" s="71"/>
      <c r="AP273" s="65"/>
      <c r="AQ273" s="65"/>
      <c r="AR273" s="65"/>
      <c r="AS273" s="65"/>
      <c r="AT273" s="72">
        <v>-4</v>
      </c>
      <c r="AU273" s="72">
        <v>1</v>
      </c>
      <c r="AV273" s="65">
        <f t="shared" si="26"/>
        <v>1</v>
      </c>
      <c r="AW273" s="63" t="s">
        <v>5569</v>
      </c>
    </row>
    <row r="274" spans="1:49" ht="16" customHeight="1" x14ac:dyDescent="0.2">
      <c r="A274" s="30" t="s">
        <v>1021</v>
      </c>
      <c r="B274" s="30" t="s">
        <v>1023</v>
      </c>
      <c r="C274" s="71"/>
      <c r="D274" s="72">
        <v>-43.8</v>
      </c>
      <c r="E274" s="72">
        <v>-19</v>
      </c>
      <c r="F274" s="72">
        <v>-180.6</v>
      </c>
      <c r="G274" s="72">
        <v>-25</v>
      </c>
      <c r="H274" s="72">
        <f t="shared" si="25"/>
        <v>-19</v>
      </c>
      <c r="I274" s="72" t="s">
        <v>5568</v>
      </c>
      <c r="J274" s="71"/>
      <c r="K274" s="65"/>
      <c r="L274" s="65"/>
      <c r="M274" s="65"/>
      <c r="N274" s="65"/>
      <c r="O274" s="65"/>
      <c r="P274" s="71"/>
      <c r="Q274" s="65"/>
      <c r="R274" s="65"/>
      <c r="S274" s="65"/>
      <c r="T274" s="65"/>
      <c r="U274" s="65"/>
      <c r="V274" s="65"/>
      <c r="W274" s="71"/>
      <c r="X274" s="65"/>
      <c r="Y274" s="65"/>
      <c r="Z274" s="65"/>
      <c r="AA274" s="65"/>
      <c r="AB274" s="65"/>
      <c r="AC274" s="65"/>
      <c r="AD274" s="65"/>
      <c r="AE274" s="65"/>
      <c r="AF274" s="65"/>
      <c r="AG274" s="65"/>
      <c r="AH274" s="65"/>
      <c r="AI274" s="65"/>
      <c r="AJ274" s="71"/>
      <c r="AK274" s="72">
        <v>3.1523333299999998</v>
      </c>
      <c r="AL274" s="72">
        <v>29.745000000000001</v>
      </c>
      <c r="AM274" s="72">
        <v>18.1376667</v>
      </c>
      <c r="AN274" s="72">
        <f t="shared" si="24"/>
        <v>29.745000000000001</v>
      </c>
      <c r="AO274" s="71"/>
      <c r="AP274" s="65"/>
      <c r="AQ274" s="65"/>
      <c r="AR274" s="65"/>
      <c r="AS274" s="65"/>
      <c r="AT274" s="72">
        <v>-6</v>
      </c>
      <c r="AU274" s="72">
        <v>-11</v>
      </c>
      <c r="AV274" s="65">
        <f t="shared" si="26"/>
        <v>-6</v>
      </c>
      <c r="AW274" s="63" t="s">
        <v>5569</v>
      </c>
    </row>
    <row r="275" spans="1:49" ht="16" customHeight="1" x14ac:dyDescent="0.2">
      <c r="A275" s="30" t="s">
        <v>1024</v>
      </c>
      <c r="B275" s="30" t="s">
        <v>1026</v>
      </c>
      <c r="C275" s="71"/>
      <c r="D275" s="72">
        <v>35.6</v>
      </c>
      <c r="E275" s="72">
        <v>-16</v>
      </c>
      <c r="F275" s="72">
        <v>-134.6</v>
      </c>
      <c r="G275" s="72">
        <v>-18</v>
      </c>
      <c r="H275" s="72">
        <f t="shared" si="25"/>
        <v>35.6</v>
      </c>
      <c r="I275" s="72" t="s">
        <v>5568</v>
      </c>
      <c r="J275" s="71"/>
      <c r="K275" s="65"/>
      <c r="L275" s="65"/>
      <c r="M275" s="65"/>
      <c r="N275" s="65"/>
      <c r="O275" s="65"/>
      <c r="P275" s="71"/>
      <c r="Q275" s="65"/>
      <c r="R275" s="65"/>
      <c r="S275" s="65"/>
      <c r="T275" s="65"/>
      <c r="U275" s="65"/>
      <c r="V275" s="65"/>
      <c r="W275" s="71"/>
      <c r="X275" s="65"/>
      <c r="Y275" s="65"/>
      <c r="Z275" s="65"/>
      <c r="AA275" s="65"/>
      <c r="AB275" s="65"/>
      <c r="AC275" s="65"/>
      <c r="AD275" s="65"/>
      <c r="AE275" s="65"/>
      <c r="AF275" s="65"/>
      <c r="AG275" s="65"/>
      <c r="AH275" s="65"/>
      <c r="AI275" s="65"/>
      <c r="AJ275" s="71"/>
      <c r="AK275" s="72">
        <v>2.3983333299999998</v>
      </c>
      <c r="AL275" s="72">
        <v>1.9921333299999999</v>
      </c>
      <c r="AM275" s="72">
        <v>16.018666700000001</v>
      </c>
      <c r="AN275" s="72">
        <f t="shared" ref="AN275:AN338" si="27">MAX(AL275,AM275)</f>
        <v>16.018666700000001</v>
      </c>
      <c r="AO275" s="71"/>
      <c r="AP275" s="65"/>
      <c r="AQ275" s="65"/>
      <c r="AR275" s="65"/>
      <c r="AS275" s="65"/>
      <c r="AT275" s="72">
        <v>-5</v>
      </c>
      <c r="AU275" s="72">
        <v>-4</v>
      </c>
      <c r="AV275" s="65">
        <f t="shared" si="26"/>
        <v>-4</v>
      </c>
      <c r="AW275" s="63" t="s">
        <v>5569</v>
      </c>
    </row>
    <row r="276" spans="1:49" ht="16" customHeight="1" x14ac:dyDescent="0.2">
      <c r="A276" s="30" t="s">
        <v>1027</v>
      </c>
      <c r="B276" s="30" t="s">
        <v>1029</v>
      </c>
      <c r="C276" s="71"/>
      <c r="D276" s="72">
        <v>37.799999999999997</v>
      </c>
      <c r="E276" s="72">
        <v>-3</v>
      </c>
      <c r="F276" s="72">
        <v>-49</v>
      </c>
      <c r="G276" s="72">
        <v>3</v>
      </c>
      <c r="H276" s="72">
        <f t="shared" si="25"/>
        <v>37.799999999999997</v>
      </c>
      <c r="I276" s="72" t="s">
        <v>5568</v>
      </c>
      <c r="J276" s="71"/>
      <c r="K276" s="65"/>
      <c r="L276" s="65"/>
      <c r="M276" s="65"/>
      <c r="N276" s="65"/>
      <c r="O276" s="65"/>
      <c r="P276" s="71"/>
      <c r="Q276" s="65"/>
      <c r="R276" s="65"/>
      <c r="S276" s="65"/>
      <c r="T276" s="65"/>
      <c r="U276" s="65"/>
      <c r="V276" s="65"/>
      <c r="W276" s="71"/>
      <c r="X276" s="65"/>
      <c r="Y276" s="65"/>
      <c r="Z276" s="65"/>
      <c r="AA276" s="65"/>
      <c r="AB276" s="65"/>
      <c r="AC276" s="65"/>
      <c r="AD276" s="65"/>
      <c r="AE276" s="65"/>
      <c r="AF276" s="65"/>
      <c r="AG276" s="65"/>
      <c r="AH276" s="65"/>
      <c r="AI276" s="65"/>
      <c r="AJ276" s="71"/>
      <c r="AK276" s="72">
        <v>-1.3186667000000001</v>
      </c>
      <c r="AL276" s="72">
        <v>6.6703333300000001</v>
      </c>
      <c r="AM276" s="72">
        <v>12.8436667</v>
      </c>
      <c r="AN276" s="72">
        <f t="shared" si="27"/>
        <v>12.8436667</v>
      </c>
      <c r="AO276" s="71"/>
      <c r="AP276" s="65"/>
      <c r="AQ276" s="65"/>
      <c r="AR276" s="65"/>
      <c r="AS276" s="65"/>
      <c r="AT276" s="72">
        <v>-9</v>
      </c>
      <c r="AU276" s="72">
        <v>-11</v>
      </c>
      <c r="AV276" s="65">
        <f t="shared" si="26"/>
        <v>-9</v>
      </c>
      <c r="AW276" s="63" t="s">
        <v>5569</v>
      </c>
    </row>
    <row r="277" spans="1:49" ht="16" customHeight="1" x14ac:dyDescent="0.2">
      <c r="A277" s="30" t="s">
        <v>1030</v>
      </c>
      <c r="B277" s="30" t="s">
        <v>1032</v>
      </c>
      <c r="C277" s="71"/>
      <c r="D277" s="72">
        <v>34.299999999999997</v>
      </c>
      <c r="E277" s="72">
        <v>18</v>
      </c>
      <c r="F277" s="72">
        <v>-65.599999999999994</v>
      </c>
      <c r="G277" s="72">
        <v>11</v>
      </c>
      <c r="H277" s="72">
        <f t="shared" si="25"/>
        <v>34.299999999999997</v>
      </c>
      <c r="I277" s="72" t="s">
        <v>5568</v>
      </c>
      <c r="J277" s="71"/>
      <c r="K277" s="65"/>
      <c r="L277" s="65"/>
      <c r="M277" s="65"/>
      <c r="N277" s="65"/>
      <c r="O277" s="65"/>
      <c r="P277" s="71"/>
      <c r="Q277" s="65"/>
      <c r="R277" s="65"/>
      <c r="S277" s="65"/>
      <c r="T277" s="65"/>
      <c r="U277" s="65"/>
      <c r="V277" s="65"/>
      <c r="W277" s="71"/>
      <c r="X277" s="65"/>
      <c r="Y277" s="65"/>
      <c r="Z277" s="65"/>
      <c r="AA277" s="65"/>
      <c r="AB277" s="65"/>
      <c r="AC277" s="65"/>
      <c r="AD277" s="65"/>
      <c r="AE277" s="65"/>
      <c r="AF277" s="65"/>
      <c r="AG277" s="65"/>
      <c r="AH277" s="65"/>
      <c r="AI277" s="65"/>
      <c r="AJ277" s="71"/>
      <c r="AK277" s="72">
        <v>-1.5556667</v>
      </c>
      <c r="AL277" s="72">
        <v>8.3846666699999997</v>
      </c>
      <c r="AM277" s="72">
        <v>-1.9623333000000001</v>
      </c>
      <c r="AN277" s="72">
        <f t="shared" si="27"/>
        <v>8.3846666699999997</v>
      </c>
      <c r="AO277" s="71"/>
      <c r="AP277" s="65"/>
      <c r="AQ277" s="65"/>
      <c r="AR277" s="65"/>
      <c r="AS277" s="65"/>
      <c r="AT277" s="72">
        <v>-8</v>
      </c>
      <c r="AU277" s="72">
        <v>-4</v>
      </c>
      <c r="AV277" s="65">
        <f t="shared" si="26"/>
        <v>-4</v>
      </c>
      <c r="AW277" s="63" t="s">
        <v>5569</v>
      </c>
    </row>
    <row r="278" spans="1:49" ht="16" customHeight="1" x14ac:dyDescent="0.2">
      <c r="A278" s="30" t="s">
        <v>1033</v>
      </c>
      <c r="B278" s="30" t="s">
        <v>1035</v>
      </c>
      <c r="C278" s="71"/>
      <c r="D278" s="72">
        <v>28.4</v>
      </c>
      <c r="E278" s="72">
        <v>42</v>
      </c>
      <c r="F278" s="72">
        <v>-91.2</v>
      </c>
      <c r="G278" s="72">
        <v>-12</v>
      </c>
      <c r="H278" s="72">
        <f t="shared" si="25"/>
        <v>42</v>
      </c>
      <c r="I278" s="72" t="s">
        <v>5568</v>
      </c>
      <c r="J278" s="71"/>
      <c r="K278" s="65"/>
      <c r="L278" s="65"/>
      <c r="M278" s="65"/>
      <c r="N278" s="65"/>
      <c r="O278" s="65"/>
      <c r="P278" s="71"/>
      <c r="Q278" s="65"/>
      <c r="R278" s="65"/>
      <c r="S278" s="65"/>
      <c r="T278" s="65"/>
      <c r="U278" s="65"/>
      <c r="V278" s="65"/>
      <c r="W278" s="71"/>
      <c r="X278" s="65"/>
      <c r="Y278" s="65"/>
      <c r="Z278" s="65"/>
      <c r="AA278" s="65"/>
      <c r="AB278" s="65"/>
      <c r="AC278" s="65"/>
      <c r="AD278" s="65"/>
      <c r="AE278" s="65"/>
      <c r="AF278" s="65"/>
      <c r="AG278" s="65"/>
      <c r="AH278" s="65"/>
      <c r="AI278" s="65"/>
      <c r="AJ278" s="71"/>
      <c r="AK278" s="72">
        <v>5.7783333299999997</v>
      </c>
      <c r="AL278" s="72">
        <v>3.9526666700000002</v>
      </c>
      <c r="AM278" s="72">
        <v>4.1043333300000002</v>
      </c>
      <c r="AN278" s="72">
        <f t="shared" si="27"/>
        <v>4.1043333300000002</v>
      </c>
      <c r="AO278" s="71"/>
      <c r="AP278" s="65"/>
      <c r="AQ278" s="65"/>
      <c r="AR278" s="65"/>
      <c r="AS278" s="65"/>
      <c r="AT278" s="72">
        <v>-11</v>
      </c>
      <c r="AU278" s="72">
        <v>-5</v>
      </c>
      <c r="AV278" s="65">
        <f t="shared" si="26"/>
        <v>-5</v>
      </c>
      <c r="AW278" s="63" t="s">
        <v>5569</v>
      </c>
    </row>
    <row r="279" spans="1:49" ht="16" customHeight="1" x14ac:dyDescent="0.2">
      <c r="A279" s="30" t="s">
        <v>1036</v>
      </c>
      <c r="B279" s="30" t="s">
        <v>1038</v>
      </c>
      <c r="C279" s="71"/>
      <c r="D279" s="72">
        <v>-9.1999999999999993</v>
      </c>
      <c r="E279" s="72">
        <v>-4</v>
      </c>
      <c r="F279" s="72">
        <v>-34.299999999999997</v>
      </c>
      <c r="G279" s="72">
        <v>-2</v>
      </c>
      <c r="H279" s="72">
        <f t="shared" si="25"/>
        <v>-2</v>
      </c>
      <c r="I279" s="72" t="s">
        <v>5568</v>
      </c>
      <c r="J279" s="71"/>
      <c r="K279" s="72">
        <v>0</v>
      </c>
      <c r="L279" s="65"/>
      <c r="M279" s="65"/>
      <c r="N279" s="65"/>
      <c r="O279" s="65">
        <f>MAX(K279,L279)</f>
        <v>0</v>
      </c>
      <c r="P279" s="71"/>
      <c r="Q279" s="65"/>
      <c r="R279" s="65"/>
      <c r="S279" s="65"/>
      <c r="T279" s="65"/>
      <c r="U279" s="65"/>
      <c r="V279" s="65"/>
      <c r="W279" s="71"/>
      <c r="X279" s="65"/>
      <c r="Y279" s="65"/>
      <c r="Z279" s="65"/>
      <c r="AA279" s="65"/>
      <c r="AB279" s="65"/>
      <c r="AC279" s="65"/>
      <c r="AD279" s="65"/>
      <c r="AE279" s="65"/>
      <c r="AF279" s="72">
        <v>8</v>
      </c>
      <c r="AG279" s="65"/>
      <c r="AH279" s="65"/>
      <c r="AI279" s="65">
        <f>MAX(X279:AF279)</f>
        <v>8</v>
      </c>
      <c r="AJ279" s="71"/>
      <c r="AK279" s="72">
        <v>51.569333299999997</v>
      </c>
      <c r="AL279" s="72">
        <v>67.570333300000001</v>
      </c>
      <c r="AM279" s="72">
        <v>30.3636667</v>
      </c>
      <c r="AN279" s="72">
        <f t="shared" si="27"/>
        <v>67.570333300000001</v>
      </c>
      <c r="AO279" s="71"/>
      <c r="AP279" s="65"/>
      <c r="AQ279" s="65"/>
      <c r="AR279" s="72">
        <v>0</v>
      </c>
      <c r="AS279" s="65">
        <f>MAX(AP279:AR279)</f>
        <v>0</v>
      </c>
      <c r="AT279" s="72">
        <v>-6</v>
      </c>
      <c r="AU279" s="72">
        <v>1</v>
      </c>
      <c r="AV279" s="65">
        <f t="shared" si="26"/>
        <v>1</v>
      </c>
      <c r="AW279" s="63" t="s">
        <v>5569</v>
      </c>
    </row>
    <row r="280" spans="1:49" ht="16" customHeight="1" x14ac:dyDescent="0.2">
      <c r="A280" s="30" t="s">
        <v>1039</v>
      </c>
      <c r="B280" s="30" t="s">
        <v>1041</v>
      </c>
      <c r="C280" s="71"/>
      <c r="D280" s="72">
        <v>6.9</v>
      </c>
      <c r="E280" s="72">
        <v>4</v>
      </c>
      <c r="F280" s="72">
        <v>-168.2</v>
      </c>
      <c r="G280" s="72">
        <v>-23</v>
      </c>
      <c r="H280" s="72">
        <f t="shared" si="25"/>
        <v>6.9</v>
      </c>
      <c r="I280" s="72" t="s">
        <v>5568</v>
      </c>
      <c r="J280" s="71"/>
      <c r="K280" s="65"/>
      <c r="L280" s="65"/>
      <c r="M280" s="65"/>
      <c r="N280" s="65"/>
      <c r="O280" s="65"/>
      <c r="P280" s="71"/>
      <c r="Q280" s="65"/>
      <c r="R280" s="65"/>
      <c r="S280" s="65"/>
      <c r="T280" s="65"/>
      <c r="U280" s="65"/>
      <c r="V280" s="65"/>
      <c r="W280" s="71"/>
      <c r="X280" s="65"/>
      <c r="Y280" s="65"/>
      <c r="Z280" s="65"/>
      <c r="AA280" s="65"/>
      <c r="AB280" s="65"/>
      <c r="AC280" s="65"/>
      <c r="AD280" s="65"/>
      <c r="AE280" s="65"/>
      <c r="AF280" s="65"/>
      <c r="AG280" s="65"/>
      <c r="AH280" s="65"/>
      <c r="AI280" s="65"/>
      <c r="AJ280" s="71"/>
      <c r="AK280" s="72">
        <v>101.597667</v>
      </c>
      <c r="AL280" s="72">
        <v>100.91766699999999</v>
      </c>
      <c r="AM280" s="72">
        <v>79.178333300000006</v>
      </c>
      <c r="AN280" s="72">
        <f t="shared" si="27"/>
        <v>100.91766699999999</v>
      </c>
      <c r="AO280" s="71"/>
      <c r="AP280" s="65"/>
      <c r="AQ280" s="65"/>
      <c r="AR280" s="65"/>
      <c r="AS280" s="65"/>
      <c r="AT280" s="72">
        <v>-9</v>
      </c>
      <c r="AU280" s="72">
        <v>-8</v>
      </c>
      <c r="AV280" s="65">
        <f t="shared" si="26"/>
        <v>-8</v>
      </c>
      <c r="AW280" s="63" t="s">
        <v>5569</v>
      </c>
    </row>
    <row r="281" spans="1:49" ht="16" customHeight="1" x14ac:dyDescent="0.2">
      <c r="A281" s="30" t="s">
        <v>1042</v>
      </c>
      <c r="B281" s="30" t="s">
        <v>1044</v>
      </c>
      <c r="C281" s="71"/>
      <c r="D281" s="72">
        <v>-38.6</v>
      </c>
      <c r="E281" s="72">
        <v>-3</v>
      </c>
      <c r="F281" s="72">
        <v>-1.8</v>
      </c>
      <c r="G281" s="72">
        <v>-106</v>
      </c>
      <c r="H281" s="72">
        <f t="shared" si="25"/>
        <v>-1.8</v>
      </c>
      <c r="I281" s="72" t="s">
        <v>5568</v>
      </c>
      <c r="J281" s="71"/>
      <c r="K281" s="65"/>
      <c r="L281" s="65"/>
      <c r="M281" s="65"/>
      <c r="N281" s="65"/>
      <c r="O281" s="65"/>
      <c r="P281" s="71"/>
      <c r="Q281" s="65"/>
      <c r="R281" s="65"/>
      <c r="S281" s="65"/>
      <c r="T281" s="65"/>
      <c r="U281" s="65"/>
      <c r="V281" s="65"/>
      <c r="W281" s="71"/>
      <c r="X281" s="65"/>
      <c r="Y281" s="65"/>
      <c r="Z281" s="65"/>
      <c r="AA281" s="65"/>
      <c r="AB281" s="65"/>
      <c r="AC281" s="65"/>
      <c r="AD281" s="65"/>
      <c r="AE281" s="65"/>
      <c r="AF281" s="65"/>
      <c r="AG281" s="65"/>
      <c r="AH281" s="65"/>
      <c r="AI281" s="65"/>
      <c r="AJ281" s="71"/>
      <c r="AK281" s="72">
        <v>-8.0143333000000005</v>
      </c>
      <c r="AL281" s="72">
        <v>27.922666700000001</v>
      </c>
      <c r="AM281" s="72">
        <v>19.712</v>
      </c>
      <c r="AN281" s="72">
        <f t="shared" si="27"/>
        <v>27.922666700000001</v>
      </c>
      <c r="AO281" s="71"/>
      <c r="AP281" s="65"/>
      <c r="AQ281" s="65"/>
      <c r="AR281" s="65"/>
      <c r="AS281" s="65"/>
      <c r="AT281" s="72">
        <v>11</v>
      </c>
      <c r="AU281" s="72">
        <v>-7</v>
      </c>
      <c r="AV281" s="65">
        <f t="shared" si="26"/>
        <v>11</v>
      </c>
      <c r="AW281" s="63" t="s">
        <v>5567</v>
      </c>
    </row>
    <row r="282" spans="1:49" ht="16" customHeight="1" x14ac:dyDescent="0.2">
      <c r="A282" s="30" t="s">
        <v>1045</v>
      </c>
      <c r="B282" s="30" t="s">
        <v>1047</v>
      </c>
      <c r="C282" s="71"/>
      <c r="D282" s="72">
        <v>65.5</v>
      </c>
      <c r="E282" s="72">
        <v>5</v>
      </c>
      <c r="F282" s="72">
        <v>-65.7</v>
      </c>
      <c r="G282" s="72">
        <v>-4</v>
      </c>
      <c r="H282" s="72">
        <f t="shared" si="25"/>
        <v>65.5</v>
      </c>
      <c r="I282" s="72" t="s">
        <v>5568</v>
      </c>
      <c r="J282" s="71"/>
      <c r="K282" s="65"/>
      <c r="L282" s="65"/>
      <c r="M282" s="65"/>
      <c r="N282" s="65"/>
      <c r="O282" s="65"/>
      <c r="P282" s="71"/>
      <c r="Q282" s="65"/>
      <c r="R282" s="65"/>
      <c r="S282" s="65"/>
      <c r="T282" s="65"/>
      <c r="U282" s="65"/>
      <c r="V282" s="65"/>
      <c r="W282" s="71"/>
      <c r="X282" s="65"/>
      <c r="Y282" s="65"/>
      <c r="Z282" s="65"/>
      <c r="AA282" s="65"/>
      <c r="AB282" s="65"/>
      <c r="AC282" s="65"/>
      <c r="AD282" s="65"/>
      <c r="AE282" s="65"/>
      <c r="AF282" s="65"/>
      <c r="AG282" s="65"/>
      <c r="AH282" s="65"/>
      <c r="AI282" s="65"/>
      <c r="AJ282" s="71"/>
      <c r="AK282" s="72">
        <v>7.0203333299999997</v>
      </c>
      <c r="AL282" s="72">
        <v>17.193000000000001</v>
      </c>
      <c r="AM282" s="72">
        <v>4.5890000000000004</v>
      </c>
      <c r="AN282" s="72">
        <f t="shared" si="27"/>
        <v>17.193000000000001</v>
      </c>
      <c r="AO282" s="71"/>
      <c r="AP282" s="65"/>
      <c r="AQ282" s="65"/>
      <c r="AR282" s="65"/>
      <c r="AS282" s="65"/>
      <c r="AT282" s="72">
        <v>-3</v>
      </c>
      <c r="AU282" s="72">
        <v>-11</v>
      </c>
      <c r="AV282" s="65">
        <f t="shared" si="26"/>
        <v>-3</v>
      </c>
      <c r="AW282" s="63" t="s">
        <v>5569</v>
      </c>
    </row>
    <row r="283" spans="1:49" ht="16" customHeight="1" x14ac:dyDescent="0.2">
      <c r="A283" s="30" t="s">
        <v>1048</v>
      </c>
      <c r="B283" s="30" t="s">
        <v>1050</v>
      </c>
      <c r="C283" s="71"/>
      <c r="D283" s="72">
        <v>5.5</v>
      </c>
      <c r="E283" s="72">
        <v>-14</v>
      </c>
      <c r="F283" s="72">
        <v>11.5</v>
      </c>
      <c r="G283" s="72">
        <v>-28</v>
      </c>
      <c r="H283" s="72">
        <f t="shared" si="25"/>
        <v>11.5</v>
      </c>
      <c r="I283" s="72" t="s">
        <v>5568</v>
      </c>
      <c r="J283" s="71"/>
      <c r="K283" s="65"/>
      <c r="L283" s="65"/>
      <c r="M283" s="65"/>
      <c r="N283" s="65"/>
      <c r="O283" s="65"/>
      <c r="P283" s="71"/>
      <c r="Q283" s="65"/>
      <c r="R283" s="65"/>
      <c r="S283" s="65"/>
      <c r="T283" s="65"/>
      <c r="U283" s="65"/>
      <c r="V283" s="65"/>
      <c r="W283" s="71"/>
      <c r="X283" s="65"/>
      <c r="Y283" s="65"/>
      <c r="Z283" s="65"/>
      <c r="AA283" s="65"/>
      <c r="AB283" s="65"/>
      <c r="AC283" s="65"/>
      <c r="AD283" s="65"/>
      <c r="AE283" s="65"/>
      <c r="AF283" s="65"/>
      <c r="AG283" s="65"/>
      <c r="AH283" s="65"/>
      <c r="AI283" s="65"/>
      <c r="AJ283" s="71"/>
      <c r="AK283" s="72">
        <v>100.968667</v>
      </c>
      <c r="AL283" s="72">
        <v>102.31</v>
      </c>
      <c r="AM283" s="72">
        <v>64.262666699999997</v>
      </c>
      <c r="AN283" s="72">
        <f t="shared" si="27"/>
        <v>102.31</v>
      </c>
      <c r="AO283" s="71"/>
      <c r="AP283" s="65"/>
      <c r="AQ283" s="65"/>
      <c r="AR283" s="65"/>
      <c r="AS283" s="65"/>
      <c r="AT283" s="72">
        <v>-8</v>
      </c>
      <c r="AU283" s="72">
        <v>-12</v>
      </c>
      <c r="AV283" s="65">
        <f t="shared" si="26"/>
        <v>-8</v>
      </c>
      <c r="AW283" s="63" t="s">
        <v>5569</v>
      </c>
    </row>
    <row r="284" spans="1:49" ht="16" customHeight="1" x14ac:dyDescent="0.2">
      <c r="A284" s="30" t="s">
        <v>1051</v>
      </c>
      <c r="B284" s="30" t="s">
        <v>1053</v>
      </c>
      <c r="C284" s="71"/>
      <c r="D284" s="72">
        <v>9.1</v>
      </c>
      <c r="E284" s="72">
        <v>-14</v>
      </c>
      <c r="F284" s="72">
        <v>-82.8</v>
      </c>
      <c r="G284" s="72">
        <v>-38</v>
      </c>
      <c r="H284" s="72">
        <f t="shared" si="25"/>
        <v>9.1</v>
      </c>
      <c r="I284" s="72" t="s">
        <v>5568</v>
      </c>
      <c r="J284" s="71"/>
      <c r="K284" s="65"/>
      <c r="L284" s="65"/>
      <c r="M284" s="65"/>
      <c r="N284" s="65"/>
      <c r="O284" s="65"/>
      <c r="P284" s="71"/>
      <c r="Q284" s="65"/>
      <c r="R284" s="65"/>
      <c r="S284" s="65"/>
      <c r="T284" s="65"/>
      <c r="U284" s="65"/>
      <c r="V284" s="65"/>
      <c r="W284" s="71"/>
      <c r="X284" s="65"/>
      <c r="Y284" s="65"/>
      <c r="Z284" s="65"/>
      <c r="AA284" s="65"/>
      <c r="AB284" s="65"/>
      <c r="AC284" s="65"/>
      <c r="AD284" s="65"/>
      <c r="AE284" s="65"/>
      <c r="AF284" s="65"/>
      <c r="AG284" s="65"/>
      <c r="AH284" s="65"/>
      <c r="AI284" s="65"/>
      <c r="AJ284" s="71"/>
      <c r="AK284" s="72">
        <v>4.2009999999999996</v>
      </c>
      <c r="AL284" s="72">
        <v>0.72699999999999998</v>
      </c>
      <c r="AM284" s="72">
        <v>86.876666700000001</v>
      </c>
      <c r="AN284" s="72">
        <f t="shared" si="27"/>
        <v>86.876666700000001</v>
      </c>
      <c r="AO284" s="71"/>
      <c r="AP284" s="65"/>
      <c r="AQ284" s="65"/>
      <c r="AR284" s="65"/>
      <c r="AS284" s="65"/>
      <c r="AT284" s="72">
        <v>-1</v>
      </c>
      <c r="AU284" s="72">
        <v>-13</v>
      </c>
      <c r="AV284" s="65">
        <f t="shared" si="26"/>
        <v>-1</v>
      </c>
      <c r="AW284" s="63" t="s">
        <v>5569</v>
      </c>
    </row>
    <row r="285" spans="1:49" ht="16" customHeight="1" x14ac:dyDescent="0.2">
      <c r="A285" s="30" t="s">
        <v>1054</v>
      </c>
      <c r="B285" s="30" t="s">
        <v>1056</v>
      </c>
      <c r="C285" s="71"/>
      <c r="D285" s="72">
        <v>47.4</v>
      </c>
      <c r="E285" s="72">
        <v>17</v>
      </c>
      <c r="F285" s="72">
        <v>-240.4</v>
      </c>
      <c r="G285" s="72">
        <v>-44</v>
      </c>
      <c r="H285" s="72">
        <f t="shared" si="25"/>
        <v>47.4</v>
      </c>
      <c r="I285" s="72" t="s">
        <v>5568</v>
      </c>
      <c r="J285" s="71"/>
      <c r="K285" s="65"/>
      <c r="L285" s="65"/>
      <c r="M285" s="65"/>
      <c r="N285" s="65"/>
      <c r="O285" s="65"/>
      <c r="P285" s="71"/>
      <c r="Q285" s="65"/>
      <c r="R285" s="65"/>
      <c r="S285" s="65"/>
      <c r="T285" s="65"/>
      <c r="U285" s="65"/>
      <c r="V285" s="65"/>
      <c r="W285" s="71"/>
      <c r="X285" s="65"/>
      <c r="Y285" s="65"/>
      <c r="Z285" s="65"/>
      <c r="AA285" s="65"/>
      <c r="AB285" s="65"/>
      <c r="AC285" s="65"/>
      <c r="AD285" s="65"/>
      <c r="AE285" s="65"/>
      <c r="AF285" s="65"/>
      <c r="AG285" s="65"/>
      <c r="AH285" s="65"/>
      <c r="AI285" s="65"/>
      <c r="AJ285" s="71"/>
      <c r="AK285" s="72">
        <v>13.936333299999999</v>
      </c>
      <c r="AL285" s="72">
        <v>21.626666700000001</v>
      </c>
      <c r="AM285" s="72">
        <v>18.844333299999999</v>
      </c>
      <c r="AN285" s="72">
        <f t="shared" si="27"/>
        <v>21.626666700000001</v>
      </c>
      <c r="AO285" s="71"/>
      <c r="AP285" s="65"/>
      <c r="AQ285" s="65"/>
      <c r="AR285" s="65"/>
      <c r="AS285" s="65"/>
      <c r="AT285" s="72">
        <v>-6</v>
      </c>
      <c r="AU285" s="72">
        <v>2</v>
      </c>
      <c r="AV285" s="65">
        <f t="shared" si="26"/>
        <v>2</v>
      </c>
      <c r="AW285" s="63" t="s">
        <v>5569</v>
      </c>
    </row>
    <row r="286" spans="1:49" ht="16" customHeight="1" x14ac:dyDescent="0.2">
      <c r="A286" s="30" t="s">
        <v>1057</v>
      </c>
      <c r="B286" s="30" t="s">
        <v>1059</v>
      </c>
      <c r="C286" s="71"/>
      <c r="D286" s="72">
        <v>-20.3</v>
      </c>
      <c r="E286" s="72">
        <v>21</v>
      </c>
      <c r="F286" s="72">
        <v>21.3</v>
      </c>
      <c r="G286" s="72">
        <v>12</v>
      </c>
      <c r="H286" s="72">
        <f t="shared" si="25"/>
        <v>21.3</v>
      </c>
      <c r="I286" s="72" t="s">
        <v>5568</v>
      </c>
      <c r="J286" s="71"/>
      <c r="K286" s="65"/>
      <c r="L286" s="65"/>
      <c r="M286" s="65"/>
      <c r="N286" s="65"/>
      <c r="O286" s="65"/>
      <c r="P286" s="71"/>
      <c r="Q286" s="65"/>
      <c r="R286" s="65"/>
      <c r="S286" s="65"/>
      <c r="T286" s="65"/>
      <c r="U286" s="65"/>
      <c r="V286" s="65"/>
      <c r="W286" s="71"/>
      <c r="X286" s="65"/>
      <c r="Y286" s="65"/>
      <c r="Z286" s="65"/>
      <c r="AA286" s="65"/>
      <c r="AB286" s="65"/>
      <c r="AC286" s="65"/>
      <c r="AD286" s="65"/>
      <c r="AE286" s="65"/>
      <c r="AF286" s="65"/>
      <c r="AG286" s="65"/>
      <c r="AH286" s="65"/>
      <c r="AI286" s="65"/>
      <c r="AJ286" s="71"/>
      <c r="AK286" s="72">
        <v>-6.2733333</v>
      </c>
      <c r="AL286" s="72">
        <v>-6.7776667000000002</v>
      </c>
      <c r="AM286" s="72">
        <v>-4.4820000000000002</v>
      </c>
      <c r="AN286" s="72">
        <f t="shared" si="27"/>
        <v>-4.4820000000000002</v>
      </c>
      <c r="AO286" s="71"/>
      <c r="AP286" s="65"/>
      <c r="AQ286" s="65"/>
      <c r="AR286" s="65"/>
      <c r="AS286" s="65"/>
      <c r="AT286" s="72">
        <v>-11</v>
      </c>
      <c r="AU286" s="72">
        <v>3</v>
      </c>
      <c r="AV286" s="65">
        <f t="shared" si="26"/>
        <v>3</v>
      </c>
      <c r="AW286" s="63" t="s">
        <v>5569</v>
      </c>
    </row>
    <row r="287" spans="1:49" ht="16" customHeight="1" x14ac:dyDescent="0.2">
      <c r="A287" s="30" t="s">
        <v>1060</v>
      </c>
      <c r="B287" s="30" t="s">
        <v>1062</v>
      </c>
      <c r="C287" s="71"/>
      <c r="D287" s="72">
        <v>-23.7</v>
      </c>
      <c r="E287" s="72">
        <v>38</v>
      </c>
      <c r="F287" s="72">
        <v>-144.80000000000001</v>
      </c>
      <c r="G287" s="72">
        <v>-2</v>
      </c>
      <c r="H287" s="72">
        <f t="shared" si="25"/>
        <v>38</v>
      </c>
      <c r="I287" s="72" t="s">
        <v>5568</v>
      </c>
      <c r="J287" s="71"/>
      <c r="K287" s="65"/>
      <c r="L287" s="65"/>
      <c r="M287" s="65"/>
      <c r="N287" s="65"/>
      <c r="O287" s="65"/>
      <c r="P287" s="71"/>
      <c r="Q287" s="65"/>
      <c r="R287" s="65"/>
      <c r="S287" s="65"/>
      <c r="T287" s="65"/>
      <c r="U287" s="65"/>
      <c r="V287" s="65"/>
      <c r="W287" s="71"/>
      <c r="X287" s="65"/>
      <c r="Y287" s="65"/>
      <c r="Z287" s="65"/>
      <c r="AA287" s="65"/>
      <c r="AB287" s="65"/>
      <c r="AC287" s="65"/>
      <c r="AD287" s="65"/>
      <c r="AE287" s="65"/>
      <c r="AF287" s="65"/>
      <c r="AG287" s="65"/>
      <c r="AH287" s="65"/>
      <c r="AI287" s="65"/>
      <c r="AJ287" s="71"/>
      <c r="AK287" s="72">
        <v>79.711333300000007</v>
      </c>
      <c r="AL287" s="72">
        <v>76.864000000000004</v>
      </c>
      <c r="AM287" s="72">
        <v>79.507333299999999</v>
      </c>
      <c r="AN287" s="72">
        <f t="shared" si="27"/>
        <v>79.507333299999999</v>
      </c>
      <c r="AO287" s="71"/>
      <c r="AP287" s="65"/>
      <c r="AQ287" s="65"/>
      <c r="AR287" s="65"/>
      <c r="AS287" s="65"/>
      <c r="AT287" s="72">
        <v>-21</v>
      </c>
      <c r="AU287" s="72">
        <v>-4</v>
      </c>
      <c r="AV287" s="65">
        <f t="shared" si="26"/>
        <v>-4</v>
      </c>
      <c r="AW287" s="63" t="s">
        <v>5569</v>
      </c>
    </row>
    <row r="288" spans="1:49" ht="16" customHeight="1" x14ac:dyDescent="0.2">
      <c r="A288" s="30" t="s">
        <v>1063</v>
      </c>
      <c r="B288" s="30" t="s">
        <v>1065</v>
      </c>
      <c r="C288" s="71"/>
      <c r="D288" s="72">
        <v>-114.9</v>
      </c>
      <c r="E288" s="72">
        <v>34</v>
      </c>
      <c r="F288" s="72">
        <v>20.2</v>
      </c>
      <c r="G288" s="72">
        <v>-51</v>
      </c>
      <c r="H288" s="72">
        <f t="shared" si="25"/>
        <v>34</v>
      </c>
      <c r="I288" s="72" t="s">
        <v>5568</v>
      </c>
      <c r="J288" s="71"/>
      <c r="K288" s="65"/>
      <c r="L288" s="65"/>
      <c r="M288" s="65"/>
      <c r="N288" s="65"/>
      <c r="O288" s="65"/>
      <c r="P288" s="71"/>
      <c r="Q288" s="65"/>
      <c r="R288" s="65"/>
      <c r="S288" s="65"/>
      <c r="T288" s="65"/>
      <c r="U288" s="65"/>
      <c r="V288" s="65"/>
      <c r="W288" s="71"/>
      <c r="X288" s="65"/>
      <c r="Y288" s="65"/>
      <c r="Z288" s="65"/>
      <c r="AA288" s="65"/>
      <c r="AB288" s="65"/>
      <c r="AC288" s="65"/>
      <c r="AD288" s="65"/>
      <c r="AE288" s="65"/>
      <c r="AF288" s="65"/>
      <c r="AG288" s="65"/>
      <c r="AH288" s="65"/>
      <c r="AI288" s="65"/>
      <c r="AJ288" s="71"/>
      <c r="AK288" s="72">
        <v>9.1183333300000005</v>
      </c>
      <c r="AL288" s="72">
        <v>8.2799999999999994</v>
      </c>
      <c r="AM288" s="72">
        <v>27.09</v>
      </c>
      <c r="AN288" s="72">
        <f t="shared" si="27"/>
        <v>27.09</v>
      </c>
      <c r="AO288" s="71"/>
      <c r="AP288" s="65"/>
      <c r="AQ288" s="65"/>
      <c r="AR288" s="65"/>
      <c r="AS288" s="65"/>
      <c r="AT288" s="72">
        <v>3</v>
      </c>
      <c r="AU288" s="72">
        <v>2</v>
      </c>
      <c r="AV288" s="65">
        <f t="shared" si="26"/>
        <v>3</v>
      </c>
      <c r="AW288" s="63" t="s">
        <v>5569</v>
      </c>
    </row>
    <row r="289" spans="1:49" ht="16" customHeight="1" x14ac:dyDescent="0.2">
      <c r="A289" s="30" t="s">
        <v>1066</v>
      </c>
      <c r="B289" s="30" t="s">
        <v>1068</v>
      </c>
      <c r="C289" s="71"/>
      <c r="D289" s="72">
        <v>-20</v>
      </c>
      <c r="E289" s="72">
        <v>-19</v>
      </c>
      <c r="F289" s="72">
        <v>-6.4</v>
      </c>
      <c r="G289" s="72">
        <v>16</v>
      </c>
      <c r="H289" s="72">
        <f t="shared" si="25"/>
        <v>16</v>
      </c>
      <c r="I289" s="72" t="s">
        <v>5568</v>
      </c>
      <c r="J289" s="71"/>
      <c r="K289" s="65"/>
      <c r="L289" s="65"/>
      <c r="M289" s="65"/>
      <c r="N289" s="65"/>
      <c r="O289" s="65"/>
      <c r="P289" s="71"/>
      <c r="Q289" s="65"/>
      <c r="R289" s="65"/>
      <c r="S289" s="65"/>
      <c r="T289" s="65"/>
      <c r="U289" s="65"/>
      <c r="V289" s="65"/>
      <c r="W289" s="71"/>
      <c r="X289" s="65"/>
      <c r="Y289" s="65"/>
      <c r="Z289" s="65"/>
      <c r="AA289" s="65"/>
      <c r="AB289" s="65"/>
      <c r="AC289" s="65"/>
      <c r="AD289" s="65"/>
      <c r="AE289" s="65"/>
      <c r="AF289" s="65"/>
      <c r="AG289" s="65"/>
      <c r="AH289" s="65"/>
      <c r="AI289" s="65"/>
      <c r="AJ289" s="71"/>
      <c r="AK289" s="72">
        <v>3.45366667</v>
      </c>
      <c r="AL289" s="72">
        <v>43.2916667</v>
      </c>
      <c r="AM289" s="72">
        <v>66.941000000000003</v>
      </c>
      <c r="AN289" s="72">
        <f t="shared" si="27"/>
        <v>66.941000000000003</v>
      </c>
      <c r="AO289" s="71"/>
      <c r="AP289" s="65"/>
      <c r="AQ289" s="65"/>
      <c r="AR289" s="65"/>
      <c r="AS289" s="65"/>
      <c r="AT289" s="72">
        <v>-2</v>
      </c>
      <c r="AU289" s="72">
        <v>-5</v>
      </c>
      <c r="AV289" s="65">
        <f t="shared" si="26"/>
        <v>-2</v>
      </c>
      <c r="AW289" s="63" t="s">
        <v>5569</v>
      </c>
    </row>
    <row r="290" spans="1:49" ht="16" customHeight="1" x14ac:dyDescent="0.2">
      <c r="A290" s="30" t="s">
        <v>1069</v>
      </c>
      <c r="B290" s="30" t="s">
        <v>1071</v>
      </c>
      <c r="C290" s="71"/>
      <c r="D290" s="72">
        <v>14.8</v>
      </c>
      <c r="E290" s="72">
        <v>-2</v>
      </c>
      <c r="F290" s="72">
        <v>-4.7</v>
      </c>
      <c r="G290" s="72">
        <v>-85</v>
      </c>
      <c r="H290" s="72">
        <f t="shared" si="25"/>
        <v>14.8</v>
      </c>
      <c r="I290" s="72" t="s">
        <v>5568</v>
      </c>
      <c r="J290" s="71"/>
      <c r="K290" s="65"/>
      <c r="L290" s="65"/>
      <c r="M290" s="65"/>
      <c r="N290" s="65"/>
      <c r="O290" s="65"/>
      <c r="P290" s="71"/>
      <c r="Q290" s="65"/>
      <c r="R290" s="65"/>
      <c r="S290" s="65"/>
      <c r="T290" s="65"/>
      <c r="U290" s="65"/>
      <c r="V290" s="65"/>
      <c r="W290" s="71"/>
      <c r="X290" s="65"/>
      <c r="Y290" s="65"/>
      <c r="Z290" s="65"/>
      <c r="AA290" s="65"/>
      <c r="AB290" s="65"/>
      <c r="AC290" s="65"/>
      <c r="AD290" s="65"/>
      <c r="AE290" s="65"/>
      <c r="AF290" s="65"/>
      <c r="AG290" s="65"/>
      <c r="AH290" s="65"/>
      <c r="AI290" s="65"/>
      <c r="AJ290" s="71"/>
      <c r="AK290" s="72">
        <v>12.2666667</v>
      </c>
      <c r="AL290" s="72">
        <v>16.527666700000001</v>
      </c>
      <c r="AM290" s="72">
        <v>21.062666700000001</v>
      </c>
      <c r="AN290" s="72">
        <f t="shared" si="27"/>
        <v>21.062666700000001</v>
      </c>
      <c r="AO290" s="71"/>
      <c r="AP290" s="65"/>
      <c r="AQ290" s="65"/>
      <c r="AR290" s="65"/>
      <c r="AS290" s="65"/>
      <c r="AT290" s="72">
        <v>-5</v>
      </c>
      <c r="AU290" s="72">
        <v>-8</v>
      </c>
      <c r="AV290" s="65">
        <f t="shared" si="26"/>
        <v>-5</v>
      </c>
      <c r="AW290" s="63" t="s">
        <v>5569</v>
      </c>
    </row>
    <row r="291" spans="1:49" ht="16" customHeight="1" x14ac:dyDescent="0.2">
      <c r="A291" s="30" t="s">
        <v>1072</v>
      </c>
      <c r="B291" s="30" t="s">
        <v>1074</v>
      </c>
      <c r="C291" s="71"/>
      <c r="D291" s="72">
        <v>23.3</v>
      </c>
      <c r="E291" s="72">
        <v>-11</v>
      </c>
      <c r="F291" s="72">
        <v>-52.6</v>
      </c>
      <c r="G291" s="72">
        <v>-2</v>
      </c>
      <c r="H291" s="72">
        <f t="shared" si="25"/>
        <v>23.3</v>
      </c>
      <c r="I291" s="72" t="s">
        <v>5568</v>
      </c>
      <c r="J291" s="71"/>
      <c r="K291" s="65"/>
      <c r="L291" s="65"/>
      <c r="M291" s="65"/>
      <c r="N291" s="65"/>
      <c r="O291" s="65"/>
      <c r="P291" s="71"/>
      <c r="Q291" s="65"/>
      <c r="R291" s="65"/>
      <c r="S291" s="65"/>
      <c r="T291" s="65"/>
      <c r="U291" s="65"/>
      <c r="V291" s="65"/>
      <c r="W291" s="71"/>
      <c r="X291" s="65"/>
      <c r="Y291" s="65"/>
      <c r="Z291" s="65"/>
      <c r="AA291" s="65"/>
      <c r="AB291" s="65"/>
      <c r="AC291" s="65"/>
      <c r="AD291" s="65"/>
      <c r="AE291" s="65"/>
      <c r="AF291" s="65"/>
      <c r="AG291" s="65"/>
      <c r="AH291" s="65"/>
      <c r="AI291" s="65"/>
      <c r="AJ291" s="71"/>
      <c r="AK291" s="72">
        <v>-1.4866667</v>
      </c>
      <c r="AL291" s="72">
        <v>0.68500000000000005</v>
      </c>
      <c r="AM291" s="72">
        <v>5.8543333300000002</v>
      </c>
      <c r="AN291" s="72">
        <f t="shared" si="27"/>
        <v>5.8543333300000002</v>
      </c>
      <c r="AO291" s="71"/>
      <c r="AP291" s="65"/>
      <c r="AQ291" s="65"/>
      <c r="AR291" s="65"/>
      <c r="AS291" s="65"/>
      <c r="AT291" s="72">
        <v>-3</v>
      </c>
      <c r="AU291" s="72">
        <v>3</v>
      </c>
      <c r="AV291" s="65">
        <f t="shared" si="26"/>
        <v>3</v>
      </c>
      <c r="AW291" s="63" t="s">
        <v>5569</v>
      </c>
    </row>
    <row r="292" spans="1:49" ht="16" customHeight="1" x14ac:dyDescent="0.2">
      <c r="A292" s="30" t="s">
        <v>1075</v>
      </c>
      <c r="B292" s="30" t="s">
        <v>1077</v>
      </c>
      <c r="C292" s="71"/>
      <c r="D292" s="72">
        <v>47</v>
      </c>
      <c r="E292" s="72">
        <v>10</v>
      </c>
      <c r="F292" s="72">
        <v>-146</v>
      </c>
      <c r="G292" s="72">
        <v>-62</v>
      </c>
      <c r="H292" s="72">
        <f t="shared" si="25"/>
        <v>47</v>
      </c>
      <c r="I292" s="72" t="s">
        <v>5568</v>
      </c>
      <c r="J292" s="71"/>
      <c r="K292" s="65"/>
      <c r="L292" s="65"/>
      <c r="M292" s="65"/>
      <c r="N292" s="65"/>
      <c r="O292" s="65"/>
      <c r="P292" s="71"/>
      <c r="Q292" s="65"/>
      <c r="R292" s="65"/>
      <c r="S292" s="65"/>
      <c r="T292" s="65"/>
      <c r="U292" s="65"/>
      <c r="V292" s="65"/>
      <c r="W292" s="71"/>
      <c r="X292" s="65"/>
      <c r="Y292" s="65"/>
      <c r="Z292" s="65"/>
      <c r="AA292" s="65"/>
      <c r="AB292" s="65"/>
      <c r="AC292" s="65"/>
      <c r="AD292" s="65"/>
      <c r="AE292" s="65"/>
      <c r="AF292" s="65"/>
      <c r="AG292" s="65"/>
      <c r="AH292" s="65"/>
      <c r="AI292" s="65"/>
      <c r="AJ292" s="71"/>
      <c r="AK292" s="72">
        <v>102.003</v>
      </c>
      <c r="AL292" s="72">
        <v>97.402333299999995</v>
      </c>
      <c r="AM292" s="72">
        <v>42.683333300000001</v>
      </c>
      <c r="AN292" s="72">
        <f t="shared" si="27"/>
        <v>97.402333299999995</v>
      </c>
      <c r="AO292" s="71"/>
      <c r="AP292" s="65"/>
      <c r="AQ292" s="65"/>
      <c r="AR292" s="65"/>
      <c r="AS292" s="65"/>
      <c r="AT292" s="72">
        <v>-6</v>
      </c>
      <c r="AU292" s="72">
        <v>-5</v>
      </c>
      <c r="AV292" s="65">
        <f t="shared" si="26"/>
        <v>-5</v>
      </c>
      <c r="AW292" s="63" t="s">
        <v>5569</v>
      </c>
    </row>
    <row r="293" spans="1:49" ht="16" customHeight="1" x14ac:dyDescent="0.2">
      <c r="A293" s="30" t="s">
        <v>1078</v>
      </c>
      <c r="B293" s="30" t="s">
        <v>1080</v>
      </c>
      <c r="C293" s="71"/>
      <c r="D293" s="72">
        <v>-45.5</v>
      </c>
      <c r="E293" s="72">
        <v>5</v>
      </c>
      <c r="F293" s="72">
        <v>-48.7</v>
      </c>
      <c r="G293" s="72">
        <v>-36</v>
      </c>
      <c r="H293" s="72">
        <f t="shared" si="25"/>
        <v>5</v>
      </c>
      <c r="I293" s="72" t="s">
        <v>5568</v>
      </c>
      <c r="J293" s="71"/>
      <c r="K293" s="65"/>
      <c r="L293" s="65"/>
      <c r="M293" s="65"/>
      <c r="N293" s="65"/>
      <c r="O293" s="65"/>
      <c r="P293" s="71"/>
      <c r="Q293" s="65"/>
      <c r="R293" s="65"/>
      <c r="S293" s="65"/>
      <c r="T293" s="65"/>
      <c r="U293" s="65"/>
      <c r="V293" s="65"/>
      <c r="W293" s="71"/>
      <c r="X293" s="65"/>
      <c r="Y293" s="65"/>
      <c r="Z293" s="65"/>
      <c r="AA293" s="65"/>
      <c r="AB293" s="65"/>
      <c r="AC293" s="65"/>
      <c r="AD293" s="65"/>
      <c r="AE293" s="65"/>
      <c r="AF293" s="65"/>
      <c r="AG293" s="65"/>
      <c r="AH293" s="65"/>
      <c r="AI293" s="65"/>
      <c r="AJ293" s="71"/>
      <c r="AK293" s="72">
        <v>4.8226666700000003</v>
      </c>
      <c r="AL293" s="72">
        <v>8.9163333300000005</v>
      </c>
      <c r="AM293" s="72">
        <v>33.755666699999999</v>
      </c>
      <c r="AN293" s="72">
        <f t="shared" si="27"/>
        <v>33.755666699999999</v>
      </c>
      <c r="AO293" s="71"/>
      <c r="AP293" s="65"/>
      <c r="AQ293" s="65"/>
      <c r="AR293" s="65"/>
      <c r="AS293" s="65"/>
      <c r="AT293" s="72">
        <v>5</v>
      </c>
      <c r="AU293" s="72">
        <v>-2</v>
      </c>
      <c r="AV293" s="65">
        <f t="shared" si="26"/>
        <v>5</v>
      </c>
      <c r="AW293" s="63" t="s">
        <v>5569</v>
      </c>
    </row>
    <row r="294" spans="1:49" ht="16" customHeight="1" x14ac:dyDescent="0.2">
      <c r="A294" s="30" t="s">
        <v>1081</v>
      </c>
      <c r="B294" s="30" t="s">
        <v>1083</v>
      </c>
      <c r="C294" s="71"/>
      <c r="D294" s="72">
        <v>-8.1</v>
      </c>
      <c r="E294" s="72">
        <v>-26</v>
      </c>
      <c r="F294" s="72">
        <v>23.9</v>
      </c>
      <c r="G294" s="72">
        <v>14</v>
      </c>
      <c r="H294" s="72">
        <f t="shared" si="25"/>
        <v>23.9</v>
      </c>
      <c r="I294" s="72" t="s">
        <v>5568</v>
      </c>
      <c r="J294" s="71"/>
      <c r="K294" s="65"/>
      <c r="L294" s="65"/>
      <c r="M294" s="65"/>
      <c r="N294" s="65"/>
      <c r="O294" s="65"/>
      <c r="P294" s="71"/>
      <c r="Q294" s="65"/>
      <c r="R294" s="65"/>
      <c r="S294" s="65"/>
      <c r="T294" s="65"/>
      <c r="U294" s="65"/>
      <c r="V294" s="65"/>
      <c r="W294" s="71"/>
      <c r="X294" s="65"/>
      <c r="Y294" s="65"/>
      <c r="Z294" s="65"/>
      <c r="AA294" s="65"/>
      <c r="AB294" s="65"/>
      <c r="AC294" s="65"/>
      <c r="AD294" s="65"/>
      <c r="AE294" s="65"/>
      <c r="AF294" s="65"/>
      <c r="AG294" s="65"/>
      <c r="AH294" s="65"/>
      <c r="AI294" s="65"/>
      <c r="AJ294" s="71"/>
      <c r="AK294" s="72">
        <v>102.71933300000001</v>
      </c>
      <c r="AL294" s="72">
        <v>94.891333299999999</v>
      </c>
      <c r="AM294" s="72">
        <v>78.665999999999997</v>
      </c>
      <c r="AN294" s="72">
        <f t="shared" si="27"/>
        <v>94.891333299999999</v>
      </c>
      <c r="AO294" s="71"/>
      <c r="AP294" s="65"/>
      <c r="AQ294" s="65"/>
      <c r="AR294" s="65"/>
      <c r="AS294" s="65"/>
      <c r="AT294" s="72">
        <v>-6</v>
      </c>
      <c r="AU294" s="72">
        <v>-9</v>
      </c>
      <c r="AV294" s="65">
        <f t="shared" si="26"/>
        <v>-6</v>
      </c>
      <c r="AW294" s="63" t="s">
        <v>5569</v>
      </c>
    </row>
    <row r="295" spans="1:49" ht="16" customHeight="1" x14ac:dyDescent="0.2">
      <c r="A295" s="30" t="s">
        <v>1084</v>
      </c>
      <c r="B295" s="30" t="s">
        <v>1086</v>
      </c>
      <c r="C295" s="71"/>
      <c r="D295" s="72">
        <v>26.4</v>
      </c>
      <c r="E295" s="72">
        <v>46</v>
      </c>
      <c r="F295" s="72">
        <v>-96.9</v>
      </c>
      <c r="G295" s="72">
        <v>-28</v>
      </c>
      <c r="H295" s="72">
        <f t="shared" si="25"/>
        <v>46</v>
      </c>
      <c r="I295" s="72" t="s">
        <v>5568</v>
      </c>
      <c r="J295" s="71"/>
      <c r="K295" s="65"/>
      <c r="L295" s="65"/>
      <c r="M295" s="65"/>
      <c r="N295" s="65"/>
      <c r="O295" s="65"/>
      <c r="P295" s="71"/>
      <c r="Q295" s="65"/>
      <c r="R295" s="65"/>
      <c r="S295" s="65"/>
      <c r="T295" s="65"/>
      <c r="U295" s="65"/>
      <c r="V295" s="65"/>
      <c r="W295" s="71"/>
      <c r="X295" s="65"/>
      <c r="Y295" s="65"/>
      <c r="Z295" s="65"/>
      <c r="AA295" s="65"/>
      <c r="AB295" s="65"/>
      <c r="AC295" s="65"/>
      <c r="AD295" s="65"/>
      <c r="AE295" s="65"/>
      <c r="AF295" s="65"/>
      <c r="AG295" s="65"/>
      <c r="AH295" s="65"/>
      <c r="AI295" s="65"/>
      <c r="AJ295" s="71"/>
      <c r="AK295" s="72">
        <v>3.0403333300000002</v>
      </c>
      <c r="AL295" s="72">
        <v>28.402666700000001</v>
      </c>
      <c r="AM295" s="72">
        <v>43.4566667</v>
      </c>
      <c r="AN295" s="72">
        <f t="shared" si="27"/>
        <v>43.4566667</v>
      </c>
      <c r="AO295" s="71"/>
      <c r="AP295" s="65"/>
      <c r="AQ295" s="65"/>
      <c r="AR295" s="65"/>
      <c r="AS295" s="65"/>
      <c r="AT295" s="72">
        <v>-5</v>
      </c>
      <c r="AU295" s="72">
        <v>3</v>
      </c>
      <c r="AV295" s="65">
        <f t="shared" si="26"/>
        <v>3</v>
      </c>
      <c r="AW295" s="63" t="s">
        <v>5569</v>
      </c>
    </row>
    <row r="296" spans="1:49" ht="16" customHeight="1" x14ac:dyDescent="0.2">
      <c r="A296" s="30" t="s">
        <v>1087</v>
      </c>
      <c r="B296" s="30" t="s">
        <v>1089</v>
      </c>
      <c r="C296" s="71"/>
      <c r="D296" s="72">
        <v>30</v>
      </c>
      <c r="E296" s="72">
        <v>15</v>
      </c>
      <c r="F296" s="72">
        <v>-162.19999999999999</v>
      </c>
      <c r="G296" s="72">
        <v>1</v>
      </c>
      <c r="H296" s="72">
        <f t="shared" si="25"/>
        <v>30</v>
      </c>
      <c r="I296" s="72" t="s">
        <v>5568</v>
      </c>
      <c r="J296" s="71"/>
      <c r="K296" s="65"/>
      <c r="L296" s="65"/>
      <c r="M296" s="65"/>
      <c r="N296" s="65"/>
      <c r="O296" s="65"/>
      <c r="P296" s="71"/>
      <c r="Q296" s="65"/>
      <c r="R296" s="65"/>
      <c r="S296" s="65"/>
      <c r="T296" s="65"/>
      <c r="U296" s="65"/>
      <c r="V296" s="65"/>
      <c r="W296" s="71"/>
      <c r="X296" s="65"/>
      <c r="Y296" s="65"/>
      <c r="Z296" s="65"/>
      <c r="AA296" s="65"/>
      <c r="AB296" s="65"/>
      <c r="AC296" s="65"/>
      <c r="AD296" s="65"/>
      <c r="AE296" s="65"/>
      <c r="AF296" s="65"/>
      <c r="AG296" s="65"/>
      <c r="AH296" s="65"/>
      <c r="AI296" s="65"/>
      <c r="AJ296" s="71"/>
      <c r="AK296" s="72">
        <v>24.826000000000001</v>
      </c>
      <c r="AL296" s="72">
        <v>35.203000000000003</v>
      </c>
      <c r="AM296" s="72">
        <v>18.6836667</v>
      </c>
      <c r="AN296" s="72">
        <f t="shared" si="27"/>
        <v>35.203000000000003</v>
      </c>
      <c r="AO296" s="71"/>
      <c r="AP296" s="65"/>
      <c r="AQ296" s="65"/>
      <c r="AR296" s="65"/>
      <c r="AS296" s="65"/>
      <c r="AT296" s="72">
        <v>-12</v>
      </c>
      <c r="AU296" s="72">
        <v>-6</v>
      </c>
      <c r="AV296" s="65">
        <f t="shared" si="26"/>
        <v>-6</v>
      </c>
      <c r="AW296" s="63" t="s">
        <v>5569</v>
      </c>
    </row>
    <row r="297" spans="1:49" ht="16" customHeight="1" x14ac:dyDescent="0.2">
      <c r="A297" s="30" t="s">
        <v>1090</v>
      </c>
      <c r="B297" s="30" t="s">
        <v>1092</v>
      </c>
      <c r="C297" s="71"/>
      <c r="D297" s="72">
        <v>19.899999999999999</v>
      </c>
      <c r="E297" s="72">
        <v>-17</v>
      </c>
      <c r="F297" s="72">
        <v>63.5</v>
      </c>
      <c r="G297" s="72">
        <v>-27</v>
      </c>
      <c r="H297" s="72">
        <f t="shared" si="25"/>
        <v>63.5</v>
      </c>
      <c r="I297" s="72" t="s">
        <v>5568</v>
      </c>
      <c r="J297" s="71"/>
      <c r="K297" s="72">
        <v>4</v>
      </c>
      <c r="L297" s="65"/>
      <c r="M297" s="65"/>
      <c r="N297" s="65"/>
      <c r="O297" s="65">
        <f>MAX(K297,L297)</f>
        <v>4</v>
      </c>
      <c r="P297" s="71"/>
      <c r="Q297" s="65"/>
      <c r="R297" s="65"/>
      <c r="S297" s="65"/>
      <c r="T297" s="65"/>
      <c r="U297" s="65"/>
      <c r="V297" s="65"/>
      <c r="W297" s="71"/>
      <c r="X297" s="65"/>
      <c r="Y297" s="65"/>
      <c r="Z297" s="65"/>
      <c r="AA297" s="65"/>
      <c r="AB297" s="65"/>
      <c r="AC297" s="65"/>
      <c r="AD297" s="65"/>
      <c r="AE297" s="65"/>
      <c r="AF297" s="72">
        <v>1</v>
      </c>
      <c r="AG297" s="65"/>
      <c r="AH297" s="65"/>
      <c r="AI297" s="65">
        <f>MAX(X297:AF297)</f>
        <v>1</v>
      </c>
      <c r="AJ297" s="71"/>
      <c r="AK297" s="72">
        <v>25.447666699999999</v>
      </c>
      <c r="AL297" s="72">
        <v>61.289333300000003</v>
      </c>
      <c r="AM297" s="72">
        <v>37.013333299999999</v>
      </c>
      <c r="AN297" s="72">
        <f t="shared" si="27"/>
        <v>61.289333300000003</v>
      </c>
      <c r="AO297" s="71"/>
      <c r="AP297" s="65"/>
      <c r="AQ297" s="65"/>
      <c r="AR297" s="72">
        <v>4</v>
      </c>
      <c r="AS297" s="65">
        <f>MAX(AP297:AR297)</f>
        <v>4</v>
      </c>
      <c r="AT297" s="72">
        <v>-2</v>
      </c>
      <c r="AU297" s="72">
        <v>-7</v>
      </c>
      <c r="AV297" s="65">
        <f t="shared" si="26"/>
        <v>-2</v>
      </c>
      <c r="AW297" s="63" t="s">
        <v>5569</v>
      </c>
    </row>
    <row r="298" spans="1:49" ht="16" customHeight="1" x14ac:dyDescent="0.2">
      <c r="A298" s="30" t="s">
        <v>1093</v>
      </c>
      <c r="B298" s="30" t="s">
        <v>1095</v>
      </c>
      <c r="C298" s="71"/>
      <c r="D298" s="72">
        <v>-68.599999999999994</v>
      </c>
      <c r="E298" s="72">
        <v>-47</v>
      </c>
      <c r="F298" s="72">
        <v>21.4</v>
      </c>
      <c r="G298" s="72">
        <v>-34</v>
      </c>
      <c r="H298" s="72">
        <f t="shared" si="25"/>
        <v>21.4</v>
      </c>
      <c r="I298" s="72" t="s">
        <v>5568</v>
      </c>
      <c r="J298" s="71"/>
      <c r="K298" s="65"/>
      <c r="L298" s="65"/>
      <c r="M298" s="65"/>
      <c r="N298" s="65"/>
      <c r="O298" s="65"/>
      <c r="P298" s="71"/>
      <c r="Q298" s="65"/>
      <c r="R298" s="65"/>
      <c r="S298" s="65"/>
      <c r="T298" s="65"/>
      <c r="U298" s="65"/>
      <c r="V298" s="65"/>
      <c r="W298" s="71"/>
      <c r="X298" s="65"/>
      <c r="Y298" s="65"/>
      <c r="Z298" s="65"/>
      <c r="AA298" s="65"/>
      <c r="AB298" s="65"/>
      <c r="AC298" s="65"/>
      <c r="AD298" s="65"/>
      <c r="AE298" s="65"/>
      <c r="AF298" s="65"/>
      <c r="AG298" s="65"/>
      <c r="AH298" s="65"/>
      <c r="AI298" s="65"/>
      <c r="AJ298" s="71"/>
      <c r="AK298" s="72">
        <v>-0.23466670000000001</v>
      </c>
      <c r="AL298" s="72">
        <v>-3.0876667000000002</v>
      </c>
      <c r="AM298" s="72">
        <v>-1.1483333</v>
      </c>
      <c r="AN298" s="72">
        <f t="shared" si="27"/>
        <v>-1.1483333</v>
      </c>
      <c r="AO298" s="71"/>
      <c r="AP298" s="65"/>
      <c r="AQ298" s="65"/>
      <c r="AR298" s="65"/>
      <c r="AS298" s="65"/>
      <c r="AT298" s="72">
        <v>3</v>
      </c>
      <c r="AU298" s="72">
        <v>-11</v>
      </c>
      <c r="AV298" s="65">
        <f t="shared" si="26"/>
        <v>3</v>
      </c>
      <c r="AW298" s="63" t="s">
        <v>5569</v>
      </c>
    </row>
    <row r="299" spans="1:49" ht="16" customHeight="1" x14ac:dyDescent="0.2">
      <c r="A299" s="30" t="s">
        <v>1096</v>
      </c>
      <c r="B299" s="30" t="s">
        <v>1098</v>
      </c>
      <c r="C299" s="71"/>
      <c r="D299" s="72">
        <v>-46.5</v>
      </c>
      <c r="E299" s="72">
        <v>23</v>
      </c>
      <c r="F299" s="72">
        <v>-40.4</v>
      </c>
      <c r="G299" s="72">
        <v>-39</v>
      </c>
      <c r="H299" s="72">
        <f t="shared" si="25"/>
        <v>23</v>
      </c>
      <c r="I299" s="72" t="s">
        <v>5568</v>
      </c>
      <c r="J299" s="71"/>
      <c r="K299" s="65"/>
      <c r="L299" s="65"/>
      <c r="M299" s="65"/>
      <c r="N299" s="65"/>
      <c r="O299" s="65"/>
      <c r="P299" s="71"/>
      <c r="Q299" s="65"/>
      <c r="R299" s="65"/>
      <c r="S299" s="65"/>
      <c r="T299" s="65"/>
      <c r="U299" s="65"/>
      <c r="V299" s="65"/>
      <c r="W299" s="71"/>
      <c r="X299" s="65"/>
      <c r="Y299" s="65"/>
      <c r="Z299" s="65"/>
      <c r="AA299" s="65"/>
      <c r="AB299" s="65"/>
      <c r="AC299" s="65"/>
      <c r="AD299" s="65"/>
      <c r="AE299" s="65"/>
      <c r="AF299" s="65"/>
      <c r="AG299" s="65"/>
      <c r="AH299" s="65"/>
      <c r="AI299" s="65"/>
      <c r="AJ299" s="71"/>
      <c r="AK299" s="72">
        <v>3.45733333</v>
      </c>
      <c r="AL299" s="72">
        <v>15.68</v>
      </c>
      <c r="AM299" s="72">
        <v>8.8316666700000006</v>
      </c>
      <c r="AN299" s="72">
        <f t="shared" si="27"/>
        <v>15.68</v>
      </c>
      <c r="AO299" s="71"/>
      <c r="AP299" s="65"/>
      <c r="AQ299" s="65"/>
      <c r="AR299" s="65"/>
      <c r="AS299" s="65"/>
      <c r="AT299" s="72">
        <v>-4</v>
      </c>
      <c r="AU299" s="72">
        <v>-8</v>
      </c>
      <c r="AV299" s="65">
        <f t="shared" si="26"/>
        <v>-4</v>
      </c>
      <c r="AW299" s="63" t="s">
        <v>5569</v>
      </c>
    </row>
    <row r="300" spans="1:49" ht="16" customHeight="1" x14ac:dyDescent="0.2">
      <c r="A300" s="30" t="s">
        <v>1099</v>
      </c>
      <c r="B300" s="30" t="s">
        <v>1101</v>
      </c>
      <c r="C300" s="71"/>
      <c r="D300" s="72">
        <v>-9.1</v>
      </c>
      <c r="E300" s="72">
        <v>-11</v>
      </c>
      <c r="F300" s="72">
        <v>-101.8</v>
      </c>
      <c r="G300" s="72">
        <v>-23</v>
      </c>
      <c r="H300" s="72">
        <f t="shared" si="25"/>
        <v>-9.1</v>
      </c>
      <c r="I300" s="72" t="s">
        <v>5568</v>
      </c>
      <c r="J300" s="71"/>
      <c r="K300" s="65"/>
      <c r="L300" s="65"/>
      <c r="M300" s="65"/>
      <c r="N300" s="65"/>
      <c r="O300" s="65"/>
      <c r="P300" s="71"/>
      <c r="Q300" s="65"/>
      <c r="R300" s="65"/>
      <c r="S300" s="65"/>
      <c r="T300" s="65"/>
      <c r="U300" s="65"/>
      <c r="V300" s="65"/>
      <c r="W300" s="71"/>
      <c r="X300" s="65"/>
      <c r="Y300" s="65"/>
      <c r="Z300" s="65"/>
      <c r="AA300" s="65"/>
      <c r="AB300" s="65"/>
      <c r="AC300" s="65"/>
      <c r="AD300" s="65"/>
      <c r="AE300" s="65"/>
      <c r="AF300" s="65"/>
      <c r="AG300" s="65"/>
      <c r="AH300" s="65"/>
      <c r="AI300" s="65"/>
      <c r="AJ300" s="71"/>
      <c r="AK300" s="72">
        <v>5.0476666699999999</v>
      </c>
      <c r="AL300" s="72">
        <v>7.4889999999999999</v>
      </c>
      <c r="AM300" s="72">
        <v>25.8316667</v>
      </c>
      <c r="AN300" s="72">
        <f t="shared" si="27"/>
        <v>25.8316667</v>
      </c>
      <c r="AO300" s="71"/>
      <c r="AP300" s="65"/>
      <c r="AQ300" s="65"/>
      <c r="AR300" s="65"/>
      <c r="AS300" s="65"/>
      <c r="AT300" s="72">
        <v>9</v>
      </c>
      <c r="AU300" s="72">
        <v>14</v>
      </c>
      <c r="AV300" s="65">
        <f t="shared" si="26"/>
        <v>14</v>
      </c>
      <c r="AW300" s="63" t="s">
        <v>5567</v>
      </c>
    </row>
    <row r="301" spans="1:49" ht="16" customHeight="1" x14ac:dyDescent="0.2">
      <c r="A301" s="30" t="s">
        <v>1102</v>
      </c>
      <c r="B301" s="30" t="s">
        <v>1104</v>
      </c>
      <c r="C301" s="71"/>
      <c r="D301" s="72">
        <v>32.299999999999997</v>
      </c>
      <c r="E301" s="72">
        <v>-4</v>
      </c>
      <c r="F301" s="72">
        <v>4.5999999999999996</v>
      </c>
      <c r="G301" s="72">
        <v>3</v>
      </c>
      <c r="H301" s="72">
        <f t="shared" si="25"/>
        <v>32.299999999999997</v>
      </c>
      <c r="I301" s="72" t="s">
        <v>5568</v>
      </c>
      <c r="J301" s="71"/>
      <c r="K301" s="65"/>
      <c r="L301" s="65"/>
      <c r="M301" s="65"/>
      <c r="N301" s="65"/>
      <c r="O301" s="65"/>
      <c r="P301" s="71"/>
      <c r="Q301" s="65"/>
      <c r="R301" s="65"/>
      <c r="S301" s="65"/>
      <c r="T301" s="65"/>
      <c r="U301" s="65"/>
      <c r="V301" s="65"/>
      <c r="W301" s="71"/>
      <c r="X301" s="65"/>
      <c r="Y301" s="65"/>
      <c r="Z301" s="65"/>
      <c r="AA301" s="65"/>
      <c r="AB301" s="65"/>
      <c r="AC301" s="65"/>
      <c r="AD301" s="65"/>
      <c r="AE301" s="65"/>
      <c r="AF301" s="65"/>
      <c r="AG301" s="65"/>
      <c r="AH301" s="65"/>
      <c r="AI301" s="65"/>
      <c r="AJ301" s="71"/>
      <c r="AK301" s="72">
        <v>3.2103333300000001</v>
      </c>
      <c r="AL301" s="72">
        <v>7.4359999999999999</v>
      </c>
      <c r="AM301" s="72">
        <v>-2.3543333</v>
      </c>
      <c r="AN301" s="72">
        <f t="shared" si="27"/>
        <v>7.4359999999999999</v>
      </c>
      <c r="AO301" s="71"/>
      <c r="AP301" s="65"/>
      <c r="AQ301" s="65"/>
      <c r="AR301" s="65"/>
      <c r="AS301" s="65"/>
      <c r="AT301" s="72">
        <v>-7</v>
      </c>
      <c r="AU301" s="72">
        <v>1</v>
      </c>
      <c r="AV301" s="65">
        <f t="shared" si="26"/>
        <v>1</v>
      </c>
      <c r="AW301" s="63" t="s">
        <v>5569</v>
      </c>
    </row>
    <row r="302" spans="1:49" ht="16" customHeight="1" x14ac:dyDescent="0.2">
      <c r="A302" s="30" t="s">
        <v>1105</v>
      </c>
      <c r="B302" s="30" t="s">
        <v>1107</v>
      </c>
      <c r="C302" s="71"/>
      <c r="D302" s="72">
        <v>38.5</v>
      </c>
      <c r="E302" s="72">
        <v>18</v>
      </c>
      <c r="F302" s="72">
        <v>16.3</v>
      </c>
      <c r="G302" s="72">
        <v>-31</v>
      </c>
      <c r="H302" s="72">
        <f t="shared" si="25"/>
        <v>38.5</v>
      </c>
      <c r="I302" s="72" t="s">
        <v>5568</v>
      </c>
      <c r="J302" s="71"/>
      <c r="K302" s="65"/>
      <c r="L302" s="65"/>
      <c r="M302" s="65"/>
      <c r="N302" s="65"/>
      <c r="O302" s="65"/>
      <c r="P302" s="71"/>
      <c r="Q302" s="65"/>
      <c r="R302" s="65"/>
      <c r="S302" s="65"/>
      <c r="T302" s="65"/>
      <c r="U302" s="65"/>
      <c r="V302" s="65"/>
      <c r="W302" s="71"/>
      <c r="X302" s="65"/>
      <c r="Y302" s="65"/>
      <c r="Z302" s="65"/>
      <c r="AA302" s="65"/>
      <c r="AB302" s="65"/>
      <c r="AC302" s="65"/>
      <c r="AD302" s="65"/>
      <c r="AE302" s="65"/>
      <c r="AF302" s="65"/>
      <c r="AG302" s="65"/>
      <c r="AH302" s="65"/>
      <c r="AI302" s="65"/>
      <c r="AJ302" s="71"/>
      <c r="AK302" s="72">
        <v>4.5846666699999998</v>
      </c>
      <c r="AL302" s="72">
        <v>8.3680000000000003</v>
      </c>
      <c r="AM302" s="72">
        <v>-2.9003332999999998</v>
      </c>
      <c r="AN302" s="72">
        <f t="shared" si="27"/>
        <v>8.3680000000000003</v>
      </c>
      <c r="AO302" s="71"/>
      <c r="AP302" s="65"/>
      <c r="AQ302" s="65"/>
      <c r="AR302" s="65"/>
      <c r="AS302" s="65"/>
      <c r="AT302" s="72">
        <v>-5</v>
      </c>
      <c r="AU302" s="72">
        <v>-2</v>
      </c>
      <c r="AV302" s="65">
        <f t="shared" si="26"/>
        <v>-2</v>
      </c>
      <c r="AW302" s="63" t="s">
        <v>5569</v>
      </c>
    </row>
    <row r="303" spans="1:49" ht="16" customHeight="1" x14ac:dyDescent="0.2">
      <c r="A303" s="30" t="s">
        <v>1108</v>
      </c>
      <c r="B303" s="30" t="s">
        <v>1110</v>
      </c>
      <c r="C303" s="71"/>
      <c r="D303" s="72">
        <v>27</v>
      </c>
      <c r="E303" s="72">
        <v>56</v>
      </c>
      <c r="F303" s="72">
        <v>-79.3</v>
      </c>
      <c r="G303" s="72">
        <v>-28</v>
      </c>
      <c r="H303" s="72">
        <f t="shared" si="25"/>
        <v>56</v>
      </c>
      <c r="I303" s="72" t="s">
        <v>5568</v>
      </c>
      <c r="J303" s="71"/>
      <c r="K303" s="65"/>
      <c r="L303" s="65"/>
      <c r="M303" s="65"/>
      <c r="N303" s="65"/>
      <c r="O303" s="65"/>
      <c r="P303" s="71"/>
      <c r="Q303" s="65"/>
      <c r="R303" s="65"/>
      <c r="S303" s="65"/>
      <c r="T303" s="65"/>
      <c r="U303" s="65"/>
      <c r="V303" s="65"/>
      <c r="W303" s="71"/>
      <c r="X303" s="65"/>
      <c r="Y303" s="65"/>
      <c r="Z303" s="65"/>
      <c r="AA303" s="65"/>
      <c r="AB303" s="65"/>
      <c r="AC303" s="65"/>
      <c r="AD303" s="65"/>
      <c r="AE303" s="65"/>
      <c r="AF303" s="65"/>
      <c r="AG303" s="65"/>
      <c r="AH303" s="65"/>
      <c r="AI303" s="65"/>
      <c r="AJ303" s="71"/>
      <c r="AK303" s="72">
        <v>97.031000000000006</v>
      </c>
      <c r="AL303" s="72">
        <v>37.667000000000002</v>
      </c>
      <c r="AM303" s="72">
        <v>31.7307667</v>
      </c>
      <c r="AN303" s="72">
        <f t="shared" si="27"/>
        <v>37.667000000000002</v>
      </c>
      <c r="AO303" s="71"/>
      <c r="AP303" s="65"/>
      <c r="AQ303" s="65"/>
      <c r="AR303" s="65"/>
      <c r="AS303" s="65"/>
      <c r="AT303" s="72">
        <v>1</v>
      </c>
      <c r="AU303" s="72">
        <v>11</v>
      </c>
      <c r="AV303" s="65">
        <f t="shared" si="26"/>
        <v>11</v>
      </c>
      <c r="AW303" s="63" t="s">
        <v>5567</v>
      </c>
    </row>
    <row r="304" spans="1:49" ht="16" customHeight="1" x14ac:dyDescent="0.2">
      <c r="A304" s="30" t="s">
        <v>1111</v>
      </c>
      <c r="B304" s="30" t="s">
        <v>1113</v>
      </c>
      <c r="C304" s="71"/>
      <c r="D304" s="72">
        <v>55.1</v>
      </c>
      <c r="E304" s="72">
        <v>-19</v>
      </c>
      <c r="F304" s="72">
        <v>45.8</v>
      </c>
      <c r="G304" s="72">
        <v>-3</v>
      </c>
      <c r="H304" s="72">
        <f t="shared" si="25"/>
        <v>55.1</v>
      </c>
      <c r="I304" s="72" t="s">
        <v>5568</v>
      </c>
      <c r="J304" s="71"/>
      <c r="K304" s="65"/>
      <c r="L304" s="65"/>
      <c r="M304" s="65"/>
      <c r="N304" s="65"/>
      <c r="O304" s="65"/>
      <c r="P304" s="71"/>
      <c r="Q304" s="65"/>
      <c r="R304" s="65"/>
      <c r="S304" s="65"/>
      <c r="T304" s="65"/>
      <c r="U304" s="65"/>
      <c r="V304" s="65"/>
      <c r="W304" s="71"/>
      <c r="X304" s="65"/>
      <c r="Y304" s="65"/>
      <c r="Z304" s="65"/>
      <c r="AA304" s="65"/>
      <c r="AB304" s="65"/>
      <c r="AC304" s="65"/>
      <c r="AD304" s="65"/>
      <c r="AE304" s="65"/>
      <c r="AF304" s="65"/>
      <c r="AG304" s="65"/>
      <c r="AH304" s="65"/>
      <c r="AI304" s="65"/>
      <c r="AJ304" s="71"/>
      <c r="AK304" s="72">
        <v>99.411333299999995</v>
      </c>
      <c r="AL304" s="72">
        <v>99.711666699999995</v>
      </c>
      <c r="AM304" s="72">
        <v>40.576666699999997</v>
      </c>
      <c r="AN304" s="72">
        <f t="shared" si="27"/>
        <v>99.711666699999995</v>
      </c>
      <c r="AO304" s="71"/>
      <c r="AP304" s="65"/>
      <c r="AQ304" s="65"/>
      <c r="AR304" s="65"/>
      <c r="AS304" s="65"/>
      <c r="AT304" s="72">
        <v>-3</v>
      </c>
      <c r="AU304" s="72">
        <v>0</v>
      </c>
      <c r="AV304" s="65">
        <f t="shared" si="26"/>
        <v>0</v>
      </c>
      <c r="AW304" s="63" t="s">
        <v>5569</v>
      </c>
    </row>
    <row r="305" spans="1:49" ht="16" customHeight="1" x14ac:dyDescent="0.2">
      <c r="A305" s="30" t="s">
        <v>1114</v>
      </c>
      <c r="B305" s="30" t="s">
        <v>1116</v>
      </c>
      <c r="C305" s="71"/>
      <c r="D305" s="72">
        <v>-101.7</v>
      </c>
      <c r="E305" s="72">
        <v>21</v>
      </c>
      <c r="F305" s="72">
        <v>14.4</v>
      </c>
      <c r="G305" s="72">
        <v>12</v>
      </c>
      <c r="H305" s="72">
        <f t="shared" si="25"/>
        <v>21</v>
      </c>
      <c r="I305" s="72" t="s">
        <v>5568</v>
      </c>
      <c r="J305" s="71"/>
      <c r="K305" s="65"/>
      <c r="L305" s="65"/>
      <c r="M305" s="65"/>
      <c r="N305" s="65"/>
      <c r="O305" s="65"/>
      <c r="P305" s="71"/>
      <c r="Q305" s="65"/>
      <c r="R305" s="65"/>
      <c r="S305" s="65"/>
      <c r="T305" s="65"/>
      <c r="U305" s="65"/>
      <c r="V305" s="65"/>
      <c r="W305" s="71"/>
      <c r="X305" s="65"/>
      <c r="Y305" s="65"/>
      <c r="Z305" s="65"/>
      <c r="AA305" s="65"/>
      <c r="AB305" s="65"/>
      <c r="AC305" s="65"/>
      <c r="AD305" s="65"/>
      <c r="AE305" s="65"/>
      <c r="AF305" s="65"/>
      <c r="AG305" s="65"/>
      <c r="AH305" s="65"/>
      <c r="AI305" s="65"/>
      <c r="AJ305" s="71"/>
      <c r="AK305" s="72">
        <v>48.8943333</v>
      </c>
      <c r="AL305" s="72">
        <v>65.696666699999994</v>
      </c>
      <c r="AM305" s="72">
        <v>58.664666699999998</v>
      </c>
      <c r="AN305" s="72">
        <f t="shared" si="27"/>
        <v>65.696666699999994</v>
      </c>
      <c r="AO305" s="71"/>
      <c r="AP305" s="65"/>
      <c r="AQ305" s="65"/>
      <c r="AR305" s="65"/>
      <c r="AS305" s="65"/>
      <c r="AT305" s="72">
        <v>-9</v>
      </c>
      <c r="AU305" s="72">
        <v>-7</v>
      </c>
      <c r="AV305" s="65">
        <f t="shared" si="26"/>
        <v>-7</v>
      </c>
      <c r="AW305" s="63" t="s">
        <v>5569</v>
      </c>
    </row>
    <row r="306" spans="1:49" ht="16" customHeight="1" x14ac:dyDescent="0.2">
      <c r="A306" s="30" t="s">
        <v>1117</v>
      </c>
      <c r="B306" s="30" t="s">
        <v>1119</v>
      </c>
      <c r="C306" s="71"/>
      <c r="D306" s="72">
        <v>90.2</v>
      </c>
      <c r="E306" s="72">
        <v>15</v>
      </c>
      <c r="F306" s="72">
        <v>-73.099999999999994</v>
      </c>
      <c r="G306" s="72">
        <v>-25</v>
      </c>
      <c r="H306" s="72">
        <f t="shared" si="25"/>
        <v>90.2</v>
      </c>
      <c r="I306" s="72" t="s">
        <v>5566</v>
      </c>
      <c r="J306" s="71"/>
      <c r="K306" s="65"/>
      <c r="L306" s="65"/>
      <c r="M306" s="65"/>
      <c r="N306" s="65"/>
      <c r="O306" s="65"/>
      <c r="P306" s="71"/>
      <c r="Q306" s="65"/>
      <c r="R306" s="65"/>
      <c r="S306" s="65"/>
      <c r="T306" s="65"/>
      <c r="U306" s="65"/>
      <c r="V306" s="65"/>
      <c r="W306" s="71"/>
      <c r="X306" s="65"/>
      <c r="Y306" s="65"/>
      <c r="Z306" s="65"/>
      <c r="AA306" s="65"/>
      <c r="AB306" s="65"/>
      <c r="AC306" s="65"/>
      <c r="AD306" s="65"/>
      <c r="AE306" s="65"/>
      <c r="AF306" s="65"/>
      <c r="AG306" s="65"/>
      <c r="AH306" s="65"/>
      <c r="AI306" s="65"/>
      <c r="AJ306" s="71"/>
      <c r="AK306" s="72">
        <v>70.671333300000001</v>
      </c>
      <c r="AL306" s="72">
        <v>88.911000000000001</v>
      </c>
      <c r="AM306" s="72">
        <v>60.374333300000004</v>
      </c>
      <c r="AN306" s="72">
        <f t="shared" si="27"/>
        <v>88.911000000000001</v>
      </c>
      <c r="AO306" s="71"/>
      <c r="AP306" s="65"/>
      <c r="AQ306" s="65"/>
      <c r="AR306" s="65"/>
      <c r="AS306" s="65"/>
      <c r="AT306" s="72">
        <v>-4</v>
      </c>
      <c r="AU306" s="72">
        <v>1</v>
      </c>
      <c r="AV306" s="65">
        <f t="shared" si="26"/>
        <v>1</v>
      </c>
      <c r="AW306" s="63" t="s">
        <v>5569</v>
      </c>
    </row>
    <row r="307" spans="1:49" ht="16" customHeight="1" x14ac:dyDescent="0.2">
      <c r="A307" s="30" t="s">
        <v>1120</v>
      </c>
      <c r="B307" s="30" t="s">
        <v>1122</v>
      </c>
      <c r="C307" s="71"/>
      <c r="D307" s="72">
        <v>-10</v>
      </c>
      <c r="E307" s="72">
        <v>17</v>
      </c>
      <c r="F307" s="72">
        <v>-67.900000000000006</v>
      </c>
      <c r="G307" s="72">
        <v>-36</v>
      </c>
      <c r="H307" s="72">
        <f t="shared" si="25"/>
        <v>17</v>
      </c>
      <c r="I307" s="72" t="s">
        <v>5568</v>
      </c>
      <c r="J307" s="71"/>
      <c r="K307" s="65"/>
      <c r="L307" s="65"/>
      <c r="M307" s="65"/>
      <c r="N307" s="65"/>
      <c r="O307" s="65"/>
      <c r="P307" s="71"/>
      <c r="Q307" s="65"/>
      <c r="R307" s="65"/>
      <c r="S307" s="65"/>
      <c r="T307" s="65"/>
      <c r="U307" s="65"/>
      <c r="V307" s="65"/>
      <c r="W307" s="71"/>
      <c r="X307" s="65"/>
      <c r="Y307" s="65"/>
      <c r="Z307" s="65"/>
      <c r="AA307" s="65"/>
      <c r="AB307" s="65"/>
      <c r="AC307" s="65"/>
      <c r="AD307" s="65"/>
      <c r="AE307" s="65"/>
      <c r="AF307" s="65"/>
      <c r="AG307" s="65"/>
      <c r="AH307" s="65"/>
      <c r="AI307" s="65"/>
      <c r="AJ307" s="71"/>
      <c r="AK307" s="72">
        <v>32.4093333</v>
      </c>
      <c r="AL307" s="72">
        <v>25.553999999999998</v>
      </c>
      <c r="AM307" s="72">
        <v>25.821999999999999</v>
      </c>
      <c r="AN307" s="72">
        <f t="shared" si="27"/>
        <v>25.821999999999999</v>
      </c>
      <c r="AO307" s="71"/>
      <c r="AP307" s="65"/>
      <c r="AQ307" s="65"/>
      <c r="AR307" s="65"/>
      <c r="AS307" s="65"/>
      <c r="AT307" s="72">
        <v>-9</v>
      </c>
      <c r="AU307" s="72">
        <v>2</v>
      </c>
      <c r="AV307" s="65">
        <f t="shared" si="26"/>
        <v>2</v>
      </c>
      <c r="AW307" s="63" t="s">
        <v>5569</v>
      </c>
    </row>
    <row r="308" spans="1:49" ht="16" customHeight="1" x14ac:dyDescent="0.2">
      <c r="A308" s="30" t="s">
        <v>1123</v>
      </c>
      <c r="B308" s="30" t="s">
        <v>1125</v>
      </c>
      <c r="C308" s="71"/>
      <c r="D308" s="72">
        <v>-2</v>
      </c>
      <c r="E308" s="72">
        <v>-54</v>
      </c>
      <c r="F308" s="72">
        <v>-66.7</v>
      </c>
      <c r="G308" s="72">
        <v>3</v>
      </c>
      <c r="H308" s="72">
        <f t="shared" si="25"/>
        <v>3</v>
      </c>
      <c r="I308" s="72" t="s">
        <v>5568</v>
      </c>
      <c r="J308" s="71"/>
      <c r="K308" s="65"/>
      <c r="L308" s="65"/>
      <c r="M308" s="65"/>
      <c r="N308" s="65"/>
      <c r="O308" s="65"/>
      <c r="P308" s="71"/>
      <c r="Q308" s="65"/>
      <c r="R308" s="65"/>
      <c r="S308" s="65"/>
      <c r="T308" s="65"/>
      <c r="U308" s="65"/>
      <c r="V308" s="65"/>
      <c r="W308" s="71"/>
      <c r="X308" s="65"/>
      <c r="Y308" s="65"/>
      <c r="Z308" s="65"/>
      <c r="AA308" s="65"/>
      <c r="AB308" s="65"/>
      <c r="AC308" s="65"/>
      <c r="AD308" s="65"/>
      <c r="AE308" s="65"/>
      <c r="AF308" s="65"/>
      <c r="AG308" s="65"/>
      <c r="AH308" s="65"/>
      <c r="AI308" s="65"/>
      <c r="AJ308" s="71"/>
      <c r="AK308" s="72">
        <v>-2.7509999999999999</v>
      </c>
      <c r="AL308" s="72">
        <v>7.4003333299999996</v>
      </c>
      <c r="AM308" s="72">
        <v>53.290666700000003</v>
      </c>
      <c r="AN308" s="72">
        <f t="shared" si="27"/>
        <v>53.290666700000003</v>
      </c>
      <c r="AO308" s="71"/>
      <c r="AP308" s="65"/>
      <c r="AQ308" s="65"/>
      <c r="AR308" s="65"/>
      <c r="AS308" s="65"/>
      <c r="AT308" s="72">
        <v>-4</v>
      </c>
      <c r="AU308" s="72">
        <v>-11</v>
      </c>
      <c r="AV308" s="65">
        <f t="shared" si="26"/>
        <v>-4</v>
      </c>
      <c r="AW308" s="63" t="s">
        <v>5569</v>
      </c>
    </row>
    <row r="309" spans="1:49" ht="16" customHeight="1" x14ac:dyDescent="0.2">
      <c r="A309" s="30" t="s">
        <v>1126</v>
      </c>
      <c r="B309" s="30" t="s">
        <v>1128</v>
      </c>
      <c r="C309" s="71"/>
      <c r="D309" s="72">
        <v>-17.100000000000001</v>
      </c>
      <c r="E309" s="72">
        <v>-21</v>
      </c>
      <c r="F309" s="72">
        <v>-140.4</v>
      </c>
      <c r="G309" s="72">
        <v>-18</v>
      </c>
      <c r="H309" s="72">
        <f t="shared" si="25"/>
        <v>-17.100000000000001</v>
      </c>
      <c r="I309" s="72" t="s">
        <v>5568</v>
      </c>
      <c r="J309" s="71"/>
      <c r="K309" s="65"/>
      <c r="L309" s="65"/>
      <c r="M309" s="65"/>
      <c r="N309" s="65"/>
      <c r="O309" s="65"/>
      <c r="P309" s="71"/>
      <c r="Q309" s="65"/>
      <c r="R309" s="65"/>
      <c r="S309" s="65"/>
      <c r="T309" s="65"/>
      <c r="U309" s="65"/>
      <c r="V309" s="65"/>
      <c r="W309" s="71"/>
      <c r="X309" s="65"/>
      <c r="Y309" s="65"/>
      <c r="Z309" s="65"/>
      <c r="AA309" s="65"/>
      <c r="AB309" s="65"/>
      <c r="AC309" s="65"/>
      <c r="AD309" s="65"/>
      <c r="AE309" s="65"/>
      <c r="AF309" s="65"/>
      <c r="AG309" s="65"/>
      <c r="AH309" s="65"/>
      <c r="AI309" s="65"/>
      <c r="AJ309" s="71"/>
      <c r="AK309" s="72">
        <v>3.6843333299999999</v>
      </c>
      <c r="AL309" s="72">
        <v>1.6040000000000001</v>
      </c>
      <c r="AM309" s="72">
        <v>2.7826666699999998</v>
      </c>
      <c r="AN309" s="72">
        <f t="shared" si="27"/>
        <v>2.7826666699999998</v>
      </c>
      <c r="AO309" s="71"/>
      <c r="AP309" s="65"/>
      <c r="AQ309" s="65"/>
      <c r="AR309" s="65"/>
      <c r="AS309" s="65"/>
      <c r="AT309" s="72">
        <v>0</v>
      </c>
      <c r="AU309" s="72">
        <v>-12</v>
      </c>
      <c r="AV309" s="65">
        <f t="shared" si="26"/>
        <v>0</v>
      </c>
      <c r="AW309" s="63" t="s">
        <v>5569</v>
      </c>
    </row>
    <row r="310" spans="1:49" ht="16" customHeight="1" x14ac:dyDescent="0.2">
      <c r="A310" s="30" t="s">
        <v>1129</v>
      </c>
      <c r="B310" s="30" t="s">
        <v>1131</v>
      </c>
      <c r="C310" s="71"/>
      <c r="D310" s="72">
        <v>-37.299999999999997</v>
      </c>
      <c r="E310" s="72">
        <v>10</v>
      </c>
      <c r="F310" s="72">
        <v>24.1</v>
      </c>
      <c r="G310" s="72">
        <v>11</v>
      </c>
      <c r="H310" s="72">
        <f t="shared" si="25"/>
        <v>24.1</v>
      </c>
      <c r="I310" s="72" t="s">
        <v>5568</v>
      </c>
      <c r="J310" s="71"/>
      <c r="K310" s="65"/>
      <c r="L310" s="65"/>
      <c r="M310" s="65"/>
      <c r="N310" s="65"/>
      <c r="O310" s="65"/>
      <c r="P310" s="71"/>
      <c r="Q310" s="65"/>
      <c r="R310" s="65"/>
      <c r="S310" s="65"/>
      <c r="T310" s="65"/>
      <c r="U310" s="65"/>
      <c r="V310" s="65"/>
      <c r="W310" s="71"/>
      <c r="X310" s="65"/>
      <c r="Y310" s="65"/>
      <c r="Z310" s="65"/>
      <c r="AA310" s="65"/>
      <c r="AB310" s="65"/>
      <c r="AC310" s="65"/>
      <c r="AD310" s="65"/>
      <c r="AE310" s="65"/>
      <c r="AF310" s="65"/>
      <c r="AG310" s="65"/>
      <c r="AH310" s="65"/>
      <c r="AI310" s="65"/>
      <c r="AJ310" s="71"/>
      <c r="AK310" s="72">
        <v>96.672333300000005</v>
      </c>
      <c r="AL310" s="72">
        <v>98.260666700000002</v>
      </c>
      <c r="AM310" s="72">
        <v>36.510666700000002</v>
      </c>
      <c r="AN310" s="72">
        <f t="shared" si="27"/>
        <v>98.260666700000002</v>
      </c>
      <c r="AO310" s="71"/>
      <c r="AP310" s="65"/>
      <c r="AQ310" s="65"/>
      <c r="AR310" s="65"/>
      <c r="AS310" s="65"/>
      <c r="AT310" s="72">
        <v>-25</v>
      </c>
      <c r="AU310" s="72">
        <v>-13</v>
      </c>
      <c r="AV310" s="65">
        <f t="shared" si="26"/>
        <v>-13</v>
      </c>
      <c r="AW310" s="63" t="s">
        <v>5569</v>
      </c>
    </row>
    <row r="311" spans="1:49" ht="16" customHeight="1" x14ac:dyDescent="0.2">
      <c r="A311" s="30" t="s">
        <v>1132</v>
      </c>
      <c r="B311" s="30" t="s">
        <v>1134</v>
      </c>
      <c r="C311" s="71"/>
      <c r="D311" s="72">
        <v>101.9</v>
      </c>
      <c r="E311" s="72">
        <v>-35</v>
      </c>
      <c r="F311" s="72">
        <v>-89.7</v>
      </c>
      <c r="G311" s="72">
        <v>-4</v>
      </c>
      <c r="H311" s="72">
        <f t="shared" si="25"/>
        <v>101.9</v>
      </c>
      <c r="I311" s="72" t="s">
        <v>5566</v>
      </c>
      <c r="J311" s="71"/>
      <c r="K311" s="65"/>
      <c r="L311" s="65"/>
      <c r="M311" s="65"/>
      <c r="N311" s="65"/>
      <c r="O311" s="65"/>
      <c r="P311" s="71"/>
      <c r="Q311" s="65"/>
      <c r="R311" s="65"/>
      <c r="S311" s="65"/>
      <c r="T311" s="65"/>
      <c r="U311" s="65"/>
      <c r="V311" s="65"/>
      <c r="W311" s="71"/>
      <c r="X311" s="65"/>
      <c r="Y311" s="65"/>
      <c r="Z311" s="65"/>
      <c r="AA311" s="65"/>
      <c r="AB311" s="65"/>
      <c r="AC311" s="65"/>
      <c r="AD311" s="65"/>
      <c r="AE311" s="65"/>
      <c r="AF311" s="65"/>
      <c r="AG311" s="65"/>
      <c r="AH311" s="65"/>
      <c r="AI311" s="65"/>
      <c r="AJ311" s="71"/>
      <c r="AK311" s="72">
        <v>86.333333300000007</v>
      </c>
      <c r="AL311" s="72">
        <v>85.938000000000002</v>
      </c>
      <c r="AM311" s="72">
        <v>26.422999999999998</v>
      </c>
      <c r="AN311" s="72">
        <f t="shared" si="27"/>
        <v>85.938000000000002</v>
      </c>
      <c r="AO311" s="71"/>
      <c r="AP311" s="65"/>
      <c r="AQ311" s="65"/>
      <c r="AR311" s="65"/>
      <c r="AS311" s="65"/>
      <c r="AT311" s="72">
        <v>-5</v>
      </c>
      <c r="AU311" s="72">
        <v>-4</v>
      </c>
      <c r="AV311" s="65">
        <f t="shared" si="26"/>
        <v>-4</v>
      </c>
      <c r="AW311" s="63" t="s">
        <v>5569</v>
      </c>
    </row>
    <row r="312" spans="1:49" ht="16" customHeight="1" x14ac:dyDescent="0.2">
      <c r="A312" s="30" t="s">
        <v>1135</v>
      </c>
      <c r="B312" s="30" t="s">
        <v>1137</v>
      </c>
      <c r="C312" s="71"/>
      <c r="D312" s="72">
        <v>7.4</v>
      </c>
      <c r="E312" s="72">
        <v>7</v>
      </c>
      <c r="F312" s="72">
        <v>-173.1</v>
      </c>
      <c r="G312" s="72">
        <v>-51</v>
      </c>
      <c r="H312" s="72">
        <f t="shared" si="25"/>
        <v>7.4</v>
      </c>
      <c r="I312" s="72" t="s">
        <v>5568</v>
      </c>
      <c r="J312" s="71"/>
      <c r="K312" s="65"/>
      <c r="L312" s="65"/>
      <c r="M312" s="65"/>
      <c r="N312" s="65"/>
      <c r="O312" s="65"/>
      <c r="P312" s="71"/>
      <c r="Q312" s="65"/>
      <c r="R312" s="65"/>
      <c r="S312" s="65"/>
      <c r="T312" s="65"/>
      <c r="U312" s="65"/>
      <c r="V312" s="65"/>
      <c r="W312" s="71"/>
      <c r="X312" s="65"/>
      <c r="Y312" s="65"/>
      <c r="Z312" s="65"/>
      <c r="AA312" s="65"/>
      <c r="AB312" s="65"/>
      <c r="AC312" s="65"/>
      <c r="AD312" s="65"/>
      <c r="AE312" s="65"/>
      <c r="AF312" s="65"/>
      <c r="AG312" s="65"/>
      <c r="AH312" s="65"/>
      <c r="AI312" s="65"/>
      <c r="AJ312" s="71"/>
      <c r="AK312" s="72">
        <v>-1.8566666999999999</v>
      </c>
      <c r="AL312" s="72">
        <v>3.4816666700000001</v>
      </c>
      <c r="AM312" s="72">
        <v>-1.5645667000000001</v>
      </c>
      <c r="AN312" s="72">
        <f t="shared" si="27"/>
        <v>3.4816666700000001</v>
      </c>
      <c r="AO312" s="71"/>
      <c r="AP312" s="65"/>
      <c r="AQ312" s="65"/>
      <c r="AR312" s="65"/>
      <c r="AS312" s="65"/>
      <c r="AT312" s="72">
        <v>-8</v>
      </c>
      <c r="AU312" s="72">
        <v>-13</v>
      </c>
      <c r="AV312" s="65">
        <f t="shared" si="26"/>
        <v>-8</v>
      </c>
      <c r="AW312" s="63" t="s">
        <v>5569</v>
      </c>
    </row>
    <row r="313" spans="1:49" ht="16" customHeight="1" x14ac:dyDescent="0.2">
      <c r="A313" s="30" t="s">
        <v>1138</v>
      </c>
      <c r="B313" s="30" t="s">
        <v>1140</v>
      </c>
      <c r="C313" s="71"/>
      <c r="D313" s="72">
        <v>-45.8</v>
      </c>
      <c r="E313" s="72">
        <v>-28</v>
      </c>
      <c r="F313" s="72">
        <v>20.7</v>
      </c>
      <c r="G313" s="72">
        <v>24</v>
      </c>
      <c r="H313" s="72">
        <f t="shared" si="25"/>
        <v>24</v>
      </c>
      <c r="I313" s="72" t="s">
        <v>5568</v>
      </c>
      <c r="J313" s="71"/>
      <c r="K313" s="65"/>
      <c r="L313" s="65"/>
      <c r="M313" s="65"/>
      <c r="N313" s="65"/>
      <c r="O313" s="65"/>
      <c r="P313" s="71"/>
      <c r="Q313" s="65"/>
      <c r="R313" s="65"/>
      <c r="S313" s="65"/>
      <c r="T313" s="65"/>
      <c r="U313" s="65"/>
      <c r="V313" s="65"/>
      <c r="W313" s="71"/>
      <c r="X313" s="65"/>
      <c r="Y313" s="65"/>
      <c r="Z313" s="65"/>
      <c r="AA313" s="65"/>
      <c r="AB313" s="65"/>
      <c r="AC313" s="65"/>
      <c r="AD313" s="65"/>
      <c r="AE313" s="65"/>
      <c r="AF313" s="65"/>
      <c r="AG313" s="65"/>
      <c r="AH313" s="65"/>
      <c r="AI313" s="65"/>
      <c r="AJ313" s="71"/>
      <c r="AK313" s="72">
        <v>9.0660000000000007</v>
      </c>
      <c r="AL313" s="72">
        <v>-1.4023333</v>
      </c>
      <c r="AM313" s="72">
        <v>5.3596666700000002</v>
      </c>
      <c r="AN313" s="72">
        <f t="shared" si="27"/>
        <v>5.3596666700000002</v>
      </c>
      <c r="AO313" s="71"/>
      <c r="AP313" s="65"/>
      <c r="AQ313" s="65"/>
      <c r="AR313" s="65"/>
      <c r="AS313" s="65"/>
      <c r="AT313" s="72">
        <v>2</v>
      </c>
      <c r="AU313" s="72">
        <v>-5</v>
      </c>
      <c r="AV313" s="65">
        <f t="shared" si="26"/>
        <v>2</v>
      </c>
      <c r="AW313" s="63" t="s">
        <v>5569</v>
      </c>
    </row>
    <row r="314" spans="1:49" ht="16" customHeight="1" x14ac:dyDescent="0.2">
      <c r="A314" s="30" t="s">
        <v>1141</v>
      </c>
      <c r="B314" s="30" t="s">
        <v>1143</v>
      </c>
      <c r="C314" s="71"/>
      <c r="D314" s="72">
        <v>-37.4</v>
      </c>
      <c r="E314" s="72">
        <v>-129</v>
      </c>
      <c r="F314" s="72">
        <v>58.5</v>
      </c>
      <c r="G314" s="72">
        <v>12</v>
      </c>
      <c r="H314" s="72">
        <f t="shared" si="25"/>
        <v>58.5</v>
      </c>
      <c r="I314" s="72" t="s">
        <v>5568</v>
      </c>
      <c r="J314" s="71"/>
      <c r="K314" s="65"/>
      <c r="L314" s="65"/>
      <c r="M314" s="65"/>
      <c r="N314" s="65"/>
      <c r="O314" s="65"/>
      <c r="P314" s="71"/>
      <c r="Q314" s="65"/>
      <c r="R314" s="65"/>
      <c r="S314" s="65"/>
      <c r="T314" s="65"/>
      <c r="U314" s="65"/>
      <c r="V314" s="65"/>
      <c r="W314" s="71"/>
      <c r="X314" s="65"/>
      <c r="Y314" s="65"/>
      <c r="Z314" s="65"/>
      <c r="AA314" s="65"/>
      <c r="AB314" s="65"/>
      <c r="AC314" s="65"/>
      <c r="AD314" s="65"/>
      <c r="AE314" s="65"/>
      <c r="AF314" s="65"/>
      <c r="AG314" s="65"/>
      <c r="AH314" s="65"/>
      <c r="AI314" s="65"/>
      <c r="AJ314" s="71"/>
      <c r="AK314" s="72">
        <v>85.86</v>
      </c>
      <c r="AL314" s="72">
        <v>94.374666700000006</v>
      </c>
      <c r="AM314" s="72">
        <v>98.142333300000004</v>
      </c>
      <c r="AN314" s="72">
        <f t="shared" si="27"/>
        <v>98.142333300000004</v>
      </c>
      <c r="AO314" s="71"/>
      <c r="AP314" s="65"/>
      <c r="AQ314" s="65"/>
      <c r="AR314" s="65"/>
      <c r="AS314" s="65"/>
      <c r="AT314" s="72">
        <v>-8</v>
      </c>
      <c r="AU314" s="72">
        <v>-14</v>
      </c>
      <c r="AV314" s="65">
        <f t="shared" si="26"/>
        <v>-8</v>
      </c>
      <c r="AW314" s="63" t="s">
        <v>5569</v>
      </c>
    </row>
    <row r="315" spans="1:49" ht="16" customHeight="1" x14ac:dyDescent="0.2">
      <c r="A315" s="30" t="s">
        <v>1144</v>
      </c>
      <c r="B315" s="30" t="s">
        <v>1146</v>
      </c>
      <c r="C315" s="71"/>
      <c r="D315" s="72">
        <v>-35.700000000000003</v>
      </c>
      <c r="E315" s="72">
        <v>-70</v>
      </c>
      <c r="F315" s="72">
        <v>-12.3</v>
      </c>
      <c r="G315" s="72">
        <v>-75</v>
      </c>
      <c r="H315" s="72">
        <f t="shared" si="25"/>
        <v>-12.3</v>
      </c>
      <c r="I315" s="72" t="s">
        <v>5568</v>
      </c>
      <c r="J315" s="71"/>
      <c r="K315" s="65"/>
      <c r="L315" s="65"/>
      <c r="M315" s="65"/>
      <c r="N315" s="65"/>
      <c r="O315" s="65"/>
      <c r="P315" s="71"/>
      <c r="Q315" s="65"/>
      <c r="R315" s="65"/>
      <c r="S315" s="65"/>
      <c r="T315" s="65"/>
      <c r="U315" s="65"/>
      <c r="V315" s="65"/>
      <c r="W315" s="71"/>
      <c r="X315" s="65"/>
      <c r="Y315" s="65"/>
      <c r="Z315" s="65"/>
      <c r="AA315" s="65"/>
      <c r="AB315" s="65"/>
      <c r="AC315" s="65"/>
      <c r="AD315" s="65"/>
      <c r="AE315" s="65"/>
      <c r="AF315" s="65"/>
      <c r="AG315" s="65"/>
      <c r="AH315" s="65"/>
      <c r="AI315" s="65"/>
      <c r="AJ315" s="71"/>
      <c r="AK315" s="72">
        <v>41.056666700000001</v>
      </c>
      <c r="AL315" s="72">
        <v>62.369666700000003</v>
      </c>
      <c r="AM315" s="72">
        <v>57.067666699999997</v>
      </c>
      <c r="AN315" s="72">
        <f t="shared" si="27"/>
        <v>62.369666700000003</v>
      </c>
      <c r="AO315" s="71"/>
      <c r="AP315" s="65"/>
      <c r="AQ315" s="65"/>
      <c r="AR315" s="65"/>
      <c r="AS315" s="65"/>
      <c r="AT315" s="72">
        <v>-16</v>
      </c>
      <c r="AU315" s="72">
        <v>-12</v>
      </c>
      <c r="AV315" s="65">
        <f t="shared" si="26"/>
        <v>-12</v>
      </c>
      <c r="AW315" s="63" t="s">
        <v>5569</v>
      </c>
    </row>
    <row r="316" spans="1:49" ht="16" customHeight="1" x14ac:dyDescent="0.2">
      <c r="A316" s="30" t="s">
        <v>1147</v>
      </c>
      <c r="B316" s="30" t="s">
        <v>1149</v>
      </c>
      <c r="C316" s="71"/>
      <c r="D316" s="72">
        <v>24.5</v>
      </c>
      <c r="E316" s="72">
        <v>-44</v>
      </c>
      <c r="F316" s="72">
        <v>-78.2</v>
      </c>
      <c r="G316" s="72">
        <v>-51</v>
      </c>
      <c r="H316" s="72">
        <f t="shared" si="25"/>
        <v>24.5</v>
      </c>
      <c r="I316" s="72" t="s">
        <v>5568</v>
      </c>
      <c r="J316" s="71"/>
      <c r="K316" s="65"/>
      <c r="L316" s="65"/>
      <c r="M316" s="65"/>
      <c r="N316" s="65"/>
      <c r="O316" s="65"/>
      <c r="P316" s="71"/>
      <c r="Q316" s="65"/>
      <c r="R316" s="65"/>
      <c r="S316" s="65"/>
      <c r="T316" s="65"/>
      <c r="U316" s="65"/>
      <c r="V316" s="65"/>
      <c r="W316" s="71"/>
      <c r="X316" s="65"/>
      <c r="Y316" s="65"/>
      <c r="Z316" s="65"/>
      <c r="AA316" s="65"/>
      <c r="AB316" s="65"/>
      <c r="AC316" s="65"/>
      <c r="AD316" s="65"/>
      <c r="AE316" s="65"/>
      <c r="AF316" s="65"/>
      <c r="AG316" s="65"/>
      <c r="AH316" s="65"/>
      <c r="AI316" s="65"/>
      <c r="AJ316" s="71"/>
      <c r="AK316" s="72">
        <v>38.585333300000002</v>
      </c>
      <c r="AL316" s="72">
        <v>88.301333299999996</v>
      </c>
      <c r="AM316" s="72">
        <v>29.247333300000001</v>
      </c>
      <c r="AN316" s="72">
        <f t="shared" si="27"/>
        <v>88.301333299999996</v>
      </c>
      <c r="AO316" s="71"/>
      <c r="AP316" s="65"/>
      <c r="AQ316" s="65"/>
      <c r="AR316" s="65"/>
      <c r="AS316" s="65"/>
      <c r="AT316" s="72">
        <v>4</v>
      </c>
      <c r="AU316" s="72">
        <v>-11</v>
      </c>
      <c r="AV316" s="65">
        <f t="shared" si="26"/>
        <v>4</v>
      </c>
      <c r="AW316" s="63" t="s">
        <v>5569</v>
      </c>
    </row>
    <row r="317" spans="1:49" ht="16" customHeight="1" x14ac:dyDescent="0.2">
      <c r="A317" s="30" t="s">
        <v>1150</v>
      </c>
      <c r="B317" s="30" t="s">
        <v>1152</v>
      </c>
      <c r="C317" s="71"/>
      <c r="D317" s="72">
        <v>3</v>
      </c>
      <c r="E317" s="72">
        <v>-34</v>
      </c>
      <c r="F317" s="72">
        <v>-13.7</v>
      </c>
      <c r="G317" s="72">
        <v>31</v>
      </c>
      <c r="H317" s="72">
        <f t="shared" si="25"/>
        <v>31</v>
      </c>
      <c r="I317" s="72" t="s">
        <v>5568</v>
      </c>
      <c r="J317" s="71"/>
      <c r="K317" s="65"/>
      <c r="L317" s="65"/>
      <c r="M317" s="65"/>
      <c r="N317" s="65"/>
      <c r="O317" s="65"/>
      <c r="P317" s="71"/>
      <c r="Q317" s="65"/>
      <c r="R317" s="65"/>
      <c r="S317" s="65"/>
      <c r="T317" s="65"/>
      <c r="U317" s="65"/>
      <c r="V317" s="65"/>
      <c r="W317" s="71"/>
      <c r="X317" s="65"/>
      <c r="Y317" s="65"/>
      <c r="Z317" s="65"/>
      <c r="AA317" s="65"/>
      <c r="AB317" s="65"/>
      <c r="AC317" s="65"/>
      <c r="AD317" s="65"/>
      <c r="AE317" s="65"/>
      <c r="AF317" s="65"/>
      <c r="AG317" s="65"/>
      <c r="AH317" s="65"/>
      <c r="AI317" s="65"/>
      <c r="AJ317" s="71"/>
      <c r="AK317" s="72">
        <v>93.961666699999995</v>
      </c>
      <c r="AL317" s="72">
        <v>80.218999999999994</v>
      </c>
      <c r="AM317" s="72">
        <v>89.4656667</v>
      </c>
      <c r="AN317" s="72">
        <f t="shared" si="27"/>
        <v>89.4656667</v>
      </c>
      <c r="AO317" s="71"/>
      <c r="AP317" s="65"/>
      <c r="AQ317" s="65"/>
      <c r="AR317" s="65"/>
      <c r="AS317" s="65"/>
      <c r="AT317" s="72">
        <v>-11</v>
      </c>
      <c r="AU317" s="72">
        <v>-8</v>
      </c>
      <c r="AV317" s="65">
        <f t="shared" si="26"/>
        <v>-8</v>
      </c>
      <c r="AW317" s="63" t="s">
        <v>5569</v>
      </c>
    </row>
    <row r="318" spans="1:49" ht="16" customHeight="1" x14ac:dyDescent="0.2">
      <c r="A318" s="30" t="s">
        <v>1153</v>
      </c>
      <c r="B318" s="30" t="s">
        <v>1155</v>
      </c>
      <c r="C318" s="71"/>
      <c r="D318" s="72">
        <v>59.9</v>
      </c>
      <c r="E318" s="72">
        <v>1</v>
      </c>
      <c r="F318" s="72">
        <v>-66.3</v>
      </c>
      <c r="G318" s="72">
        <v>6</v>
      </c>
      <c r="H318" s="72">
        <f t="shared" si="25"/>
        <v>59.9</v>
      </c>
      <c r="I318" s="72" t="s">
        <v>5568</v>
      </c>
      <c r="J318" s="71"/>
      <c r="K318" s="65"/>
      <c r="L318" s="65"/>
      <c r="M318" s="65"/>
      <c r="N318" s="65"/>
      <c r="O318" s="65"/>
      <c r="P318" s="71"/>
      <c r="Q318" s="65"/>
      <c r="R318" s="65"/>
      <c r="S318" s="65"/>
      <c r="T318" s="65"/>
      <c r="U318" s="65"/>
      <c r="V318" s="65"/>
      <c r="W318" s="71"/>
      <c r="X318" s="65"/>
      <c r="Y318" s="65"/>
      <c r="Z318" s="65"/>
      <c r="AA318" s="65"/>
      <c r="AB318" s="65"/>
      <c r="AC318" s="65"/>
      <c r="AD318" s="65"/>
      <c r="AE318" s="65"/>
      <c r="AF318" s="65"/>
      <c r="AG318" s="65"/>
      <c r="AH318" s="65"/>
      <c r="AI318" s="65"/>
      <c r="AJ318" s="71"/>
      <c r="AK318" s="72">
        <v>65.660333300000005</v>
      </c>
      <c r="AL318" s="72">
        <v>29.408333299999999</v>
      </c>
      <c r="AM318" s="72">
        <v>34.451333300000002</v>
      </c>
      <c r="AN318" s="72">
        <f t="shared" si="27"/>
        <v>34.451333300000002</v>
      </c>
      <c r="AO318" s="71"/>
      <c r="AP318" s="65"/>
      <c r="AQ318" s="65"/>
      <c r="AR318" s="65"/>
      <c r="AS318" s="65"/>
      <c r="AT318" s="72">
        <v>-13</v>
      </c>
      <c r="AU318" s="72">
        <v>-5</v>
      </c>
      <c r="AV318" s="65">
        <f t="shared" si="26"/>
        <v>-5</v>
      </c>
      <c r="AW318" s="63" t="s">
        <v>5569</v>
      </c>
    </row>
    <row r="319" spans="1:49" ht="16" customHeight="1" x14ac:dyDescent="0.2">
      <c r="A319" s="30" t="s">
        <v>1156</v>
      </c>
      <c r="B319" s="30" t="s">
        <v>1158</v>
      </c>
      <c r="C319" s="71"/>
      <c r="D319" s="72">
        <v>25.8</v>
      </c>
      <c r="E319" s="72">
        <v>41</v>
      </c>
      <c r="F319" s="72">
        <v>-21.8</v>
      </c>
      <c r="G319" s="72">
        <v>-12</v>
      </c>
      <c r="H319" s="72">
        <f t="shared" si="25"/>
        <v>41</v>
      </c>
      <c r="I319" s="72" t="s">
        <v>5568</v>
      </c>
      <c r="J319" s="71"/>
      <c r="K319" s="65"/>
      <c r="L319" s="65"/>
      <c r="M319" s="65"/>
      <c r="N319" s="65"/>
      <c r="O319" s="65"/>
      <c r="P319" s="71"/>
      <c r="Q319" s="65"/>
      <c r="R319" s="65"/>
      <c r="S319" s="65"/>
      <c r="T319" s="65"/>
      <c r="U319" s="65"/>
      <c r="V319" s="65"/>
      <c r="W319" s="71"/>
      <c r="X319" s="65"/>
      <c r="Y319" s="65"/>
      <c r="Z319" s="65"/>
      <c r="AA319" s="65"/>
      <c r="AB319" s="65"/>
      <c r="AC319" s="65"/>
      <c r="AD319" s="65"/>
      <c r="AE319" s="65"/>
      <c r="AF319" s="65"/>
      <c r="AG319" s="65"/>
      <c r="AH319" s="65"/>
      <c r="AI319" s="65"/>
      <c r="AJ319" s="71"/>
      <c r="AK319" s="72">
        <v>45.918999999999997</v>
      </c>
      <c r="AL319" s="72">
        <v>6.4206666700000001</v>
      </c>
      <c r="AM319" s="72">
        <v>28.5416667</v>
      </c>
      <c r="AN319" s="72">
        <f t="shared" si="27"/>
        <v>28.5416667</v>
      </c>
      <c r="AO319" s="71"/>
      <c r="AP319" s="65"/>
      <c r="AQ319" s="65"/>
      <c r="AR319" s="65"/>
      <c r="AS319" s="65"/>
      <c r="AT319" s="72">
        <v>-10</v>
      </c>
      <c r="AU319" s="72">
        <v>3</v>
      </c>
      <c r="AV319" s="65">
        <f t="shared" si="26"/>
        <v>3</v>
      </c>
      <c r="AW319" s="63" t="s">
        <v>5569</v>
      </c>
    </row>
    <row r="320" spans="1:49" ht="16" customHeight="1" x14ac:dyDescent="0.2">
      <c r="A320" s="30" t="s">
        <v>1159</v>
      </c>
      <c r="B320" s="30" t="s">
        <v>1161</v>
      </c>
      <c r="C320" s="71"/>
      <c r="D320" s="72">
        <v>-8.5</v>
      </c>
      <c r="E320" s="72">
        <v>-19</v>
      </c>
      <c r="F320" s="72">
        <v>70.900000000000006</v>
      </c>
      <c r="G320" s="72">
        <v>-24</v>
      </c>
      <c r="H320" s="72">
        <f t="shared" si="25"/>
        <v>70.900000000000006</v>
      </c>
      <c r="I320" s="72" t="s">
        <v>5568</v>
      </c>
      <c r="J320" s="71"/>
      <c r="K320" s="65"/>
      <c r="L320" s="65"/>
      <c r="M320" s="65"/>
      <c r="N320" s="65"/>
      <c r="O320" s="65"/>
      <c r="P320" s="71"/>
      <c r="Q320" s="65"/>
      <c r="R320" s="65"/>
      <c r="S320" s="65"/>
      <c r="T320" s="65"/>
      <c r="U320" s="65"/>
      <c r="V320" s="65"/>
      <c r="W320" s="71"/>
      <c r="X320" s="65"/>
      <c r="Y320" s="65"/>
      <c r="Z320" s="65"/>
      <c r="AA320" s="65"/>
      <c r="AB320" s="65"/>
      <c r="AC320" s="65"/>
      <c r="AD320" s="65"/>
      <c r="AE320" s="65"/>
      <c r="AF320" s="65"/>
      <c r="AG320" s="65"/>
      <c r="AH320" s="65"/>
      <c r="AI320" s="65"/>
      <c r="AJ320" s="71"/>
      <c r="AK320" s="72">
        <v>0.52133333000000004</v>
      </c>
      <c r="AL320" s="72">
        <v>-0.83066669999999998</v>
      </c>
      <c r="AM320" s="72">
        <v>-1.9113332999999999</v>
      </c>
      <c r="AN320" s="72">
        <f t="shared" si="27"/>
        <v>-0.83066669999999998</v>
      </c>
      <c r="AO320" s="71"/>
      <c r="AP320" s="65"/>
      <c r="AQ320" s="65"/>
      <c r="AR320" s="65"/>
      <c r="AS320" s="65"/>
      <c r="AT320" s="72">
        <v>0</v>
      </c>
      <c r="AU320" s="72">
        <v>-9</v>
      </c>
      <c r="AV320" s="65">
        <f t="shared" si="26"/>
        <v>0</v>
      </c>
      <c r="AW320" s="63" t="s">
        <v>5569</v>
      </c>
    </row>
    <row r="321" spans="1:49" ht="16" customHeight="1" x14ac:dyDescent="0.2">
      <c r="A321" s="30" t="s">
        <v>1162</v>
      </c>
      <c r="B321" s="30" t="s">
        <v>1164</v>
      </c>
      <c r="C321" s="71"/>
      <c r="D321" s="72">
        <v>5.2</v>
      </c>
      <c r="E321" s="72">
        <v>4</v>
      </c>
      <c r="F321" s="72">
        <v>-101.1</v>
      </c>
      <c r="G321" s="72">
        <v>-51</v>
      </c>
      <c r="H321" s="72">
        <f t="shared" si="25"/>
        <v>5.2</v>
      </c>
      <c r="I321" s="72" t="s">
        <v>5568</v>
      </c>
      <c r="J321" s="71"/>
      <c r="K321" s="65"/>
      <c r="L321" s="65"/>
      <c r="M321" s="65"/>
      <c r="N321" s="65"/>
      <c r="O321" s="65"/>
      <c r="P321" s="71"/>
      <c r="Q321" s="65"/>
      <c r="R321" s="65"/>
      <c r="S321" s="65"/>
      <c r="T321" s="65"/>
      <c r="U321" s="65"/>
      <c r="V321" s="65"/>
      <c r="W321" s="71"/>
      <c r="X321" s="65"/>
      <c r="Y321" s="65"/>
      <c r="Z321" s="65"/>
      <c r="AA321" s="65"/>
      <c r="AB321" s="65"/>
      <c r="AC321" s="65"/>
      <c r="AD321" s="65"/>
      <c r="AE321" s="65"/>
      <c r="AF321" s="65"/>
      <c r="AG321" s="65"/>
      <c r="AH321" s="65"/>
      <c r="AI321" s="65"/>
      <c r="AJ321" s="71"/>
      <c r="AK321" s="72">
        <v>72.3316667</v>
      </c>
      <c r="AL321" s="72">
        <v>24.056999999999999</v>
      </c>
      <c r="AM321" s="72">
        <v>29.125333300000001</v>
      </c>
      <c r="AN321" s="72">
        <f t="shared" si="27"/>
        <v>29.125333300000001</v>
      </c>
      <c r="AO321" s="71"/>
      <c r="AP321" s="65"/>
      <c r="AQ321" s="65"/>
      <c r="AR321" s="65"/>
      <c r="AS321" s="65"/>
      <c r="AT321" s="72">
        <v>-11</v>
      </c>
      <c r="AU321" s="72">
        <v>-5</v>
      </c>
      <c r="AV321" s="65">
        <f t="shared" si="26"/>
        <v>-5</v>
      </c>
      <c r="AW321" s="63" t="s">
        <v>5569</v>
      </c>
    </row>
    <row r="322" spans="1:49" ht="16" customHeight="1" x14ac:dyDescent="0.2">
      <c r="A322" s="30" t="s">
        <v>1165</v>
      </c>
      <c r="B322" s="30" t="s">
        <v>1167</v>
      </c>
      <c r="C322" s="71"/>
      <c r="D322" s="72">
        <v>17.2</v>
      </c>
      <c r="E322" s="72">
        <v>34</v>
      </c>
      <c r="F322" s="72">
        <v>-51.2</v>
      </c>
      <c r="G322" s="72">
        <v>-38</v>
      </c>
      <c r="H322" s="72">
        <f t="shared" si="25"/>
        <v>34</v>
      </c>
      <c r="I322" s="72" t="s">
        <v>5568</v>
      </c>
      <c r="J322" s="71"/>
      <c r="K322" s="65"/>
      <c r="L322" s="65"/>
      <c r="M322" s="65"/>
      <c r="N322" s="65"/>
      <c r="O322" s="65"/>
      <c r="P322" s="71"/>
      <c r="Q322" s="65"/>
      <c r="R322" s="65"/>
      <c r="S322" s="65"/>
      <c r="T322" s="65"/>
      <c r="U322" s="65"/>
      <c r="V322" s="65"/>
      <c r="W322" s="71"/>
      <c r="X322" s="65"/>
      <c r="Y322" s="65"/>
      <c r="Z322" s="65"/>
      <c r="AA322" s="65"/>
      <c r="AB322" s="65"/>
      <c r="AC322" s="65"/>
      <c r="AD322" s="65"/>
      <c r="AE322" s="65"/>
      <c r="AF322" s="65"/>
      <c r="AG322" s="65"/>
      <c r="AH322" s="65"/>
      <c r="AI322" s="65"/>
      <c r="AJ322" s="71"/>
      <c r="AK322" s="72">
        <v>7.8103333299999997</v>
      </c>
      <c r="AL322" s="72">
        <v>10.256</v>
      </c>
      <c r="AM322" s="72">
        <v>26.734333299999999</v>
      </c>
      <c r="AN322" s="72">
        <f t="shared" si="27"/>
        <v>26.734333299999999</v>
      </c>
      <c r="AO322" s="71"/>
      <c r="AP322" s="65"/>
      <c r="AQ322" s="65"/>
      <c r="AR322" s="65"/>
      <c r="AS322" s="65"/>
      <c r="AT322" s="72">
        <v>-6</v>
      </c>
      <c r="AU322" s="72">
        <v>-4</v>
      </c>
      <c r="AV322" s="65">
        <f t="shared" si="26"/>
        <v>-4</v>
      </c>
      <c r="AW322" s="63" t="s">
        <v>5569</v>
      </c>
    </row>
    <row r="323" spans="1:49" ht="16" customHeight="1" x14ac:dyDescent="0.2">
      <c r="A323" s="30" t="s">
        <v>1168</v>
      </c>
      <c r="B323" s="30" t="s">
        <v>1170</v>
      </c>
      <c r="C323" s="71"/>
      <c r="D323" s="72">
        <v>-24.1</v>
      </c>
      <c r="E323" s="72">
        <v>-21</v>
      </c>
      <c r="F323" s="72">
        <v>39.799999999999997</v>
      </c>
      <c r="G323" s="72">
        <v>9</v>
      </c>
      <c r="H323" s="72">
        <f t="shared" si="25"/>
        <v>39.799999999999997</v>
      </c>
      <c r="I323" s="72" t="s">
        <v>5568</v>
      </c>
      <c r="J323" s="71"/>
      <c r="K323" s="65"/>
      <c r="L323" s="65"/>
      <c r="M323" s="65"/>
      <c r="N323" s="65"/>
      <c r="O323" s="65"/>
      <c r="P323" s="71"/>
      <c r="Q323" s="65"/>
      <c r="R323" s="65"/>
      <c r="S323" s="65"/>
      <c r="T323" s="65"/>
      <c r="U323" s="65"/>
      <c r="V323" s="65"/>
      <c r="W323" s="71"/>
      <c r="X323" s="65"/>
      <c r="Y323" s="65"/>
      <c r="Z323" s="65"/>
      <c r="AA323" s="65"/>
      <c r="AB323" s="65"/>
      <c r="AC323" s="65"/>
      <c r="AD323" s="65"/>
      <c r="AE323" s="65"/>
      <c r="AF323" s="65"/>
      <c r="AG323" s="65"/>
      <c r="AH323" s="65"/>
      <c r="AI323" s="65"/>
      <c r="AJ323" s="71"/>
      <c r="AK323" s="72">
        <v>-4.3310000000000004</v>
      </c>
      <c r="AL323" s="72">
        <v>-0.497</v>
      </c>
      <c r="AM323" s="72">
        <v>4.6526666700000003</v>
      </c>
      <c r="AN323" s="72">
        <f t="shared" si="27"/>
        <v>4.6526666700000003</v>
      </c>
      <c r="AO323" s="71"/>
      <c r="AP323" s="65"/>
      <c r="AQ323" s="65"/>
      <c r="AR323" s="65"/>
      <c r="AS323" s="65"/>
      <c r="AT323" s="72">
        <v>1</v>
      </c>
      <c r="AU323" s="72">
        <v>-6</v>
      </c>
      <c r="AV323" s="65">
        <f t="shared" si="26"/>
        <v>1</v>
      </c>
      <c r="AW323" s="63" t="s">
        <v>5569</v>
      </c>
    </row>
    <row r="324" spans="1:49" ht="16" customHeight="1" x14ac:dyDescent="0.2">
      <c r="A324" s="30" t="s">
        <v>1171</v>
      </c>
      <c r="B324" s="30" t="s">
        <v>1173</v>
      </c>
      <c r="C324" s="71"/>
      <c r="D324" s="72">
        <v>19.2</v>
      </c>
      <c r="E324" s="72">
        <v>32</v>
      </c>
      <c r="F324" s="72">
        <v>-45.3</v>
      </c>
      <c r="G324" s="72">
        <v>3</v>
      </c>
      <c r="H324" s="72">
        <f t="shared" ref="H324:H387" si="28">MAX(D324:G324)</f>
        <v>32</v>
      </c>
      <c r="I324" s="72" t="s">
        <v>5568</v>
      </c>
      <c r="J324" s="71"/>
      <c r="K324" s="65"/>
      <c r="L324" s="65"/>
      <c r="M324" s="65"/>
      <c r="N324" s="65"/>
      <c r="O324" s="65"/>
      <c r="P324" s="71"/>
      <c r="Q324" s="65"/>
      <c r="R324" s="65"/>
      <c r="S324" s="65"/>
      <c r="T324" s="65"/>
      <c r="U324" s="65"/>
      <c r="V324" s="65"/>
      <c r="W324" s="71"/>
      <c r="X324" s="65"/>
      <c r="Y324" s="65"/>
      <c r="Z324" s="65"/>
      <c r="AA324" s="65"/>
      <c r="AB324" s="65"/>
      <c r="AC324" s="65"/>
      <c r="AD324" s="65"/>
      <c r="AE324" s="65"/>
      <c r="AF324" s="65"/>
      <c r="AG324" s="65"/>
      <c r="AH324" s="65"/>
      <c r="AI324" s="65"/>
      <c r="AJ324" s="71"/>
      <c r="AK324" s="72">
        <v>15.0996667</v>
      </c>
      <c r="AL324" s="72">
        <v>20.739333299999998</v>
      </c>
      <c r="AM324" s="72">
        <v>59.053333299999998</v>
      </c>
      <c r="AN324" s="72">
        <f t="shared" si="27"/>
        <v>59.053333299999998</v>
      </c>
      <c r="AO324" s="71"/>
      <c r="AP324" s="65"/>
      <c r="AQ324" s="65"/>
      <c r="AR324" s="65"/>
      <c r="AS324" s="65"/>
      <c r="AT324" s="72">
        <v>-5</v>
      </c>
      <c r="AU324" s="72">
        <v>0</v>
      </c>
      <c r="AV324" s="65">
        <f t="shared" ref="AV324:AV387" si="29">MAX(AT324:AU324)</f>
        <v>0</v>
      </c>
      <c r="AW324" s="63" t="s">
        <v>5569</v>
      </c>
    </row>
    <row r="325" spans="1:49" ht="16" customHeight="1" x14ac:dyDescent="0.2">
      <c r="A325" s="30" t="s">
        <v>1174</v>
      </c>
      <c r="B325" s="30" t="s">
        <v>1176</v>
      </c>
      <c r="C325" s="71"/>
      <c r="D325" s="72">
        <v>-43.9</v>
      </c>
      <c r="E325" s="72">
        <v>-10</v>
      </c>
      <c r="F325" s="72">
        <v>-114.4</v>
      </c>
      <c r="G325" s="72">
        <v>-15</v>
      </c>
      <c r="H325" s="72">
        <f t="shared" si="28"/>
        <v>-10</v>
      </c>
      <c r="I325" s="72" t="s">
        <v>5568</v>
      </c>
      <c r="J325" s="71"/>
      <c r="K325" s="65"/>
      <c r="L325" s="65"/>
      <c r="M325" s="65"/>
      <c r="N325" s="65"/>
      <c r="O325" s="65"/>
      <c r="P325" s="71"/>
      <c r="Q325" s="65"/>
      <c r="R325" s="65"/>
      <c r="S325" s="65"/>
      <c r="T325" s="65"/>
      <c r="U325" s="65"/>
      <c r="V325" s="65"/>
      <c r="W325" s="71"/>
      <c r="X325" s="65"/>
      <c r="Y325" s="65"/>
      <c r="Z325" s="65"/>
      <c r="AA325" s="65"/>
      <c r="AB325" s="65"/>
      <c r="AC325" s="65"/>
      <c r="AD325" s="65"/>
      <c r="AE325" s="65"/>
      <c r="AF325" s="65"/>
      <c r="AG325" s="65"/>
      <c r="AH325" s="65"/>
      <c r="AI325" s="65"/>
      <c r="AJ325" s="71"/>
      <c r="AK325" s="72">
        <v>37.721333299999998</v>
      </c>
      <c r="AL325" s="72">
        <v>0.39233332999999998</v>
      </c>
      <c r="AM325" s="72">
        <v>64.357666699999996</v>
      </c>
      <c r="AN325" s="72">
        <f t="shared" si="27"/>
        <v>64.357666699999996</v>
      </c>
      <c r="AO325" s="71"/>
      <c r="AP325" s="65"/>
      <c r="AQ325" s="65"/>
      <c r="AR325" s="65"/>
      <c r="AS325" s="65"/>
      <c r="AT325" s="72">
        <v>-1</v>
      </c>
      <c r="AU325" s="72">
        <v>1</v>
      </c>
      <c r="AV325" s="65">
        <f t="shared" si="29"/>
        <v>1</v>
      </c>
      <c r="AW325" s="63" t="s">
        <v>5569</v>
      </c>
    </row>
    <row r="326" spans="1:49" ht="16" customHeight="1" x14ac:dyDescent="0.2">
      <c r="A326" s="30" t="s">
        <v>1177</v>
      </c>
      <c r="B326" s="30" t="s">
        <v>1179</v>
      </c>
      <c r="C326" s="71"/>
      <c r="D326" s="72">
        <v>-28.2</v>
      </c>
      <c r="E326" s="72">
        <v>46</v>
      </c>
      <c r="F326" s="72">
        <v>-27</v>
      </c>
      <c r="G326" s="72">
        <v>-10</v>
      </c>
      <c r="H326" s="72">
        <f t="shared" si="28"/>
        <v>46</v>
      </c>
      <c r="I326" s="72" t="s">
        <v>5568</v>
      </c>
      <c r="J326" s="71"/>
      <c r="K326" s="65"/>
      <c r="L326" s="65"/>
      <c r="M326" s="65"/>
      <c r="N326" s="65"/>
      <c r="O326" s="65"/>
      <c r="P326" s="71"/>
      <c r="Q326" s="65"/>
      <c r="R326" s="65"/>
      <c r="S326" s="65"/>
      <c r="T326" s="65"/>
      <c r="U326" s="65"/>
      <c r="V326" s="65"/>
      <c r="W326" s="71"/>
      <c r="X326" s="65"/>
      <c r="Y326" s="65"/>
      <c r="Z326" s="65"/>
      <c r="AA326" s="65"/>
      <c r="AB326" s="65"/>
      <c r="AC326" s="65"/>
      <c r="AD326" s="65"/>
      <c r="AE326" s="65"/>
      <c r="AF326" s="65"/>
      <c r="AG326" s="65"/>
      <c r="AH326" s="65"/>
      <c r="AI326" s="65"/>
      <c r="AJ326" s="71"/>
      <c r="AK326" s="72">
        <v>94.923666699999998</v>
      </c>
      <c r="AL326" s="72">
        <v>90.669333300000005</v>
      </c>
      <c r="AM326" s="72">
        <v>41.9733333</v>
      </c>
      <c r="AN326" s="72">
        <f t="shared" si="27"/>
        <v>90.669333300000005</v>
      </c>
      <c r="AO326" s="71"/>
      <c r="AP326" s="65"/>
      <c r="AQ326" s="65"/>
      <c r="AR326" s="65"/>
      <c r="AS326" s="65"/>
      <c r="AT326" s="72">
        <v>2</v>
      </c>
      <c r="AU326" s="72">
        <v>1</v>
      </c>
      <c r="AV326" s="65">
        <f t="shared" si="29"/>
        <v>2</v>
      </c>
      <c r="AW326" s="63" t="s">
        <v>5569</v>
      </c>
    </row>
    <row r="327" spans="1:49" ht="16" customHeight="1" x14ac:dyDescent="0.2">
      <c r="A327" s="30" t="s">
        <v>1180</v>
      </c>
      <c r="B327" s="30" t="s">
        <v>1182</v>
      </c>
      <c r="C327" s="71"/>
      <c r="D327" s="72">
        <v>8.1</v>
      </c>
      <c r="E327" s="72">
        <v>-21</v>
      </c>
      <c r="F327" s="72">
        <v>17</v>
      </c>
      <c r="G327" s="72">
        <v>-8</v>
      </c>
      <c r="H327" s="72">
        <f t="shared" si="28"/>
        <v>17</v>
      </c>
      <c r="I327" s="72" t="s">
        <v>5568</v>
      </c>
      <c r="J327" s="71"/>
      <c r="K327" s="65"/>
      <c r="L327" s="65"/>
      <c r="M327" s="65"/>
      <c r="N327" s="65"/>
      <c r="O327" s="65"/>
      <c r="P327" s="71"/>
      <c r="Q327" s="65"/>
      <c r="R327" s="65"/>
      <c r="S327" s="65"/>
      <c r="T327" s="65"/>
      <c r="U327" s="65"/>
      <c r="V327" s="65"/>
      <c r="W327" s="71"/>
      <c r="X327" s="65"/>
      <c r="Y327" s="65"/>
      <c r="Z327" s="65"/>
      <c r="AA327" s="65"/>
      <c r="AB327" s="65"/>
      <c r="AC327" s="65"/>
      <c r="AD327" s="65"/>
      <c r="AE327" s="65"/>
      <c r="AF327" s="65"/>
      <c r="AG327" s="65"/>
      <c r="AH327" s="65"/>
      <c r="AI327" s="65"/>
      <c r="AJ327" s="71"/>
      <c r="AK327" s="72">
        <v>31.770333300000001</v>
      </c>
      <c r="AL327" s="72">
        <v>34.7083333</v>
      </c>
      <c r="AM327" s="72">
        <v>67.975666700000005</v>
      </c>
      <c r="AN327" s="72">
        <f t="shared" si="27"/>
        <v>67.975666700000005</v>
      </c>
      <c r="AO327" s="71"/>
      <c r="AP327" s="65"/>
      <c r="AQ327" s="65"/>
      <c r="AR327" s="65"/>
      <c r="AS327" s="65"/>
      <c r="AT327" s="72">
        <v>0</v>
      </c>
      <c r="AU327" s="72">
        <v>4</v>
      </c>
      <c r="AV327" s="65">
        <f t="shared" si="29"/>
        <v>4</v>
      </c>
      <c r="AW327" s="63" t="s">
        <v>5569</v>
      </c>
    </row>
    <row r="328" spans="1:49" ht="16" customHeight="1" x14ac:dyDescent="0.2">
      <c r="A328" s="30" t="s">
        <v>1183</v>
      </c>
      <c r="B328" s="30" t="s">
        <v>1185</v>
      </c>
      <c r="C328" s="71"/>
      <c r="D328" s="72">
        <v>32</v>
      </c>
      <c r="E328" s="72">
        <v>49</v>
      </c>
      <c r="F328" s="72">
        <v>-15.2</v>
      </c>
      <c r="G328" s="72">
        <v>-25</v>
      </c>
      <c r="H328" s="72">
        <f t="shared" si="28"/>
        <v>49</v>
      </c>
      <c r="I328" s="72" t="s">
        <v>5568</v>
      </c>
      <c r="J328" s="71"/>
      <c r="K328" s="65"/>
      <c r="L328" s="65"/>
      <c r="M328" s="65"/>
      <c r="N328" s="65"/>
      <c r="O328" s="65"/>
      <c r="P328" s="71"/>
      <c r="Q328" s="65"/>
      <c r="R328" s="65"/>
      <c r="S328" s="65"/>
      <c r="T328" s="65"/>
      <c r="U328" s="65"/>
      <c r="V328" s="65"/>
      <c r="W328" s="71"/>
      <c r="X328" s="65"/>
      <c r="Y328" s="65"/>
      <c r="Z328" s="65"/>
      <c r="AA328" s="65"/>
      <c r="AB328" s="65"/>
      <c r="AC328" s="65"/>
      <c r="AD328" s="65"/>
      <c r="AE328" s="65"/>
      <c r="AF328" s="65"/>
      <c r="AG328" s="65"/>
      <c r="AH328" s="65"/>
      <c r="AI328" s="65"/>
      <c r="AJ328" s="71"/>
      <c r="AK328" s="72">
        <v>15.869</v>
      </c>
      <c r="AL328" s="72">
        <v>67.468999999999994</v>
      </c>
      <c r="AM328" s="72">
        <v>93.1473333</v>
      </c>
      <c r="AN328" s="72">
        <f t="shared" si="27"/>
        <v>93.1473333</v>
      </c>
      <c r="AO328" s="71"/>
      <c r="AP328" s="65"/>
      <c r="AQ328" s="65"/>
      <c r="AR328" s="65"/>
      <c r="AS328" s="65"/>
      <c r="AT328" s="72">
        <v>1</v>
      </c>
      <c r="AU328" s="72">
        <v>10</v>
      </c>
      <c r="AV328" s="65">
        <f t="shared" si="29"/>
        <v>10</v>
      </c>
      <c r="AW328" s="63" t="s">
        <v>5567</v>
      </c>
    </row>
    <row r="329" spans="1:49" ht="16" customHeight="1" x14ac:dyDescent="0.2">
      <c r="A329" s="30" t="s">
        <v>1186</v>
      </c>
      <c r="B329" s="30" t="s">
        <v>1188</v>
      </c>
      <c r="C329" s="71"/>
      <c r="D329" s="72">
        <v>37.200000000000003</v>
      </c>
      <c r="E329" s="72">
        <v>-64</v>
      </c>
      <c r="F329" s="72">
        <v>11.3</v>
      </c>
      <c r="G329" s="72">
        <v>4</v>
      </c>
      <c r="H329" s="72">
        <f t="shared" si="28"/>
        <v>37.200000000000003</v>
      </c>
      <c r="I329" s="72" t="s">
        <v>5568</v>
      </c>
      <c r="J329" s="71"/>
      <c r="K329" s="65"/>
      <c r="L329" s="65"/>
      <c r="M329" s="65"/>
      <c r="N329" s="65"/>
      <c r="O329" s="65"/>
      <c r="P329" s="71"/>
      <c r="Q329" s="65"/>
      <c r="R329" s="65"/>
      <c r="S329" s="65"/>
      <c r="T329" s="65"/>
      <c r="U329" s="65"/>
      <c r="V329" s="65"/>
      <c r="W329" s="71"/>
      <c r="X329" s="65"/>
      <c r="Y329" s="65"/>
      <c r="Z329" s="65"/>
      <c r="AA329" s="65"/>
      <c r="AB329" s="65"/>
      <c r="AC329" s="65"/>
      <c r="AD329" s="65"/>
      <c r="AE329" s="65"/>
      <c r="AF329" s="65"/>
      <c r="AG329" s="65"/>
      <c r="AH329" s="65"/>
      <c r="AI329" s="65"/>
      <c r="AJ329" s="71"/>
      <c r="AK329" s="72">
        <v>39.217666700000002</v>
      </c>
      <c r="AL329" s="72">
        <v>42.603999999999999</v>
      </c>
      <c r="AM329" s="72">
        <v>33.353000000000002</v>
      </c>
      <c r="AN329" s="72">
        <f t="shared" si="27"/>
        <v>42.603999999999999</v>
      </c>
      <c r="AO329" s="71"/>
      <c r="AP329" s="65"/>
      <c r="AQ329" s="65"/>
      <c r="AR329" s="65"/>
      <c r="AS329" s="65"/>
      <c r="AT329" s="72">
        <v>-3</v>
      </c>
      <c r="AU329" s="72">
        <v>-4</v>
      </c>
      <c r="AV329" s="65">
        <f t="shared" si="29"/>
        <v>-3</v>
      </c>
      <c r="AW329" s="63" t="s">
        <v>5569</v>
      </c>
    </row>
    <row r="330" spans="1:49" ht="16" customHeight="1" x14ac:dyDescent="0.2">
      <c r="A330" s="30" t="s">
        <v>1189</v>
      </c>
      <c r="B330" s="30" t="s">
        <v>1191</v>
      </c>
      <c r="C330" s="71"/>
      <c r="D330" s="72">
        <v>-7.7</v>
      </c>
      <c r="E330" s="72">
        <v>-44</v>
      </c>
      <c r="F330" s="72">
        <v>-97</v>
      </c>
      <c r="G330" s="72">
        <v>-72</v>
      </c>
      <c r="H330" s="72">
        <f t="shared" si="28"/>
        <v>-7.7</v>
      </c>
      <c r="I330" s="72" t="s">
        <v>5568</v>
      </c>
      <c r="J330" s="71"/>
      <c r="K330" s="65"/>
      <c r="L330" s="65"/>
      <c r="M330" s="65"/>
      <c r="N330" s="65"/>
      <c r="O330" s="65"/>
      <c r="P330" s="71"/>
      <c r="Q330" s="65"/>
      <c r="R330" s="65"/>
      <c r="S330" s="65"/>
      <c r="T330" s="65"/>
      <c r="U330" s="65"/>
      <c r="V330" s="65"/>
      <c r="W330" s="71"/>
      <c r="X330" s="65"/>
      <c r="Y330" s="65"/>
      <c r="Z330" s="65"/>
      <c r="AA330" s="65"/>
      <c r="AB330" s="65"/>
      <c r="AC330" s="65"/>
      <c r="AD330" s="65"/>
      <c r="AE330" s="65"/>
      <c r="AF330" s="65"/>
      <c r="AG330" s="65"/>
      <c r="AH330" s="65"/>
      <c r="AI330" s="65"/>
      <c r="AJ330" s="71"/>
      <c r="AK330" s="72">
        <v>75.788666699999993</v>
      </c>
      <c r="AL330" s="72">
        <v>77.081999999999994</v>
      </c>
      <c r="AM330" s="72">
        <v>100.705333</v>
      </c>
      <c r="AN330" s="72">
        <f t="shared" si="27"/>
        <v>100.705333</v>
      </c>
      <c r="AO330" s="71"/>
      <c r="AP330" s="65"/>
      <c r="AQ330" s="65"/>
      <c r="AR330" s="65"/>
      <c r="AS330" s="65"/>
      <c r="AT330" s="72">
        <v>-1</v>
      </c>
      <c r="AU330" s="72">
        <v>11</v>
      </c>
      <c r="AV330" s="65">
        <f t="shared" si="29"/>
        <v>11</v>
      </c>
      <c r="AW330" s="63" t="s">
        <v>5567</v>
      </c>
    </row>
    <row r="331" spans="1:49" ht="16" customHeight="1" x14ac:dyDescent="0.2">
      <c r="A331" s="30" t="s">
        <v>1192</v>
      </c>
      <c r="B331" s="30" t="s">
        <v>1194</v>
      </c>
      <c r="C331" s="71"/>
      <c r="D331" s="72">
        <v>28.2</v>
      </c>
      <c r="E331" s="72">
        <v>1</v>
      </c>
      <c r="F331" s="72">
        <v>48.6</v>
      </c>
      <c r="G331" s="72">
        <v>-44</v>
      </c>
      <c r="H331" s="72">
        <f t="shared" si="28"/>
        <v>48.6</v>
      </c>
      <c r="I331" s="72" t="s">
        <v>5568</v>
      </c>
      <c r="J331" s="71"/>
      <c r="K331" s="65"/>
      <c r="L331" s="65"/>
      <c r="M331" s="65"/>
      <c r="N331" s="65"/>
      <c r="O331" s="65"/>
      <c r="P331" s="71"/>
      <c r="Q331" s="65"/>
      <c r="R331" s="65"/>
      <c r="S331" s="65"/>
      <c r="T331" s="65"/>
      <c r="U331" s="65"/>
      <c r="V331" s="65"/>
      <c r="W331" s="71"/>
      <c r="X331" s="65"/>
      <c r="Y331" s="65"/>
      <c r="Z331" s="65"/>
      <c r="AA331" s="65"/>
      <c r="AB331" s="65"/>
      <c r="AC331" s="65"/>
      <c r="AD331" s="65"/>
      <c r="AE331" s="65"/>
      <c r="AF331" s="65"/>
      <c r="AG331" s="65"/>
      <c r="AH331" s="65"/>
      <c r="AI331" s="65"/>
      <c r="AJ331" s="71"/>
      <c r="AK331" s="72">
        <v>70.135000000000005</v>
      </c>
      <c r="AL331" s="72">
        <v>87.039000000000001</v>
      </c>
      <c r="AM331" s="72">
        <v>42.642000000000003</v>
      </c>
      <c r="AN331" s="72">
        <f t="shared" si="27"/>
        <v>87.039000000000001</v>
      </c>
      <c r="AO331" s="71"/>
      <c r="AP331" s="65"/>
      <c r="AQ331" s="65"/>
      <c r="AR331" s="65"/>
      <c r="AS331" s="65"/>
      <c r="AT331" s="72">
        <v>-3</v>
      </c>
      <c r="AU331" s="72">
        <v>1</v>
      </c>
      <c r="AV331" s="65">
        <f t="shared" si="29"/>
        <v>1</v>
      </c>
      <c r="AW331" s="63" t="s">
        <v>5569</v>
      </c>
    </row>
    <row r="332" spans="1:49" ht="16" customHeight="1" x14ac:dyDescent="0.2">
      <c r="A332" s="30" t="s">
        <v>1195</v>
      </c>
      <c r="B332" s="30" t="s">
        <v>1197</v>
      </c>
      <c r="C332" s="71"/>
      <c r="D332" s="72">
        <v>-51.2</v>
      </c>
      <c r="E332" s="72">
        <v>16</v>
      </c>
      <c r="F332" s="72">
        <v>-71.5</v>
      </c>
      <c r="G332" s="72">
        <v>-29</v>
      </c>
      <c r="H332" s="72">
        <f t="shared" si="28"/>
        <v>16</v>
      </c>
      <c r="I332" s="72" t="s">
        <v>5568</v>
      </c>
      <c r="J332" s="71"/>
      <c r="K332" s="65"/>
      <c r="L332" s="65"/>
      <c r="M332" s="65"/>
      <c r="N332" s="65"/>
      <c r="O332" s="65"/>
      <c r="P332" s="71"/>
      <c r="Q332" s="65"/>
      <c r="R332" s="65"/>
      <c r="S332" s="65"/>
      <c r="T332" s="65"/>
      <c r="U332" s="65"/>
      <c r="V332" s="65"/>
      <c r="W332" s="71"/>
      <c r="X332" s="65"/>
      <c r="Y332" s="65"/>
      <c r="Z332" s="65"/>
      <c r="AA332" s="65"/>
      <c r="AB332" s="65"/>
      <c r="AC332" s="65"/>
      <c r="AD332" s="65"/>
      <c r="AE332" s="65"/>
      <c r="AF332" s="65"/>
      <c r="AG332" s="65"/>
      <c r="AH332" s="65"/>
      <c r="AI332" s="65"/>
      <c r="AJ332" s="71"/>
      <c r="AK332" s="72">
        <v>18.400666699999999</v>
      </c>
      <c r="AL332" s="72">
        <v>-4.4516666999999996</v>
      </c>
      <c r="AM332" s="72">
        <v>3.4133333299999999</v>
      </c>
      <c r="AN332" s="72">
        <f t="shared" si="27"/>
        <v>3.4133333299999999</v>
      </c>
      <c r="AO332" s="71"/>
      <c r="AP332" s="65"/>
      <c r="AQ332" s="65"/>
      <c r="AR332" s="65"/>
      <c r="AS332" s="65"/>
      <c r="AT332" s="72">
        <v>-6</v>
      </c>
      <c r="AU332" s="72">
        <v>-4</v>
      </c>
      <c r="AV332" s="65">
        <f t="shared" si="29"/>
        <v>-4</v>
      </c>
      <c r="AW332" s="63" t="s">
        <v>5569</v>
      </c>
    </row>
    <row r="333" spans="1:49" ht="16" customHeight="1" x14ac:dyDescent="0.2">
      <c r="A333" s="30" t="s">
        <v>1198</v>
      </c>
      <c r="B333" s="30" t="s">
        <v>1200</v>
      </c>
      <c r="C333" s="71"/>
      <c r="D333" s="72">
        <v>-26.2</v>
      </c>
      <c r="E333" s="72">
        <v>-15</v>
      </c>
      <c r="F333" s="72">
        <v>53.2</v>
      </c>
      <c r="G333" s="72">
        <v>14</v>
      </c>
      <c r="H333" s="72">
        <f t="shared" si="28"/>
        <v>53.2</v>
      </c>
      <c r="I333" s="72" t="s">
        <v>5568</v>
      </c>
      <c r="J333" s="71"/>
      <c r="K333" s="65"/>
      <c r="L333" s="65"/>
      <c r="M333" s="65"/>
      <c r="N333" s="65"/>
      <c r="O333" s="65"/>
      <c r="P333" s="71"/>
      <c r="Q333" s="65"/>
      <c r="R333" s="65"/>
      <c r="S333" s="65"/>
      <c r="T333" s="65"/>
      <c r="U333" s="65"/>
      <c r="V333" s="65"/>
      <c r="W333" s="71"/>
      <c r="X333" s="65"/>
      <c r="Y333" s="65"/>
      <c r="Z333" s="65"/>
      <c r="AA333" s="65"/>
      <c r="AB333" s="65"/>
      <c r="AC333" s="65"/>
      <c r="AD333" s="65"/>
      <c r="AE333" s="65"/>
      <c r="AF333" s="65"/>
      <c r="AG333" s="65"/>
      <c r="AH333" s="65"/>
      <c r="AI333" s="65"/>
      <c r="AJ333" s="71"/>
      <c r="AK333" s="72">
        <v>-2.2276666999999999</v>
      </c>
      <c r="AL333" s="72">
        <v>8.2870000000000008</v>
      </c>
      <c r="AM333" s="72">
        <v>69.41</v>
      </c>
      <c r="AN333" s="72">
        <f t="shared" si="27"/>
        <v>69.41</v>
      </c>
      <c r="AO333" s="71"/>
      <c r="AP333" s="65"/>
      <c r="AQ333" s="65"/>
      <c r="AR333" s="65"/>
      <c r="AS333" s="65"/>
      <c r="AT333" s="72">
        <v>-1</v>
      </c>
      <c r="AU333" s="72">
        <v>-1</v>
      </c>
      <c r="AV333" s="65">
        <f t="shared" si="29"/>
        <v>-1</v>
      </c>
      <c r="AW333" s="63" t="s">
        <v>5569</v>
      </c>
    </row>
    <row r="334" spans="1:49" ht="16" customHeight="1" x14ac:dyDescent="0.2">
      <c r="A334" s="30" t="s">
        <v>1201</v>
      </c>
      <c r="B334" s="30" t="s">
        <v>1203</v>
      </c>
      <c r="C334" s="71"/>
      <c r="D334" s="72">
        <v>41.1</v>
      </c>
      <c r="E334" s="72">
        <v>-88</v>
      </c>
      <c r="F334" s="72">
        <v>-103.5</v>
      </c>
      <c r="G334" s="72">
        <v>-85</v>
      </c>
      <c r="H334" s="72">
        <f t="shared" si="28"/>
        <v>41.1</v>
      </c>
      <c r="I334" s="72" t="s">
        <v>5568</v>
      </c>
      <c r="J334" s="71"/>
      <c r="K334" s="65"/>
      <c r="L334" s="65"/>
      <c r="M334" s="65"/>
      <c r="N334" s="65"/>
      <c r="O334" s="65"/>
      <c r="P334" s="71"/>
      <c r="Q334" s="65"/>
      <c r="R334" s="65"/>
      <c r="S334" s="65"/>
      <c r="T334" s="65"/>
      <c r="U334" s="65"/>
      <c r="V334" s="65"/>
      <c r="W334" s="71"/>
      <c r="X334" s="65"/>
      <c r="Y334" s="65"/>
      <c r="Z334" s="65"/>
      <c r="AA334" s="65"/>
      <c r="AB334" s="65"/>
      <c r="AC334" s="65"/>
      <c r="AD334" s="65"/>
      <c r="AE334" s="65"/>
      <c r="AF334" s="65"/>
      <c r="AG334" s="65"/>
      <c r="AH334" s="65"/>
      <c r="AI334" s="65"/>
      <c r="AJ334" s="71"/>
      <c r="AK334" s="72">
        <v>-1.0453333</v>
      </c>
      <c r="AL334" s="72">
        <v>-4.7616667000000001</v>
      </c>
      <c r="AM334" s="72">
        <v>16.5253333</v>
      </c>
      <c r="AN334" s="72">
        <f t="shared" si="27"/>
        <v>16.5253333</v>
      </c>
      <c r="AO334" s="71"/>
      <c r="AP334" s="65"/>
      <c r="AQ334" s="65"/>
      <c r="AR334" s="65"/>
      <c r="AS334" s="65"/>
      <c r="AT334" s="72">
        <v>-5</v>
      </c>
      <c r="AU334" s="72">
        <v>-2</v>
      </c>
      <c r="AV334" s="65">
        <f t="shared" si="29"/>
        <v>-2</v>
      </c>
      <c r="AW334" s="63" t="s">
        <v>5569</v>
      </c>
    </row>
    <row r="335" spans="1:49" ht="16" customHeight="1" x14ac:dyDescent="0.2">
      <c r="A335" s="30" t="s">
        <v>1204</v>
      </c>
      <c r="B335" s="30" t="s">
        <v>1206</v>
      </c>
      <c r="C335" s="71"/>
      <c r="D335" s="72">
        <v>58.1</v>
      </c>
      <c r="E335" s="72">
        <v>-13</v>
      </c>
      <c r="F335" s="72">
        <v>41</v>
      </c>
      <c r="G335" s="72">
        <v>-51</v>
      </c>
      <c r="H335" s="72">
        <f t="shared" si="28"/>
        <v>58.1</v>
      </c>
      <c r="I335" s="72" t="s">
        <v>5568</v>
      </c>
      <c r="J335" s="71"/>
      <c r="K335" s="65"/>
      <c r="L335" s="65"/>
      <c r="M335" s="65"/>
      <c r="N335" s="65"/>
      <c r="O335" s="65"/>
      <c r="P335" s="71"/>
      <c r="Q335" s="65"/>
      <c r="R335" s="65"/>
      <c r="S335" s="65"/>
      <c r="T335" s="65"/>
      <c r="U335" s="65"/>
      <c r="V335" s="65"/>
      <c r="W335" s="71"/>
      <c r="X335" s="65"/>
      <c r="Y335" s="65"/>
      <c r="Z335" s="65"/>
      <c r="AA335" s="65"/>
      <c r="AB335" s="65"/>
      <c r="AC335" s="65"/>
      <c r="AD335" s="65"/>
      <c r="AE335" s="65"/>
      <c r="AF335" s="65"/>
      <c r="AG335" s="65"/>
      <c r="AH335" s="65"/>
      <c r="AI335" s="65"/>
      <c r="AJ335" s="71"/>
      <c r="AK335" s="72">
        <v>33.283333300000002</v>
      </c>
      <c r="AL335" s="72">
        <v>26.478666700000002</v>
      </c>
      <c r="AM335" s="72">
        <v>15.259</v>
      </c>
      <c r="AN335" s="72">
        <f t="shared" si="27"/>
        <v>26.478666700000002</v>
      </c>
      <c r="AO335" s="71"/>
      <c r="AP335" s="65"/>
      <c r="AQ335" s="65"/>
      <c r="AR335" s="65"/>
      <c r="AS335" s="65"/>
      <c r="AT335" s="72">
        <v>3</v>
      </c>
      <c r="AU335" s="72">
        <v>6</v>
      </c>
      <c r="AV335" s="65">
        <f t="shared" si="29"/>
        <v>6</v>
      </c>
      <c r="AW335" s="63" t="s">
        <v>5569</v>
      </c>
    </row>
    <row r="336" spans="1:49" ht="16" customHeight="1" x14ac:dyDescent="0.2">
      <c r="A336" s="30" t="s">
        <v>1207</v>
      </c>
      <c r="B336" s="30" t="s">
        <v>1209</v>
      </c>
      <c r="C336" s="71"/>
      <c r="D336" s="72">
        <v>26.7</v>
      </c>
      <c r="E336" s="72">
        <v>45</v>
      </c>
      <c r="F336" s="72">
        <v>-181.9</v>
      </c>
      <c r="G336" s="72">
        <v>16</v>
      </c>
      <c r="H336" s="72">
        <f t="shared" si="28"/>
        <v>45</v>
      </c>
      <c r="I336" s="72" t="s">
        <v>5568</v>
      </c>
      <c r="J336" s="71"/>
      <c r="K336" s="65"/>
      <c r="L336" s="65"/>
      <c r="M336" s="65"/>
      <c r="N336" s="65"/>
      <c r="O336" s="65"/>
      <c r="P336" s="71"/>
      <c r="Q336" s="65"/>
      <c r="R336" s="65"/>
      <c r="S336" s="65"/>
      <c r="T336" s="65"/>
      <c r="U336" s="65"/>
      <c r="V336" s="65"/>
      <c r="W336" s="71"/>
      <c r="X336" s="65"/>
      <c r="Y336" s="65"/>
      <c r="Z336" s="65"/>
      <c r="AA336" s="65"/>
      <c r="AB336" s="65"/>
      <c r="AC336" s="65"/>
      <c r="AD336" s="65"/>
      <c r="AE336" s="65"/>
      <c r="AF336" s="65"/>
      <c r="AG336" s="65"/>
      <c r="AH336" s="65"/>
      <c r="AI336" s="65"/>
      <c r="AJ336" s="71"/>
      <c r="AK336" s="72">
        <v>16.164000000000001</v>
      </c>
      <c r="AL336" s="72">
        <v>6.6980000000000004</v>
      </c>
      <c r="AM336" s="72">
        <v>7.5056666700000001</v>
      </c>
      <c r="AN336" s="72">
        <f t="shared" si="27"/>
        <v>7.5056666700000001</v>
      </c>
      <c r="AO336" s="71"/>
      <c r="AP336" s="65"/>
      <c r="AQ336" s="65"/>
      <c r="AR336" s="65"/>
      <c r="AS336" s="65"/>
      <c r="AT336" s="72">
        <v>-11</v>
      </c>
      <c r="AU336" s="72">
        <v>1</v>
      </c>
      <c r="AV336" s="65">
        <f t="shared" si="29"/>
        <v>1</v>
      </c>
      <c r="AW336" s="63" t="s">
        <v>5569</v>
      </c>
    </row>
    <row r="337" spans="1:49" ht="16" customHeight="1" x14ac:dyDescent="0.2">
      <c r="A337" s="30" t="s">
        <v>1210</v>
      </c>
      <c r="B337" s="30" t="s">
        <v>1212</v>
      </c>
      <c r="C337" s="71"/>
      <c r="D337" s="72">
        <v>22.4</v>
      </c>
      <c r="E337" s="72">
        <v>-45</v>
      </c>
      <c r="F337" s="72">
        <v>-204</v>
      </c>
      <c r="G337" s="72">
        <v>-49</v>
      </c>
      <c r="H337" s="72">
        <f t="shared" si="28"/>
        <v>22.4</v>
      </c>
      <c r="I337" s="72" t="s">
        <v>5568</v>
      </c>
      <c r="J337" s="71"/>
      <c r="K337" s="65"/>
      <c r="L337" s="65"/>
      <c r="M337" s="65"/>
      <c r="N337" s="65"/>
      <c r="O337" s="65"/>
      <c r="P337" s="71"/>
      <c r="Q337" s="65"/>
      <c r="R337" s="65"/>
      <c r="S337" s="65"/>
      <c r="T337" s="65"/>
      <c r="U337" s="65"/>
      <c r="V337" s="65"/>
      <c r="W337" s="71"/>
      <c r="X337" s="65"/>
      <c r="Y337" s="65"/>
      <c r="Z337" s="65"/>
      <c r="AA337" s="65"/>
      <c r="AB337" s="65"/>
      <c r="AC337" s="65"/>
      <c r="AD337" s="65"/>
      <c r="AE337" s="65"/>
      <c r="AF337" s="65"/>
      <c r="AG337" s="65"/>
      <c r="AH337" s="65"/>
      <c r="AI337" s="65"/>
      <c r="AJ337" s="71"/>
      <c r="AK337" s="72">
        <v>8.4423333300000003</v>
      </c>
      <c r="AL337" s="72">
        <v>10.3346667</v>
      </c>
      <c r="AM337" s="72">
        <v>20.058</v>
      </c>
      <c r="AN337" s="72">
        <f t="shared" si="27"/>
        <v>20.058</v>
      </c>
      <c r="AO337" s="71"/>
      <c r="AP337" s="65"/>
      <c r="AQ337" s="65"/>
      <c r="AR337" s="65"/>
      <c r="AS337" s="65"/>
      <c r="AT337" s="72">
        <v>-5</v>
      </c>
      <c r="AU337" s="72">
        <v>-7</v>
      </c>
      <c r="AV337" s="65">
        <f t="shared" si="29"/>
        <v>-5</v>
      </c>
      <c r="AW337" s="63" t="s">
        <v>5569</v>
      </c>
    </row>
    <row r="338" spans="1:49" ht="16" customHeight="1" x14ac:dyDescent="0.2">
      <c r="A338" s="30" t="s">
        <v>1213</v>
      </c>
      <c r="B338" s="30" t="s">
        <v>1215</v>
      </c>
      <c r="C338" s="71"/>
      <c r="D338" s="72">
        <v>-146</v>
      </c>
      <c r="E338" s="72">
        <v>-76</v>
      </c>
      <c r="F338" s="72">
        <v>-31.7</v>
      </c>
      <c r="G338" s="72">
        <v>-5</v>
      </c>
      <c r="H338" s="72">
        <f t="shared" si="28"/>
        <v>-5</v>
      </c>
      <c r="I338" s="72" t="s">
        <v>5568</v>
      </c>
      <c r="J338" s="71"/>
      <c r="K338" s="65"/>
      <c r="L338" s="65"/>
      <c r="M338" s="65"/>
      <c r="N338" s="65"/>
      <c r="O338" s="65"/>
      <c r="P338" s="71"/>
      <c r="Q338" s="65"/>
      <c r="R338" s="65"/>
      <c r="S338" s="65"/>
      <c r="T338" s="65"/>
      <c r="U338" s="65"/>
      <c r="V338" s="65"/>
      <c r="W338" s="71"/>
      <c r="X338" s="65"/>
      <c r="Y338" s="65"/>
      <c r="Z338" s="65"/>
      <c r="AA338" s="65"/>
      <c r="AB338" s="65"/>
      <c r="AC338" s="65"/>
      <c r="AD338" s="65"/>
      <c r="AE338" s="65"/>
      <c r="AF338" s="65"/>
      <c r="AG338" s="65"/>
      <c r="AH338" s="65"/>
      <c r="AI338" s="65"/>
      <c r="AJ338" s="71"/>
      <c r="AK338" s="72">
        <v>29.452000000000002</v>
      </c>
      <c r="AL338" s="72">
        <v>18.202666700000002</v>
      </c>
      <c r="AM338" s="72">
        <v>23.152666700000001</v>
      </c>
      <c r="AN338" s="72">
        <f t="shared" si="27"/>
        <v>23.152666700000001</v>
      </c>
      <c r="AO338" s="71"/>
      <c r="AP338" s="65"/>
      <c r="AQ338" s="65"/>
      <c r="AR338" s="65"/>
      <c r="AS338" s="65"/>
      <c r="AT338" s="72">
        <v>3</v>
      </c>
      <c r="AU338" s="72">
        <v>-6</v>
      </c>
      <c r="AV338" s="65">
        <f t="shared" si="29"/>
        <v>3</v>
      </c>
      <c r="AW338" s="63" t="s">
        <v>5569</v>
      </c>
    </row>
    <row r="339" spans="1:49" ht="16" customHeight="1" x14ac:dyDescent="0.2">
      <c r="A339" s="30" t="s">
        <v>1216</v>
      </c>
      <c r="B339" s="30" t="s">
        <v>1218</v>
      </c>
      <c r="C339" s="71"/>
      <c r="D339" s="72">
        <v>46.4</v>
      </c>
      <c r="E339" s="72">
        <v>4</v>
      </c>
      <c r="F339" s="72">
        <v>31.8</v>
      </c>
      <c r="G339" s="72">
        <v>-15</v>
      </c>
      <c r="H339" s="72">
        <f t="shared" si="28"/>
        <v>46.4</v>
      </c>
      <c r="I339" s="72" t="s">
        <v>5568</v>
      </c>
      <c r="J339" s="71"/>
      <c r="K339" s="65"/>
      <c r="L339" s="65"/>
      <c r="M339" s="65"/>
      <c r="N339" s="65"/>
      <c r="O339" s="65"/>
      <c r="P339" s="71"/>
      <c r="Q339" s="65"/>
      <c r="R339" s="65"/>
      <c r="S339" s="65"/>
      <c r="T339" s="65"/>
      <c r="U339" s="65"/>
      <c r="V339" s="65"/>
      <c r="W339" s="71"/>
      <c r="X339" s="65"/>
      <c r="Y339" s="65"/>
      <c r="Z339" s="65"/>
      <c r="AA339" s="65"/>
      <c r="AB339" s="65"/>
      <c r="AC339" s="65"/>
      <c r="AD339" s="65"/>
      <c r="AE339" s="65"/>
      <c r="AF339" s="65"/>
      <c r="AG339" s="65"/>
      <c r="AH339" s="65"/>
      <c r="AI339" s="65"/>
      <c r="AJ339" s="71"/>
      <c r="AK339" s="72">
        <v>9.2469999999999999</v>
      </c>
      <c r="AL339" s="72">
        <v>23.405333299999999</v>
      </c>
      <c r="AM339" s="72">
        <v>32.644666700000002</v>
      </c>
      <c r="AN339" s="72">
        <f t="shared" ref="AN339:AN402" si="30">MAX(AL339,AM339)</f>
        <v>32.644666700000002</v>
      </c>
      <c r="AO339" s="71"/>
      <c r="AP339" s="65"/>
      <c r="AQ339" s="65"/>
      <c r="AR339" s="65"/>
      <c r="AS339" s="65"/>
      <c r="AT339" s="72">
        <v>-5</v>
      </c>
      <c r="AU339" s="72">
        <v>-2</v>
      </c>
      <c r="AV339" s="65">
        <f t="shared" si="29"/>
        <v>-2</v>
      </c>
      <c r="AW339" s="63" t="s">
        <v>5569</v>
      </c>
    </row>
    <row r="340" spans="1:49" ht="16" customHeight="1" x14ac:dyDescent="0.2">
      <c r="A340" s="30" t="s">
        <v>1219</v>
      </c>
      <c r="B340" s="30" t="s">
        <v>1221</v>
      </c>
      <c r="C340" s="71"/>
      <c r="D340" s="72">
        <v>27.2</v>
      </c>
      <c r="E340" s="72">
        <v>31</v>
      </c>
      <c r="F340" s="72">
        <v>-23.7</v>
      </c>
      <c r="G340" s="72">
        <v>1</v>
      </c>
      <c r="H340" s="72">
        <f t="shared" si="28"/>
        <v>31</v>
      </c>
      <c r="I340" s="72" t="s">
        <v>5568</v>
      </c>
      <c r="J340" s="71"/>
      <c r="K340" s="65"/>
      <c r="L340" s="65"/>
      <c r="M340" s="65"/>
      <c r="N340" s="65"/>
      <c r="O340" s="65"/>
      <c r="P340" s="71"/>
      <c r="Q340" s="65"/>
      <c r="R340" s="65"/>
      <c r="S340" s="65"/>
      <c r="T340" s="65"/>
      <c r="U340" s="65"/>
      <c r="V340" s="65"/>
      <c r="W340" s="71"/>
      <c r="X340" s="65"/>
      <c r="Y340" s="65"/>
      <c r="Z340" s="65"/>
      <c r="AA340" s="65"/>
      <c r="AB340" s="65"/>
      <c r="AC340" s="65"/>
      <c r="AD340" s="65"/>
      <c r="AE340" s="65"/>
      <c r="AF340" s="65"/>
      <c r="AG340" s="65"/>
      <c r="AH340" s="65"/>
      <c r="AI340" s="65"/>
      <c r="AJ340" s="71"/>
      <c r="AK340" s="72">
        <v>22.498999999999999</v>
      </c>
      <c r="AL340" s="72">
        <v>18.617999999999999</v>
      </c>
      <c r="AM340" s="72">
        <v>63.899666699999997</v>
      </c>
      <c r="AN340" s="72">
        <f t="shared" si="30"/>
        <v>63.899666699999997</v>
      </c>
      <c r="AO340" s="71"/>
      <c r="AP340" s="65"/>
      <c r="AQ340" s="65"/>
      <c r="AR340" s="65"/>
      <c r="AS340" s="65"/>
      <c r="AT340" s="72">
        <v>-14</v>
      </c>
      <c r="AU340" s="72">
        <v>1</v>
      </c>
      <c r="AV340" s="65">
        <f t="shared" si="29"/>
        <v>1</v>
      </c>
      <c r="AW340" s="63" t="s">
        <v>5569</v>
      </c>
    </row>
    <row r="341" spans="1:49" ht="16" customHeight="1" x14ac:dyDescent="0.2">
      <c r="A341" s="30" t="s">
        <v>1222</v>
      </c>
      <c r="B341" s="30" t="s">
        <v>1224</v>
      </c>
      <c r="C341" s="71"/>
      <c r="D341" s="72">
        <v>18.100000000000001</v>
      </c>
      <c r="E341" s="72">
        <v>-27</v>
      </c>
      <c r="F341" s="72">
        <v>-25.2</v>
      </c>
      <c r="G341" s="72">
        <v>-23</v>
      </c>
      <c r="H341" s="72">
        <f t="shared" si="28"/>
        <v>18.100000000000001</v>
      </c>
      <c r="I341" s="72" t="s">
        <v>5568</v>
      </c>
      <c r="J341" s="71"/>
      <c r="K341" s="65"/>
      <c r="L341" s="65"/>
      <c r="M341" s="65"/>
      <c r="N341" s="65"/>
      <c r="O341" s="65"/>
      <c r="P341" s="71"/>
      <c r="Q341" s="65"/>
      <c r="R341" s="65"/>
      <c r="S341" s="65"/>
      <c r="T341" s="65"/>
      <c r="U341" s="65"/>
      <c r="V341" s="65"/>
      <c r="W341" s="71"/>
      <c r="X341" s="65"/>
      <c r="Y341" s="65"/>
      <c r="Z341" s="65"/>
      <c r="AA341" s="65"/>
      <c r="AB341" s="65"/>
      <c r="AC341" s="65"/>
      <c r="AD341" s="65"/>
      <c r="AE341" s="65"/>
      <c r="AF341" s="65"/>
      <c r="AG341" s="65"/>
      <c r="AH341" s="65"/>
      <c r="AI341" s="65"/>
      <c r="AJ341" s="71"/>
      <c r="AK341" s="72">
        <v>1.42166667</v>
      </c>
      <c r="AL341" s="72">
        <v>-3.5489999999999999</v>
      </c>
      <c r="AM341" s="72">
        <v>14.117666699999999</v>
      </c>
      <c r="AN341" s="72">
        <f t="shared" si="30"/>
        <v>14.117666699999999</v>
      </c>
      <c r="AO341" s="71"/>
      <c r="AP341" s="65"/>
      <c r="AQ341" s="65"/>
      <c r="AR341" s="65"/>
      <c r="AS341" s="65"/>
      <c r="AT341" s="72">
        <v>3</v>
      </c>
      <c r="AU341" s="72">
        <v>1</v>
      </c>
      <c r="AV341" s="65">
        <f t="shared" si="29"/>
        <v>3</v>
      </c>
      <c r="AW341" s="63" t="s">
        <v>5569</v>
      </c>
    </row>
    <row r="342" spans="1:49" ht="16" customHeight="1" x14ac:dyDescent="0.2">
      <c r="A342" s="30" t="s">
        <v>1225</v>
      </c>
      <c r="B342" s="30" t="s">
        <v>1227</v>
      </c>
      <c r="C342" s="71"/>
      <c r="D342" s="72">
        <v>-19.399999999999999</v>
      </c>
      <c r="E342" s="72">
        <v>-11</v>
      </c>
      <c r="F342" s="72">
        <v>38.6</v>
      </c>
      <c r="G342" s="72">
        <v>9</v>
      </c>
      <c r="H342" s="72">
        <f t="shared" si="28"/>
        <v>38.6</v>
      </c>
      <c r="I342" s="72" t="s">
        <v>5568</v>
      </c>
      <c r="J342" s="71"/>
      <c r="K342" s="65"/>
      <c r="L342" s="65"/>
      <c r="M342" s="65"/>
      <c r="N342" s="65"/>
      <c r="O342" s="65"/>
      <c r="P342" s="71"/>
      <c r="Q342" s="65"/>
      <c r="R342" s="65"/>
      <c r="S342" s="65"/>
      <c r="T342" s="65"/>
      <c r="U342" s="65"/>
      <c r="V342" s="65"/>
      <c r="W342" s="71"/>
      <c r="X342" s="65"/>
      <c r="Y342" s="65"/>
      <c r="Z342" s="65"/>
      <c r="AA342" s="65"/>
      <c r="AB342" s="65"/>
      <c r="AC342" s="65"/>
      <c r="AD342" s="65"/>
      <c r="AE342" s="65"/>
      <c r="AF342" s="65"/>
      <c r="AG342" s="65"/>
      <c r="AH342" s="65"/>
      <c r="AI342" s="65"/>
      <c r="AJ342" s="71"/>
      <c r="AK342" s="72">
        <v>32.404000000000003</v>
      </c>
      <c r="AL342" s="72">
        <v>57.126666700000001</v>
      </c>
      <c r="AM342" s="72">
        <v>30.690333299999999</v>
      </c>
      <c r="AN342" s="72">
        <f t="shared" si="30"/>
        <v>57.126666700000001</v>
      </c>
      <c r="AO342" s="71"/>
      <c r="AP342" s="65"/>
      <c r="AQ342" s="65"/>
      <c r="AR342" s="65"/>
      <c r="AS342" s="65"/>
      <c r="AT342" s="72">
        <v>0</v>
      </c>
      <c r="AU342" s="72">
        <v>1</v>
      </c>
      <c r="AV342" s="65">
        <f t="shared" si="29"/>
        <v>1</v>
      </c>
      <c r="AW342" s="63" t="s">
        <v>5569</v>
      </c>
    </row>
    <row r="343" spans="1:49" ht="16" customHeight="1" x14ac:dyDescent="0.2">
      <c r="A343" s="30" t="s">
        <v>1228</v>
      </c>
      <c r="B343" s="30" t="s">
        <v>1230</v>
      </c>
      <c r="C343" s="71"/>
      <c r="D343" s="72">
        <v>-8</v>
      </c>
      <c r="E343" s="72">
        <v>20</v>
      </c>
      <c r="F343" s="72">
        <v>-65.599999999999994</v>
      </c>
      <c r="G343" s="72">
        <v>-15</v>
      </c>
      <c r="H343" s="72">
        <f t="shared" si="28"/>
        <v>20</v>
      </c>
      <c r="I343" s="72" t="s">
        <v>5568</v>
      </c>
      <c r="J343" s="71"/>
      <c r="K343" s="65"/>
      <c r="L343" s="65"/>
      <c r="M343" s="65"/>
      <c r="N343" s="65"/>
      <c r="O343" s="65"/>
      <c r="P343" s="71"/>
      <c r="Q343" s="65"/>
      <c r="R343" s="65"/>
      <c r="S343" s="65"/>
      <c r="T343" s="65"/>
      <c r="U343" s="65"/>
      <c r="V343" s="65"/>
      <c r="W343" s="71"/>
      <c r="X343" s="65"/>
      <c r="Y343" s="65"/>
      <c r="Z343" s="65"/>
      <c r="AA343" s="65"/>
      <c r="AB343" s="65"/>
      <c r="AC343" s="65"/>
      <c r="AD343" s="65"/>
      <c r="AE343" s="65"/>
      <c r="AF343" s="65"/>
      <c r="AG343" s="65"/>
      <c r="AH343" s="65"/>
      <c r="AI343" s="65"/>
      <c r="AJ343" s="71"/>
      <c r="AK343" s="72">
        <v>3.2376666699999999</v>
      </c>
      <c r="AL343" s="72">
        <v>2.4896666700000001</v>
      </c>
      <c r="AM343" s="72">
        <v>79.664000000000001</v>
      </c>
      <c r="AN343" s="72">
        <f t="shared" si="30"/>
        <v>79.664000000000001</v>
      </c>
      <c r="AO343" s="71"/>
      <c r="AP343" s="65"/>
      <c r="AQ343" s="65"/>
      <c r="AR343" s="65"/>
      <c r="AS343" s="65"/>
      <c r="AT343" s="72">
        <v>-8</v>
      </c>
      <c r="AU343" s="72">
        <v>-3</v>
      </c>
      <c r="AV343" s="65">
        <f t="shared" si="29"/>
        <v>-3</v>
      </c>
      <c r="AW343" s="63" t="s">
        <v>5569</v>
      </c>
    </row>
    <row r="344" spans="1:49" ht="16" customHeight="1" x14ac:dyDescent="0.2">
      <c r="A344" s="30" t="s">
        <v>1231</v>
      </c>
      <c r="B344" s="30" t="s">
        <v>1233</v>
      </c>
      <c r="C344" s="71"/>
      <c r="D344" s="72">
        <v>30.1</v>
      </c>
      <c r="E344" s="72">
        <v>65</v>
      </c>
      <c r="F344" s="72">
        <v>-59.6</v>
      </c>
      <c r="G344" s="72">
        <v>-20</v>
      </c>
      <c r="H344" s="72">
        <f t="shared" si="28"/>
        <v>65</v>
      </c>
      <c r="I344" s="72" t="s">
        <v>5568</v>
      </c>
      <c r="J344" s="71"/>
      <c r="K344" s="65"/>
      <c r="L344" s="65"/>
      <c r="M344" s="65"/>
      <c r="N344" s="65"/>
      <c r="O344" s="65"/>
      <c r="P344" s="71"/>
      <c r="Q344" s="65"/>
      <c r="R344" s="65"/>
      <c r="S344" s="65"/>
      <c r="T344" s="65"/>
      <c r="U344" s="65"/>
      <c r="V344" s="65"/>
      <c r="W344" s="71"/>
      <c r="X344" s="65"/>
      <c r="Y344" s="65"/>
      <c r="Z344" s="65"/>
      <c r="AA344" s="65"/>
      <c r="AB344" s="65"/>
      <c r="AC344" s="65"/>
      <c r="AD344" s="65"/>
      <c r="AE344" s="65"/>
      <c r="AF344" s="65"/>
      <c r="AG344" s="65"/>
      <c r="AH344" s="65"/>
      <c r="AI344" s="65"/>
      <c r="AJ344" s="71"/>
      <c r="AK344" s="72">
        <v>-0.51766670000000004</v>
      </c>
      <c r="AL344" s="72">
        <v>-2.7783332999999999</v>
      </c>
      <c r="AM344" s="72">
        <v>40.2766667</v>
      </c>
      <c r="AN344" s="72">
        <f t="shared" si="30"/>
        <v>40.2766667</v>
      </c>
      <c r="AO344" s="71"/>
      <c r="AP344" s="65"/>
      <c r="AQ344" s="65"/>
      <c r="AR344" s="65"/>
      <c r="AS344" s="65"/>
      <c r="AT344" s="72">
        <v>-5</v>
      </c>
      <c r="AU344" s="72">
        <v>26</v>
      </c>
      <c r="AV344" s="65">
        <f t="shared" si="29"/>
        <v>26</v>
      </c>
      <c r="AW344" s="63" t="s">
        <v>5567</v>
      </c>
    </row>
    <row r="345" spans="1:49" ht="16" customHeight="1" x14ac:dyDescent="0.2">
      <c r="A345" s="30" t="s">
        <v>1234</v>
      </c>
      <c r="B345" s="30" t="s">
        <v>1236</v>
      </c>
      <c r="C345" s="71"/>
      <c r="D345" s="72">
        <v>41.4</v>
      </c>
      <c r="E345" s="72">
        <v>10</v>
      </c>
      <c r="F345" s="72">
        <v>-54.1</v>
      </c>
      <c r="G345" s="72">
        <v>-15</v>
      </c>
      <c r="H345" s="72">
        <f t="shared" si="28"/>
        <v>41.4</v>
      </c>
      <c r="I345" s="72" t="s">
        <v>5568</v>
      </c>
      <c r="J345" s="71"/>
      <c r="K345" s="65"/>
      <c r="L345" s="65"/>
      <c r="M345" s="65"/>
      <c r="N345" s="65"/>
      <c r="O345" s="65"/>
      <c r="P345" s="71"/>
      <c r="Q345" s="65"/>
      <c r="R345" s="65"/>
      <c r="S345" s="65"/>
      <c r="T345" s="65"/>
      <c r="U345" s="65"/>
      <c r="V345" s="65"/>
      <c r="W345" s="71"/>
      <c r="X345" s="65"/>
      <c r="Y345" s="65"/>
      <c r="Z345" s="65"/>
      <c r="AA345" s="65"/>
      <c r="AB345" s="65"/>
      <c r="AC345" s="65"/>
      <c r="AD345" s="65"/>
      <c r="AE345" s="65"/>
      <c r="AF345" s="65"/>
      <c r="AG345" s="65"/>
      <c r="AH345" s="65"/>
      <c r="AI345" s="65"/>
      <c r="AJ345" s="71"/>
      <c r="AK345" s="72">
        <v>33.896333300000002</v>
      </c>
      <c r="AL345" s="72">
        <v>36.350666699999998</v>
      </c>
      <c r="AM345" s="72">
        <v>82.984333300000003</v>
      </c>
      <c r="AN345" s="72">
        <f t="shared" si="30"/>
        <v>82.984333300000003</v>
      </c>
      <c r="AO345" s="71"/>
      <c r="AP345" s="65"/>
      <c r="AQ345" s="65"/>
      <c r="AR345" s="65"/>
      <c r="AS345" s="65"/>
      <c r="AT345" s="72">
        <v>-6</v>
      </c>
      <c r="AU345" s="72">
        <v>-3</v>
      </c>
      <c r="AV345" s="65">
        <f t="shared" si="29"/>
        <v>-3</v>
      </c>
      <c r="AW345" s="63" t="s">
        <v>5569</v>
      </c>
    </row>
    <row r="346" spans="1:49" ht="16" customHeight="1" x14ac:dyDescent="0.2">
      <c r="A346" s="30" t="s">
        <v>1237</v>
      </c>
      <c r="B346" s="30" t="s">
        <v>1239</v>
      </c>
      <c r="C346" s="71"/>
      <c r="D346" s="72">
        <v>-2.5</v>
      </c>
      <c r="E346" s="72">
        <v>18</v>
      </c>
      <c r="F346" s="72">
        <v>46.7</v>
      </c>
      <c r="G346" s="72">
        <v>19</v>
      </c>
      <c r="H346" s="72">
        <f t="shared" si="28"/>
        <v>46.7</v>
      </c>
      <c r="I346" s="72" t="s">
        <v>5568</v>
      </c>
      <c r="J346" s="71"/>
      <c r="K346" s="65"/>
      <c r="L346" s="65"/>
      <c r="M346" s="65"/>
      <c r="N346" s="65"/>
      <c r="O346" s="65"/>
      <c r="P346" s="71"/>
      <c r="Q346" s="65"/>
      <c r="R346" s="65"/>
      <c r="S346" s="65"/>
      <c r="T346" s="65"/>
      <c r="U346" s="65"/>
      <c r="V346" s="65"/>
      <c r="W346" s="71"/>
      <c r="X346" s="65"/>
      <c r="Y346" s="65"/>
      <c r="Z346" s="65"/>
      <c r="AA346" s="65"/>
      <c r="AB346" s="65"/>
      <c r="AC346" s="65"/>
      <c r="AD346" s="65"/>
      <c r="AE346" s="65"/>
      <c r="AF346" s="65"/>
      <c r="AG346" s="65"/>
      <c r="AH346" s="65"/>
      <c r="AI346" s="65"/>
      <c r="AJ346" s="71"/>
      <c r="AK346" s="72">
        <v>-6.149</v>
      </c>
      <c r="AL346" s="72">
        <v>0.67733332999999996</v>
      </c>
      <c r="AM346" s="72">
        <v>62.415666700000003</v>
      </c>
      <c r="AN346" s="72">
        <f t="shared" si="30"/>
        <v>62.415666700000003</v>
      </c>
      <c r="AO346" s="71"/>
      <c r="AP346" s="65"/>
      <c r="AQ346" s="65"/>
      <c r="AR346" s="65"/>
      <c r="AS346" s="65"/>
      <c r="AT346" s="72">
        <v>-5</v>
      </c>
      <c r="AU346" s="72">
        <v>1</v>
      </c>
      <c r="AV346" s="65">
        <f t="shared" si="29"/>
        <v>1</v>
      </c>
      <c r="AW346" s="63" t="s">
        <v>5569</v>
      </c>
    </row>
    <row r="347" spans="1:49" ht="16" customHeight="1" x14ac:dyDescent="0.2">
      <c r="A347" s="30" t="s">
        <v>1240</v>
      </c>
      <c r="B347" s="30" t="s">
        <v>1242</v>
      </c>
      <c r="C347" s="71"/>
      <c r="D347" s="72">
        <v>29.8</v>
      </c>
      <c r="E347" s="72">
        <v>15</v>
      </c>
      <c r="F347" s="72">
        <v>7.5</v>
      </c>
      <c r="G347" s="72">
        <v>3</v>
      </c>
      <c r="H347" s="72">
        <f t="shared" si="28"/>
        <v>29.8</v>
      </c>
      <c r="I347" s="72" t="s">
        <v>5568</v>
      </c>
      <c r="J347" s="71"/>
      <c r="K347" s="65"/>
      <c r="L347" s="65"/>
      <c r="M347" s="65"/>
      <c r="N347" s="65"/>
      <c r="O347" s="65"/>
      <c r="P347" s="71"/>
      <c r="Q347" s="65"/>
      <c r="R347" s="65"/>
      <c r="S347" s="65"/>
      <c r="T347" s="65"/>
      <c r="U347" s="65"/>
      <c r="V347" s="65"/>
      <c r="W347" s="71"/>
      <c r="X347" s="65"/>
      <c r="Y347" s="65"/>
      <c r="Z347" s="65"/>
      <c r="AA347" s="65"/>
      <c r="AB347" s="65"/>
      <c r="AC347" s="65"/>
      <c r="AD347" s="65"/>
      <c r="AE347" s="65"/>
      <c r="AF347" s="65"/>
      <c r="AG347" s="65"/>
      <c r="AH347" s="65"/>
      <c r="AI347" s="65"/>
      <c r="AJ347" s="71"/>
      <c r="AK347" s="72">
        <v>49.751666700000001</v>
      </c>
      <c r="AL347" s="72">
        <v>96.131333299999994</v>
      </c>
      <c r="AM347" s="72">
        <v>96.397000000000006</v>
      </c>
      <c r="AN347" s="72">
        <f t="shared" si="30"/>
        <v>96.397000000000006</v>
      </c>
      <c r="AO347" s="71"/>
      <c r="AP347" s="65"/>
      <c r="AQ347" s="65"/>
      <c r="AR347" s="65"/>
      <c r="AS347" s="65"/>
      <c r="AT347" s="72">
        <v>-12</v>
      </c>
      <c r="AU347" s="72">
        <v>-3</v>
      </c>
      <c r="AV347" s="65">
        <f t="shared" si="29"/>
        <v>-3</v>
      </c>
      <c r="AW347" s="63" t="s">
        <v>5569</v>
      </c>
    </row>
    <row r="348" spans="1:49" ht="16" customHeight="1" x14ac:dyDescent="0.2">
      <c r="A348" s="30" t="s">
        <v>1243</v>
      </c>
      <c r="B348" s="30" t="s">
        <v>1245</v>
      </c>
      <c r="C348" s="71"/>
      <c r="D348" s="72">
        <v>101.9</v>
      </c>
      <c r="E348" s="72">
        <v>73</v>
      </c>
      <c r="F348" s="72">
        <v>102.4</v>
      </c>
      <c r="G348" s="72">
        <v>-15</v>
      </c>
      <c r="H348" s="72">
        <f t="shared" si="28"/>
        <v>102.4</v>
      </c>
      <c r="I348" s="72" t="s">
        <v>5566</v>
      </c>
      <c r="J348" s="71"/>
      <c r="K348" s="65"/>
      <c r="L348" s="65"/>
      <c r="M348" s="65"/>
      <c r="N348" s="65"/>
      <c r="O348" s="65"/>
      <c r="P348" s="71"/>
      <c r="Q348" s="65"/>
      <c r="R348" s="65"/>
      <c r="S348" s="65"/>
      <c r="T348" s="65"/>
      <c r="U348" s="65"/>
      <c r="V348" s="65"/>
      <c r="W348" s="71"/>
      <c r="X348" s="65"/>
      <c r="Y348" s="65"/>
      <c r="Z348" s="65"/>
      <c r="AA348" s="65"/>
      <c r="AB348" s="65"/>
      <c r="AC348" s="65"/>
      <c r="AD348" s="65"/>
      <c r="AE348" s="65"/>
      <c r="AF348" s="65"/>
      <c r="AG348" s="65"/>
      <c r="AH348" s="65"/>
      <c r="AI348" s="65"/>
      <c r="AJ348" s="71"/>
      <c r="AK348" s="72">
        <v>43.558333300000001</v>
      </c>
      <c r="AL348" s="72">
        <v>22.640666700000001</v>
      </c>
      <c r="AM348" s="72">
        <v>81.820999999999998</v>
      </c>
      <c r="AN348" s="72">
        <f t="shared" si="30"/>
        <v>81.820999999999998</v>
      </c>
      <c r="AO348" s="71"/>
      <c r="AP348" s="65"/>
      <c r="AQ348" s="65"/>
      <c r="AR348" s="65"/>
      <c r="AS348" s="65"/>
      <c r="AT348" s="72">
        <v>-6</v>
      </c>
      <c r="AU348" s="72">
        <v>1</v>
      </c>
      <c r="AV348" s="65">
        <f t="shared" si="29"/>
        <v>1</v>
      </c>
      <c r="AW348" s="63" t="s">
        <v>5569</v>
      </c>
    </row>
    <row r="349" spans="1:49" ht="16" customHeight="1" x14ac:dyDescent="0.2">
      <c r="A349" s="30" t="s">
        <v>1246</v>
      </c>
      <c r="B349" s="30" t="s">
        <v>1248</v>
      </c>
      <c r="C349" s="71"/>
      <c r="D349" s="72">
        <v>-9.6999999999999993</v>
      </c>
      <c r="E349" s="72">
        <v>16</v>
      </c>
      <c r="F349" s="72">
        <v>43</v>
      </c>
      <c r="G349" s="72">
        <v>4</v>
      </c>
      <c r="H349" s="72">
        <f t="shared" si="28"/>
        <v>43</v>
      </c>
      <c r="I349" s="72" t="s">
        <v>5568</v>
      </c>
      <c r="J349" s="71"/>
      <c r="K349" s="65"/>
      <c r="L349" s="65"/>
      <c r="M349" s="65"/>
      <c r="N349" s="65"/>
      <c r="O349" s="65"/>
      <c r="P349" s="71"/>
      <c r="Q349" s="65"/>
      <c r="R349" s="65"/>
      <c r="S349" s="65"/>
      <c r="T349" s="65"/>
      <c r="U349" s="65"/>
      <c r="V349" s="65"/>
      <c r="W349" s="71"/>
      <c r="X349" s="65"/>
      <c r="Y349" s="65"/>
      <c r="Z349" s="65"/>
      <c r="AA349" s="65"/>
      <c r="AB349" s="65"/>
      <c r="AC349" s="65"/>
      <c r="AD349" s="65"/>
      <c r="AE349" s="65"/>
      <c r="AF349" s="65"/>
      <c r="AG349" s="65"/>
      <c r="AH349" s="65"/>
      <c r="AI349" s="65"/>
      <c r="AJ349" s="71"/>
      <c r="AK349" s="72">
        <v>41.573666699999997</v>
      </c>
      <c r="AL349" s="72">
        <v>20.408333299999999</v>
      </c>
      <c r="AM349" s="72">
        <v>96.709000000000003</v>
      </c>
      <c r="AN349" s="72">
        <f t="shared" si="30"/>
        <v>96.709000000000003</v>
      </c>
      <c r="AO349" s="71"/>
      <c r="AP349" s="65"/>
      <c r="AQ349" s="65"/>
      <c r="AR349" s="65"/>
      <c r="AS349" s="65"/>
      <c r="AT349" s="72">
        <v>2</v>
      </c>
      <c r="AU349" s="72">
        <v>-8</v>
      </c>
      <c r="AV349" s="65">
        <f t="shared" si="29"/>
        <v>2</v>
      </c>
      <c r="AW349" s="63" t="s">
        <v>5569</v>
      </c>
    </row>
    <row r="350" spans="1:49" ht="16" customHeight="1" x14ac:dyDescent="0.2">
      <c r="A350" s="30" t="s">
        <v>1249</v>
      </c>
      <c r="B350" s="30" t="s">
        <v>1251</v>
      </c>
      <c r="C350" s="71"/>
      <c r="D350" s="72">
        <v>2.4</v>
      </c>
      <c r="E350" s="72">
        <v>-26</v>
      </c>
      <c r="F350" s="72">
        <v>35.799999999999997</v>
      </c>
      <c r="G350" s="72">
        <v>0</v>
      </c>
      <c r="H350" s="72">
        <f t="shared" si="28"/>
        <v>35.799999999999997</v>
      </c>
      <c r="I350" s="72" t="s">
        <v>5568</v>
      </c>
      <c r="J350" s="71"/>
      <c r="K350" s="65"/>
      <c r="L350" s="65"/>
      <c r="M350" s="65"/>
      <c r="N350" s="65"/>
      <c r="O350" s="65"/>
      <c r="P350" s="71"/>
      <c r="Q350" s="65"/>
      <c r="R350" s="65"/>
      <c r="S350" s="65"/>
      <c r="T350" s="65"/>
      <c r="U350" s="65"/>
      <c r="V350" s="65"/>
      <c r="W350" s="71"/>
      <c r="X350" s="65"/>
      <c r="Y350" s="65"/>
      <c r="Z350" s="65"/>
      <c r="AA350" s="65"/>
      <c r="AB350" s="65"/>
      <c r="AC350" s="65"/>
      <c r="AD350" s="65"/>
      <c r="AE350" s="65"/>
      <c r="AF350" s="65"/>
      <c r="AG350" s="65"/>
      <c r="AH350" s="65"/>
      <c r="AI350" s="65"/>
      <c r="AJ350" s="71"/>
      <c r="AK350" s="72">
        <v>-6.55</v>
      </c>
      <c r="AL350" s="72">
        <v>1.6666666699999999</v>
      </c>
      <c r="AM350" s="72">
        <v>64.165000000000006</v>
      </c>
      <c r="AN350" s="72">
        <f t="shared" si="30"/>
        <v>64.165000000000006</v>
      </c>
      <c r="AO350" s="71"/>
      <c r="AP350" s="65"/>
      <c r="AQ350" s="65"/>
      <c r="AR350" s="65"/>
      <c r="AS350" s="65"/>
      <c r="AT350" s="72">
        <v>2</v>
      </c>
      <c r="AU350" s="72">
        <v>-8</v>
      </c>
      <c r="AV350" s="65">
        <f t="shared" si="29"/>
        <v>2</v>
      </c>
      <c r="AW350" s="63" t="s">
        <v>5569</v>
      </c>
    </row>
    <row r="351" spans="1:49" ht="16" customHeight="1" x14ac:dyDescent="0.2">
      <c r="A351" s="30" t="s">
        <v>1252</v>
      </c>
      <c r="B351" s="30" t="s">
        <v>1254</v>
      </c>
      <c r="C351" s="71"/>
      <c r="D351" s="72">
        <v>7.9</v>
      </c>
      <c r="E351" s="72">
        <v>-78</v>
      </c>
      <c r="F351" s="72">
        <v>-129.6</v>
      </c>
      <c r="G351" s="72">
        <v>-62</v>
      </c>
      <c r="H351" s="72">
        <f t="shared" si="28"/>
        <v>7.9</v>
      </c>
      <c r="I351" s="72" t="s">
        <v>5568</v>
      </c>
      <c r="J351" s="71"/>
      <c r="K351" s="65"/>
      <c r="L351" s="65"/>
      <c r="M351" s="65"/>
      <c r="N351" s="65"/>
      <c r="O351" s="65"/>
      <c r="P351" s="71"/>
      <c r="Q351" s="65"/>
      <c r="R351" s="65"/>
      <c r="S351" s="65"/>
      <c r="T351" s="65"/>
      <c r="U351" s="65"/>
      <c r="V351" s="65"/>
      <c r="W351" s="71"/>
      <c r="X351" s="65"/>
      <c r="Y351" s="65"/>
      <c r="Z351" s="65"/>
      <c r="AA351" s="65"/>
      <c r="AB351" s="65"/>
      <c r="AC351" s="65"/>
      <c r="AD351" s="65"/>
      <c r="AE351" s="65"/>
      <c r="AF351" s="65"/>
      <c r="AG351" s="65"/>
      <c r="AH351" s="65"/>
      <c r="AI351" s="65"/>
      <c r="AJ351" s="71"/>
      <c r="AK351" s="72">
        <v>1.9319999999999999</v>
      </c>
      <c r="AL351" s="72">
        <v>3.6393333299999999</v>
      </c>
      <c r="AM351" s="72">
        <v>58.244666700000003</v>
      </c>
      <c r="AN351" s="72">
        <f t="shared" si="30"/>
        <v>58.244666700000003</v>
      </c>
      <c r="AO351" s="71"/>
      <c r="AP351" s="65"/>
      <c r="AQ351" s="65"/>
      <c r="AR351" s="65"/>
      <c r="AS351" s="65"/>
      <c r="AT351" s="72">
        <v>2</v>
      </c>
      <c r="AU351" s="72">
        <v>0</v>
      </c>
      <c r="AV351" s="65">
        <f t="shared" si="29"/>
        <v>2</v>
      </c>
      <c r="AW351" s="63" t="s">
        <v>5569</v>
      </c>
    </row>
    <row r="352" spans="1:49" ht="16" customHeight="1" x14ac:dyDescent="0.2">
      <c r="A352" s="30" t="s">
        <v>1255</v>
      </c>
      <c r="B352" s="30" t="s">
        <v>1257</v>
      </c>
      <c r="C352" s="71"/>
      <c r="D352" s="72">
        <v>65.900000000000006</v>
      </c>
      <c r="E352" s="72">
        <v>-41</v>
      </c>
      <c r="F352" s="72">
        <v>-115.8</v>
      </c>
      <c r="G352" s="72">
        <v>6</v>
      </c>
      <c r="H352" s="72">
        <f t="shared" si="28"/>
        <v>65.900000000000006</v>
      </c>
      <c r="I352" s="72" t="s">
        <v>5568</v>
      </c>
      <c r="J352" s="71"/>
      <c r="K352" s="65"/>
      <c r="L352" s="65"/>
      <c r="M352" s="65"/>
      <c r="N352" s="65"/>
      <c r="O352" s="65"/>
      <c r="P352" s="71"/>
      <c r="Q352" s="65"/>
      <c r="R352" s="65"/>
      <c r="S352" s="65"/>
      <c r="T352" s="65"/>
      <c r="U352" s="65"/>
      <c r="V352" s="65"/>
      <c r="W352" s="71"/>
      <c r="X352" s="65"/>
      <c r="Y352" s="65"/>
      <c r="Z352" s="65"/>
      <c r="AA352" s="65"/>
      <c r="AB352" s="65"/>
      <c r="AC352" s="65"/>
      <c r="AD352" s="65"/>
      <c r="AE352" s="65"/>
      <c r="AF352" s="65"/>
      <c r="AG352" s="65"/>
      <c r="AH352" s="65"/>
      <c r="AI352" s="65"/>
      <c r="AJ352" s="71"/>
      <c r="AK352" s="72">
        <v>97.435000000000002</v>
      </c>
      <c r="AL352" s="72">
        <v>59.668999999999997</v>
      </c>
      <c r="AM352" s="72">
        <v>62.557666699999999</v>
      </c>
      <c r="AN352" s="72">
        <f t="shared" si="30"/>
        <v>62.557666699999999</v>
      </c>
      <c r="AO352" s="71"/>
      <c r="AP352" s="65"/>
      <c r="AQ352" s="65"/>
      <c r="AR352" s="65"/>
      <c r="AS352" s="65"/>
      <c r="AT352" s="72">
        <v>0</v>
      </c>
      <c r="AU352" s="72">
        <v>-9</v>
      </c>
      <c r="AV352" s="65">
        <f t="shared" si="29"/>
        <v>0</v>
      </c>
      <c r="AW352" s="63" t="s">
        <v>5569</v>
      </c>
    </row>
    <row r="353" spans="1:49" ht="16" customHeight="1" x14ac:dyDescent="0.2">
      <c r="A353" s="30" t="s">
        <v>1258</v>
      </c>
      <c r="B353" s="30" t="s">
        <v>1260</v>
      </c>
      <c r="C353" s="71"/>
      <c r="D353" s="72">
        <v>13.8</v>
      </c>
      <c r="E353" s="72">
        <v>-41</v>
      </c>
      <c r="F353" s="72">
        <v>-115.1</v>
      </c>
      <c r="G353" s="72">
        <v>-2</v>
      </c>
      <c r="H353" s="72">
        <f t="shared" si="28"/>
        <v>13.8</v>
      </c>
      <c r="I353" s="72" t="s">
        <v>5568</v>
      </c>
      <c r="J353" s="71"/>
      <c r="K353" s="65"/>
      <c r="L353" s="65"/>
      <c r="M353" s="65"/>
      <c r="N353" s="65"/>
      <c r="O353" s="65"/>
      <c r="P353" s="71"/>
      <c r="Q353" s="65"/>
      <c r="R353" s="65"/>
      <c r="S353" s="65"/>
      <c r="T353" s="65"/>
      <c r="U353" s="65"/>
      <c r="V353" s="65"/>
      <c r="W353" s="71"/>
      <c r="X353" s="65"/>
      <c r="Y353" s="65"/>
      <c r="Z353" s="65"/>
      <c r="AA353" s="65"/>
      <c r="AB353" s="65"/>
      <c r="AC353" s="65"/>
      <c r="AD353" s="65"/>
      <c r="AE353" s="65"/>
      <c r="AF353" s="65"/>
      <c r="AG353" s="65"/>
      <c r="AH353" s="65"/>
      <c r="AI353" s="65"/>
      <c r="AJ353" s="71"/>
      <c r="AK353" s="72">
        <v>25.456333300000001</v>
      </c>
      <c r="AL353" s="72">
        <v>31.133666699999999</v>
      </c>
      <c r="AM353" s="72">
        <v>15.162000000000001</v>
      </c>
      <c r="AN353" s="72">
        <f t="shared" si="30"/>
        <v>31.133666699999999</v>
      </c>
      <c r="AO353" s="71"/>
      <c r="AP353" s="65"/>
      <c r="AQ353" s="65"/>
      <c r="AR353" s="65"/>
      <c r="AS353" s="65"/>
      <c r="AT353" s="72">
        <v>-4</v>
      </c>
      <c r="AU353" s="72">
        <v>4</v>
      </c>
      <c r="AV353" s="65">
        <f t="shared" si="29"/>
        <v>4</v>
      </c>
      <c r="AW353" s="63" t="s">
        <v>5569</v>
      </c>
    </row>
    <row r="354" spans="1:49" ht="16" customHeight="1" x14ac:dyDescent="0.2">
      <c r="A354" s="30" t="s">
        <v>1261</v>
      </c>
      <c r="B354" s="30" t="s">
        <v>1263</v>
      </c>
      <c r="C354" s="71"/>
      <c r="D354" s="72">
        <v>-45.5</v>
      </c>
      <c r="E354" s="72">
        <v>12</v>
      </c>
      <c r="F354" s="72">
        <v>-32.299999999999997</v>
      </c>
      <c r="G354" s="72">
        <v>-5</v>
      </c>
      <c r="H354" s="72">
        <f t="shared" si="28"/>
        <v>12</v>
      </c>
      <c r="I354" s="72" t="s">
        <v>5568</v>
      </c>
      <c r="J354" s="71"/>
      <c r="K354" s="65"/>
      <c r="L354" s="65"/>
      <c r="M354" s="65"/>
      <c r="N354" s="65"/>
      <c r="O354" s="65"/>
      <c r="P354" s="71"/>
      <c r="Q354" s="65"/>
      <c r="R354" s="65"/>
      <c r="S354" s="65"/>
      <c r="T354" s="65"/>
      <c r="U354" s="65"/>
      <c r="V354" s="65"/>
      <c r="W354" s="71"/>
      <c r="X354" s="65"/>
      <c r="Y354" s="65"/>
      <c r="Z354" s="65"/>
      <c r="AA354" s="65"/>
      <c r="AB354" s="65"/>
      <c r="AC354" s="65"/>
      <c r="AD354" s="65"/>
      <c r="AE354" s="65"/>
      <c r="AF354" s="65"/>
      <c r="AG354" s="65"/>
      <c r="AH354" s="65"/>
      <c r="AI354" s="65"/>
      <c r="AJ354" s="71"/>
      <c r="AK354" s="72">
        <v>0.34866667000000001</v>
      </c>
      <c r="AL354" s="72">
        <v>7.9269999999999996</v>
      </c>
      <c r="AM354" s="72">
        <v>41.909666700000002</v>
      </c>
      <c r="AN354" s="72">
        <f t="shared" si="30"/>
        <v>41.909666700000002</v>
      </c>
      <c r="AO354" s="71"/>
      <c r="AP354" s="65"/>
      <c r="AQ354" s="65"/>
      <c r="AR354" s="65"/>
      <c r="AS354" s="65"/>
      <c r="AT354" s="72">
        <v>6</v>
      </c>
      <c r="AU354" s="72">
        <v>-9</v>
      </c>
      <c r="AV354" s="65">
        <f t="shared" si="29"/>
        <v>6</v>
      </c>
      <c r="AW354" s="63" t="s">
        <v>5569</v>
      </c>
    </row>
    <row r="355" spans="1:49" ht="16" customHeight="1" x14ac:dyDescent="0.2">
      <c r="A355" s="30" t="s">
        <v>1264</v>
      </c>
      <c r="B355" s="30" t="s">
        <v>1266</v>
      </c>
      <c r="C355" s="71"/>
      <c r="D355" s="72">
        <v>18.600000000000001</v>
      </c>
      <c r="E355" s="72">
        <v>48</v>
      </c>
      <c r="F355" s="72">
        <v>14</v>
      </c>
      <c r="G355" s="72">
        <v>-4</v>
      </c>
      <c r="H355" s="72">
        <f t="shared" si="28"/>
        <v>48</v>
      </c>
      <c r="I355" s="72" t="s">
        <v>5568</v>
      </c>
      <c r="J355" s="71"/>
      <c r="K355" s="65"/>
      <c r="L355" s="65"/>
      <c r="M355" s="65"/>
      <c r="N355" s="65"/>
      <c r="O355" s="65"/>
      <c r="P355" s="71"/>
      <c r="Q355" s="65"/>
      <c r="R355" s="65"/>
      <c r="S355" s="65"/>
      <c r="T355" s="65"/>
      <c r="U355" s="65"/>
      <c r="V355" s="65"/>
      <c r="W355" s="71"/>
      <c r="X355" s="65"/>
      <c r="Y355" s="65"/>
      <c r="Z355" s="65"/>
      <c r="AA355" s="65"/>
      <c r="AB355" s="65"/>
      <c r="AC355" s="65"/>
      <c r="AD355" s="65"/>
      <c r="AE355" s="65"/>
      <c r="AF355" s="65"/>
      <c r="AG355" s="65"/>
      <c r="AH355" s="65"/>
      <c r="AI355" s="65"/>
      <c r="AJ355" s="71"/>
      <c r="AK355" s="72">
        <v>54.513333299999999</v>
      </c>
      <c r="AL355" s="72">
        <v>59.033999999999999</v>
      </c>
      <c r="AM355" s="72">
        <v>32.756999999999998</v>
      </c>
      <c r="AN355" s="72">
        <f t="shared" si="30"/>
        <v>59.033999999999999</v>
      </c>
      <c r="AO355" s="71"/>
      <c r="AP355" s="65"/>
      <c r="AQ355" s="65"/>
      <c r="AR355" s="65"/>
      <c r="AS355" s="65"/>
      <c r="AT355" s="72">
        <v>8</v>
      </c>
      <c r="AU355" s="72">
        <v>17</v>
      </c>
      <c r="AV355" s="65">
        <f t="shared" si="29"/>
        <v>17</v>
      </c>
      <c r="AW355" s="63" t="s">
        <v>5567</v>
      </c>
    </row>
    <row r="356" spans="1:49" ht="16" customHeight="1" x14ac:dyDescent="0.2">
      <c r="A356" s="30" t="s">
        <v>1267</v>
      </c>
      <c r="B356" s="30" t="s">
        <v>1269</v>
      </c>
      <c r="C356" s="71"/>
      <c r="D356" s="72">
        <v>5.9</v>
      </c>
      <c r="E356" s="72">
        <v>27</v>
      </c>
      <c r="F356" s="72">
        <v>-123.2</v>
      </c>
      <c r="G356" s="72">
        <v>-57</v>
      </c>
      <c r="H356" s="72">
        <f t="shared" si="28"/>
        <v>27</v>
      </c>
      <c r="I356" s="72" t="s">
        <v>5568</v>
      </c>
      <c r="J356" s="71"/>
      <c r="K356" s="65"/>
      <c r="L356" s="65"/>
      <c r="M356" s="65"/>
      <c r="N356" s="65"/>
      <c r="O356" s="65"/>
      <c r="P356" s="71"/>
      <c r="Q356" s="65"/>
      <c r="R356" s="65"/>
      <c r="S356" s="65"/>
      <c r="T356" s="65"/>
      <c r="U356" s="65"/>
      <c r="V356" s="65"/>
      <c r="W356" s="71"/>
      <c r="X356" s="65"/>
      <c r="Y356" s="65"/>
      <c r="Z356" s="65"/>
      <c r="AA356" s="65"/>
      <c r="AB356" s="65"/>
      <c r="AC356" s="65"/>
      <c r="AD356" s="65"/>
      <c r="AE356" s="65"/>
      <c r="AF356" s="65"/>
      <c r="AG356" s="65"/>
      <c r="AH356" s="65"/>
      <c r="AI356" s="65"/>
      <c r="AJ356" s="71"/>
      <c r="AK356" s="72">
        <v>26.000333300000001</v>
      </c>
      <c r="AL356" s="72">
        <v>36.089666700000002</v>
      </c>
      <c r="AM356" s="72">
        <v>21.308</v>
      </c>
      <c r="AN356" s="72">
        <f t="shared" si="30"/>
        <v>36.089666700000002</v>
      </c>
      <c r="AO356" s="71"/>
      <c r="AP356" s="65"/>
      <c r="AQ356" s="65"/>
      <c r="AR356" s="65"/>
      <c r="AS356" s="65"/>
      <c r="AT356" s="72">
        <v>2</v>
      </c>
      <c r="AU356" s="72">
        <v>0</v>
      </c>
      <c r="AV356" s="65">
        <f t="shared" si="29"/>
        <v>2</v>
      </c>
      <c r="AW356" s="63" t="s">
        <v>5569</v>
      </c>
    </row>
    <row r="357" spans="1:49" ht="16" customHeight="1" x14ac:dyDescent="0.2">
      <c r="A357" s="30" t="s">
        <v>1270</v>
      </c>
      <c r="B357" s="30" t="s">
        <v>1272</v>
      </c>
      <c r="C357" s="71"/>
      <c r="D357" s="72">
        <v>-6</v>
      </c>
      <c r="E357" s="72">
        <v>-28</v>
      </c>
      <c r="F357" s="72">
        <v>40.200000000000003</v>
      </c>
      <c r="G357" s="72">
        <v>-10</v>
      </c>
      <c r="H357" s="72">
        <f t="shared" si="28"/>
        <v>40.200000000000003</v>
      </c>
      <c r="I357" s="72" t="s">
        <v>5568</v>
      </c>
      <c r="J357" s="71"/>
      <c r="K357" s="65"/>
      <c r="L357" s="65"/>
      <c r="M357" s="65"/>
      <c r="N357" s="65"/>
      <c r="O357" s="65"/>
      <c r="P357" s="71"/>
      <c r="Q357" s="65"/>
      <c r="R357" s="65"/>
      <c r="S357" s="65"/>
      <c r="T357" s="65"/>
      <c r="U357" s="65"/>
      <c r="V357" s="65"/>
      <c r="W357" s="71"/>
      <c r="X357" s="65"/>
      <c r="Y357" s="65"/>
      <c r="Z357" s="65"/>
      <c r="AA357" s="65"/>
      <c r="AB357" s="65"/>
      <c r="AC357" s="65"/>
      <c r="AD357" s="65"/>
      <c r="AE357" s="65"/>
      <c r="AF357" s="65"/>
      <c r="AG357" s="65"/>
      <c r="AH357" s="65"/>
      <c r="AI357" s="65"/>
      <c r="AJ357" s="71"/>
      <c r="AK357" s="72">
        <v>102.000333</v>
      </c>
      <c r="AL357" s="72">
        <v>84.328333299999997</v>
      </c>
      <c r="AM357" s="72">
        <v>31.0296667</v>
      </c>
      <c r="AN357" s="72">
        <f t="shared" si="30"/>
        <v>84.328333299999997</v>
      </c>
      <c r="AO357" s="71"/>
      <c r="AP357" s="65"/>
      <c r="AQ357" s="65"/>
      <c r="AR357" s="65"/>
      <c r="AS357" s="65"/>
      <c r="AT357" s="72">
        <v>1</v>
      </c>
      <c r="AU357" s="72">
        <v>-8</v>
      </c>
      <c r="AV357" s="65">
        <f t="shared" si="29"/>
        <v>1</v>
      </c>
      <c r="AW357" s="63" t="s">
        <v>5569</v>
      </c>
    </row>
    <row r="358" spans="1:49" ht="16" customHeight="1" x14ac:dyDescent="0.2">
      <c r="A358" s="30" t="s">
        <v>1273</v>
      </c>
      <c r="B358" s="30" t="s">
        <v>1275</v>
      </c>
      <c r="C358" s="71"/>
      <c r="D358" s="72">
        <v>-69.5</v>
      </c>
      <c r="E358" s="72">
        <v>-76</v>
      </c>
      <c r="F358" s="72">
        <v>32</v>
      </c>
      <c r="G358" s="72">
        <v>16</v>
      </c>
      <c r="H358" s="72">
        <f t="shared" si="28"/>
        <v>32</v>
      </c>
      <c r="I358" s="72" t="s">
        <v>5568</v>
      </c>
      <c r="J358" s="71"/>
      <c r="K358" s="65"/>
      <c r="L358" s="65"/>
      <c r="M358" s="65"/>
      <c r="N358" s="65"/>
      <c r="O358" s="65"/>
      <c r="P358" s="71"/>
      <c r="Q358" s="65"/>
      <c r="R358" s="65"/>
      <c r="S358" s="65"/>
      <c r="T358" s="65"/>
      <c r="U358" s="65"/>
      <c r="V358" s="65"/>
      <c r="W358" s="71"/>
      <c r="X358" s="65"/>
      <c r="Y358" s="65"/>
      <c r="Z358" s="65"/>
      <c r="AA358" s="65"/>
      <c r="AB358" s="65"/>
      <c r="AC358" s="65"/>
      <c r="AD358" s="65"/>
      <c r="AE358" s="65"/>
      <c r="AF358" s="65"/>
      <c r="AG358" s="65"/>
      <c r="AH358" s="65"/>
      <c r="AI358" s="65"/>
      <c r="AJ358" s="71"/>
      <c r="AK358" s="72">
        <v>-5.8150000000000004</v>
      </c>
      <c r="AL358" s="72">
        <v>-7.0406667000000001</v>
      </c>
      <c r="AM358" s="72">
        <v>-0.63966670000000003</v>
      </c>
      <c r="AN358" s="72">
        <f t="shared" si="30"/>
        <v>-0.63966670000000003</v>
      </c>
      <c r="AO358" s="71"/>
      <c r="AP358" s="65"/>
      <c r="AQ358" s="65"/>
      <c r="AR358" s="65"/>
      <c r="AS358" s="65"/>
      <c r="AT358" s="72">
        <v>-1</v>
      </c>
      <c r="AU358" s="72">
        <v>-10</v>
      </c>
      <c r="AV358" s="65">
        <f t="shared" si="29"/>
        <v>-1</v>
      </c>
      <c r="AW358" s="63" t="s">
        <v>5569</v>
      </c>
    </row>
    <row r="359" spans="1:49" ht="16" customHeight="1" x14ac:dyDescent="0.2">
      <c r="A359" s="30" t="s">
        <v>1276</v>
      </c>
      <c r="B359" s="30" t="s">
        <v>1278</v>
      </c>
      <c r="C359" s="71"/>
      <c r="D359" s="72">
        <v>4.2</v>
      </c>
      <c r="E359" s="72">
        <v>27</v>
      </c>
      <c r="F359" s="72">
        <v>-177.6</v>
      </c>
      <c r="G359" s="72">
        <v>3</v>
      </c>
      <c r="H359" s="72">
        <f t="shared" si="28"/>
        <v>27</v>
      </c>
      <c r="I359" s="72" t="s">
        <v>5568</v>
      </c>
      <c r="J359" s="71"/>
      <c r="K359" s="65"/>
      <c r="L359" s="65"/>
      <c r="M359" s="65"/>
      <c r="N359" s="65"/>
      <c r="O359" s="65"/>
      <c r="P359" s="71"/>
      <c r="Q359" s="65"/>
      <c r="R359" s="65"/>
      <c r="S359" s="65"/>
      <c r="T359" s="65"/>
      <c r="U359" s="65"/>
      <c r="V359" s="65"/>
      <c r="W359" s="71"/>
      <c r="X359" s="65"/>
      <c r="Y359" s="65"/>
      <c r="Z359" s="65"/>
      <c r="AA359" s="65"/>
      <c r="AB359" s="65"/>
      <c r="AC359" s="65"/>
      <c r="AD359" s="65"/>
      <c r="AE359" s="65"/>
      <c r="AF359" s="65"/>
      <c r="AG359" s="65"/>
      <c r="AH359" s="65"/>
      <c r="AI359" s="65"/>
      <c r="AJ359" s="71"/>
      <c r="AK359" s="72">
        <v>-3.1819999999999999</v>
      </c>
      <c r="AL359" s="72">
        <v>9.94166667</v>
      </c>
      <c r="AM359" s="72">
        <v>3.4316666699999998</v>
      </c>
      <c r="AN359" s="72">
        <f t="shared" si="30"/>
        <v>9.94166667</v>
      </c>
      <c r="AO359" s="71"/>
      <c r="AP359" s="65"/>
      <c r="AQ359" s="65"/>
      <c r="AR359" s="65"/>
      <c r="AS359" s="65"/>
      <c r="AT359" s="72">
        <v>-9</v>
      </c>
      <c r="AU359" s="72">
        <v>-9</v>
      </c>
      <c r="AV359" s="65">
        <f t="shared" si="29"/>
        <v>-9</v>
      </c>
      <c r="AW359" s="63" t="s">
        <v>5569</v>
      </c>
    </row>
    <row r="360" spans="1:49" ht="16" customHeight="1" x14ac:dyDescent="0.2">
      <c r="A360" s="30" t="s">
        <v>1279</v>
      </c>
      <c r="B360" s="30" t="s">
        <v>1281</v>
      </c>
      <c r="C360" s="71"/>
      <c r="D360" s="72">
        <v>-4</v>
      </c>
      <c r="E360" s="72">
        <v>17</v>
      </c>
      <c r="F360" s="72">
        <v>50.6</v>
      </c>
      <c r="G360" s="72">
        <v>-31</v>
      </c>
      <c r="H360" s="72">
        <f t="shared" si="28"/>
        <v>50.6</v>
      </c>
      <c r="I360" s="72" t="s">
        <v>5568</v>
      </c>
      <c r="J360" s="71"/>
      <c r="K360" s="65"/>
      <c r="L360" s="65"/>
      <c r="M360" s="65"/>
      <c r="N360" s="65"/>
      <c r="O360" s="65"/>
      <c r="P360" s="71"/>
      <c r="Q360" s="65"/>
      <c r="R360" s="65"/>
      <c r="S360" s="65"/>
      <c r="T360" s="65"/>
      <c r="U360" s="65"/>
      <c r="V360" s="65"/>
      <c r="W360" s="71"/>
      <c r="X360" s="65"/>
      <c r="Y360" s="65"/>
      <c r="Z360" s="65"/>
      <c r="AA360" s="65"/>
      <c r="AB360" s="65"/>
      <c r="AC360" s="65"/>
      <c r="AD360" s="65"/>
      <c r="AE360" s="65"/>
      <c r="AF360" s="65"/>
      <c r="AG360" s="65"/>
      <c r="AH360" s="65"/>
      <c r="AI360" s="65"/>
      <c r="AJ360" s="71"/>
      <c r="AK360" s="72">
        <v>4.7586666700000002</v>
      </c>
      <c r="AL360" s="72">
        <v>30.118666699999999</v>
      </c>
      <c r="AM360" s="72">
        <v>20.213333299999999</v>
      </c>
      <c r="AN360" s="72">
        <f t="shared" si="30"/>
        <v>30.118666699999999</v>
      </c>
      <c r="AO360" s="71"/>
      <c r="AP360" s="65"/>
      <c r="AQ360" s="65"/>
      <c r="AR360" s="65"/>
      <c r="AS360" s="65"/>
      <c r="AT360" s="72">
        <v>10</v>
      </c>
      <c r="AU360" s="72">
        <v>13</v>
      </c>
      <c r="AV360" s="65">
        <f t="shared" si="29"/>
        <v>13</v>
      </c>
      <c r="AW360" s="63" t="s">
        <v>5567</v>
      </c>
    </row>
    <row r="361" spans="1:49" ht="16" customHeight="1" x14ac:dyDescent="0.2">
      <c r="A361" s="30" t="s">
        <v>1282</v>
      </c>
      <c r="B361" s="30" t="s">
        <v>1284</v>
      </c>
      <c r="C361" s="71"/>
      <c r="D361" s="72">
        <v>15.5</v>
      </c>
      <c r="E361" s="72">
        <v>31</v>
      </c>
      <c r="F361" s="72">
        <v>-41.9</v>
      </c>
      <c r="G361" s="72">
        <v>3</v>
      </c>
      <c r="H361" s="72">
        <f t="shared" si="28"/>
        <v>31</v>
      </c>
      <c r="I361" s="72" t="s">
        <v>5568</v>
      </c>
      <c r="J361" s="71"/>
      <c r="K361" s="65"/>
      <c r="L361" s="65"/>
      <c r="M361" s="65"/>
      <c r="N361" s="65"/>
      <c r="O361" s="65"/>
      <c r="P361" s="71"/>
      <c r="Q361" s="65"/>
      <c r="R361" s="65"/>
      <c r="S361" s="65"/>
      <c r="T361" s="65"/>
      <c r="U361" s="65"/>
      <c r="V361" s="65"/>
      <c r="W361" s="71"/>
      <c r="X361" s="65"/>
      <c r="Y361" s="65"/>
      <c r="Z361" s="65"/>
      <c r="AA361" s="65"/>
      <c r="AB361" s="65"/>
      <c r="AC361" s="65"/>
      <c r="AD361" s="65"/>
      <c r="AE361" s="65"/>
      <c r="AF361" s="65"/>
      <c r="AG361" s="65"/>
      <c r="AH361" s="65"/>
      <c r="AI361" s="65"/>
      <c r="AJ361" s="71"/>
      <c r="AK361" s="72">
        <v>7.8203333300000004</v>
      </c>
      <c r="AL361" s="72">
        <v>38.678333299999998</v>
      </c>
      <c r="AM361" s="72">
        <v>46.167000000000002</v>
      </c>
      <c r="AN361" s="72">
        <f t="shared" si="30"/>
        <v>46.167000000000002</v>
      </c>
      <c r="AO361" s="71"/>
      <c r="AP361" s="65"/>
      <c r="AQ361" s="65"/>
      <c r="AR361" s="65"/>
      <c r="AS361" s="65"/>
      <c r="AT361" s="72">
        <v>0</v>
      </c>
      <c r="AU361" s="72">
        <v>-2</v>
      </c>
      <c r="AV361" s="65">
        <f t="shared" si="29"/>
        <v>0</v>
      </c>
      <c r="AW361" s="63" t="s">
        <v>5569</v>
      </c>
    </row>
    <row r="362" spans="1:49" ht="16" customHeight="1" x14ac:dyDescent="0.2">
      <c r="A362" s="30" t="s">
        <v>1285</v>
      </c>
      <c r="B362" s="30" t="s">
        <v>1287</v>
      </c>
      <c r="C362" s="71"/>
      <c r="D362" s="72">
        <v>-71.8</v>
      </c>
      <c r="E362" s="72">
        <v>17</v>
      </c>
      <c r="F362" s="72">
        <v>25.4</v>
      </c>
      <c r="G362" s="72">
        <v>-83</v>
      </c>
      <c r="H362" s="72">
        <f t="shared" si="28"/>
        <v>25.4</v>
      </c>
      <c r="I362" s="72" t="s">
        <v>5568</v>
      </c>
      <c r="J362" s="71"/>
      <c r="K362" s="65"/>
      <c r="L362" s="65"/>
      <c r="M362" s="65"/>
      <c r="N362" s="65"/>
      <c r="O362" s="65"/>
      <c r="P362" s="71"/>
      <c r="Q362" s="65"/>
      <c r="R362" s="65"/>
      <c r="S362" s="65"/>
      <c r="T362" s="65"/>
      <c r="U362" s="65"/>
      <c r="V362" s="65"/>
      <c r="W362" s="71"/>
      <c r="X362" s="65"/>
      <c r="Y362" s="65"/>
      <c r="Z362" s="65"/>
      <c r="AA362" s="65"/>
      <c r="AB362" s="65"/>
      <c r="AC362" s="65"/>
      <c r="AD362" s="65"/>
      <c r="AE362" s="65"/>
      <c r="AF362" s="65"/>
      <c r="AG362" s="65"/>
      <c r="AH362" s="65"/>
      <c r="AI362" s="65"/>
      <c r="AJ362" s="71"/>
      <c r="AK362" s="72">
        <v>10.000999999999999</v>
      </c>
      <c r="AL362" s="72">
        <v>80.37</v>
      </c>
      <c r="AM362" s="72">
        <v>81.555000000000007</v>
      </c>
      <c r="AN362" s="72">
        <f t="shared" si="30"/>
        <v>81.555000000000007</v>
      </c>
      <c r="AO362" s="71"/>
      <c r="AP362" s="65"/>
      <c r="AQ362" s="65"/>
      <c r="AR362" s="65"/>
      <c r="AS362" s="65"/>
      <c r="AT362" s="72">
        <v>10</v>
      </c>
      <c r="AU362" s="72">
        <v>14</v>
      </c>
      <c r="AV362" s="65">
        <f t="shared" si="29"/>
        <v>14</v>
      </c>
      <c r="AW362" s="63" t="s">
        <v>5567</v>
      </c>
    </row>
    <row r="363" spans="1:49" ht="16" customHeight="1" x14ac:dyDescent="0.2">
      <c r="A363" s="30" t="s">
        <v>1288</v>
      </c>
      <c r="B363" s="30" t="s">
        <v>1290</v>
      </c>
      <c r="C363" s="71"/>
      <c r="D363" s="72">
        <v>-69.3</v>
      </c>
      <c r="E363" s="72">
        <v>-7</v>
      </c>
      <c r="F363" s="72">
        <v>-3.3</v>
      </c>
      <c r="G363" s="72">
        <v>-10</v>
      </c>
      <c r="H363" s="72">
        <f t="shared" si="28"/>
        <v>-3.3</v>
      </c>
      <c r="I363" s="72" t="s">
        <v>5568</v>
      </c>
      <c r="J363" s="71"/>
      <c r="K363" s="65"/>
      <c r="L363" s="65"/>
      <c r="M363" s="65"/>
      <c r="N363" s="65"/>
      <c r="O363" s="65"/>
      <c r="P363" s="71"/>
      <c r="Q363" s="65"/>
      <c r="R363" s="65"/>
      <c r="S363" s="65"/>
      <c r="T363" s="65"/>
      <c r="U363" s="65"/>
      <c r="V363" s="65"/>
      <c r="W363" s="71"/>
      <c r="X363" s="65"/>
      <c r="Y363" s="65"/>
      <c r="Z363" s="65"/>
      <c r="AA363" s="65"/>
      <c r="AB363" s="65"/>
      <c r="AC363" s="65"/>
      <c r="AD363" s="65"/>
      <c r="AE363" s="65"/>
      <c r="AF363" s="65"/>
      <c r="AG363" s="65"/>
      <c r="AH363" s="65"/>
      <c r="AI363" s="65"/>
      <c r="AJ363" s="71"/>
      <c r="AK363" s="72">
        <v>103.989333</v>
      </c>
      <c r="AL363" s="72">
        <v>94.340999999999994</v>
      </c>
      <c r="AM363" s="72">
        <v>98.559666699999994</v>
      </c>
      <c r="AN363" s="72">
        <f t="shared" si="30"/>
        <v>98.559666699999994</v>
      </c>
      <c r="AO363" s="71"/>
      <c r="AP363" s="65"/>
      <c r="AQ363" s="65"/>
      <c r="AR363" s="65"/>
      <c r="AS363" s="65"/>
      <c r="AT363" s="72">
        <v>-4</v>
      </c>
      <c r="AU363" s="72">
        <v>-5</v>
      </c>
      <c r="AV363" s="65">
        <f t="shared" si="29"/>
        <v>-4</v>
      </c>
      <c r="AW363" s="63" t="s">
        <v>5569</v>
      </c>
    </row>
    <row r="364" spans="1:49" ht="16" customHeight="1" x14ac:dyDescent="0.2">
      <c r="A364" s="30" t="s">
        <v>1291</v>
      </c>
      <c r="B364" s="30" t="s">
        <v>1293</v>
      </c>
      <c r="C364" s="71"/>
      <c r="D364" s="72">
        <v>12.9</v>
      </c>
      <c r="E364" s="72">
        <v>15</v>
      </c>
      <c r="F364" s="72">
        <v>-6</v>
      </c>
      <c r="G364" s="72">
        <v>3</v>
      </c>
      <c r="H364" s="72">
        <f t="shared" si="28"/>
        <v>15</v>
      </c>
      <c r="I364" s="72" t="s">
        <v>5568</v>
      </c>
      <c r="J364" s="71"/>
      <c r="K364" s="65"/>
      <c r="L364" s="65"/>
      <c r="M364" s="65"/>
      <c r="N364" s="65"/>
      <c r="O364" s="65"/>
      <c r="P364" s="71"/>
      <c r="Q364" s="65"/>
      <c r="R364" s="65"/>
      <c r="S364" s="65"/>
      <c r="T364" s="65"/>
      <c r="U364" s="65"/>
      <c r="V364" s="65"/>
      <c r="W364" s="71"/>
      <c r="X364" s="65"/>
      <c r="Y364" s="65"/>
      <c r="Z364" s="65"/>
      <c r="AA364" s="65"/>
      <c r="AB364" s="65"/>
      <c r="AC364" s="65"/>
      <c r="AD364" s="65"/>
      <c r="AE364" s="65"/>
      <c r="AF364" s="65"/>
      <c r="AG364" s="65"/>
      <c r="AH364" s="65"/>
      <c r="AI364" s="65"/>
      <c r="AJ364" s="71"/>
      <c r="AK364" s="72">
        <v>5.8843333299999996</v>
      </c>
      <c r="AL364" s="72">
        <v>39.957333300000002</v>
      </c>
      <c r="AM364" s="72">
        <v>6.0836666700000004</v>
      </c>
      <c r="AN364" s="72">
        <f t="shared" si="30"/>
        <v>39.957333300000002</v>
      </c>
      <c r="AO364" s="71"/>
      <c r="AP364" s="65"/>
      <c r="AQ364" s="65"/>
      <c r="AR364" s="65"/>
      <c r="AS364" s="65"/>
      <c r="AT364" s="72">
        <v>10</v>
      </c>
      <c r="AU364" s="72">
        <v>1</v>
      </c>
      <c r="AV364" s="65">
        <f t="shared" si="29"/>
        <v>10</v>
      </c>
      <c r="AW364" s="63" t="s">
        <v>5567</v>
      </c>
    </row>
    <row r="365" spans="1:49" ht="16" customHeight="1" x14ac:dyDescent="0.2">
      <c r="A365" s="30" t="s">
        <v>1294</v>
      </c>
      <c r="B365" s="30" t="s">
        <v>1296</v>
      </c>
      <c r="C365" s="71"/>
      <c r="D365" s="72">
        <v>-56.2</v>
      </c>
      <c r="E365" s="72">
        <v>19</v>
      </c>
      <c r="F365" s="72">
        <v>38.4</v>
      </c>
      <c r="G365" s="72">
        <v>-17</v>
      </c>
      <c r="H365" s="72">
        <f t="shared" si="28"/>
        <v>38.4</v>
      </c>
      <c r="I365" s="72" t="s">
        <v>5568</v>
      </c>
      <c r="J365" s="71"/>
      <c r="K365" s="65"/>
      <c r="L365" s="65"/>
      <c r="M365" s="65"/>
      <c r="N365" s="65"/>
      <c r="O365" s="65"/>
      <c r="P365" s="71"/>
      <c r="Q365" s="65"/>
      <c r="R365" s="65"/>
      <c r="S365" s="65"/>
      <c r="T365" s="65"/>
      <c r="U365" s="65"/>
      <c r="V365" s="65"/>
      <c r="W365" s="71"/>
      <c r="X365" s="65"/>
      <c r="Y365" s="65"/>
      <c r="Z365" s="65"/>
      <c r="AA365" s="65"/>
      <c r="AB365" s="65"/>
      <c r="AC365" s="65"/>
      <c r="AD365" s="65"/>
      <c r="AE365" s="65"/>
      <c r="AF365" s="65"/>
      <c r="AG365" s="65"/>
      <c r="AH365" s="65"/>
      <c r="AI365" s="65"/>
      <c r="AJ365" s="71"/>
      <c r="AK365" s="72">
        <v>-9.5246666999999992</v>
      </c>
      <c r="AL365" s="72">
        <v>-10.972</v>
      </c>
      <c r="AM365" s="72">
        <v>68.899333299999995</v>
      </c>
      <c r="AN365" s="72">
        <f t="shared" si="30"/>
        <v>68.899333299999995</v>
      </c>
      <c r="AO365" s="71"/>
      <c r="AP365" s="65"/>
      <c r="AQ365" s="65"/>
      <c r="AR365" s="65"/>
      <c r="AS365" s="65"/>
      <c r="AT365" s="72">
        <v>-2</v>
      </c>
      <c r="AU365" s="72">
        <v>-6</v>
      </c>
      <c r="AV365" s="65">
        <f t="shared" si="29"/>
        <v>-2</v>
      </c>
      <c r="AW365" s="63" t="s">
        <v>5569</v>
      </c>
    </row>
    <row r="366" spans="1:49" ht="16" customHeight="1" x14ac:dyDescent="0.2">
      <c r="A366" s="30" t="s">
        <v>1297</v>
      </c>
      <c r="B366" s="30" t="s">
        <v>1299</v>
      </c>
      <c r="C366" s="71"/>
      <c r="D366" s="72">
        <v>11.8</v>
      </c>
      <c r="E366" s="72">
        <v>28</v>
      </c>
      <c r="F366" s="72">
        <v>-15.1</v>
      </c>
      <c r="G366" s="72">
        <v>22</v>
      </c>
      <c r="H366" s="72">
        <f t="shared" si="28"/>
        <v>28</v>
      </c>
      <c r="I366" s="72" t="s">
        <v>5568</v>
      </c>
      <c r="J366" s="71"/>
      <c r="K366" s="65"/>
      <c r="L366" s="65"/>
      <c r="M366" s="65"/>
      <c r="N366" s="65"/>
      <c r="O366" s="65"/>
      <c r="P366" s="71"/>
      <c r="Q366" s="65"/>
      <c r="R366" s="65"/>
      <c r="S366" s="65"/>
      <c r="T366" s="65"/>
      <c r="U366" s="65"/>
      <c r="V366" s="65"/>
      <c r="W366" s="71"/>
      <c r="X366" s="65"/>
      <c r="Y366" s="65"/>
      <c r="Z366" s="65"/>
      <c r="AA366" s="65"/>
      <c r="AB366" s="65"/>
      <c r="AC366" s="65"/>
      <c r="AD366" s="65"/>
      <c r="AE366" s="65"/>
      <c r="AF366" s="65"/>
      <c r="AG366" s="65"/>
      <c r="AH366" s="65"/>
      <c r="AI366" s="65"/>
      <c r="AJ366" s="71"/>
      <c r="AK366" s="72">
        <v>0.87966666999999998</v>
      </c>
      <c r="AL366" s="72">
        <v>2.2440000000000002</v>
      </c>
      <c r="AM366" s="72">
        <v>-2.7243333000000001</v>
      </c>
      <c r="AN366" s="72">
        <f t="shared" si="30"/>
        <v>2.2440000000000002</v>
      </c>
      <c r="AO366" s="71"/>
      <c r="AP366" s="65"/>
      <c r="AQ366" s="65"/>
      <c r="AR366" s="65"/>
      <c r="AS366" s="65"/>
      <c r="AT366" s="72">
        <v>-5</v>
      </c>
      <c r="AU366" s="72">
        <v>2</v>
      </c>
      <c r="AV366" s="65">
        <f t="shared" si="29"/>
        <v>2</v>
      </c>
      <c r="AW366" s="63" t="s">
        <v>5569</v>
      </c>
    </row>
    <row r="367" spans="1:49" ht="16" customHeight="1" x14ac:dyDescent="0.2">
      <c r="A367" s="30" t="s">
        <v>1300</v>
      </c>
      <c r="B367" s="30" t="s">
        <v>1302</v>
      </c>
      <c r="C367" s="71"/>
      <c r="D367" s="72">
        <v>28.9</v>
      </c>
      <c r="E367" s="72">
        <v>10</v>
      </c>
      <c r="F367" s="72">
        <v>28.4</v>
      </c>
      <c r="G367" s="72">
        <v>-18</v>
      </c>
      <c r="H367" s="72">
        <f t="shared" si="28"/>
        <v>28.9</v>
      </c>
      <c r="I367" s="72" t="s">
        <v>5568</v>
      </c>
      <c r="J367" s="71"/>
      <c r="K367" s="65"/>
      <c r="L367" s="65"/>
      <c r="M367" s="65"/>
      <c r="N367" s="65"/>
      <c r="O367" s="65"/>
      <c r="P367" s="71"/>
      <c r="Q367" s="65"/>
      <c r="R367" s="65"/>
      <c r="S367" s="65"/>
      <c r="T367" s="65"/>
      <c r="U367" s="65"/>
      <c r="V367" s="65"/>
      <c r="W367" s="71"/>
      <c r="X367" s="65"/>
      <c r="Y367" s="65"/>
      <c r="Z367" s="65"/>
      <c r="AA367" s="65"/>
      <c r="AB367" s="65"/>
      <c r="AC367" s="65"/>
      <c r="AD367" s="65"/>
      <c r="AE367" s="65"/>
      <c r="AF367" s="65"/>
      <c r="AG367" s="65"/>
      <c r="AH367" s="65"/>
      <c r="AI367" s="65"/>
      <c r="AJ367" s="71"/>
      <c r="AK367" s="72">
        <v>10.2409667</v>
      </c>
      <c r="AL367" s="72">
        <v>10.692</v>
      </c>
      <c r="AM367" s="72">
        <v>10.7973333</v>
      </c>
      <c r="AN367" s="72">
        <f t="shared" si="30"/>
        <v>10.7973333</v>
      </c>
      <c r="AO367" s="71"/>
      <c r="AP367" s="65"/>
      <c r="AQ367" s="65"/>
      <c r="AR367" s="65"/>
      <c r="AS367" s="65"/>
      <c r="AT367" s="72">
        <v>3</v>
      </c>
      <c r="AU367" s="72">
        <v>4</v>
      </c>
      <c r="AV367" s="65">
        <f t="shared" si="29"/>
        <v>4</v>
      </c>
      <c r="AW367" s="63" t="s">
        <v>5569</v>
      </c>
    </row>
    <row r="368" spans="1:49" ht="16" customHeight="1" x14ac:dyDescent="0.2">
      <c r="A368" s="30" t="s">
        <v>1303</v>
      </c>
      <c r="B368" s="30" t="s">
        <v>1305</v>
      </c>
      <c r="C368" s="71"/>
      <c r="D368" s="72">
        <v>1.7</v>
      </c>
      <c r="E368" s="72">
        <v>-19</v>
      </c>
      <c r="F368" s="72">
        <v>-59.9</v>
      </c>
      <c r="G368" s="72">
        <v>-12</v>
      </c>
      <c r="H368" s="72">
        <f t="shared" si="28"/>
        <v>1.7</v>
      </c>
      <c r="I368" s="72" t="s">
        <v>5568</v>
      </c>
      <c r="J368" s="71"/>
      <c r="K368" s="65"/>
      <c r="L368" s="65"/>
      <c r="M368" s="65"/>
      <c r="N368" s="65"/>
      <c r="O368" s="65"/>
      <c r="P368" s="71"/>
      <c r="Q368" s="65"/>
      <c r="R368" s="65"/>
      <c r="S368" s="65"/>
      <c r="T368" s="65"/>
      <c r="U368" s="65"/>
      <c r="V368" s="65"/>
      <c r="W368" s="71"/>
      <c r="X368" s="65"/>
      <c r="Y368" s="65"/>
      <c r="Z368" s="65"/>
      <c r="AA368" s="65"/>
      <c r="AB368" s="65"/>
      <c r="AC368" s="65"/>
      <c r="AD368" s="65"/>
      <c r="AE368" s="65"/>
      <c r="AF368" s="65"/>
      <c r="AG368" s="65"/>
      <c r="AH368" s="65"/>
      <c r="AI368" s="65"/>
      <c r="AJ368" s="71"/>
      <c r="AK368" s="72">
        <v>3.3293333299999999</v>
      </c>
      <c r="AL368" s="72">
        <v>-2.5913333000000001</v>
      </c>
      <c r="AM368" s="72">
        <v>48.420999999999999</v>
      </c>
      <c r="AN368" s="72">
        <f t="shared" si="30"/>
        <v>48.420999999999999</v>
      </c>
      <c r="AO368" s="71"/>
      <c r="AP368" s="65"/>
      <c r="AQ368" s="65"/>
      <c r="AR368" s="65"/>
      <c r="AS368" s="65"/>
      <c r="AT368" s="72">
        <v>-2</v>
      </c>
      <c r="AU368" s="72">
        <v>0</v>
      </c>
      <c r="AV368" s="65">
        <f t="shared" si="29"/>
        <v>0</v>
      </c>
      <c r="AW368" s="63" t="s">
        <v>5569</v>
      </c>
    </row>
    <row r="369" spans="1:49" ht="16" customHeight="1" x14ac:dyDescent="0.2">
      <c r="A369" s="30" t="s">
        <v>1306</v>
      </c>
      <c r="B369" s="30" t="s">
        <v>1308</v>
      </c>
      <c r="C369" s="71"/>
      <c r="D369" s="72">
        <v>6.6</v>
      </c>
      <c r="E369" s="72">
        <v>15</v>
      </c>
      <c r="F369" s="72">
        <v>-30.8</v>
      </c>
      <c r="G369" s="72">
        <v>-33</v>
      </c>
      <c r="H369" s="72">
        <f t="shared" si="28"/>
        <v>15</v>
      </c>
      <c r="I369" s="72" t="s">
        <v>5568</v>
      </c>
      <c r="J369" s="71"/>
      <c r="K369" s="65"/>
      <c r="L369" s="65"/>
      <c r="M369" s="65"/>
      <c r="N369" s="65"/>
      <c r="O369" s="65"/>
      <c r="P369" s="71"/>
      <c r="Q369" s="65"/>
      <c r="R369" s="65"/>
      <c r="S369" s="65"/>
      <c r="T369" s="65"/>
      <c r="U369" s="65"/>
      <c r="V369" s="65"/>
      <c r="W369" s="71"/>
      <c r="X369" s="65"/>
      <c r="Y369" s="65"/>
      <c r="Z369" s="65"/>
      <c r="AA369" s="65"/>
      <c r="AB369" s="65"/>
      <c r="AC369" s="65"/>
      <c r="AD369" s="65"/>
      <c r="AE369" s="65"/>
      <c r="AF369" s="65"/>
      <c r="AG369" s="65"/>
      <c r="AH369" s="65"/>
      <c r="AI369" s="65"/>
      <c r="AJ369" s="71"/>
      <c r="AK369" s="72">
        <v>0.435</v>
      </c>
      <c r="AL369" s="72">
        <v>2.6526666699999999</v>
      </c>
      <c r="AM369" s="72">
        <v>64.338666700000005</v>
      </c>
      <c r="AN369" s="72">
        <f t="shared" si="30"/>
        <v>64.338666700000005</v>
      </c>
      <c r="AO369" s="71"/>
      <c r="AP369" s="65"/>
      <c r="AQ369" s="65"/>
      <c r="AR369" s="65"/>
      <c r="AS369" s="65"/>
      <c r="AT369" s="72">
        <v>-9</v>
      </c>
      <c r="AU369" s="72">
        <v>-7</v>
      </c>
      <c r="AV369" s="65">
        <f t="shared" si="29"/>
        <v>-7</v>
      </c>
      <c r="AW369" s="63" t="s">
        <v>5569</v>
      </c>
    </row>
    <row r="370" spans="1:49" ht="16" customHeight="1" x14ac:dyDescent="0.2">
      <c r="A370" s="30" t="s">
        <v>1309</v>
      </c>
      <c r="B370" s="30" t="s">
        <v>1311</v>
      </c>
      <c r="C370" s="71"/>
      <c r="D370" s="72">
        <v>-5.5</v>
      </c>
      <c r="E370" s="72">
        <v>12</v>
      </c>
      <c r="F370" s="72">
        <v>30.6</v>
      </c>
      <c r="G370" s="72">
        <v>4</v>
      </c>
      <c r="H370" s="72">
        <f t="shared" si="28"/>
        <v>30.6</v>
      </c>
      <c r="I370" s="72" t="s">
        <v>5568</v>
      </c>
      <c r="J370" s="71"/>
      <c r="K370" s="65"/>
      <c r="L370" s="65"/>
      <c r="M370" s="65"/>
      <c r="N370" s="65"/>
      <c r="O370" s="65"/>
      <c r="P370" s="71"/>
      <c r="Q370" s="65"/>
      <c r="R370" s="65"/>
      <c r="S370" s="65"/>
      <c r="T370" s="65"/>
      <c r="U370" s="65"/>
      <c r="V370" s="65"/>
      <c r="W370" s="71"/>
      <c r="X370" s="65"/>
      <c r="Y370" s="65"/>
      <c r="Z370" s="65"/>
      <c r="AA370" s="65"/>
      <c r="AB370" s="65"/>
      <c r="AC370" s="65"/>
      <c r="AD370" s="65"/>
      <c r="AE370" s="65"/>
      <c r="AF370" s="65"/>
      <c r="AG370" s="65"/>
      <c r="AH370" s="65"/>
      <c r="AI370" s="65"/>
      <c r="AJ370" s="71"/>
      <c r="AK370" s="72">
        <v>-5.2733333</v>
      </c>
      <c r="AL370" s="72">
        <v>3.867</v>
      </c>
      <c r="AM370" s="72">
        <v>59.337000000000003</v>
      </c>
      <c r="AN370" s="72">
        <f t="shared" si="30"/>
        <v>59.337000000000003</v>
      </c>
      <c r="AO370" s="71"/>
      <c r="AP370" s="65"/>
      <c r="AQ370" s="65"/>
      <c r="AR370" s="65"/>
      <c r="AS370" s="65"/>
      <c r="AT370" s="72">
        <v>-4</v>
      </c>
      <c r="AU370" s="72">
        <v>-9</v>
      </c>
      <c r="AV370" s="65">
        <f t="shared" si="29"/>
        <v>-4</v>
      </c>
      <c r="AW370" s="63" t="s">
        <v>5569</v>
      </c>
    </row>
    <row r="371" spans="1:49" ht="16" customHeight="1" x14ac:dyDescent="0.2">
      <c r="A371" s="30" t="s">
        <v>1312</v>
      </c>
      <c r="B371" s="30" t="s">
        <v>1314</v>
      </c>
      <c r="C371" s="71"/>
      <c r="D371" s="72">
        <v>18</v>
      </c>
      <c r="E371" s="72">
        <v>-102</v>
      </c>
      <c r="F371" s="72">
        <v>-124.3</v>
      </c>
      <c r="G371" s="72">
        <v>-49</v>
      </c>
      <c r="H371" s="72">
        <f t="shared" si="28"/>
        <v>18</v>
      </c>
      <c r="I371" s="72" t="s">
        <v>5568</v>
      </c>
      <c r="J371" s="71"/>
      <c r="K371" s="65"/>
      <c r="L371" s="65"/>
      <c r="M371" s="65"/>
      <c r="N371" s="65"/>
      <c r="O371" s="65"/>
      <c r="P371" s="71"/>
      <c r="Q371" s="65"/>
      <c r="R371" s="65"/>
      <c r="S371" s="65"/>
      <c r="T371" s="65"/>
      <c r="U371" s="65"/>
      <c r="V371" s="65"/>
      <c r="W371" s="71"/>
      <c r="X371" s="65"/>
      <c r="Y371" s="65"/>
      <c r="Z371" s="65"/>
      <c r="AA371" s="65"/>
      <c r="AB371" s="65"/>
      <c r="AC371" s="65"/>
      <c r="AD371" s="65"/>
      <c r="AE371" s="65"/>
      <c r="AF371" s="65"/>
      <c r="AG371" s="65"/>
      <c r="AH371" s="65"/>
      <c r="AI371" s="65"/>
      <c r="AJ371" s="71"/>
      <c r="AK371" s="72">
        <v>10.1213333</v>
      </c>
      <c r="AL371" s="72">
        <v>-1.5</v>
      </c>
      <c r="AM371" s="72">
        <v>-6.28</v>
      </c>
      <c r="AN371" s="72">
        <f t="shared" si="30"/>
        <v>-1.5</v>
      </c>
      <c r="AO371" s="71"/>
      <c r="AP371" s="65"/>
      <c r="AQ371" s="65"/>
      <c r="AR371" s="65"/>
      <c r="AS371" s="65"/>
      <c r="AT371" s="72">
        <v>3</v>
      </c>
      <c r="AU371" s="72">
        <v>-4</v>
      </c>
      <c r="AV371" s="65">
        <f t="shared" si="29"/>
        <v>3</v>
      </c>
      <c r="AW371" s="63" t="s">
        <v>5569</v>
      </c>
    </row>
    <row r="372" spans="1:49" ht="16" customHeight="1" x14ac:dyDescent="0.2">
      <c r="A372" s="30" t="s">
        <v>1315</v>
      </c>
      <c r="B372" s="30" t="s">
        <v>1317</v>
      </c>
      <c r="C372" s="71"/>
      <c r="D372" s="72">
        <v>47.5</v>
      </c>
      <c r="E372" s="72">
        <v>4</v>
      </c>
      <c r="F372" s="72">
        <v>11.1</v>
      </c>
      <c r="G372" s="72">
        <v>9</v>
      </c>
      <c r="H372" s="72">
        <f t="shared" si="28"/>
        <v>47.5</v>
      </c>
      <c r="I372" s="72" t="s">
        <v>5568</v>
      </c>
      <c r="J372" s="71"/>
      <c r="K372" s="65"/>
      <c r="L372" s="65"/>
      <c r="M372" s="65"/>
      <c r="N372" s="65"/>
      <c r="O372" s="65"/>
      <c r="P372" s="71"/>
      <c r="Q372" s="65"/>
      <c r="R372" s="65"/>
      <c r="S372" s="65"/>
      <c r="T372" s="65"/>
      <c r="U372" s="65"/>
      <c r="V372" s="65"/>
      <c r="W372" s="71"/>
      <c r="X372" s="65"/>
      <c r="Y372" s="65"/>
      <c r="Z372" s="65"/>
      <c r="AA372" s="65"/>
      <c r="AB372" s="65"/>
      <c r="AC372" s="65"/>
      <c r="AD372" s="65"/>
      <c r="AE372" s="65"/>
      <c r="AF372" s="65"/>
      <c r="AG372" s="65"/>
      <c r="AH372" s="65"/>
      <c r="AI372" s="65"/>
      <c r="AJ372" s="71"/>
      <c r="AK372" s="72">
        <v>7.1980000000000004</v>
      </c>
      <c r="AL372" s="72">
        <v>5.73933333</v>
      </c>
      <c r="AM372" s="72">
        <v>-1.141</v>
      </c>
      <c r="AN372" s="72">
        <f t="shared" si="30"/>
        <v>5.73933333</v>
      </c>
      <c r="AO372" s="71"/>
      <c r="AP372" s="65"/>
      <c r="AQ372" s="65"/>
      <c r="AR372" s="65"/>
      <c r="AS372" s="65"/>
      <c r="AT372" s="72">
        <v>-6</v>
      </c>
      <c r="AU372" s="72">
        <v>-7</v>
      </c>
      <c r="AV372" s="65">
        <f t="shared" si="29"/>
        <v>-6</v>
      </c>
      <c r="AW372" s="63" t="s">
        <v>5569</v>
      </c>
    </row>
    <row r="373" spans="1:49" ht="16" customHeight="1" x14ac:dyDescent="0.2">
      <c r="A373" s="30" t="s">
        <v>1318</v>
      </c>
      <c r="B373" s="30" t="s">
        <v>1320</v>
      </c>
      <c r="C373" s="71"/>
      <c r="D373" s="72">
        <v>-31.8</v>
      </c>
      <c r="E373" s="72">
        <v>13</v>
      </c>
      <c r="F373" s="72">
        <v>-64.900000000000006</v>
      </c>
      <c r="G373" s="72">
        <v>-18</v>
      </c>
      <c r="H373" s="72">
        <f t="shared" si="28"/>
        <v>13</v>
      </c>
      <c r="I373" s="72" t="s">
        <v>5568</v>
      </c>
      <c r="J373" s="71"/>
      <c r="K373" s="65"/>
      <c r="L373" s="65"/>
      <c r="M373" s="65"/>
      <c r="N373" s="65"/>
      <c r="O373" s="65"/>
      <c r="P373" s="71"/>
      <c r="Q373" s="65"/>
      <c r="R373" s="65"/>
      <c r="S373" s="65"/>
      <c r="T373" s="65"/>
      <c r="U373" s="65"/>
      <c r="V373" s="65"/>
      <c r="W373" s="71"/>
      <c r="X373" s="65"/>
      <c r="Y373" s="65"/>
      <c r="Z373" s="65"/>
      <c r="AA373" s="65"/>
      <c r="AB373" s="65"/>
      <c r="AC373" s="65"/>
      <c r="AD373" s="65"/>
      <c r="AE373" s="65"/>
      <c r="AF373" s="65"/>
      <c r="AG373" s="65"/>
      <c r="AH373" s="65"/>
      <c r="AI373" s="65"/>
      <c r="AJ373" s="71"/>
      <c r="AK373" s="72">
        <v>5.9833333299999998</v>
      </c>
      <c r="AL373" s="72">
        <v>4.7163333300000003</v>
      </c>
      <c r="AM373" s="72">
        <v>-1.901</v>
      </c>
      <c r="AN373" s="72">
        <f t="shared" si="30"/>
        <v>4.7163333300000003</v>
      </c>
      <c r="AO373" s="71"/>
      <c r="AP373" s="65"/>
      <c r="AQ373" s="65"/>
      <c r="AR373" s="65"/>
      <c r="AS373" s="65"/>
      <c r="AT373" s="72">
        <v>-11</v>
      </c>
      <c r="AU373" s="72">
        <v>-3</v>
      </c>
      <c r="AV373" s="65">
        <f t="shared" si="29"/>
        <v>-3</v>
      </c>
      <c r="AW373" s="63" t="s">
        <v>5569</v>
      </c>
    </row>
    <row r="374" spans="1:49" ht="16" customHeight="1" x14ac:dyDescent="0.2">
      <c r="A374" s="30" t="s">
        <v>1321</v>
      </c>
      <c r="B374" s="30" t="s">
        <v>1323</v>
      </c>
      <c r="C374" s="71"/>
      <c r="D374" s="72">
        <v>-10.199999999999999</v>
      </c>
      <c r="E374" s="72">
        <v>44</v>
      </c>
      <c r="F374" s="72">
        <v>-47.6</v>
      </c>
      <c r="G374" s="72">
        <v>-4</v>
      </c>
      <c r="H374" s="72">
        <f t="shared" si="28"/>
        <v>44</v>
      </c>
      <c r="I374" s="72" t="s">
        <v>5568</v>
      </c>
      <c r="J374" s="71"/>
      <c r="K374" s="65"/>
      <c r="L374" s="65"/>
      <c r="M374" s="65"/>
      <c r="N374" s="65"/>
      <c r="O374" s="65"/>
      <c r="P374" s="71"/>
      <c r="Q374" s="65"/>
      <c r="R374" s="65"/>
      <c r="S374" s="65"/>
      <c r="T374" s="65"/>
      <c r="U374" s="65"/>
      <c r="V374" s="65"/>
      <c r="W374" s="71"/>
      <c r="X374" s="65"/>
      <c r="Y374" s="65"/>
      <c r="Z374" s="65"/>
      <c r="AA374" s="65"/>
      <c r="AB374" s="65"/>
      <c r="AC374" s="65"/>
      <c r="AD374" s="65"/>
      <c r="AE374" s="65"/>
      <c r="AF374" s="65"/>
      <c r="AG374" s="65"/>
      <c r="AH374" s="65"/>
      <c r="AI374" s="65"/>
      <c r="AJ374" s="71"/>
      <c r="AK374" s="72">
        <v>3.7941333300000002</v>
      </c>
      <c r="AL374" s="72">
        <v>2.9796666699999999</v>
      </c>
      <c r="AM374" s="72">
        <v>8.8190000000000008</v>
      </c>
      <c r="AN374" s="72">
        <f t="shared" si="30"/>
        <v>8.8190000000000008</v>
      </c>
      <c r="AO374" s="71"/>
      <c r="AP374" s="65"/>
      <c r="AQ374" s="65"/>
      <c r="AR374" s="65"/>
      <c r="AS374" s="65"/>
      <c r="AT374" s="72">
        <v>-12</v>
      </c>
      <c r="AU374" s="72">
        <v>-6</v>
      </c>
      <c r="AV374" s="65">
        <f t="shared" si="29"/>
        <v>-6</v>
      </c>
      <c r="AW374" s="63" t="s">
        <v>5569</v>
      </c>
    </row>
    <row r="375" spans="1:49" ht="16" customHeight="1" x14ac:dyDescent="0.2">
      <c r="A375" s="30" t="s">
        <v>1324</v>
      </c>
      <c r="B375" s="30" t="s">
        <v>1326</v>
      </c>
      <c r="C375" s="71"/>
      <c r="D375" s="72">
        <v>10.1</v>
      </c>
      <c r="E375" s="72">
        <v>13</v>
      </c>
      <c r="F375" s="72">
        <v>-83</v>
      </c>
      <c r="G375" s="72">
        <v>-10</v>
      </c>
      <c r="H375" s="72">
        <f t="shared" si="28"/>
        <v>13</v>
      </c>
      <c r="I375" s="72" t="s">
        <v>5568</v>
      </c>
      <c r="J375" s="71"/>
      <c r="K375" s="65"/>
      <c r="L375" s="65"/>
      <c r="M375" s="65"/>
      <c r="N375" s="65"/>
      <c r="O375" s="65"/>
      <c r="P375" s="71"/>
      <c r="Q375" s="65"/>
      <c r="R375" s="65"/>
      <c r="S375" s="65"/>
      <c r="T375" s="65"/>
      <c r="U375" s="65"/>
      <c r="V375" s="65"/>
      <c r="W375" s="71"/>
      <c r="X375" s="65"/>
      <c r="Y375" s="65"/>
      <c r="Z375" s="65"/>
      <c r="AA375" s="65"/>
      <c r="AB375" s="65"/>
      <c r="AC375" s="65"/>
      <c r="AD375" s="65"/>
      <c r="AE375" s="65"/>
      <c r="AF375" s="65"/>
      <c r="AG375" s="65"/>
      <c r="AH375" s="65"/>
      <c r="AI375" s="65"/>
      <c r="AJ375" s="71"/>
      <c r="AK375" s="72">
        <v>9.2933333299999994</v>
      </c>
      <c r="AL375" s="72">
        <v>14.845000000000001</v>
      </c>
      <c r="AM375" s="72">
        <v>16.360666699999999</v>
      </c>
      <c r="AN375" s="72">
        <f t="shared" si="30"/>
        <v>16.360666699999999</v>
      </c>
      <c r="AO375" s="71"/>
      <c r="AP375" s="65"/>
      <c r="AQ375" s="65"/>
      <c r="AR375" s="65"/>
      <c r="AS375" s="65"/>
      <c r="AT375" s="72">
        <v>3</v>
      </c>
      <c r="AU375" s="72">
        <v>-7</v>
      </c>
      <c r="AV375" s="65">
        <f t="shared" si="29"/>
        <v>3</v>
      </c>
      <c r="AW375" s="63" t="s">
        <v>5569</v>
      </c>
    </row>
    <row r="376" spans="1:49" ht="16" customHeight="1" x14ac:dyDescent="0.2">
      <c r="A376" s="30" t="s">
        <v>1327</v>
      </c>
      <c r="B376" s="30" t="s">
        <v>1329</v>
      </c>
      <c r="C376" s="71"/>
      <c r="D376" s="72">
        <v>-10.7</v>
      </c>
      <c r="E376" s="72">
        <v>-43</v>
      </c>
      <c r="F376" s="72">
        <v>-107</v>
      </c>
      <c r="G376" s="72">
        <v>-4</v>
      </c>
      <c r="H376" s="72">
        <f t="shared" si="28"/>
        <v>-4</v>
      </c>
      <c r="I376" s="72" t="s">
        <v>5568</v>
      </c>
      <c r="J376" s="71"/>
      <c r="K376" s="65"/>
      <c r="L376" s="65"/>
      <c r="M376" s="65"/>
      <c r="N376" s="65"/>
      <c r="O376" s="65"/>
      <c r="P376" s="71"/>
      <c r="Q376" s="65"/>
      <c r="R376" s="65"/>
      <c r="S376" s="65"/>
      <c r="T376" s="65"/>
      <c r="U376" s="65"/>
      <c r="V376" s="65"/>
      <c r="W376" s="71"/>
      <c r="X376" s="65"/>
      <c r="Y376" s="65"/>
      <c r="Z376" s="65"/>
      <c r="AA376" s="65"/>
      <c r="AB376" s="65"/>
      <c r="AC376" s="65"/>
      <c r="AD376" s="65"/>
      <c r="AE376" s="65"/>
      <c r="AF376" s="65"/>
      <c r="AG376" s="65"/>
      <c r="AH376" s="65"/>
      <c r="AI376" s="65"/>
      <c r="AJ376" s="71"/>
      <c r="AK376" s="72">
        <v>82.630666700000006</v>
      </c>
      <c r="AL376" s="72">
        <v>62.766333299999999</v>
      </c>
      <c r="AM376" s="72">
        <v>65.695333300000001</v>
      </c>
      <c r="AN376" s="72">
        <f t="shared" si="30"/>
        <v>65.695333300000001</v>
      </c>
      <c r="AO376" s="71"/>
      <c r="AP376" s="65"/>
      <c r="AQ376" s="65"/>
      <c r="AR376" s="65"/>
      <c r="AS376" s="65"/>
      <c r="AT376" s="72">
        <v>-3</v>
      </c>
      <c r="AU376" s="72">
        <v>-11</v>
      </c>
      <c r="AV376" s="65">
        <f t="shared" si="29"/>
        <v>-3</v>
      </c>
      <c r="AW376" s="63" t="s">
        <v>5569</v>
      </c>
    </row>
    <row r="377" spans="1:49" ht="16" customHeight="1" x14ac:dyDescent="0.2">
      <c r="A377" s="30" t="s">
        <v>1330</v>
      </c>
      <c r="B377" s="30" t="s">
        <v>1332</v>
      </c>
      <c r="C377" s="71"/>
      <c r="D377" s="72">
        <v>16.2</v>
      </c>
      <c r="E377" s="72">
        <v>-34</v>
      </c>
      <c r="F377" s="72">
        <v>-107.1</v>
      </c>
      <c r="G377" s="72">
        <v>-10</v>
      </c>
      <c r="H377" s="72">
        <f t="shared" si="28"/>
        <v>16.2</v>
      </c>
      <c r="I377" s="72" t="s">
        <v>5568</v>
      </c>
      <c r="J377" s="71"/>
      <c r="K377" s="65"/>
      <c r="L377" s="65"/>
      <c r="M377" s="65"/>
      <c r="N377" s="65"/>
      <c r="O377" s="65"/>
      <c r="P377" s="71"/>
      <c r="Q377" s="65"/>
      <c r="R377" s="65"/>
      <c r="S377" s="65"/>
      <c r="T377" s="65"/>
      <c r="U377" s="65"/>
      <c r="V377" s="65"/>
      <c r="W377" s="71"/>
      <c r="X377" s="65"/>
      <c r="Y377" s="65"/>
      <c r="Z377" s="65"/>
      <c r="AA377" s="65"/>
      <c r="AB377" s="65"/>
      <c r="AC377" s="65"/>
      <c r="AD377" s="65"/>
      <c r="AE377" s="65"/>
      <c r="AF377" s="65"/>
      <c r="AG377" s="65"/>
      <c r="AH377" s="65"/>
      <c r="AI377" s="65"/>
      <c r="AJ377" s="71"/>
      <c r="AK377" s="72">
        <v>8.4983333299999995</v>
      </c>
      <c r="AL377" s="72">
        <v>36.460333300000002</v>
      </c>
      <c r="AM377" s="72">
        <v>17.4046667</v>
      </c>
      <c r="AN377" s="72">
        <f t="shared" si="30"/>
        <v>36.460333300000002</v>
      </c>
      <c r="AO377" s="71"/>
      <c r="AP377" s="65"/>
      <c r="AQ377" s="65"/>
      <c r="AR377" s="65"/>
      <c r="AS377" s="65"/>
      <c r="AT377" s="72">
        <v>5</v>
      </c>
      <c r="AU377" s="72">
        <v>-8</v>
      </c>
      <c r="AV377" s="65">
        <f t="shared" si="29"/>
        <v>5</v>
      </c>
      <c r="AW377" s="63" t="s">
        <v>5569</v>
      </c>
    </row>
    <row r="378" spans="1:49" ht="16" customHeight="1" x14ac:dyDescent="0.2">
      <c r="A378" s="30" t="s">
        <v>1333</v>
      </c>
      <c r="B378" s="30" t="s">
        <v>1335</v>
      </c>
      <c r="C378" s="71"/>
      <c r="D378" s="72">
        <v>35</v>
      </c>
      <c r="E378" s="72">
        <v>27</v>
      </c>
      <c r="F378" s="72">
        <v>-70.099999999999994</v>
      </c>
      <c r="G378" s="72">
        <v>-44</v>
      </c>
      <c r="H378" s="72">
        <f t="shared" si="28"/>
        <v>35</v>
      </c>
      <c r="I378" s="72" t="s">
        <v>5568</v>
      </c>
      <c r="J378" s="71"/>
      <c r="K378" s="65"/>
      <c r="L378" s="65"/>
      <c r="M378" s="65"/>
      <c r="N378" s="65"/>
      <c r="O378" s="65"/>
      <c r="P378" s="71"/>
      <c r="Q378" s="65"/>
      <c r="R378" s="65"/>
      <c r="S378" s="65"/>
      <c r="T378" s="65"/>
      <c r="U378" s="65"/>
      <c r="V378" s="65"/>
      <c r="W378" s="71"/>
      <c r="X378" s="65"/>
      <c r="Y378" s="65"/>
      <c r="Z378" s="65"/>
      <c r="AA378" s="65"/>
      <c r="AB378" s="65"/>
      <c r="AC378" s="65"/>
      <c r="AD378" s="65"/>
      <c r="AE378" s="65"/>
      <c r="AF378" s="65"/>
      <c r="AG378" s="65"/>
      <c r="AH378" s="65"/>
      <c r="AI378" s="65"/>
      <c r="AJ378" s="71"/>
      <c r="AK378" s="72">
        <v>10.470666700000001</v>
      </c>
      <c r="AL378" s="72">
        <v>-1.2663333000000001</v>
      </c>
      <c r="AM378" s="72">
        <v>5.8156666699999997</v>
      </c>
      <c r="AN378" s="72">
        <f t="shared" si="30"/>
        <v>5.8156666699999997</v>
      </c>
      <c r="AO378" s="71"/>
      <c r="AP378" s="65"/>
      <c r="AQ378" s="65"/>
      <c r="AR378" s="65"/>
      <c r="AS378" s="65"/>
      <c r="AT378" s="72">
        <v>-3</v>
      </c>
      <c r="AU378" s="72">
        <v>7</v>
      </c>
      <c r="AV378" s="65">
        <f t="shared" si="29"/>
        <v>7</v>
      </c>
      <c r="AW378" s="63" t="s">
        <v>5569</v>
      </c>
    </row>
    <row r="379" spans="1:49" ht="16" customHeight="1" x14ac:dyDescent="0.2">
      <c r="A379" s="30" t="s">
        <v>1336</v>
      </c>
      <c r="B379" s="30" t="s">
        <v>1338</v>
      </c>
      <c r="C379" s="71"/>
      <c r="D379" s="72">
        <v>45.6</v>
      </c>
      <c r="E379" s="72">
        <v>-21</v>
      </c>
      <c r="F379" s="72">
        <v>-55</v>
      </c>
      <c r="G379" s="72">
        <v>-38</v>
      </c>
      <c r="H379" s="72">
        <f t="shared" si="28"/>
        <v>45.6</v>
      </c>
      <c r="I379" s="72" t="s">
        <v>5568</v>
      </c>
      <c r="J379" s="71"/>
      <c r="K379" s="65"/>
      <c r="L379" s="65"/>
      <c r="M379" s="65"/>
      <c r="N379" s="65"/>
      <c r="O379" s="65"/>
      <c r="P379" s="71"/>
      <c r="Q379" s="65"/>
      <c r="R379" s="65"/>
      <c r="S379" s="65"/>
      <c r="T379" s="65"/>
      <c r="U379" s="65"/>
      <c r="V379" s="65"/>
      <c r="W379" s="71"/>
      <c r="X379" s="65"/>
      <c r="Y379" s="65"/>
      <c r="Z379" s="65"/>
      <c r="AA379" s="65"/>
      <c r="AB379" s="65"/>
      <c r="AC379" s="65"/>
      <c r="AD379" s="65"/>
      <c r="AE379" s="65"/>
      <c r="AF379" s="65"/>
      <c r="AG379" s="65"/>
      <c r="AH379" s="65"/>
      <c r="AI379" s="65"/>
      <c r="AJ379" s="71"/>
      <c r="AK379" s="72">
        <v>76.259666699999997</v>
      </c>
      <c r="AL379" s="72">
        <v>21.376666700000001</v>
      </c>
      <c r="AM379" s="72">
        <v>53.468000000000004</v>
      </c>
      <c r="AN379" s="72">
        <f t="shared" si="30"/>
        <v>53.468000000000004</v>
      </c>
      <c r="AO379" s="71"/>
      <c r="AP379" s="65"/>
      <c r="AQ379" s="65"/>
      <c r="AR379" s="65"/>
      <c r="AS379" s="65"/>
      <c r="AT379" s="72">
        <v>2</v>
      </c>
      <c r="AU379" s="72">
        <v>1</v>
      </c>
      <c r="AV379" s="65">
        <f t="shared" si="29"/>
        <v>2</v>
      </c>
      <c r="AW379" s="63" t="s">
        <v>5569</v>
      </c>
    </row>
    <row r="380" spans="1:49" ht="16" customHeight="1" x14ac:dyDescent="0.2">
      <c r="A380" s="30" t="s">
        <v>1339</v>
      </c>
      <c r="B380" s="30" t="s">
        <v>1341</v>
      </c>
      <c r="C380" s="71"/>
      <c r="D380" s="72">
        <v>15.3</v>
      </c>
      <c r="E380" s="72">
        <v>25</v>
      </c>
      <c r="F380" s="72">
        <v>21.4</v>
      </c>
      <c r="G380" s="72">
        <v>16</v>
      </c>
      <c r="H380" s="72">
        <f t="shared" si="28"/>
        <v>25</v>
      </c>
      <c r="I380" s="72" t="s">
        <v>5568</v>
      </c>
      <c r="J380" s="71"/>
      <c r="K380" s="65"/>
      <c r="L380" s="65"/>
      <c r="M380" s="65"/>
      <c r="N380" s="65"/>
      <c r="O380" s="65"/>
      <c r="P380" s="71"/>
      <c r="Q380" s="65"/>
      <c r="R380" s="65"/>
      <c r="S380" s="65"/>
      <c r="T380" s="65"/>
      <c r="U380" s="65"/>
      <c r="V380" s="65"/>
      <c r="W380" s="71"/>
      <c r="X380" s="65"/>
      <c r="Y380" s="65"/>
      <c r="Z380" s="65"/>
      <c r="AA380" s="65"/>
      <c r="AB380" s="65"/>
      <c r="AC380" s="65"/>
      <c r="AD380" s="65"/>
      <c r="AE380" s="65"/>
      <c r="AF380" s="65"/>
      <c r="AG380" s="65"/>
      <c r="AH380" s="65"/>
      <c r="AI380" s="65"/>
      <c r="AJ380" s="71"/>
      <c r="AK380" s="72">
        <v>59.140999999999998</v>
      </c>
      <c r="AL380" s="72">
        <v>13.033666699999999</v>
      </c>
      <c r="AM380" s="72">
        <v>31.073</v>
      </c>
      <c r="AN380" s="72">
        <f t="shared" si="30"/>
        <v>31.073</v>
      </c>
      <c r="AO380" s="71"/>
      <c r="AP380" s="65"/>
      <c r="AQ380" s="65"/>
      <c r="AR380" s="65"/>
      <c r="AS380" s="65"/>
      <c r="AT380" s="72">
        <v>-8</v>
      </c>
      <c r="AU380" s="72">
        <v>-5</v>
      </c>
      <c r="AV380" s="65">
        <f t="shared" si="29"/>
        <v>-5</v>
      </c>
      <c r="AW380" s="63" t="s">
        <v>5569</v>
      </c>
    </row>
    <row r="381" spans="1:49" ht="16" customHeight="1" x14ac:dyDescent="0.2">
      <c r="A381" s="30" t="s">
        <v>1342</v>
      </c>
      <c r="B381" s="30" t="s">
        <v>1344</v>
      </c>
      <c r="C381" s="71"/>
      <c r="D381" s="72">
        <v>33.799999999999997</v>
      </c>
      <c r="E381" s="72">
        <v>15</v>
      </c>
      <c r="F381" s="72">
        <v>-29.4</v>
      </c>
      <c r="G381" s="72">
        <v>-20</v>
      </c>
      <c r="H381" s="72">
        <f t="shared" si="28"/>
        <v>33.799999999999997</v>
      </c>
      <c r="I381" s="72" t="s">
        <v>5568</v>
      </c>
      <c r="J381" s="71"/>
      <c r="K381" s="65"/>
      <c r="L381" s="65"/>
      <c r="M381" s="65"/>
      <c r="N381" s="65"/>
      <c r="O381" s="65"/>
      <c r="P381" s="71"/>
      <c r="Q381" s="65"/>
      <c r="R381" s="65"/>
      <c r="S381" s="65"/>
      <c r="T381" s="65"/>
      <c r="U381" s="65"/>
      <c r="V381" s="65"/>
      <c r="W381" s="71"/>
      <c r="X381" s="65"/>
      <c r="Y381" s="65"/>
      <c r="Z381" s="65"/>
      <c r="AA381" s="65"/>
      <c r="AB381" s="65"/>
      <c r="AC381" s="65"/>
      <c r="AD381" s="65"/>
      <c r="AE381" s="65"/>
      <c r="AF381" s="65"/>
      <c r="AG381" s="65"/>
      <c r="AH381" s="65"/>
      <c r="AI381" s="65"/>
      <c r="AJ381" s="71"/>
      <c r="AK381" s="72">
        <v>4.1176666700000002</v>
      </c>
      <c r="AL381" s="72">
        <v>7.0726666700000003</v>
      </c>
      <c r="AM381" s="72">
        <v>53.3363333</v>
      </c>
      <c r="AN381" s="72">
        <f t="shared" si="30"/>
        <v>53.3363333</v>
      </c>
      <c r="AO381" s="71"/>
      <c r="AP381" s="65"/>
      <c r="AQ381" s="65"/>
      <c r="AR381" s="65"/>
      <c r="AS381" s="65"/>
      <c r="AT381" s="72">
        <v>-11</v>
      </c>
      <c r="AU381" s="72">
        <v>0</v>
      </c>
      <c r="AV381" s="65">
        <f t="shared" si="29"/>
        <v>0</v>
      </c>
      <c r="AW381" s="63" t="s">
        <v>5569</v>
      </c>
    </row>
    <row r="382" spans="1:49" ht="16" customHeight="1" x14ac:dyDescent="0.2">
      <c r="A382" s="30" t="s">
        <v>1345</v>
      </c>
      <c r="B382" s="30" t="s">
        <v>1347</v>
      </c>
      <c r="C382" s="71"/>
      <c r="D382" s="72">
        <v>-26</v>
      </c>
      <c r="E382" s="72">
        <v>8</v>
      </c>
      <c r="F382" s="72">
        <v>-95.8</v>
      </c>
      <c r="G382" s="72">
        <v>-23</v>
      </c>
      <c r="H382" s="72">
        <f t="shared" si="28"/>
        <v>8</v>
      </c>
      <c r="I382" s="72" t="s">
        <v>5568</v>
      </c>
      <c r="J382" s="71"/>
      <c r="K382" s="65"/>
      <c r="L382" s="65"/>
      <c r="M382" s="65"/>
      <c r="N382" s="65"/>
      <c r="O382" s="65"/>
      <c r="P382" s="71"/>
      <c r="Q382" s="65"/>
      <c r="R382" s="65"/>
      <c r="S382" s="65"/>
      <c r="T382" s="65"/>
      <c r="U382" s="65"/>
      <c r="V382" s="65"/>
      <c r="W382" s="71"/>
      <c r="X382" s="65"/>
      <c r="Y382" s="65"/>
      <c r="Z382" s="65"/>
      <c r="AA382" s="65"/>
      <c r="AB382" s="65"/>
      <c r="AC382" s="65"/>
      <c r="AD382" s="65"/>
      <c r="AE382" s="65"/>
      <c r="AF382" s="65"/>
      <c r="AG382" s="65"/>
      <c r="AH382" s="65"/>
      <c r="AI382" s="65"/>
      <c r="AJ382" s="71"/>
      <c r="AK382" s="72">
        <v>-4.8653332999999996</v>
      </c>
      <c r="AL382" s="72">
        <v>1.6060000000000001</v>
      </c>
      <c r="AM382" s="72">
        <v>10.4253333</v>
      </c>
      <c r="AN382" s="72">
        <f t="shared" si="30"/>
        <v>10.4253333</v>
      </c>
      <c r="AO382" s="71"/>
      <c r="AP382" s="65"/>
      <c r="AQ382" s="65"/>
      <c r="AR382" s="65"/>
      <c r="AS382" s="65"/>
      <c r="AT382" s="72">
        <v>2</v>
      </c>
      <c r="AU382" s="72">
        <v>7</v>
      </c>
      <c r="AV382" s="65">
        <f t="shared" si="29"/>
        <v>7</v>
      </c>
      <c r="AW382" s="63" t="s">
        <v>5569</v>
      </c>
    </row>
    <row r="383" spans="1:49" ht="16" customHeight="1" x14ac:dyDescent="0.2">
      <c r="A383" s="30" t="s">
        <v>1348</v>
      </c>
      <c r="B383" s="30" t="s">
        <v>1350</v>
      </c>
      <c r="C383" s="71"/>
      <c r="D383" s="72">
        <v>-53.1</v>
      </c>
      <c r="E383" s="72">
        <v>18</v>
      </c>
      <c r="F383" s="72">
        <v>-5.0999999999999996</v>
      </c>
      <c r="G383" s="72">
        <v>-15</v>
      </c>
      <c r="H383" s="72">
        <f t="shared" si="28"/>
        <v>18</v>
      </c>
      <c r="I383" s="72" t="s">
        <v>5568</v>
      </c>
      <c r="J383" s="71"/>
      <c r="K383" s="65"/>
      <c r="L383" s="65"/>
      <c r="M383" s="65"/>
      <c r="N383" s="65"/>
      <c r="O383" s="65"/>
      <c r="P383" s="71"/>
      <c r="Q383" s="65"/>
      <c r="R383" s="65"/>
      <c r="S383" s="65"/>
      <c r="T383" s="65"/>
      <c r="U383" s="65"/>
      <c r="V383" s="65"/>
      <c r="W383" s="71"/>
      <c r="X383" s="65"/>
      <c r="Y383" s="65"/>
      <c r="Z383" s="65"/>
      <c r="AA383" s="65"/>
      <c r="AB383" s="65"/>
      <c r="AC383" s="65"/>
      <c r="AD383" s="65"/>
      <c r="AE383" s="65"/>
      <c r="AF383" s="65"/>
      <c r="AG383" s="65"/>
      <c r="AH383" s="65"/>
      <c r="AI383" s="65"/>
      <c r="AJ383" s="71"/>
      <c r="AK383" s="72">
        <v>0.45866667</v>
      </c>
      <c r="AL383" s="72">
        <v>4.9723333299999997</v>
      </c>
      <c r="AM383" s="72">
        <v>0.46800000000000003</v>
      </c>
      <c r="AN383" s="72">
        <f t="shared" si="30"/>
        <v>4.9723333299999997</v>
      </c>
      <c r="AO383" s="71"/>
      <c r="AP383" s="65"/>
      <c r="AQ383" s="65"/>
      <c r="AR383" s="65"/>
      <c r="AS383" s="65"/>
      <c r="AT383" s="72">
        <v>-3</v>
      </c>
      <c r="AU383" s="72">
        <v>5</v>
      </c>
      <c r="AV383" s="65">
        <f t="shared" si="29"/>
        <v>5</v>
      </c>
      <c r="AW383" s="63" t="s">
        <v>5569</v>
      </c>
    </row>
    <row r="384" spans="1:49" ht="16" customHeight="1" x14ac:dyDescent="0.2">
      <c r="A384" s="30" t="s">
        <v>1351</v>
      </c>
      <c r="B384" s="30" t="s">
        <v>1353</v>
      </c>
      <c r="C384" s="71"/>
      <c r="D384" s="72">
        <v>97.1</v>
      </c>
      <c r="E384" s="72">
        <v>-144</v>
      </c>
      <c r="F384" s="72">
        <v>8.3000000000000007</v>
      </c>
      <c r="G384" s="72">
        <v>11</v>
      </c>
      <c r="H384" s="72">
        <f t="shared" si="28"/>
        <v>97.1</v>
      </c>
      <c r="I384" s="72" t="s">
        <v>5566</v>
      </c>
      <c r="J384" s="71"/>
      <c r="K384" s="65"/>
      <c r="L384" s="65"/>
      <c r="M384" s="65"/>
      <c r="N384" s="65"/>
      <c r="O384" s="65"/>
      <c r="P384" s="71"/>
      <c r="Q384" s="65"/>
      <c r="R384" s="65"/>
      <c r="S384" s="65"/>
      <c r="T384" s="65"/>
      <c r="U384" s="65"/>
      <c r="V384" s="65"/>
      <c r="W384" s="71"/>
      <c r="X384" s="65"/>
      <c r="Y384" s="65"/>
      <c r="Z384" s="65"/>
      <c r="AA384" s="65"/>
      <c r="AB384" s="65"/>
      <c r="AC384" s="65"/>
      <c r="AD384" s="65"/>
      <c r="AE384" s="65"/>
      <c r="AF384" s="65"/>
      <c r="AG384" s="65"/>
      <c r="AH384" s="65"/>
      <c r="AI384" s="65"/>
      <c r="AJ384" s="71"/>
      <c r="AK384" s="72">
        <v>-6.8209999999999997</v>
      </c>
      <c r="AL384" s="72">
        <v>1.8406666700000001</v>
      </c>
      <c r="AM384" s="72">
        <v>44.641666700000002</v>
      </c>
      <c r="AN384" s="72">
        <f t="shared" si="30"/>
        <v>44.641666700000002</v>
      </c>
      <c r="AO384" s="71"/>
      <c r="AP384" s="65"/>
      <c r="AQ384" s="65"/>
      <c r="AR384" s="65"/>
      <c r="AS384" s="65"/>
      <c r="AT384" s="72">
        <v>0</v>
      </c>
      <c r="AU384" s="72">
        <v>2</v>
      </c>
      <c r="AV384" s="65">
        <f t="shared" si="29"/>
        <v>2</v>
      </c>
      <c r="AW384" s="63" t="s">
        <v>5569</v>
      </c>
    </row>
    <row r="385" spans="1:49" ht="16" customHeight="1" x14ac:dyDescent="0.2">
      <c r="A385" s="30" t="s">
        <v>1354</v>
      </c>
      <c r="B385" s="30" t="s">
        <v>1356</v>
      </c>
      <c r="C385" s="71"/>
      <c r="D385" s="72">
        <v>28</v>
      </c>
      <c r="E385" s="72">
        <v>-37</v>
      </c>
      <c r="F385" s="72">
        <v>-106.7</v>
      </c>
      <c r="G385" s="72">
        <v>-4</v>
      </c>
      <c r="H385" s="72">
        <f t="shared" si="28"/>
        <v>28</v>
      </c>
      <c r="I385" s="72" t="s">
        <v>5568</v>
      </c>
      <c r="J385" s="71"/>
      <c r="K385" s="65"/>
      <c r="L385" s="65"/>
      <c r="M385" s="65"/>
      <c r="N385" s="65"/>
      <c r="O385" s="65"/>
      <c r="P385" s="71"/>
      <c r="Q385" s="65"/>
      <c r="R385" s="65"/>
      <c r="S385" s="65"/>
      <c r="T385" s="65"/>
      <c r="U385" s="65"/>
      <c r="V385" s="65"/>
      <c r="W385" s="71"/>
      <c r="X385" s="65"/>
      <c r="Y385" s="65"/>
      <c r="Z385" s="65"/>
      <c r="AA385" s="65"/>
      <c r="AB385" s="65"/>
      <c r="AC385" s="65"/>
      <c r="AD385" s="65"/>
      <c r="AE385" s="65"/>
      <c r="AF385" s="65"/>
      <c r="AG385" s="65"/>
      <c r="AH385" s="65"/>
      <c r="AI385" s="65"/>
      <c r="AJ385" s="71"/>
      <c r="AK385" s="72">
        <v>30.3193333</v>
      </c>
      <c r="AL385" s="72">
        <v>34.451999999999998</v>
      </c>
      <c r="AM385" s="72">
        <v>98.096000000000004</v>
      </c>
      <c r="AN385" s="72">
        <f t="shared" si="30"/>
        <v>98.096000000000004</v>
      </c>
      <c r="AO385" s="71"/>
      <c r="AP385" s="65"/>
      <c r="AQ385" s="65"/>
      <c r="AR385" s="65"/>
      <c r="AS385" s="65"/>
      <c r="AT385" s="72">
        <v>-10</v>
      </c>
      <c r="AU385" s="72">
        <v>-10</v>
      </c>
      <c r="AV385" s="65">
        <f t="shared" si="29"/>
        <v>-10</v>
      </c>
      <c r="AW385" s="63" t="s">
        <v>5569</v>
      </c>
    </row>
    <row r="386" spans="1:49" ht="16" customHeight="1" x14ac:dyDescent="0.2">
      <c r="A386" s="30" t="s">
        <v>1357</v>
      </c>
      <c r="B386" s="30" t="s">
        <v>1359</v>
      </c>
      <c r="C386" s="71"/>
      <c r="D386" s="72">
        <v>1.2</v>
      </c>
      <c r="E386" s="72">
        <v>-22</v>
      </c>
      <c r="F386" s="72">
        <v>22.9</v>
      </c>
      <c r="G386" s="72">
        <v>-22</v>
      </c>
      <c r="H386" s="72">
        <f t="shared" si="28"/>
        <v>22.9</v>
      </c>
      <c r="I386" s="72" t="s">
        <v>5568</v>
      </c>
      <c r="J386" s="71"/>
      <c r="K386" s="65"/>
      <c r="L386" s="65"/>
      <c r="M386" s="65"/>
      <c r="N386" s="65"/>
      <c r="O386" s="65"/>
      <c r="P386" s="71"/>
      <c r="Q386" s="65"/>
      <c r="R386" s="65"/>
      <c r="S386" s="65"/>
      <c r="T386" s="65"/>
      <c r="U386" s="65"/>
      <c r="V386" s="65"/>
      <c r="W386" s="71"/>
      <c r="X386" s="65"/>
      <c r="Y386" s="65"/>
      <c r="Z386" s="65"/>
      <c r="AA386" s="65"/>
      <c r="AB386" s="65"/>
      <c r="AC386" s="65"/>
      <c r="AD386" s="65"/>
      <c r="AE386" s="65"/>
      <c r="AF386" s="65"/>
      <c r="AG386" s="65"/>
      <c r="AH386" s="65"/>
      <c r="AI386" s="65"/>
      <c r="AJ386" s="71"/>
      <c r="AK386" s="72">
        <v>13.452</v>
      </c>
      <c r="AL386" s="72">
        <v>12.357666699999999</v>
      </c>
      <c r="AM386" s="72">
        <v>32.316666699999999</v>
      </c>
      <c r="AN386" s="72">
        <f t="shared" si="30"/>
        <v>32.316666699999999</v>
      </c>
      <c r="AO386" s="71"/>
      <c r="AP386" s="65"/>
      <c r="AQ386" s="65"/>
      <c r="AR386" s="65"/>
      <c r="AS386" s="65"/>
      <c r="AT386" s="72">
        <v>-3</v>
      </c>
      <c r="AU386" s="72">
        <v>-18</v>
      </c>
      <c r="AV386" s="65">
        <f t="shared" si="29"/>
        <v>-3</v>
      </c>
      <c r="AW386" s="63" t="s">
        <v>5569</v>
      </c>
    </row>
    <row r="387" spans="1:49" ht="16" customHeight="1" x14ac:dyDescent="0.2">
      <c r="A387" s="30" t="s">
        <v>1360</v>
      </c>
      <c r="B387" s="30" t="s">
        <v>1362</v>
      </c>
      <c r="C387" s="71"/>
      <c r="D387" s="72">
        <v>-67</v>
      </c>
      <c r="E387" s="72">
        <v>-112</v>
      </c>
      <c r="F387" s="72">
        <v>-26.9</v>
      </c>
      <c r="G387" s="72">
        <v>-43</v>
      </c>
      <c r="H387" s="72">
        <f t="shared" si="28"/>
        <v>-26.9</v>
      </c>
      <c r="I387" s="72" t="s">
        <v>5568</v>
      </c>
      <c r="J387" s="71"/>
      <c r="K387" s="65"/>
      <c r="L387" s="65"/>
      <c r="M387" s="65"/>
      <c r="N387" s="65"/>
      <c r="O387" s="65"/>
      <c r="P387" s="71"/>
      <c r="Q387" s="65"/>
      <c r="R387" s="65"/>
      <c r="S387" s="65"/>
      <c r="T387" s="65"/>
      <c r="U387" s="65"/>
      <c r="V387" s="65"/>
      <c r="W387" s="71"/>
      <c r="X387" s="65"/>
      <c r="Y387" s="65"/>
      <c r="Z387" s="65"/>
      <c r="AA387" s="65"/>
      <c r="AB387" s="65"/>
      <c r="AC387" s="65"/>
      <c r="AD387" s="65"/>
      <c r="AE387" s="65"/>
      <c r="AF387" s="65"/>
      <c r="AG387" s="65"/>
      <c r="AH387" s="65"/>
      <c r="AI387" s="65"/>
      <c r="AJ387" s="71"/>
      <c r="AK387" s="72">
        <v>16.3526667</v>
      </c>
      <c r="AL387" s="72">
        <v>-2.7610000000000001</v>
      </c>
      <c r="AM387" s="72">
        <v>2.8439999999999999</v>
      </c>
      <c r="AN387" s="72">
        <f t="shared" si="30"/>
        <v>2.8439999999999999</v>
      </c>
      <c r="AO387" s="71"/>
      <c r="AP387" s="65"/>
      <c r="AQ387" s="65"/>
      <c r="AR387" s="65"/>
      <c r="AS387" s="65"/>
      <c r="AT387" s="72">
        <v>-7</v>
      </c>
      <c r="AU387" s="72">
        <v>-12</v>
      </c>
      <c r="AV387" s="65">
        <f t="shared" si="29"/>
        <v>-7</v>
      </c>
      <c r="AW387" s="63" t="s">
        <v>5569</v>
      </c>
    </row>
    <row r="388" spans="1:49" ht="16" customHeight="1" x14ac:dyDescent="0.2">
      <c r="A388" s="30" t="s">
        <v>1363</v>
      </c>
      <c r="B388" s="30" t="s">
        <v>1365</v>
      </c>
      <c r="C388" s="71"/>
      <c r="D388" s="72">
        <v>-0.6</v>
      </c>
      <c r="E388" s="72">
        <v>-2</v>
      </c>
      <c r="F388" s="72">
        <v>-33.299999999999997</v>
      </c>
      <c r="G388" s="72">
        <v>-23</v>
      </c>
      <c r="H388" s="72">
        <f t="shared" ref="H388:H451" si="31">MAX(D388:G388)</f>
        <v>-0.6</v>
      </c>
      <c r="I388" s="72" t="s">
        <v>5568</v>
      </c>
      <c r="J388" s="71"/>
      <c r="K388" s="65"/>
      <c r="L388" s="65"/>
      <c r="M388" s="65"/>
      <c r="N388" s="65"/>
      <c r="O388" s="65"/>
      <c r="P388" s="71"/>
      <c r="Q388" s="65"/>
      <c r="R388" s="65"/>
      <c r="S388" s="65"/>
      <c r="T388" s="65"/>
      <c r="U388" s="65"/>
      <c r="V388" s="65"/>
      <c r="W388" s="71"/>
      <c r="X388" s="65"/>
      <c r="Y388" s="65"/>
      <c r="Z388" s="65"/>
      <c r="AA388" s="65"/>
      <c r="AB388" s="65"/>
      <c r="AC388" s="65"/>
      <c r="AD388" s="65"/>
      <c r="AE388" s="65"/>
      <c r="AF388" s="65"/>
      <c r="AG388" s="65"/>
      <c r="AH388" s="65"/>
      <c r="AI388" s="65"/>
      <c r="AJ388" s="71"/>
      <c r="AK388" s="72">
        <v>6.69</v>
      </c>
      <c r="AL388" s="72">
        <v>16.510333299999999</v>
      </c>
      <c r="AM388" s="72">
        <v>20.335666700000001</v>
      </c>
      <c r="AN388" s="72">
        <f t="shared" si="30"/>
        <v>20.335666700000001</v>
      </c>
      <c r="AO388" s="71"/>
      <c r="AP388" s="65"/>
      <c r="AQ388" s="65"/>
      <c r="AR388" s="65"/>
      <c r="AS388" s="65"/>
      <c r="AT388" s="72">
        <v>-1</v>
      </c>
      <c r="AU388" s="72">
        <v>4</v>
      </c>
      <c r="AV388" s="65">
        <f t="shared" ref="AV388:AV451" si="32">MAX(AT388:AU388)</f>
        <v>4</v>
      </c>
      <c r="AW388" s="63" t="s">
        <v>5569</v>
      </c>
    </row>
    <row r="389" spans="1:49" ht="16" customHeight="1" x14ac:dyDescent="0.2">
      <c r="A389" s="30" t="s">
        <v>1366</v>
      </c>
      <c r="B389" s="30" t="s">
        <v>1368</v>
      </c>
      <c r="C389" s="71"/>
      <c r="D389" s="72">
        <v>-30.7</v>
      </c>
      <c r="E389" s="72">
        <v>-55</v>
      </c>
      <c r="F389" s="72">
        <v>-189.6</v>
      </c>
      <c r="G389" s="72">
        <v>-10</v>
      </c>
      <c r="H389" s="72">
        <f t="shared" si="31"/>
        <v>-10</v>
      </c>
      <c r="I389" s="72" t="s">
        <v>5568</v>
      </c>
      <c r="J389" s="71"/>
      <c r="K389" s="65"/>
      <c r="L389" s="65"/>
      <c r="M389" s="65"/>
      <c r="N389" s="65"/>
      <c r="O389" s="65"/>
      <c r="P389" s="71"/>
      <c r="Q389" s="65"/>
      <c r="R389" s="65"/>
      <c r="S389" s="65"/>
      <c r="T389" s="65"/>
      <c r="U389" s="65"/>
      <c r="V389" s="65"/>
      <c r="W389" s="71"/>
      <c r="X389" s="65"/>
      <c r="Y389" s="65"/>
      <c r="Z389" s="65"/>
      <c r="AA389" s="65"/>
      <c r="AB389" s="65"/>
      <c r="AC389" s="65"/>
      <c r="AD389" s="65"/>
      <c r="AE389" s="65"/>
      <c r="AF389" s="65"/>
      <c r="AG389" s="65"/>
      <c r="AH389" s="65"/>
      <c r="AI389" s="65"/>
      <c r="AJ389" s="71"/>
      <c r="AK389" s="72">
        <v>2.2293333299999998</v>
      </c>
      <c r="AL389" s="72">
        <v>13.1616667</v>
      </c>
      <c r="AM389" s="72">
        <v>54.222000000000001</v>
      </c>
      <c r="AN389" s="72">
        <f t="shared" si="30"/>
        <v>54.222000000000001</v>
      </c>
      <c r="AO389" s="71"/>
      <c r="AP389" s="65"/>
      <c r="AQ389" s="65"/>
      <c r="AR389" s="65"/>
      <c r="AS389" s="65"/>
      <c r="AT389" s="72">
        <v>-2</v>
      </c>
      <c r="AU389" s="72">
        <v>-10</v>
      </c>
      <c r="AV389" s="65">
        <f t="shared" si="32"/>
        <v>-2</v>
      </c>
      <c r="AW389" s="63" t="s">
        <v>5569</v>
      </c>
    </row>
    <row r="390" spans="1:49" ht="16" customHeight="1" x14ac:dyDescent="0.2">
      <c r="A390" s="30" t="s">
        <v>1369</v>
      </c>
      <c r="B390" s="30" t="s">
        <v>1371</v>
      </c>
      <c r="C390" s="71"/>
      <c r="D390" s="72">
        <v>-2.6</v>
      </c>
      <c r="E390" s="72">
        <v>-3</v>
      </c>
      <c r="F390" s="72">
        <v>-159.30000000000001</v>
      </c>
      <c r="G390" s="72">
        <v>14</v>
      </c>
      <c r="H390" s="72">
        <f t="shared" si="31"/>
        <v>14</v>
      </c>
      <c r="I390" s="72" t="s">
        <v>5568</v>
      </c>
      <c r="J390" s="71"/>
      <c r="K390" s="65"/>
      <c r="L390" s="65"/>
      <c r="M390" s="65"/>
      <c r="N390" s="65"/>
      <c r="O390" s="65"/>
      <c r="P390" s="71"/>
      <c r="Q390" s="65"/>
      <c r="R390" s="65"/>
      <c r="S390" s="65"/>
      <c r="T390" s="65"/>
      <c r="U390" s="65"/>
      <c r="V390" s="65"/>
      <c r="W390" s="71"/>
      <c r="X390" s="65"/>
      <c r="Y390" s="65"/>
      <c r="Z390" s="65"/>
      <c r="AA390" s="65"/>
      <c r="AB390" s="65"/>
      <c r="AC390" s="65"/>
      <c r="AD390" s="65"/>
      <c r="AE390" s="65"/>
      <c r="AF390" s="65"/>
      <c r="AG390" s="65"/>
      <c r="AH390" s="65"/>
      <c r="AI390" s="65"/>
      <c r="AJ390" s="71"/>
      <c r="AK390" s="72">
        <v>46.957000000000001</v>
      </c>
      <c r="AL390" s="72">
        <v>79.893666699999997</v>
      </c>
      <c r="AM390" s="72">
        <v>33.457999999999998</v>
      </c>
      <c r="AN390" s="72">
        <f t="shared" si="30"/>
        <v>79.893666699999997</v>
      </c>
      <c r="AO390" s="71"/>
      <c r="AP390" s="65"/>
      <c r="AQ390" s="65"/>
      <c r="AR390" s="65"/>
      <c r="AS390" s="65"/>
      <c r="AT390" s="72">
        <v>-7</v>
      </c>
      <c r="AU390" s="72">
        <v>-12</v>
      </c>
      <c r="AV390" s="65">
        <f t="shared" si="32"/>
        <v>-7</v>
      </c>
      <c r="AW390" s="63" t="s">
        <v>5569</v>
      </c>
    </row>
    <row r="391" spans="1:49" ht="16" customHeight="1" x14ac:dyDescent="0.2">
      <c r="A391" s="30" t="s">
        <v>1372</v>
      </c>
      <c r="B391" s="30" t="s">
        <v>1374</v>
      </c>
      <c r="C391" s="71"/>
      <c r="D391" s="72">
        <v>-11.6</v>
      </c>
      <c r="E391" s="72">
        <v>46</v>
      </c>
      <c r="F391" s="72">
        <v>-100.2</v>
      </c>
      <c r="G391" s="72">
        <v>-25</v>
      </c>
      <c r="H391" s="72">
        <f t="shared" si="31"/>
        <v>46</v>
      </c>
      <c r="I391" s="72" t="s">
        <v>5568</v>
      </c>
      <c r="J391" s="71"/>
      <c r="K391" s="65"/>
      <c r="L391" s="65"/>
      <c r="M391" s="65"/>
      <c r="N391" s="65"/>
      <c r="O391" s="65"/>
      <c r="P391" s="71"/>
      <c r="Q391" s="65"/>
      <c r="R391" s="65"/>
      <c r="S391" s="65"/>
      <c r="T391" s="65"/>
      <c r="U391" s="65"/>
      <c r="V391" s="65"/>
      <c r="W391" s="71"/>
      <c r="X391" s="65"/>
      <c r="Y391" s="65"/>
      <c r="Z391" s="65"/>
      <c r="AA391" s="65"/>
      <c r="AB391" s="65"/>
      <c r="AC391" s="65"/>
      <c r="AD391" s="65"/>
      <c r="AE391" s="65"/>
      <c r="AF391" s="65"/>
      <c r="AG391" s="65"/>
      <c r="AH391" s="65"/>
      <c r="AI391" s="65"/>
      <c r="AJ391" s="71"/>
      <c r="AK391" s="72">
        <v>59.058666700000003</v>
      </c>
      <c r="AL391" s="72">
        <v>23.902000000000001</v>
      </c>
      <c r="AM391" s="72">
        <v>83.244</v>
      </c>
      <c r="AN391" s="72">
        <f t="shared" si="30"/>
        <v>83.244</v>
      </c>
      <c r="AO391" s="71"/>
      <c r="AP391" s="65"/>
      <c r="AQ391" s="65"/>
      <c r="AR391" s="65"/>
      <c r="AS391" s="65"/>
      <c r="AT391" s="72">
        <v>-6</v>
      </c>
      <c r="AU391" s="72">
        <v>2</v>
      </c>
      <c r="AV391" s="65">
        <f t="shared" si="32"/>
        <v>2</v>
      </c>
      <c r="AW391" s="63" t="s">
        <v>5569</v>
      </c>
    </row>
    <row r="392" spans="1:49" ht="16" customHeight="1" x14ac:dyDescent="0.2">
      <c r="A392" s="30" t="s">
        <v>1375</v>
      </c>
      <c r="B392" s="30" t="s">
        <v>1377</v>
      </c>
      <c r="C392" s="71"/>
      <c r="D392" s="72">
        <v>32.200000000000003</v>
      </c>
      <c r="E392" s="72">
        <v>1</v>
      </c>
      <c r="F392" s="72">
        <v>-62.7</v>
      </c>
      <c r="G392" s="72">
        <v>-28</v>
      </c>
      <c r="H392" s="72">
        <f t="shared" si="31"/>
        <v>32.200000000000003</v>
      </c>
      <c r="I392" s="72" t="s">
        <v>5568</v>
      </c>
      <c r="J392" s="71"/>
      <c r="K392" s="65"/>
      <c r="L392" s="65"/>
      <c r="M392" s="65"/>
      <c r="N392" s="65"/>
      <c r="O392" s="65"/>
      <c r="P392" s="71"/>
      <c r="Q392" s="65"/>
      <c r="R392" s="65"/>
      <c r="S392" s="65"/>
      <c r="T392" s="65"/>
      <c r="U392" s="65"/>
      <c r="V392" s="65"/>
      <c r="W392" s="71"/>
      <c r="X392" s="65"/>
      <c r="Y392" s="65"/>
      <c r="Z392" s="65"/>
      <c r="AA392" s="65"/>
      <c r="AB392" s="65"/>
      <c r="AC392" s="65"/>
      <c r="AD392" s="65"/>
      <c r="AE392" s="65"/>
      <c r="AF392" s="65"/>
      <c r="AG392" s="65"/>
      <c r="AH392" s="65"/>
      <c r="AI392" s="65"/>
      <c r="AJ392" s="71"/>
      <c r="AK392" s="72">
        <v>-1.2253333</v>
      </c>
      <c r="AL392" s="72">
        <v>4.6966666699999999</v>
      </c>
      <c r="AM392" s="72">
        <v>-1.8313333000000001</v>
      </c>
      <c r="AN392" s="72">
        <f t="shared" si="30"/>
        <v>4.6966666699999999</v>
      </c>
      <c r="AO392" s="71"/>
      <c r="AP392" s="65"/>
      <c r="AQ392" s="65"/>
      <c r="AR392" s="65"/>
      <c r="AS392" s="65"/>
      <c r="AT392" s="72">
        <v>11</v>
      </c>
      <c r="AU392" s="72">
        <v>4</v>
      </c>
      <c r="AV392" s="65">
        <f t="shared" si="32"/>
        <v>11</v>
      </c>
      <c r="AW392" s="63" t="s">
        <v>5567</v>
      </c>
    </row>
    <row r="393" spans="1:49" ht="16" customHeight="1" x14ac:dyDescent="0.2">
      <c r="A393" s="30" t="s">
        <v>1378</v>
      </c>
      <c r="B393" s="30" t="s">
        <v>1380</v>
      </c>
      <c r="C393" s="71"/>
      <c r="D393" s="72">
        <v>7</v>
      </c>
      <c r="E393" s="72">
        <v>-7</v>
      </c>
      <c r="F393" s="72">
        <v>42.9</v>
      </c>
      <c r="G393" s="72">
        <v>-51</v>
      </c>
      <c r="H393" s="72">
        <f t="shared" si="31"/>
        <v>42.9</v>
      </c>
      <c r="I393" s="72" t="s">
        <v>5568</v>
      </c>
      <c r="J393" s="71"/>
      <c r="K393" s="65"/>
      <c r="L393" s="65"/>
      <c r="M393" s="65"/>
      <c r="N393" s="65"/>
      <c r="O393" s="65"/>
      <c r="P393" s="71"/>
      <c r="Q393" s="65"/>
      <c r="R393" s="65"/>
      <c r="S393" s="65"/>
      <c r="T393" s="65"/>
      <c r="U393" s="65"/>
      <c r="V393" s="65"/>
      <c r="W393" s="71"/>
      <c r="X393" s="65"/>
      <c r="Y393" s="65"/>
      <c r="Z393" s="65"/>
      <c r="AA393" s="65"/>
      <c r="AB393" s="65"/>
      <c r="AC393" s="65"/>
      <c r="AD393" s="65"/>
      <c r="AE393" s="65"/>
      <c r="AF393" s="65"/>
      <c r="AG393" s="65"/>
      <c r="AH393" s="65"/>
      <c r="AI393" s="65"/>
      <c r="AJ393" s="71"/>
      <c r="AK393" s="72">
        <v>103.122333</v>
      </c>
      <c r="AL393" s="72">
        <v>89.083333300000007</v>
      </c>
      <c r="AM393" s="72">
        <v>56.8483333</v>
      </c>
      <c r="AN393" s="72">
        <f t="shared" si="30"/>
        <v>89.083333300000007</v>
      </c>
      <c r="AO393" s="71"/>
      <c r="AP393" s="65"/>
      <c r="AQ393" s="65"/>
      <c r="AR393" s="65"/>
      <c r="AS393" s="65"/>
      <c r="AT393" s="72">
        <v>4</v>
      </c>
      <c r="AU393" s="72">
        <v>3</v>
      </c>
      <c r="AV393" s="65">
        <f t="shared" si="32"/>
        <v>4</v>
      </c>
      <c r="AW393" s="63" t="s">
        <v>5569</v>
      </c>
    </row>
    <row r="394" spans="1:49" ht="16" customHeight="1" x14ac:dyDescent="0.2">
      <c r="A394" s="30" t="s">
        <v>1381</v>
      </c>
      <c r="B394" s="30" t="s">
        <v>1383</v>
      </c>
      <c r="C394" s="71"/>
      <c r="D394" s="72">
        <v>-1.3</v>
      </c>
      <c r="E394" s="72">
        <v>-24</v>
      </c>
      <c r="F394" s="72">
        <v>63.5</v>
      </c>
      <c r="G394" s="72">
        <v>57</v>
      </c>
      <c r="H394" s="72">
        <f t="shared" si="31"/>
        <v>63.5</v>
      </c>
      <c r="I394" s="72" t="s">
        <v>5568</v>
      </c>
      <c r="J394" s="71"/>
      <c r="K394" s="72">
        <v>47</v>
      </c>
      <c r="L394" s="65"/>
      <c r="M394" s="65"/>
      <c r="N394" s="65"/>
      <c r="O394" s="65">
        <f>MAX(K394,L394)</f>
        <v>47</v>
      </c>
      <c r="P394" s="71"/>
      <c r="Q394" s="65"/>
      <c r="R394" s="65"/>
      <c r="S394" s="65"/>
      <c r="T394" s="65"/>
      <c r="U394" s="65"/>
      <c r="V394" s="65"/>
      <c r="W394" s="71"/>
      <c r="X394" s="65"/>
      <c r="Y394" s="65"/>
      <c r="Z394" s="65"/>
      <c r="AA394" s="65"/>
      <c r="AB394" s="65"/>
      <c r="AC394" s="65"/>
      <c r="AD394" s="65"/>
      <c r="AE394" s="65"/>
      <c r="AF394" s="72">
        <v>0</v>
      </c>
      <c r="AG394" s="65"/>
      <c r="AH394" s="65"/>
      <c r="AI394" s="65">
        <f>MAX(X394:AF394)</f>
        <v>0</v>
      </c>
      <c r="AJ394" s="71"/>
      <c r="AK394" s="72">
        <v>34.350999999999999</v>
      </c>
      <c r="AL394" s="72">
        <v>70.822666699999999</v>
      </c>
      <c r="AM394" s="72">
        <v>35.344666699999998</v>
      </c>
      <c r="AN394" s="72">
        <f t="shared" si="30"/>
        <v>70.822666699999999</v>
      </c>
      <c r="AO394" s="71"/>
      <c r="AP394" s="65"/>
      <c r="AQ394" s="65"/>
      <c r="AR394" s="72">
        <v>25</v>
      </c>
      <c r="AS394" s="65">
        <f>MAX(AP394:AR394)</f>
        <v>25</v>
      </c>
      <c r="AT394" s="72">
        <v>7</v>
      </c>
      <c r="AU394" s="72">
        <v>-8</v>
      </c>
      <c r="AV394" s="65">
        <f t="shared" si="32"/>
        <v>7</v>
      </c>
      <c r="AW394" s="63" t="s">
        <v>5569</v>
      </c>
    </row>
    <row r="395" spans="1:49" ht="16" customHeight="1" x14ac:dyDescent="0.2">
      <c r="A395" s="30" t="s">
        <v>1384</v>
      </c>
      <c r="B395" s="30" t="s">
        <v>1386</v>
      </c>
      <c r="C395" s="71"/>
      <c r="D395" s="72">
        <v>-28.3</v>
      </c>
      <c r="E395" s="72">
        <v>-40</v>
      </c>
      <c r="F395" s="72">
        <v>31.4</v>
      </c>
      <c r="G395" s="72">
        <v>4</v>
      </c>
      <c r="H395" s="72">
        <f t="shared" si="31"/>
        <v>31.4</v>
      </c>
      <c r="I395" s="72" t="s">
        <v>5568</v>
      </c>
      <c r="J395" s="71"/>
      <c r="K395" s="65"/>
      <c r="L395" s="65"/>
      <c r="M395" s="65"/>
      <c r="N395" s="65"/>
      <c r="O395" s="65"/>
      <c r="P395" s="71"/>
      <c r="Q395" s="65"/>
      <c r="R395" s="65"/>
      <c r="S395" s="65"/>
      <c r="T395" s="65"/>
      <c r="U395" s="65"/>
      <c r="V395" s="65"/>
      <c r="W395" s="71"/>
      <c r="X395" s="65"/>
      <c r="Y395" s="65"/>
      <c r="Z395" s="65"/>
      <c r="AA395" s="65"/>
      <c r="AB395" s="65"/>
      <c r="AC395" s="65"/>
      <c r="AD395" s="65"/>
      <c r="AE395" s="65"/>
      <c r="AF395" s="65"/>
      <c r="AG395" s="65"/>
      <c r="AH395" s="65"/>
      <c r="AI395" s="65"/>
      <c r="AJ395" s="71"/>
      <c r="AK395" s="72">
        <v>-8.9393332999999995</v>
      </c>
      <c r="AL395" s="72">
        <v>6.5913333300000003</v>
      </c>
      <c r="AM395" s="72">
        <v>-4.6146666999999999</v>
      </c>
      <c r="AN395" s="72">
        <f t="shared" si="30"/>
        <v>6.5913333300000003</v>
      </c>
      <c r="AO395" s="71"/>
      <c r="AP395" s="65"/>
      <c r="AQ395" s="65"/>
      <c r="AR395" s="65"/>
      <c r="AS395" s="65"/>
      <c r="AT395" s="72">
        <v>11</v>
      </c>
      <c r="AU395" s="72">
        <v>-8</v>
      </c>
      <c r="AV395" s="65">
        <f t="shared" si="32"/>
        <v>11</v>
      </c>
      <c r="AW395" s="63" t="s">
        <v>5567</v>
      </c>
    </row>
    <row r="396" spans="1:49" ht="16" customHeight="1" x14ac:dyDescent="0.2">
      <c r="A396" s="30" t="s">
        <v>1387</v>
      </c>
      <c r="B396" s="30" t="s">
        <v>1389</v>
      </c>
      <c r="C396" s="71"/>
      <c r="D396" s="72">
        <v>-6.8</v>
      </c>
      <c r="E396" s="72">
        <v>1</v>
      </c>
      <c r="F396" s="72">
        <v>-34.4</v>
      </c>
      <c r="G396" s="72">
        <v>27</v>
      </c>
      <c r="H396" s="72">
        <f t="shared" si="31"/>
        <v>27</v>
      </c>
      <c r="I396" s="72" t="s">
        <v>5568</v>
      </c>
      <c r="J396" s="71"/>
      <c r="K396" s="65"/>
      <c r="L396" s="65"/>
      <c r="M396" s="65"/>
      <c r="N396" s="65"/>
      <c r="O396" s="65"/>
      <c r="P396" s="71"/>
      <c r="Q396" s="65"/>
      <c r="R396" s="65"/>
      <c r="S396" s="65"/>
      <c r="T396" s="65"/>
      <c r="U396" s="65"/>
      <c r="V396" s="65"/>
      <c r="W396" s="71"/>
      <c r="X396" s="65"/>
      <c r="Y396" s="65"/>
      <c r="Z396" s="65"/>
      <c r="AA396" s="65"/>
      <c r="AB396" s="65"/>
      <c r="AC396" s="65"/>
      <c r="AD396" s="65"/>
      <c r="AE396" s="65"/>
      <c r="AF396" s="65"/>
      <c r="AG396" s="65"/>
      <c r="AH396" s="65"/>
      <c r="AI396" s="65"/>
      <c r="AJ396" s="71"/>
      <c r="AK396" s="72">
        <v>5.5141666699999998</v>
      </c>
      <c r="AL396" s="72">
        <v>11.0616667</v>
      </c>
      <c r="AM396" s="72">
        <v>45.698666699999997</v>
      </c>
      <c r="AN396" s="72">
        <f t="shared" si="30"/>
        <v>45.698666699999997</v>
      </c>
      <c r="AO396" s="71"/>
      <c r="AP396" s="65"/>
      <c r="AQ396" s="65"/>
      <c r="AR396" s="65"/>
      <c r="AS396" s="65"/>
      <c r="AT396" s="72">
        <v>2</v>
      </c>
      <c r="AU396" s="72">
        <v>3</v>
      </c>
      <c r="AV396" s="65">
        <f t="shared" si="32"/>
        <v>3</v>
      </c>
      <c r="AW396" s="63" t="s">
        <v>5569</v>
      </c>
    </row>
    <row r="397" spans="1:49" ht="16" customHeight="1" x14ac:dyDescent="0.2">
      <c r="A397" s="30" t="s">
        <v>1390</v>
      </c>
      <c r="B397" s="30" t="s">
        <v>1392</v>
      </c>
      <c r="C397" s="71"/>
      <c r="D397" s="72">
        <v>29.2</v>
      </c>
      <c r="E397" s="72">
        <v>56</v>
      </c>
      <c r="F397" s="72">
        <v>-9.6999999999999993</v>
      </c>
      <c r="G397" s="72">
        <v>24</v>
      </c>
      <c r="H397" s="72">
        <f t="shared" si="31"/>
        <v>56</v>
      </c>
      <c r="I397" s="72" t="s">
        <v>5568</v>
      </c>
      <c r="J397" s="71"/>
      <c r="K397" s="65"/>
      <c r="L397" s="65"/>
      <c r="M397" s="65"/>
      <c r="N397" s="65"/>
      <c r="O397" s="65"/>
      <c r="P397" s="71"/>
      <c r="Q397" s="65"/>
      <c r="R397" s="65"/>
      <c r="S397" s="65"/>
      <c r="T397" s="65"/>
      <c r="U397" s="65"/>
      <c r="V397" s="65"/>
      <c r="W397" s="71"/>
      <c r="X397" s="65"/>
      <c r="Y397" s="65"/>
      <c r="Z397" s="65"/>
      <c r="AA397" s="65"/>
      <c r="AB397" s="65"/>
      <c r="AC397" s="65"/>
      <c r="AD397" s="65"/>
      <c r="AE397" s="65"/>
      <c r="AF397" s="65"/>
      <c r="AG397" s="65"/>
      <c r="AH397" s="65"/>
      <c r="AI397" s="65"/>
      <c r="AJ397" s="71"/>
      <c r="AK397" s="72">
        <v>1.4558333299999999</v>
      </c>
      <c r="AL397" s="72">
        <v>3.6466666700000001</v>
      </c>
      <c r="AM397" s="72">
        <v>8.7416666700000007</v>
      </c>
      <c r="AN397" s="72">
        <f t="shared" si="30"/>
        <v>8.7416666700000007</v>
      </c>
      <c r="AO397" s="71"/>
      <c r="AP397" s="65"/>
      <c r="AQ397" s="65"/>
      <c r="AR397" s="65"/>
      <c r="AS397" s="65"/>
      <c r="AT397" s="72">
        <v>-3</v>
      </c>
      <c r="AU397" s="72">
        <v>5</v>
      </c>
      <c r="AV397" s="65">
        <f t="shared" si="32"/>
        <v>5</v>
      </c>
      <c r="AW397" s="63" t="s">
        <v>5569</v>
      </c>
    </row>
    <row r="398" spans="1:49" ht="16" customHeight="1" x14ac:dyDescent="0.2">
      <c r="A398" s="30" t="s">
        <v>1393</v>
      </c>
      <c r="B398" s="30" t="s">
        <v>1395</v>
      </c>
      <c r="C398" s="71"/>
      <c r="D398" s="72">
        <v>-25.5</v>
      </c>
      <c r="E398" s="72">
        <v>35</v>
      </c>
      <c r="F398" s="72">
        <v>-119</v>
      </c>
      <c r="G398" s="72">
        <v>-25</v>
      </c>
      <c r="H398" s="72">
        <f t="shared" si="31"/>
        <v>35</v>
      </c>
      <c r="I398" s="72" t="s">
        <v>5568</v>
      </c>
      <c r="J398" s="71"/>
      <c r="K398" s="65"/>
      <c r="L398" s="65"/>
      <c r="M398" s="65"/>
      <c r="N398" s="65"/>
      <c r="O398" s="65"/>
      <c r="P398" s="71"/>
      <c r="Q398" s="65"/>
      <c r="R398" s="65"/>
      <c r="S398" s="65"/>
      <c r="T398" s="65"/>
      <c r="U398" s="65"/>
      <c r="V398" s="65"/>
      <c r="W398" s="71"/>
      <c r="X398" s="65"/>
      <c r="Y398" s="65"/>
      <c r="Z398" s="65"/>
      <c r="AA398" s="65"/>
      <c r="AB398" s="65"/>
      <c r="AC398" s="65"/>
      <c r="AD398" s="65"/>
      <c r="AE398" s="65"/>
      <c r="AF398" s="65"/>
      <c r="AG398" s="65"/>
      <c r="AH398" s="65"/>
      <c r="AI398" s="65"/>
      <c r="AJ398" s="71"/>
      <c r="AK398" s="72">
        <v>6.726</v>
      </c>
      <c r="AL398" s="72">
        <v>37.3973333</v>
      </c>
      <c r="AM398" s="72">
        <v>79.348333299999993</v>
      </c>
      <c r="AN398" s="72">
        <f t="shared" si="30"/>
        <v>79.348333299999993</v>
      </c>
      <c r="AO398" s="71"/>
      <c r="AP398" s="65"/>
      <c r="AQ398" s="65"/>
      <c r="AR398" s="65"/>
      <c r="AS398" s="65"/>
      <c r="AT398" s="72">
        <v>-6</v>
      </c>
      <c r="AU398" s="72">
        <v>2</v>
      </c>
      <c r="AV398" s="65">
        <f t="shared" si="32"/>
        <v>2</v>
      </c>
      <c r="AW398" s="63" t="s">
        <v>5569</v>
      </c>
    </row>
    <row r="399" spans="1:49" ht="16" customHeight="1" x14ac:dyDescent="0.2">
      <c r="A399" s="30" t="s">
        <v>1396</v>
      </c>
      <c r="B399" s="30" t="s">
        <v>1398</v>
      </c>
      <c r="C399" s="71"/>
      <c r="D399" s="72">
        <v>-15.5</v>
      </c>
      <c r="E399" s="72">
        <v>13</v>
      </c>
      <c r="F399" s="72">
        <v>-27.5</v>
      </c>
      <c r="G399" s="72">
        <v>-4</v>
      </c>
      <c r="H399" s="72">
        <f t="shared" si="31"/>
        <v>13</v>
      </c>
      <c r="I399" s="72" t="s">
        <v>5568</v>
      </c>
      <c r="J399" s="71"/>
      <c r="K399" s="65"/>
      <c r="L399" s="65"/>
      <c r="M399" s="65"/>
      <c r="N399" s="65"/>
      <c r="O399" s="65"/>
      <c r="P399" s="71"/>
      <c r="Q399" s="65"/>
      <c r="R399" s="65"/>
      <c r="S399" s="65"/>
      <c r="T399" s="65"/>
      <c r="U399" s="65"/>
      <c r="V399" s="65"/>
      <c r="W399" s="71"/>
      <c r="X399" s="65"/>
      <c r="Y399" s="65"/>
      <c r="Z399" s="65"/>
      <c r="AA399" s="65"/>
      <c r="AB399" s="65"/>
      <c r="AC399" s="65"/>
      <c r="AD399" s="65"/>
      <c r="AE399" s="65"/>
      <c r="AF399" s="65"/>
      <c r="AG399" s="65"/>
      <c r="AH399" s="65"/>
      <c r="AI399" s="65"/>
      <c r="AJ399" s="71"/>
      <c r="AK399" s="72">
        <v>13.6136667</v>
      </c>
      <c r="AL399" s="72">
        <v>44.424333300000001</v>
      </c>
      <c r="AM399" s="72">
        <v>23.9396667</v>
      </c>
      <c r="AN399" s="72">
        <f t="shared" si="30"/>
        <v>44.424333300000001</v>
      </c>
      <c r="AO399" s="71"/>
      <c r="AP399" s="65"/>
      <c r="AQ399" s="65"/>
      <c r="AR399" s="65"/>
      <c r="AS399" s="65"/>
      <c r="AT399" s="72">
        <v>1</v>
      </c>
      <c r="AU399" s="72">
        <v>-1</v>
      </c>
      <c r="AV399" s="65">
        <f t="shared" si="32"/>
        <v>1</v>
      </c>
      <c r="AW399" s="63" t="s">
        <v>5569</v>
      </c>
    </row>
    <row r="400" spans="1:49" ht="16" customHeight="1" x14ac:dyDescent="0.2">
      <c r="A400" s="30" t="s">
        <v>1399</v>
      </c>
      <c r="B400" s="30" t="s">
        <v>1401</v>
      </c>
      <c r="C400" s="71"/>
      <c r="D400" s="72">
        <v>-56.6</v>
      </c>
      <c r="E400" s="72">
        <v>-53</v>
      </c>
      <c r="F400" s="72">
        <v>-24.9</v>
      </c>
      <c r="G400" s="72">
        <v>-20</v>
      </c>
      <c r="H400" s="72">
        <f t="shared" si="31"/>
        <v>-20</v>
      </c>
      <c r="I400" s="72" t="s">
        <v>5568</v>
      </c>
      <c r="J400" s="71"/>
      <c r="K400" s="65"/>
      <c r="L400" s="65"/>
      <c r="M400" s="65"/>
      <c r="N400" s="65"/>
      <c r="O400" s="65"/>
      <c r="P400" s="71"/>
      <c r="Q400" s="65"/>
      <c r="R400" s="65"/>
      <c r="S400" s="65"/>
      <c r="T400" s="65"/>
      <c r="U400" s="65"/>
      <c r="V400" s="65"/>
      <c r="W400" s="71"/>
      <c r="X400" s="65"/>
      <c r="Y400" s="65"/>
      <c r="Z400" s="65"/>
      <c r="AA400" s="65"/>
      <c r="AB400" s="65"/>
      <c r="AC400" s="65"/>
      <c r="AD400" s="65"/>
      <c r="AE400" s="65"/>
      <c r="AF400" s="65"/>
      <c r="AG400" s="65"/>
      <c r="AH400" s="65"/>
      <c r="AI400" s="65"/>
      <c r="AJ400" s="71"/>
      <c r="AK400" s="72">
        <v>52.387999999999998</v>
      </c>
      <c r="AL400" s="72">
        <v>13.3276667</v>
      </c>
      <c r="AM400" s="72">
        <v>79.527666699999997</v>
      </c>
      <c r="AN400" s="72">
        <f t="shared" si="30"/>
        <v>79.527666699999997</v>
      </c>
      <c r="AO400" s="71"/>
      <c r="AP400" s="65"/>
      <c r="AQ400" s="65"/>
      <c r="AR400" s="65"/>
      <c r="AS400" s="65"/>
      <c r="AT400" s="72">
        <v>-3</v>
      </c>
      <c r="AU400" s="72">
        <v>-8</v>
      </c>
      <c r="AV400" s="65">
        <f t="shared" si="32"/>
        <v>-3</v>
      </c>
      <c r="AW400" s="63" t="s">
        <v>5569</v>
      </c>
    </row>
    <row r="401" spans="1:49" ht="16" customHeight="1" x14ac:dyDescent="0.2">
      <c r="A401" s="30" t="s">
        <v>1402</v>
      </c>
      <c r="B401" s="30" t="s">
        <v>1404</v>
      </c>
      <c r="C401" s="71"/>
      <c r="D401" s="72">
        <v>-26.9</v>
      </c>
      <c r="E401" s="72">
        <v>-51</v>
      </c>
      <c r="F401" s="72">
        <v>-11.7</v>
      </c>
      <c r="G401" s="72">
        <v>-10</v>
      </c>
      <c r="H401" s="72">
        <f t="shared" si="31"/>
        <v>-10</v>
      </c>
      <c r="I401" s="72" t="s">
        <v>5568</v>
      </c>
      <c r="J401" s="71"/>
      <c r="K401" s="65"/>
      <c r="L401" s="65"/>
      <c r="M401" s="65"/>
      <c r="N401" s="65"/>
      <c r="O401" s="65"/>
      <c r="P401" s="71"/>
      <c r="Q401" s="65"/>
      <c r="R401" s="65"/>
      <c r="S401" s="65"/>
      <c r="T401" s="65"/>
      <c r="U401" s="65"/>
      <c r="V401" s="65"/>
      <c r="W401" s="71"/>
      <c r="X401" s="65"/>
      <c r="Y401" s="65"/>
      <c r="Z401" s="65"/>
      <c r="AA401" s="65"/>
      <c r="AB401" s="65"/>
      <c r="AC401" s="65"/>
      <c r="AD401" s="65"/>
      <c r="AE401" s="65"/>
      <c r="AF401" s="65"/>
      <c r="AG401" s="65"/>
      <c r="AH401" s="65"/>
      <c r="AI401" s="65"/>
      <c r="AJ401" s="71"/>
      <c r="AK401" s="72">
        <v>17.479666699999999</v>
      </c>
      <c r="AL401" s="72">
        <v>15.1386667</v>
      </c>
      <c r="AM401" s="72">
        <v>5.21</v>
      </c>
      <c r="AN401" s="72">
        <f t="shared" si="30"/>
        <v>15.1386667</v>
      </c>
      <c r="AO401" s="71"/>
      <c r="AP401" s="65"/>
      <c r="AQ401" s="65"/>
      <c r="AR401" s="65"/>
      <c r="AS401" s="65"/>
      <c r="AT401" s="72">
        <v>-6</v>
      </c>
      <c r="AU401" s="72">
        <v>-5</v>
      </c>
      <c r="AV401" s="65">
        <f t="shared" si="32"/>
        <v>-5</v>
      </c>
      <c r="AW401" s="63" t="s">
        <v>5569</v>
      </c>
    </row>
    <row r="402" spans="1:49" ht="16" customHeight="1" x14ac:dyDescent="0.2">
      <c r="A402" s="30" t="s">
        <v>1405</v>
      </c>
      <c r="B402" s="30" t="s">
        <v>1407</v>
      </c>
      <c r="C402" s="71"/>
      <c r="D402" s="72">
        <v>5.6</v>
      </c>
      <c r="E402" s="72">
        <v>24</v>
      </c>
      <c r="F402" s="72">
        <v>-54.5</v>
      </c>
      <c r="G402" s="72">
        <v>-33</v>
      </c>
      <c r="H402" s="72">
        <f t="shared" si="31"/>
        <v>24</v>
      </c>
      <c r="I402" s="72" t="s">
        <v>5568</v>
      </c>
      <c r="J402" s="71"/>
      <c r="K402" s="65"/>
      <c r="L402" s="65"/>
      <c r="M402" s="65"/>
      <c r="N402" s="65"/>
      <c r="O402" s="65"/>
      <c r="P402" s="71"/>
      <c r="Q402" s="65"/>
      <c r="R402" s="65"/>
      <c r="S402" s="65"/>
      <c r="T402" s="65"/>
      <c r="U402" s="65"/>
      <c r="V402" s="65"/>
      <c r="W402" s="71"/>
      <c r="X402" s="65"/>
      <c r="Y402" s="65"/>
      <c r="Z402" s="65"/>
      <c r="AA402" s="65"/>
      <c r="AB402" s="65"/>
      <c r="AC402" s="65"/>
      <c r="AD402" s="65"/>
      <c r="AE402" s="65"/>
      <c r="AF402" s="65"/>
      <c r="AG402" s="65"/>
      <c r="AH402" s="65"/>
      <c r="AI402" s="65"/>
      <c r="AJ402" s="71"/>
      <c r="AK402" s="72">
        <v>1.95133333</v>
      </c>
      <c r="AL402" s="72">
        <v>11.2013333</v>
      </c>
      <c r="AM402" s="72">
        <v>79.538666699999993</v>
      </c>
      <c r="AN402" s="72">
        <f t="shared" si="30"/>
        <v>79.538666699999993</v>
      </c>
      <c r="AO402" s="71"/>
      <c r="AP402" s="65"/>
      <c r="AQ402" s="65"/>
      <c r="AR402" s="65"/>
      <c r="AS402" s="65"/>
      <c r="AT402" s="72">
        <v>-4</v>
      </c>
      <c r="AU402" s="72">
        <v>-3</v>
      </c>
      <c r="AV402" s="65">
        <f t="shared" si="32"/>
        <v>-3</v>
      </c>
      <c r="AW402" s="63" t="s">
        <v>5569</v>
      </c>
    </row>
    <row r="403" spans="1:49" ht="16" customHeight="1" x14ac:dyDescent="0.2">
      <c r="A403" s="30" t="s">
        <v>1408</v>
      </c>
      <c r="B403" s="30" t="s">
        <v>1410</v>
      </c>
      <c r="C403" s="71"/>
      <c r="D403" s="72">
        <v>-7.4</v>
      </c>
      <c r="E403" s="72">
        <v>35</v>
      </c>
      <c r="F403" s="72">
        <v>-73.8</v>
      </c>
      <c r="G403" s="72">
        <v>-31</v>
      </c>
      <c r="H403" s="72">
        <f t="shared" si="31"/>
        <v>35</v>
      </c>
      <c r="I403" s="72" t="s">
        <v>5568</v>
      </c>
      <c r="J403" s="71"/>
      <c r="K403" s="65"/>
      <c r="L403" s="65"/>
      <c r="M403" s="65"/>
      <c r="N403" s="65"/>
      <c r="O403" s="65"/>
      <c r="P403" s="71"/>
      <c r="Q403" s="65"/>
      <c r="R403" s="65"/>
      <c r="S403" s="65"/>
      <c r="T403" s="65"/>
      <c r="U403" s="65"/>
      <c r="V403" s="65"/>
      <c r="W403" s="71"/>
      <c r="X403" s="65"/>
      <c r="Y403" s="65"/>
      <c r="Z403" s="65"/>
      <c r="AA403" s="65"/>
      <c r="AB403" s="65"/>
      <c r="AC403" s="65"/>
      <c r="AD403" s="65"/>
      <c r="AE403" s="65"/>
      <c r="AF403" s="65"/>
      <c r="AG403" s="65"/>
      <c r="AH403" s="65"/>
      <c r="AI403" s="65"/>
      <c r="AJ403" s="71"/>
      <c r="AK403" s="72">
        <v>82.356999999999999</v>
      </c>
      <c r="AL403" s="72">
        <v>40.791333299999998</v>
      </c>
      <c r="AM403" s="72">
        <v>29.0296667</v>
      </c>
      <c r="AN403" s="72">
        <f t="shared" ref="AN403:AN408" si="33">MAX(AL403,AM403)</f>
        <v>40.791333299999998</v>
      </c>
      <c r="AO403" s="71"/>
      <c r="AP403" s="65"/>
      <c r="AQ403" s="65"/>
      <c r="AR403" s="65"/>
      <c r="AS403" s="65"/>
      <c r="AT403" s="72">
        <v>1</v>
      </c>
      <c r="AU403" s="72">
        <v>17</v>
      </c>
      <c r="AV403" s="65">
        <f t="shared" si="32"/>
        <v>17</v>
      </c>
      <c r="AW403" s="63" t="s">
        <v>5567</v>
      </c>
    </row>
    <row r="404" spans="1:49" ht="16" customHeight="1" x14ac:dyDescent="0.2">
      <c r="A404" s="30" t="s">
        <v>1411</v>
      </c>
      <c r="B404" s="30" t="s">
        <v>1413</v>
      </c>
      <c r="C404" s="71"/>
      <c r="D404" s="72">
        <v>67.2</v>
      </c>
      <c r="E404" s="72">
        <v>-51</v>
      </c>
      <c r="F404" s="72">
        <v>12.6</v>
      </c>
      <c r="G404" s="72">
        <v>-44</v>
      </c>
      <c r="H404" s="72">
        <f t="shared" si="31"/>
        <v>67.2</v>
      </c>
      <c r="I404" s="72" t="s">
        <v>5568</v>
      </c>
      <c r="J404" s="71"/>
      <c r="K404" s="65"/>
      <c r="L404" s="65"/>
      <c r="M404" s="65"/>
      <c r="N404" s="65"/>
      <c r="O404" s="65"/>
      <c r="P404" s="71"/>
      <c r="Q404" s="65"/>
      <c r="R404" s="65"/>
      <c r="S404" s="65"/>
      <c r="T404" s="65"/>
      <c r="U404" s="65"/>
      <c r="V404" s="65"/>
      <c r="W404" s="71"/>
      <c r="X404" s="65"/>
      <c r="Y404" s="65"/>
      <c r="Z404" s="65"/>
      <c r="AA404" s="65"/>
      <c r="AB404" s="65"/>
      <c r="AC404" s="65"/>
      <c r="AD404" s="65"/>
      <c r="AE404" s="65"/>
      <c r="AF404" s="65"/>
      <c r="AG404" s="65"/>
      <c r="AH404" s="65"/>
      <c r="AI404" s="65"/>
      <c r="AJ404" s="71"/>
      <c r="AK404" s="72">
        <v>84.0223333</v>
      </c>
      <c r="AL404" s="72">
        <v>63.4686667</v>
      </c>
      <c r="AM404" s="72">
        <v>54.533666699999998</v>
      </c>
      <c r="AN404" s="72">
        <f t="shared" si="33"/>
        <v>63.4686667</v>
      </c>
      <c r="AO404" s="71"/>
      <c r="AP404" s="65"/>
      <c r="AQ404" s="65"/>
      <c r="AR404" s="65"/>
      <c r="AS404" s="65"/>
      <c r="AT404" s="72">
        <v>-3</v>
      </c>
      <c r="AU404" s="72">
        <v>-4</v>
      </c>
      <c r="AV404" s="65">
        <f t="shared" si="32"/>
        <v>-3</v>
      </c>
      <c r="AW404" s="63" t="s">
        <v>5569</v>
      </c>
    </row>
    <row r="405" spans="1:49" ht="16" customHeight="1" x14ac:dyDescent="0.2">
      <c r="A405" s="30" t="s">
        <v>1414</v>
      </c>
      <c r="B405" s="30" t="s">
        <v>1416</v>
      </c>
      <c r="C405" s="71"/>
      <c r="D405" s="72">
        <v>8</v>
      </c>
      <c r="E405" s="72">
        <v>25</v>
      </c>
      <c r="F405" s="72">
        <v>-64.2</v>
      </c>
      <c r="G405" s="72">
        <v>-46</v>
      </c>
      <c r="H405" s="72">
        <f t="shared" si="31"/>
        <v>25</v>
      </c>
      <c r="I405" s="72" t="s">
        <v>5568</v>
      </c>
      <c r="J405" s="71"/>
      <c r="K405" s="65"/>
      <c r="L405" s="65"/>
      <c r="M405" s="65"/>
      <c r="N405" s="65"/>
      <c r="O405" s="65"/>
      <c r="P405" s="71"/>
      <c r="Q405" s="65"/>
      <c r="R405" s="65"/>
      <c r="S405" s="65"/>
      <c r="T405" s="65"/>
      <c r="U405" s="65"/>
      <c r="V405" s="65"/>
      <c r="W405" s="71"/>
      <c r="X405" s="65"/>
      <c r="Y405" s="65"/>
      <c r="Z405" s="65"/>
      <c r="AA405" s="65"/>
      <c r="AB405" s="65"/>
      <c r="AC405" s="65"/>
      <c r="AD405" s="65"/>
      <c r="AE405" s="65"/>
      <c r="AF405" s="65"/>
      <c r="AG405" s="65"/>
      <c r="AH405" s="65"/>
      <c r="AI405" s="65"/>
      <c r="AJ405" s="71"/>
      <c r="AK405" s="72">
        <v>22.407333300000001</v>
      </c>
      <c r="AL405" s="72">
        <v>26.4456667</v>
      </c>
      <c r="AM405" s="72">
        <v>-2.5000000000000001E-2</v>
      </c>
      <c r="AN405" s="72">
        <f t="shared" si="33"/>
        <v>26.4456667</v>
      </c>
      <c r="AO405" s="71"/>
      <c r="AP405" s="65"/>
      <c r="AQ405" s="65"/>
      <c r="AR405" s="65"/>
      <c r="AS405" s="65"/>
      <c r="AT405" s="72">
        <v>-3</v>
      </c>
      <c r="AU405" s="72">
        <v>-2</v>
      </c>
      <c r="AV405" s="65">
        <f t="shared" si="32"/>
        <v>-2</v>
      </c>
      <c r="AW405" s="63" t="s">
        <v>5569</v>
      </c>
    </row>
    <row r="406" spans="1:49" ht="16" customHeight="1" x14ac:dyDescent="0.2">
      <c r="A406" s="30" t="s">
        <v>1417</v>
      </c>
      <c r="B406" s="30" t="s">
        <v>1419</v>
      </c>
      <c r="C406" s="71"/>
      <c r="D406" s="72">
        <v>32</v>
      </c>
      <c r="E406" s="72">
        <v>22</v>
      </c>
      <c r="F406" s="72">
        <v>-25.2</v>
      </c>
      <c r="G406" s="72">
        <v>14</v>
      </c>
      <c r="H406" s="72">
        <f t="shared" si="31"/>
        <v>32</v>
      </c>
      <c r="I406" s="72" t="s">
        <v>5568</v>
      </c>
      <c r="J406" s="71"/>
      <c r="K406" s="65"/>
      <c r="L406" s="65"/>
      <c r="M406" s="65"/>
      <c r="N406" s="65"/>
      <c r="O406" s="65"/>
      <c r="P406" s="71"/>
      <c r="Q406" s="65"/>
      <c r="R406" s="65"/>
      <c r="S406" s="65"/>
      <c r="T406" s="65"/>
      <c r="U406" s="65"/>
      <c r="V406" s="65"/>
      <c r="W406" s="71"/>
      <c r="X406" s="65"/>
      <c r="Y406" s="65"/>
      <c r="Z406" s="65"/>
      <c r="AA406" s="65"/>
      <c r="AB406" s="65"/>
      <c r="AC406" s="65"/>
      <c r="AD406" s="65"/>
      <c r="AE406" s="65"/>
      <c r="AF406" s="65"/>
      <c r="AG406" s="65"/>
      <c r="AH406" s="65"/>
      <c r="AI406" s="65"/>
      <c r="AJ406" s="71"/>
      <c r="AK406" s="72">
        <v>7.1026666699999996</v>
      </c>
      <c r="AL406" s="72">
        <v>26.382666700000001</v>
      </c>
      <c r="AM406" s="72">
        <v>98.215999999999994</v>
      </c>
      <c r="AN406" s="72">
        <f t="shared" si="33"/>
        <v>98.215999999999994</v>
      </c>
      <c r="AO406" s="71"/>
      <c r="AP406" s="65"/>
      <c r="AQ406" s="65"/>
      <c r="AR406" s="65"/>
      <c r="AS406" s="65"/>
      <c r="AT406" s="72">
        <v>2</v>
      </c>
      <c r="AU406" s="72">
        <v>1</v>
      </c>
      <c r="AV406" s="65">
        <f t="shared" si="32"/>
        <v>2</v>
      </c>
      <c r="AW406" s="63" t="s">
        <v>5569</v>
      </c>
    </row>
    <row r="407" spans="1:49" ht="16" customHeight="1" x14ac:dyDescent="0.2">
      <c r="A407" s="30" t="s">
        <v>1420</v>
      </c>
      <c r="B407" s="30" t="s">
        <v>1422</v>
      </c>
      <c r="C407" s="71"/>
      <c r="D407" s="72">
        <v>-7.3</v>
      </c>
      <c r="E407" s="72">
        <v>32</v>
      </c>
      <c r="F407" s="72">
        <v>-105.9</v>
      </c>
      <c r="G407" s="72">
        <v>-18</v>
      </c>
      <c r="H407" s="72">
        <f t="shared" si="31"/>
        <v>32</v>
      </c>
      <c r="I407" s="72" t="s">
        <v>5568</v>
      </c>
      <c r="J407" s="71"/>
      <c r="K407" s="65"/>
      <c r="L407" s="65"/>
      <c r="M407" s="65"/>
      <c r="N407" s="65"/>
      <c r="O407" s="65"/>
      <c r="P407" s="71"/>
      <c r="Q407" s="65"/>
      <c r="R407" s="65"/>
      <c r="S407" s="65"/>
      <c r="T407" s="65"/>
      <c r="U407" s="65"/>
      <c r="V407" s="65"/>
      <c r="W407" s="71"/>
      <c r="X407" s="65"/>
      <c r="Y407" s="65"/>
      <c r="Z407" s="65"/>
      <c r="AA407" s="65"/>
      <c r="AB407" s="65"/>
      <c r="AC407" s="65"/>
      <c r="AD407" s="65"/>
      <c r="AE407" s="65"/>
      <c r="AF407" s="65"/>
      <c r="AG407" s="65"/>
      <c r="AH407" s="65"/>
      <c r="AI407" s="65"/>
      <c r="AJ407" s="71"/>
      <c r="AK407" s="72">
        <v>55.795333300000003</v>
      </c>
      <c r="AL407" s="72">
        <v>34.583666700000002</v>
      </c>
      <c r="AM407" s="72">
        <v>24.078666699999999</v>
      </c>
      <c r="AN407" s="72">
        <f t="shared" si="33"/>
        <v>34.583666700000002</v>
      </c>
      <c r="AO407" s="71"/>
      <c r="AP407" s="65"/>
      <c r="AQ407" s="65"/>
      <c r="AR407" s="65"/>
      <c r="AS407" s="65"/>
      <c r="AT407" s="72">
        <v>-1</v>
      </c>
      <c r="AU407" s="72">
        <v>-1</v>
      </c>
      <c r="AV407" s="65">
        <f t="shared" si="32"/>
        <v>-1</v>
      </c>
      <c r="AW407" s="63" t="s">
        <v>5569</v>
      </c>
    </row>
    <row r="408" spans="1:49" ht="16" customHeight="1" x14ac:dyDescent="0.2">
      <c r="A408" s="30" t="s">
        <v>1423</v>
      </c>
      <c r="B408" s="30" t="s">
        <v>1425</v>
      </c>
      <c r="C408" s="71"/>
      <c r="D408" s="72">
        <v>-36.200000000000003</v>
      </c>
      <c r="E408" s="72">
        <v>27</v>
      </c>
      <c r="F408" s="72">
        <v>27.8</v>
      </c>
      <c r="G408" s="72">
        <v>6</v>
      </c>
      <c r="H408" s="72">
        <f t="shared" si="31"/>
        <v>27.8</v>
      </c>
      <c r="I408" s="72" t="s">
        <v>5568</v>
      </c>
      <c r="J408" s="71"/>
      <c r="K408" s="65"/>
      <c r="L408" s="65"/>
      <c r="M408" s="65"/>
      <c r="N408" s="65"/>
      <c r="O408" s="65"/>
      <c r="P408" s="71"/>
      <c r="Q408" s="65"/>
      <c r="R408" s="65"/>
      <c r="S408" s="65"/>
      <c r="T408" s="65"/>
      <c r="U408" s="65"/>
      <c r="V408" s="65"/>
      <c r="W408" s="71"/>
      <c r="X408" s="65"/>
      <c r="Y408" s="65"/>
      <c r="Z408" s="65"/>
      <c r="AA408" s="65"/>
      <c r="AB408" s="65"/>
      <c r="AC408" s="65"/>
      <c r="AD408" s="65"/>
      <c r="AE408" s="65"/>
      <c r="AF408" s="65"/>
      <c r="AG408" s="65"/>
      <c r="AH408" s="65"/>
      <c r="AI408" s="65"/>
      <c r="AJ408" s="71"/>
      <c r="AK408" s="72">
        <v>45.069333299999997</v>
      </c>
      <c r="AL408" s="72">
        <v>19.153666699999999</v>
      </c>
      <c r="AM408" s="72">
        <v>29.407</v>
      </c>
      <c r="AN408" s="72">
        <f t="shared" si="33"/>
        <v>29.407</v>
      </c>
      <c r="AO408" s="71"/>
      <c r="AP408" s="65"/>
      <c r="AQ408" s="65"/>
      <c r="AR408" s="65"/>
      <c r="AS408" s="65"/>
      <c r="AT408" s="72">
        <v>-7</v>
      </c>
      <c r="AU408" s="72">
        <v>-2</v>
      </c>
      <c r="AV408" s="65">
        <f t="shared" si="32"/>
        <v>-2</v>
      </c>
      <c r="AW408" s="63" t="s">
        <v>5569</v>
      </c>
    </row>
    <row r="409" spans="1:49" ht="16" customHeight="1" x14ac:dyDescent="0.2">
      <c r="A409" s="30" t="s">
        <v>1454</v>
      </c>
      <c r="B409" s="30" t="s">
        <v>1456</v>
      </c>
      <c r="C409" s="71"/>
      <c r="D409" s="72">
        <v>-67</v>
      </c>
      <c r="E409" s="72">
        <v>20.9</v>
      </c>
      <c r="F409" s="72">
        <v>-114.6</v>
      </c>
      <c r="G409" s="72">
        <v>10.1</v>
      </c>
      <c r="H409" s="72">
        <f t="shared" si="31"/>
        <v>20.9</v>
      </c>
      <c r="I409" s="72" t="s">
        <v>5568</v>
      </c>
      <c r="J409" s="71"/>
      <c r="K409" s="65"/>
      <c r="L409" s="72">
        <v>37.7650478021339</v>
      </c>
      <c r="M409" s="72">
        <v>84.326643838585198</v>
      </c>
      <c r="N409" s="72">
        <v>87.248322147650995</v>
      </c>
      <c r="O409" s="65">
        <f t="shared" ref="O409:O472" si="34">MAX(K409,L409)</f>
        <v>37.7650478021339</v>
      </c>
      <c r="P409" s="71"/>
      <c r="Q409" s="72">
        <v>16.6600383</v>
      </c>
      <c r="R409" s="72">
        <v>96.507198465643199</v>
      </c>
      <c r="S409" s="72">
        <v>18.5635138121546</v>
      </c>
      <c r="T409" s="72">
        <v>20.676338647342899</v>
      </c>
      <c r="U409" s="72">
        <v>-1.0843718528995601</v>
      </c>
      <c r="V409" s="65">
        <f t="shared" ref="V409:V472" si="35">MAX(Q409:U409)</f>
        <v>96.507198465643199</v>
      </c>
      <c r="W409" s="71"/>
      <c r="X409" s="72">
        <v>14.3225224924012</v>
      </c>
      <c r="Y409" s="72">
        <v>28.871129670329601</v>
      </c>
      <c r="Z409" s="72">
        <v>59.065169231498203</v>
      </c>
      <c r="AA409" s="72">
        <v>10.95112739</v>
      </c>
      <c r="AB409" s="72">
        <v>9.1599667313556896</v>
      </c>
      <c r="AC409" s="72">
        <v>-4.8639999999999901</v>
      </c>
      <c r="AD409" s="72">
        <v>0</v>
      </c>
      <c r="AE409" s="72">
        <v>14.610810246904601</v>
      </c>
      <c r="AF409" s="65"/>
      <c r="AG409" s="72">
        <v>-0.95215684993975103</v>
      </c>
      <c r="AH409" s="72">
        <v>17.421542795196402</v>
      </c>
      <c r="AI409" s="65">
        <f t="shared" ref="AI409:AI472" si="36">MAX(X409:AF409)</f>
        <v>59.065169231498203</v>
      </c>
      <c r="AJ409" s="71"/>
      <c r="AK409" s="65"/>
      <c r="AL409" s="65"/>
      <c r="AM409" s="65"/>
      <c r="AN409" s="65"/>
      <c r="AO409" s="71"/>
      <c r="AP409" s="72">
        <v>-7.0522640616098498</v>
      </c>
      <c r="AQ409" s="72">
        <v>8.5535619751110303</v>
      </c>
      <c r="AR409" s="65"/>
      <c r="AS409" s="65">
        <f t="shared" ref="AS409:AS472" si="37">MAX(AP409:AR409)</f>
        <v>8.5535619751110303</v>
      </c>
      <c r="AT409" s="72">
        <v>4</v>
      </c>
      <c r="AU409" s="72">
        <v>4</v>
      </c>
      <c r="AV409" s="65">
        <f t="shared" si="32"/>
        <v>4</v>
      </c>
      <c r="AW409" s="63" t="s">
        <v>5569</v>
      </c>
    </row>
    <row r="410" spans="1:49" ht="16" customHeight="1" x14ac:dyDescent="0.2">
      <c r="A410" s="30" t="s">
        <v>1457</v>
      </c>
      <c r="B410" s="30" t="s">
        <v>1459</v>
      </c>
      <c r="C410" s="71"/>
      <c r="D410" s="72">
        <v>54.5</v>
      </c>
      <c r="E410" s="72">
        <v>27.8</v>
      </c>
      <c r="F410" s="72">
        <v>-7.1</v>
      </c>
      <c r="G410" s="72">
        <v>23.7</v>
      </c>
      <c r="H410" s="72">
        <f t="shared" si="31"/>
        <v>54.5</v>
      </c>
      <c r="I410" s="72" t="s">
        <v>5568</v>
      </c>
      <c r="J410" s="71"/>
      <c r="K410" s="65"/>
      <c r="L410" s="72">
        <v>11.0978443842691</v>
      </c>
      <c r="M410" s="72">
        <v>102.897497144044</v>
      </c>
      <c r="N410" s="72">
        <v>103.07111687699</v>
      </c>
      <c r="O410" s="65">
        <f t="shared" si="34"/>
        <v>11.0978443842691</v>
      </c>
      <c r="P410" s="71"/>
      <c r="Q410" s="72">
        <v>9.2561012500000004</v>
      </c>
      <c r="R410" s="72">
        <v>94.2804452557411</v>
      </c>
      <c r="S410" s="72">
        <v>-21.163720279720199</v>
      </c>
      <c r="T410" s="72">
        <v>15.157185928393</v>
      </c>
      <c r="U410" s="72">
        <v>-13.720368928086801</v>
      </c>
      <c r="V410" s="65">
        <f t="shared" si="35"/>
        <v>94.2804452557411</v>
      </c>
      <c r="W410" s="71"/>
      <c r="X410" s="72">
        <v>-2.1033556962025299</v>
      </c>
      <c r="Y410" s="72">
        <v>6.9930077922077896</v>
      </c>
      <c r="Z410" s="72">
        <v>24.955278340500598</v>
      </c>
      <c r="AA410" s="72">
        <v>5.5517333820000001</v>
      </c>
      <c r="AB410" s="72">
        <v>49.857857981583301</v>
      </c>
      <c r="AC410" s="72">
        <v>31.637749999999901</v>
      </c>
      <c r="AD410" s="72">
        <v>33.4343624069394</v>
      </c>
      <c r="AE410" s="72">
        <v>-10.049868818595</v>
      </c>
      <c r="AF410" s="65"/>
      <c r="AG410" s="72">
        <v>6.3184317983222202</v>
      </c>
      <c r="AH410" s="72">
        <v>-0.28254352351783302</v>
      </c>
      <c r="AI410" s="65">
        <f t="shared" si="36"/>
        <v>49.857857981583301</v>
      </c>
      <c r="AJ410" s="71"/>
      <c r="AK410" s="65"/>
      <c r="AL410" s="65"/>
      <c r="AM410" s="65"/>
      <c r="AN410" s="65"/>
      <c r="AO410" s="71"/>
      <c r="AP410" s="72">
        <v>98.400624827041298</v>
      </c>
      <c r="AQ410" s="65"/>
      <c r="AR410" s="65"/>
      <c r="AS410" s="65">
        <f t="shared" si="37"/>
        <v>98.400624827041298</v>
      </c>
      <c r="AT410" s="72">
        <v>1</v>
      </c>
      <c r="AU410" s="72">
        <v>-2</v>
      </c>
      <c r="AV410" s="65">
        <f t="shared" si="32"/>
        <v>1</v>
      </c>
      <c r="AW410" s="63" t="s">
        <v>5569</v>
      </c>
    </row>
    <row r="411" spans="1:49" ht="16" customHeight="1" x14ac:dyDescent="0.2">
      <c r="A411" s="30" t="s">
        <v>1460</v>
      </c>
      <c r="B411" s="30" t="s">
        <v>1462</v>
      </c>
      <c r="C411" s="71"/>
      <c r="D411" s="72">
        <v>50.1</v>
      </c>
      <c r="E411" s="72">
        <v>20.2</v>
      </c>
      <c r="F411" s="72">
        <v>17.5</v>
      </c>
      <c r="G411" s="72">
        <v>72.8</v>
      </c>
      <c r="H411" s="72">
        <f t="shared" si="31"/>
        <v>72.8</v>
      </c>
      <c r="I411" s="72" t="s">
        <v>5568</v>
      </c>
      <c r="J411" s="71"/>
      <c r="K411" s="65"/>
      <c r="L411" s="72">
        <v>96.577794096580405</v>
      </c>
      <c r="M411" s="72">
        <v>103.398205539421</v>
      </c>
      <c r="N411" s="72">
        <v>105.704697986577</v>
      </c>
      <c r="O411" s="65">
        <f t="shared" si="34"/>
        <v>96.577794096580405</v>
      </c>
      <c r="P411" s="71"/>
      <c r="Q411" s="72">
        <v>96.088962100000003</v>
      </c>
      <c r="R411" s="72">
        <v>98.101265822784796</v>
      </c>
      <c r="S411" s="72">
        <v>95.801082872928106</v>
      </c>
      <c r="T411" s="72">
        <v>88.695662318840505</v>
      </c>
      <c r="U411" s="72">
        <v>42.338541867043801</v>
      </c>
      <c r="V411" s="65">
        <f t="shared" si="35"/>
        <v>98.101265822784796</v>
      </c>
      <c r="W411" s="71"/>
      <c r="X411" s="72">
        <v>38.942583282674697</v>
      </c>
      <c r="Y411" s="72">
        <v>70.629371428571403</v>
      </c>
      <c r="Z411" s="72">
        <v>107.142857142857</v>
      </c>
      <c r="AA411" s="72">
        <v>41.018953959999997</v>
      </c>
      <c r="AB411" s="72">
        <v>100</v>
      </c>
      <c r="AC411" s="72">
        <v>4.34919999999999</v>
      </c>
      <c r="AD411" s="72">
        <v>45.674189814814802</v>
      </c>
      <c r="AE411" s="72">
        <v>60.382557195899402</v>
      </c>
      <c r="AF411" s="65"/>
      <c r="AG411" s="72">
        <v>-14.7437508497756</v>
      </c>
      <c r="AH411" s="72">
        <v>-30.177559151205799</v>
      </c>
      <c r="AI411" s="65">
        <f t="shared" si="36"/>
        <v>107.142857142857</v>
      </c>
      <c r="AJ411" s="71"/>
      <c r="AK411" s="65"/>
      <c r="AL411" s="65"/>
      <c r="AM411" s="65"/>
      <c r="AN411" s="65"/>
      <c r="AO411" s="71"/>
      <c r="AP411" s="72">
        <v>99.2581973890385</v>
      </c>
      <c r="AQ411" s="72">
        <v>100.086492505225</v>
      </c>
      <c r="AR411" s="65"/>
      <c r="AS411" s="65">
        <f t="shared" si="37"/>
        <v>100.086492505225</v>
      </c>
      <c r="AT411" s="72">
        <v>14</v>
      </c>
      <c r="AU411" s="72">
        <v>0</v>
      </c>
      <c r="AV411" s="65">
        <f t="shared" si="32"/>
        <v>14</v>
      </c>
      <c r="AW411" s="63" t="s">
        <v>5567</v>
      </c>
    </row>
    <row r="412" spans="1:49" ht="16" customHeight="1" x14ac:dyDescent="0.2">
      <c r="A412" s="30" t="s">
        <v>1463</v>
      </c>
      <c r="B412" s="30" t="s">
        <v>1465</v>
      </c>
      <c r="C412" s="71"/>
      <c r="D412" s="72">
        <v>34.700000000000003</v>
      </c>
      <c r="E412" s="72">
        <v>27.2</v>
      </c>
      <c r="F412" s="72">
        <v>-10.6</v>
      </c>
      <c r="G412" s="72">
        <v>53.7</v>
      </c>
      <c r="H412" s="72">
        <f t="shared" si="31"/>
        <v>53.7</v>
      </c>
      <c r="I412" s="72" t="s">
        <v>5568</v>
      </c>
      <c r="J412" s="71"/>
      <c r="K412" s="65"/>
      <c r="L412" s="72">
        <v>4.0732304051478101</v>
      </c>
      <c r="M412" s="72">
        <v>69.4161501452039</v>
      </c>
      <c r="N412" s="72">
        <v>61.241610738254998</v>
      </c>
      <c r="O412" s="65">
        <f t="shared" si="34"/>
        <v>4.0732304051478101</v>
      </c>
      <c r="P412" s="71"/>
      <c r="Q412" s="72">
        <v>48.110268099999999</v>
      </c>
      <c r="R412" s="72">
        <v>102.272993642118</v>
      </c>
      <c r="S412" s="72">
        <v>98.011027624309406</v>
      </c>
      <c r="T412" s="72">
        <v>87.149768599033806</v>
      </c>
      <c r="U412" s="72">
        <v>34.276307072135701</v>
      </c>
      <c r="V412" s="65">
        <f t="shared" si="35"/>
        <v>102.272993642118</v>
      </c>
      <c r="W412" s="71"/>
      <c r="X412" s="72">
        <v>13.1067170212765</v>
      </c>
      <c r="Y412" s="72">
        <v>21.178821978021901</v>
      </c>
      <c r="Z412" s="72">
        <v>34.736290293918998</v>
      </c>
      <c r="AA412" s="72">
        <v>10.34750998</v>
      </c>
      <c r="AB412" s="72">
        <v>100</v>
      </c>
      <c r="AC412" s="72">
        <v>18.2043999999999</v>
      </c>
      <c r="AD412" s="72">
        <v>21.085139125733001</v>
      </c>
      <c r="AE412" s="72">
        <v>45.659173591730699</v>
      </c>
      <c r="AF412" s="65"/>
      <c r="AG412" s="72">
        <v>20.2447422484444</v>
      </c>
      <c r="AH412" s="72">
        <v>-7.7067708176504102</v>
      </c>
      <c r="AI412" s="65">
        <f t="shared" si="36"/>
        <v>100</v>
      </c>
      <c r="AJ412" s="71"/>
      <c r="AK412" s="65"/>
      <c r="AL412" s="65"/>
      <c r="AM412" s="65"/>
      <c r="AN412" s="65"/>
      <c r="AO412" s="71"/>
      <c r="AP412" s="72">
        <v>23.013485630308001</v>
      </c>
      <c r="AQ412" s="72">
        <v>55.696948156690603</v>
      </c>
      <c r="AR412" s="65"/>
      <c r="AS412" s="65">
        <f t="shared" si="37"/>
        <v>55.696948156690603</v>
      </c>
      <c r="AT412" s="72">
        <v>10</v>
      </c>
      <c r="AU412" s="72">
        <v>-2</v>
      </c>
      <c r="AV412" s="65">
        <f t="shared" si="32"/>
        <v>10</v>
      </c>
      <c r="AW412" s="63" t="s">
        <v>5567</v>
      </c>
    </row>
    <row r="413" spans="1:49" ht="16" customHeight="1" x14ac:dyDescent="0.2">
      <c r="A413" s="30" t="s">
        <v>1466</v>
      </c>
      <c r="B413" s="30" t="s">
        <v>1468</v>
      </c>
      <c r="C413" s="71"/>
      <c r="D413" s="72">
        <v>-35.1</v>
      </c>
      <c r="E413" s="72">
        <v>12.6</v>
      </c>
      <c r="F413" s="72">
        <v>39.6</v>
      </c>
      <c r="G413" s="72">
        <v>26.5</v>
      </c>
      <c r="H413" s="72">
        <f t="shared" si="31"/>
        <v>39.6</v>
      </c>
      <c r="I413" s="72" t="s">
        <v>5568</v>
      </c>
      <c r="J413" s="71"/>
      <c r="K413" s="65"/>
      <c r="L413" s="72">
        <v>0.69684147074146097</v>
      </c>
      <c r="M413" s="72">
        <v>96.116336526375093</v>
      </c>
      <c r="N413" s="72">
        <v>96.476510067114006</v>
      </c>
      <c r="O413" s="65">
        <f t="shared" si="34"/>
        <v>0.69684147074146097</v>
      </c>
      <c r="P413" s="71"/>
      <c r="Q413" s="72">
        <v>11.2933588</v>
      </c>
      <c r="R413" s="72">
        <v>41.826837656688099</v>
      </c>
      <c r="S413" s="72">
        <v>80.3314696132596</v>
      </c>
      <c r="T413" s="72">
        <v>42.9951792270531</v>
      </c>
      <c r="U413" s="72">
        <v>-5.32765332390382</v>
      </c>
      <c r="V413" s="65">
        <f t="shared" si="35"/>
        <v>80.3314696132596</v>
      </c>
      <c r="W413" s="71"/>
      <c r="X413" s="72">
        <v>16.754133434650399</v>
      </c>
      <c r="Y413" s="72">
        <v>7.9920087912087903</v>
      </c>
      <c r="Z413" s="72">
        <v>32.699386503067402</v>
      </c>
      <c r="AA413" s="72">
        <v>-1.170312086</v>
      </c>
      <c r="AB413" s="72">
        <v>32.679017295378998</v>
      </c>
      <c r="AC413" s="72">
        <v>4.3795999999999804</v>
      </c>
      <c r="AD413" s="72">
        <v>76.714656637366602</v>
      </c>
      <c r="AE413" s="72">
        <v>0.197453662877628</v>
      </c>
      <c r="AF413" s="65"/>
      <c r="AG413" s="72">
        <v>-39.235624278434599</v>
      </c>
      <c r="AH413" s="72">
        <v>3.6555099511593498</v>
      </c>
      <c r="AI413" s="65">
        <f t="shared" si="36"/>
        <v>76.714656637366602</v>
      </c>
      <c r="AJ413" s="71"/>
      <c r="AK413" s="65"/>
      <c r="AL413" s="65"/>
      <c r="AM413" s="65"/>
      <c r="AN413" s="65"/>
      <c r="AO413" s="71"/>
      <c r="AP413" s="72">
        <v>49.291493216726799</v>
      </c>
      <c r="AQ413" s="72">
        <v>59.703440065416103</v>
      </c>
      <c r="AR413" s="65"/>
      <c r="AS413" s="65">
        <f t="shared" si="37"/>
        <v>59.703440065416103</v>
      </c>
      <c r="AT413" s="72">
        <v>6</v>
      </c>
      <c r="AU413" s="72">
        <v>-5</v>
      </c>
      <c r="AV413" s="65">
        <f t="shared" si="32"/>
        <v>6</v>
      </c>
      <c r="AW413" s="63" t="s">
        <v>5569</v>
      </c>
    </row>
    <row r="414" spans="1:49" ht="16" customHeight="1" x14ac:dyDescent="0.2">
      <c r="A414" s="30" t="s">
        <v>1469</v>
      </c>
      <c r="B414" s="30" t="s">
        <v>1471</v>
      </c>
      <c r="C414" s="71"/>
      <c r="D414" s="72">
        <v>43</v>
      </c>
      <c r="E414" s="72">
        <v>34.799999999999997</v>
      </c>
      <c r="F414" s="72">
        <v>-11.6</v>
      </c>
      <c r="G414" s="72">
        <v>37.4</v>
      </c>
      <c r="H414" s="72">
        <f t="shared" si="31"/>
        <v>43</v>
      </c>
      <c r="I414" s="72" t="s">
        <v>5568</v>
      </c>
      <c r="J414" s="71"/>
      <c r="K414" s="65"/>
      <c r="L414" s="72">
        <v>95.385936404932494</v>
      </c>
      <c r="M414" s="72">
        <v>103.21944127115999</v>
      </c>
      <c r="N414" s="72">
        <v>103.43672602901199</v>
      </c>
      <c r="O414" s="65">
        <f t="shared" si="34"/>
        <v>95.385936404932494</v>
      </c>
      <c r="P414" s="71"/>
      <c r="Q414" s="72">
        <v>17.716955899999999</v>
      </c>
      <c r="R414" s="72">
        <v>12.275114675797299</v>
      </c>
      <c r="S414" s="72">
        <v>5.23488111888111</v>
      </c>
      <c r="T414" s="72">
        <v>16.988992756036598</v>
      </c>
      <c r="U414" s="72">
        <v>-0.151847896879231</v>
      </c>
      <c r="V414" s="65">
        <f t="shared" si="35"/>
        <v>17.716955899999999</v>
      </c>
      <c r="W414" s="71"/>
      <c r="X414" s="72">
        <v>23.846011392405</v>
      </c>
      <c r="Y414" s="72">
        <v>-15.0849142857142</v>
      </c>
      <c r="Z414" s="72">
        <v>31.620582625487199</v>
      </c>
      <c r="AA414" s="72">
        <v>7.5396431369999997</v>
      </c>
      <c r="AB414" s="72">
        <v>24.6554601075335</v>
      </c>
      <c r="AC414" s="72">
        <v>6.7734999999999896</v>
      </c>
      <c r="AD414" s="72">
        <v>19.1865436211929</v>
      </c>
      <c r="AE414" s="72">
        <v>-2.14012001138902</v>
      </c>
      <c r="AF414" s="65"/>
      <c r="AG414" s="72">
        <v>-23.5232687224123</v>
      </c>
      <c r="AH414" s="72">
        <v>18.1527633568172</v>
      </c>
      <c r="AI414" s="65">
        <f t="shared" si="36"/>
        <v>31.620582625487199</v>
      </c>
      <c r="AJ414" s="71"/>
      <c r="AK414" s="65"/>
      <c r="AL414" s="65"/>
      <c r="AM414" s="65"/>
      <c r="AN414" s="65"/>
      <c r="AO414" s="71"/>
      <c r="AP414" s="72">
        <v>83.591214017546804</v>
      </c>
      <c r="AQ414" s="65"/>
      <c r="AR414" s="65"/>
      <c r="AS414" s="65">
        <f t="shared" si="37"/>
        <v>83.591214017546804</v>
      </c>
      <c r="AT414" s="72">
        <v>7</v>
      </c>
      <c r="AU414" s="72">
        <v>-1</v>
      </c>
      <c r="AV414" s="65">
        <f t="shared" si="32"/>
        <v>7</v>
      </c>
      <c r="AW414" s="63" t="s">
        <v>5569</v>
      </c>
    </row>
    <row r="415" spans="1:49" ht="16" customHeight="1" x14ac:dyDescent="0.2">
      <c r="A415" s="30" t="s">
        <v>1472</v>
      </c>
      <c r="B415" s="30" t="s">
        <v>1474</v>
      </c>
      <c r="C415" s="71"/>
      <c r="D415" s="72">
        <v>48.9</v>
      </c>
      <c r="E415" s="72">
        <v>36</v>
      </c>
      <c r="F415" s="72">
        <v>-6.5</v>
      </c>
      <c r="G415" s="72">
        <v>64.599999999999994</v>
      </c>
      <c r="H415" s="72">
        <f t="shared" si="31"/>
        <v>64.599999999999994</v>
      </c>
      <c r="I415" s="72" t="s">
        <v>5568</v>
      </c>
      <c r="J415" s="71"/>
      <c r="K415" s="65"/>
      <c r="L415" s="72">
        <v>86.518422937842502</v>
      </c>
      <c r="M415" s="72">
        <v>99.237137531966496</v>
      </c>
      <c r="N415" s="72">
        <v>100.671140939597</v>
      </c>
      <c r="O415" s="65">
        <f t="shared" si="34"/>
        <v>86.518422937842502</v>
      </c>
      <c r="P415" s="71"/>
      <c r="Q415" s="72">
        <v>28.840893900000001</v>
      </c>
      <c r="R415" s="72">
        <v>13.9240506329113</v>
      </c>
      <c r="S415" s="72">
        <v>74.806607734806605</v>
      </c>
      <c r="T415" s="72">
        <v>46.956531884057902</v>
      </c>
      <c r="U415" s="72">
        <v>-0.94292913719943305</v>
      </c>
      <c r="V415" s="65">
        <f t="shared" si="35"/>
        <v>74.806607734806605</v>
      </c>
      <c r="W415" s="71"/>
      <c r="X415" s="72">
        <v>-6.6501218844984802</v>
      </c>
      <c r="Y415" s="72">
        <v>29.9700307692307</v>
      </c>
      <c r="Z415" s="72">
        <v>11.6541353383458</v>
      </c>
      <c r="AA415" s="72">
        <v>16.631404620000001</v>
      </c>
      <c r="AB415" s="72">
        <v>96.296156957167796</v>
      </c>
      <c r="AC415" s="72">
        <v>8.9280000000000097</v>
      </c>
      <c r="AD415" s="72">
        <v>38.956404320987602</v>
      </c>
      <c r="AE415" s="72">
        <v>12.2797019830524</v>
      </c>
      <c r="AF415" s="65"/>
      <c r="AG415" s="72">
        <v>-15.291349847233301</v>
      </c>
      <c r="AH415" s="72">
        <v>-17.339947978174301</v>
      </c>
      <c r="AI415" s="65">
        <f t="shared" si="36"/>
        <v>96.296156957167796</v>
      </c>
      <c r="AJ415" s="71"/>
      <c r="AK415" s="65"/>
      <c r="AL415" s="65"/>
      <c r="AM415" s="65"/>
      <c r="AN415" s="65"/>
      <c r="AO415" s="71"/>
      <c r="AP415" s="72">
        <v>94.788136844211607</v>
      </c>
      <c r="AQ415" s="72">
        <v>98.674775753267696</v>
      </c>
      <c r="AR415" s="65"/>
      <c r="AS415" s="65">
        <f t="shared" si="37"/>
        <v>98.674775753267696</v>
      </c>
      <c r="AT415" s="72">
        <v>6</v>
      </c>
      <c r="AU415" s="72">
        <v>-5</v>
      </c>
      <c r="AV415" s="65">
        <f t="shared" si="32"/>
        <v>6</v>
      </c>
      <c r="AW415" s="63" t="s">
        <v>5569</v>
      </c>
    </row>
    <row r="416" spans="1:49" ht="16" customHeight="1" x14ac:dyDescent="0.2">
      <c r="A416" s="30" t="s">
        <v>1475</v>
      </c>
      <c r="B416" s="30" t="s">
        <v>1477</v>
      </c>
      <c r="C416" s="71"/>
      <c r="D416" s="72">
        <v>92.4</v>
      </c>
      <c r="E416" s="72">
        <v>37.9</v>
      </c>
      <c r="F416" s="72">
        <v>-26.8</v>
      </c>
      <c r="G416" s="72">
        <v>15.6</v>
      </c>
      <c r="H416" s="72">
        <f t="shared" si="31"/>
        <v>92.4</v>
      </c>
      <c r="I416" s="72" t="s">
        <v>5566</v>
      </c>
      <c r="J416" s="71"/>
      <c r="K416" s="65"/>
      <c r="L416" s="72">
        <v>29.898607242252002</v>
      </c>
      <c r="M416" s="72">
        <v>103.54138539827601</v>
      </c>
      <c r="N416" s="72">
        <v>104.167944333058</v>
      </c>
      <c r="O416" s="65">
        <f t="shared" si="34"/>
        <v>29.898607242252002</v>
      </c>
      <c r="P416" s="71"/>
      <c r="Q416" s="72">
        <v>1.07045514</v>
      </c>
      <c r="R416" s="72">
        <v>71.535875239611499</v>
      </c>
      <c r="S416" s="72">
        <v>75.164951048950996</v>
      </c>
      <c r="T416" s="72">
        <v>81.018967776852605</v>
      </c>
      <c r="U416" s="72">
        <v>89.807446540027101</v>
      </c>
      <c r="V416" s="65">
        <f t="shared" si="35"/>
        <v>89.807446540027101</v>
      </c>
      <c r="W416" s="71"/>
      <c r="X416" s="72">
        <v>87.453606329113896</v>
      </c>
      <c r="Y416" s="72">
        <v>74.525475324675298</v>
      </c>
      <c r="Z416" s="72">
        <v>90.786552714635206</v>
      </c>
      <c r="AA416" s="72">
        <v>39.22956241</v>
      </c>
      <c r="AB416" s="72">
        <v>26.5465669612508</v>
      </c>
      <c r="AC416" s="72">
        <v>9.3692499999999903</v>
      </c>
      <c r="AD416" s="72">
        <v>43.174514255388097</v>
      </c>
      <c r="AE416" s="72">
        <v>102.026618701304</v>
      </c>
      <c r="AF416" s="65"/>
      <c r="AG416" s="72">
        <v>73.746554130763201</v>
      </c>
      <c r="AH416" s="72">
        <v>80.704546772095796</v>
      </c>
      <c r="AI416" s="65">
        <f t="shared" si="36"/>
        <v>102.026618701304</v>
      </c>
      <c r="AJ416" s="71"/>
      <c r="AK416" s="65"/>
      <c r="AL416" s="65"/>
      <c r="AM416" s="65"/>
      <c r="AN416" s="65"/>
      <c r="AO416" s="71"/>
      <c r="AP416" s="72">
        <v>82.221497996918998</v>
      </c>
      <c r="AQ416" s="65"/>
      <c r="AR416" s="65"/>
      <c r="AS416" s="65">
        <f t="shared" si="37"/>
        <v>82.221497996918998</v>
      </c>
      <c r="AT416" s="72">
        <v>3</v>
      </c>
      <c r="AU416" s="72">
        <v>-6</v>
      </c>
      <c r="AV416" s="65">
        <f t="shared" si="32"/>
        <v>3</v>
      </c>
      <c r="AW416" s="63" t="s">
        <v>5569</v>
      </c>
    </row>
    <row r="417" spans="1:49" ht="16" customHeight="1" x14ac:dyDescent="0.2">
      <c r="A417" s="30" t="s">
        <v>1478</v>
      </c>
      <c r="B417" s="30" t="s">
        <v>1480</v>
      </c>
      <c r="C417" s="71"/>
      <c r="D417" s="72">
        <v>5.3</v>
      </c>
      <c r="E417" s="72">
        <v>7.6</v>
      </c>
      <c r="F417" s="72">
        <v>-24.4</v>
      </c>
      <c r="G417" s="72">
        <v>29.2</v>
      </c>
      <c r="H417" s="72">
        <f t="shared" si="31"/>
        <v>29.2</v>
      </c>
      <c r="I417" s="72" t="s">
        <v>5568</v>
      </c>
      <c r="J417" s="71"/>
      <c r="K417" s="65"/>
      <c r="L417" s="72">
        <v>94.276705301492598</v>
      </c>
      <c r="M417" s="72">
        <v>103.21944127115999</v>
      </c>
      <c r="N417" s="72">
        <v>104.167944333058</v>
      </c>
      <c r="O417" s="65">
        <f t="shared" si="34"/>
        <v>94.276705301492598</v>
      </c>
      <c r="P417" s="71"/>
      <c r="Q417" s="72">
        <v>32.251742999999998</v>
      </c>
      <c r="R417" s="72">
        <v>86.085704498137702</v>
      </c>
      <c r="S417" s="72">
        <v>70.0076083916084</v>
      </c>
      <c r="T417" s="72">
        <v>66.531041049125704</v>
      </c>
      <c r="U417" s="72">
        <v>40.689400407055601</v>
      </c>
      <c r="V417" s="65">
        <f t="shared" si="35"/>
        <v>86.085704498137702</v>
      </c>
      <c r="W417" s="71"/>
      <c r="X417" s="72">
        <v>37.453606329113903</v>
      </c>
      <c r="Y417" s="72">
        <v>25.1748259740259</v>
      </c>
      <c r="Z417" s="72">
        <v>98.939324089506698</v>
      </c>
      <c r="AA417" s="72">
        <v>24.794268160000001</v>
      </c>
      <c r="AB417" s="72">
        <v>64.0473394722205</v>
      </c>
      <c r="AC417" s="72">
        <v>16.6197499999999</v>
      </c>
      <c r="AD417" s="72">
        <v>34.165757584692003</v>
      </c>
      <c r="AE417" s="72">
        <v>3.2527383253736799</v>
      </c>
      <c r="AF417" s="65"/>
      <c r="AG417" s="72">
        <v>-7.1321457379669004</v>
      </c>
      <c r="AH417" s="72">
        <v>-1.2952824013989299</v>
      </c>
      <c r="AI417" s="65">
        <f t="shared" si="36"/>
        <v>98.939324089506698</v>
      </c>
      <c r="AJ417" s="71"/>
      <c r="AK417" s="65"/>
      <c r="AL417" s="65"/>
      <c r="AM417" s="65"/>
      <c r="AN417" s="65"/>
      <c r="AO417" s="71"/>
      <c r="AP417" s="72">
        <v>95.7641789527502</v>
      </c>
      <c r="AQ417" s="65"/>
      <c r="AR417" s="65"/>
      <c r="AS417" s="65">
        <f t="shared" si="37"/>
        <v>95.7641789527502</v>
      </c>
      <c r="AT417" s="72">
        <v>1</v>
      </c>
      <c r="AU417" s="72">
        <v>-4</v>
      </c>
      <c r="AV417" s="65">
        <f t="shared" si="32"/>
        <v>1</v>
      </c>
      <c r="AW417" s="63" t="s">
        <v>5569</v>
      </c>
    </row>
    <row r="418" spans="1:49" ht="16" customHeight="1" x14ac:dyDescent="0.2">
      <c r="A418" s="30" t="s">
        <v>1481</v>
      </c>
      <c r="B418" s="30" t="s">
        <v>1483</v>
      </c>
      <c r="C418" s="71"/>
      <c r="D418" s="72">
        <v>37.799999999999997</v>
      </c>
      <c r="E418" s="72">
        <v>31.6</v>
      </c>
      <c r="F418" s="72">
        <v>-64.2</v>
      </c>
      <c r="G418" s="72">
        <v>-6.2</v>
      </c>
      <c r="H418" s="72">
        <f t="shared" si="31"/>
        <v>37.799999999999997</v>
      </c>
      <c r="I418" s="72" t="s">
        <v>5568</v>
      </c>
      <c r="J418" s="71"/>
      <c r="K418" s="65"/>
      <c r="L418" s="72">
        <v>14.1564602708468</v>
      </c>
      <c r="M418" s="72">
        <v>69.415307923979597</v>
      </c>
      <c r="N418" s="72">
        <v>71.994338955065402</v>
      </c>
      <c r="O418" s="65">
        <f t="shared" si="34"/>
        <v>14.1564602708468</v>
      </c>
      <c r="P418" s="71"/>
      <c r="Q418" s="72">
        <v>43.908380000000001</v>
      </c>
      <c r="R418" s="72">
        <v>-3.3977523968269199</v>
      </c>
      <c r="S418" s="72">
        <v>92.560055944055904</v>
      </c>
      <c r="T418" s="72">
        <v>89.678418234804298</v>
      </c>
      <c r="U418" s="72">
        <v>62.263348846675697</v>
      </c>
      <c r="V418" s="65">
        <f t="shared" si="35"/>
        <v>92.560055944055904</v>
      </c>
      <c r="W418" s="71"/>
      <c r="X418" s="72">
        <v>41.251074683544203</v>
      </c>
      <c r="Y418" s="72">
        <v>49.850150649350603</v>
      </c>
      <c r="Z418" s="72">
        <v>7.9467356998475003</v>
      </c>
      <c r="AA418" s="72">
        <v>2.6388065190000001</v>
      </c>
      <c r="AB418" s="72">
        <v>31.373215499659999</v>
      </c>
      <c r="AC418" s="72">
        <v>13.2897499999999</v>
      </c>
      <c r="AD418" s="72">
        <v>46.264227443700797</v>
      </c>
      <c r="AE418" s="72">
        <v>19.259652150256802</v>
      </c>
      <c r="AF418" s="65"/>
      <c r="AG418" s="72">
        <v>-16.395712217395999</v>
      </c>
      <c r="AH418" s="72">
        <v>-11.073939893873501</v>
      </c>
      <c r="AI418" s="65">
        <f t="shared" si="36"/>
        <v>49.850150649350603</v>
      </c>
      <c r="AJ418" s="71"/>
      <c r="AK418" s="65"/>
      <c r="AL418" s="65"/>
      <c r="AM418" s="65"/>
      <c r="AN418" s="65"/>
      <c r="AO418" s="71"/>
      <c r="AP418" s="72">
        <v>85.939298624337297</v>
      </c>
      <c r="AQ418" s="65"/>
      <c r="AR418" s="65"/>
      <c r="AS418" s="65">
        <f t="shared" si="37"/>
        <v>85.939298624337297</v>
      </c>
      <c r="AT418" s="72">
        <v>-2</v>
      </c>
      <c r="AU418" s="72">
        <v>-5</v>
      </c>
      <c r="AV418" s="65">
        <f t="shared" si="32"/>
        <v>-2</v>
      </c>
      <c r="AW418" s="63" t="s">
        <v>5569</v>
      </c>
    </row>
    <row r="419" spans="1:49" ht="16" customHeight="1" x14ac:dyDescent="0.2">
      <c r="A419" s="30" t="s">
        <v>1484</v>
      </c>
      <c r="B419" s="30" t="s">
        <v>1486</v>
      </c>
      <c r="C419" s="71"/>
      <c r="D419" s="72">
        <v>25.4</v>
      </c>
      <c r="E419" s="72">
        <v>24</v>
      </c>
      <c r="F419" s="72">
        <v>-18.8</v>
      </c>
      <c r="G419" s="72">
        <v>-3.5</v>
      </c>
      <c r="H419" s="72">
        <f t="shared" si="31"/>
        <v>25.4</v>
      </c>
      <c r="I419" s="72" t="s">
        <v>5568</v>
      </c>
      <c r="J419" s="71"/>
      <c r="K419" s="65"/>
      <c r="L419" s="72">
        <v>87.486371703206899</v>
      </c>
      <c r="M419" s="72">
        <v>100</v>
      </c>
      <c r="N419" s="72">
        <v>101.60868026889899</v>
      </c>
      <c r="O419" s="65">
        <f t="shared" si="34"/>
        <v>87.486371703206899</v>
      </c>
      <c r="P419" s="71"/>
      <c r="Q419" s="72">
        <v>33.787733799999998</v>
      </c>
      <c r="R419" s="72">
        <v>107.089597171531</v>
      </c>
      <c r="S419" s="72">
        <v>96.493622377622302</v>
      </c>
      <c r="T419" s="72">
        <v>96.006478184845903</v>
      </c>
      <c r="U419" s="72">
        <v>90.350187381275404</v>
      </c>
      <c r="V419" s="65">
        <f t="shared" si="35"/>
        <v>107.089597171531</v>
      </c>
      <c r="W419" s="71"/>
      <c r="X419" s="72">
        <v>84.605505063291105</v>
      </c>
      <c r="Y419" s="72">
        <v>91.408592207792196</v>
      </c>
      <c r="Z419" s="72">
        <v>98.680449661335501</v>
      </c>
      <c r="AA419" s="72">
        <v>81.287902979999998</v>
      </c>
      <c r="AB419" s="72">
        <v>34.216055867993298</v>
      </c>
      <c r="AC419" s="72">
        <v>6.8019999999999898</v>
      </c>
      <c r="AD419" s="72">
        <v>36.907088075814499</v>
      </c>
      <c r="AE419" s="72">
        <v>12.6278557603968</v>
      </c>
      <c r="AF419" s="65"/>
      <c r="AG419" s="72">
        <v>-10.106636531505201</v>
      </c>
      <c r="AH419" s="72">
        <v>-11.0929386420664</v>
      </c>
      <c r="AI419" s="65">
        <f t="shared" si="36"/>
        <v>98.680449661335501</v>
      </c>
      <c r="AJ419" s="71"/>
      <c r="AK419" s="65"/>
      <c r="AL419" s="65"/>
      <c r="AM419" s="65"/>
      <c r="AN419" s="65"/>
      <c r="AO419" s="71"/>
      <c r="AP419" s="72">
        <v>97.710617508379201</v>
      </c>
      <c r="AQ419" s="65"/>
      <c r="AR419" s="65"/>
      <c r="AS419" s="65">
        <f t="shared" si="37"/>
        <v>97.710617508379201</v>
      </c>
      <c r="AT419" s="72">
        <v>-1</v>
      </c>
      <c r="AU419" s="72">
        <v>-6</v>
      </c>
      <c r="AV419" s="65">
        <f t="shared" si="32"/>
        <v>-1</v>
      </c>
      <c r="AW419" s="63" t="s">
        <v>5569</v>
      </c>
    </row>
    <row r="420" spans="1:49" ht="16" customHeight="1" x14ac:dyDescent="0.2">
      <c r="A420" s="30" t="s">
        <v>1487</v>
      </c>
      <c r="B420" s="30" t="s">
        <v>1489</v>
      </c>
      <c r="C420" s="71"/>
      <c r="D420" s="72">
        <v>22.7</v>
      </c>
      <c r="E420" s="72">
        <v>24</v>
      </c>
      <c r="F420" s="72">
        <v>-62</v>
      </c>
      <c r="G420" s="72">
        <v>7.4</v>
      </c>
      <c r="H420" s="72">
        <f t="shared" si="31"/>
        <v>24</v>
      </c>
      <c r="I420" s="72" t="s">
        <v>5568</v>
      </c>
      <c r="J420" s="71"/>
      <c r="K420" s="65"/>
      <c r="L420" s="72">
        <v>-7.1746911030770502</v>
      </c>
      <c r="M420" s="72">
        <v>102.253608889812</v>
      </c>
      <c r="N420" s="72">
        <v>103.07111687699</v>
      </c>
      <c r="O420" s="65">
        <f t="shared" si="34"/>
        <v>-7.1746911030770502</v>
      </c>
      <c r="P420" s="71"/>
      <c r="Q420" s="72">
        <v>81.6151646</v>
      </c>
      <c r="R420" s="72">
        <v>100.178342395572</v>
      </c>
      <c r="S420" s="72">
        <v>94.395720279720194</v>
      </c>
      <c r="T420" s="72">
        <v>85.598484845961593</v>
      </c>
      <c r="U420" s="72">
        <v>48.423457394843901</v>
      </c>
      <c r="V420" s="65">
        <f t="shared" si="35"/>
        <v>100.178342395572</v>
      </c>
      <c r="W420" s="71"/>
      <c r="X420" s="72">
        <v>38.086517721518902</v>
      </c>
      <c r="Y420" s="72">
        <v>48.5514493506493</v>
      </c>
      <c r="Z420" s="72">
        <v>52.673822132186501</v>
      </c>
      <c r="AA420" s="72">
        <v>21.97651806</v>
      </c>
      <c r="AB420" s="72">
        <v>74.213583832890393</v>
      </c>
      <c r="AC420" s="72">
        <v>29.635999999999999</v>
      </c>
      <c r="AD420" s="72">
        <v>27.947636878261601</v>
      </c>
      <c r="AE420" s="72">
        <v>91.968346434182706</v>
      </c>
      <c r="AF420" s="65"/>
      <c r="AG420" s="72">
        <v>5.8839839092616097</v>
      </c>
      <c r="AH420" s="72">
        <v>9.7961651386017401</v>
      </c>
      <c r="AI420" s="65">
        <f t="shared" si="36"/>
        <v>91.968346434182706</v>
      </c>
      <c r="AJ420" s="71"/>
      <c r="AK420" s="65"/>
      <c r="AL420" s="65"/>
      <c r="AM420" s="65"/>
      <c r="AN420" s="65"/>
      <c r="AO420" s="71"/>
      <c r="AP420" s="72">
        <v>85.444965022907695</v>
      </c>
      <c r="AQ420" s="65"/>
      <c r="AR420" s="65"/>
      <c r="AS420" s="65">
        <f t="shared" si="37"/>
        <v>85.444965022907695</v>
      </c>
      <c r="AT420" s="72">
        <v>0</v>
      </c>
      <c r="AU420" s="72">
        <v>-1</v>
      </c>
      <c r="AV420" s="65">
        <f t="shared" si="32"/>
        <v>0</v>
      </c>
      <c r="AW420" s="63" t="s">
        <v>5569</v>
      </c>
    </row>
    <row r="421" spans="1:49" ht="16" customHeight="1" x14ac:dyDescent="0.2">
      <c r="A421" s="30" t="s">
        <v>1490</v>
      </c>
      <c r="B421" s="30" t="s">
        <v>1492</v>
      </c>
      <c r="C421" s="71"/>
      <c r="D421" s="72">
        <v>51.7</v>
      </c>
      <c r="E421" s="72">
        <v>46.1</v>
      </c>
      <c r="F421" s="72">
        <v>-34.9</v>
      </c>
      <c r="G421" s="72">
        <v>48.2</v>
      </c>
      <c r="H421" s="72">
        <f t="shared" si="31"/>
        <v>51.7</v>
      </c>
      <c r="I421" s="72" t="s">
        <v>5568</v>
      </c>
      <c r="J421" s="71"/>
      <c r="K421" s="65"/>
      <c r="L421" s="72">
        <v>92.962099025070998</v>
      </c>
      <c r="M421" s="72">
        <v>103.74496120670899</v>
      </c>
      <c r="N421" s="72">
        <v>104.86577181208</v>
      </c>
      <c r="O421" s="65">
        <f t="shared" si="34"/>
        <v>92.962099025070998</v>
      </c>
      <c r="P421" s="71"/>
      <c r="Q421" s="72">
        <v>58.064027500000002</v>
      </c>
      <c r="R421" s="72">
        <v>36.075949367088597</v>
      </c>
      <c r="S421" s="72">
        <v>84.088375690607705</v>
      </c>
      <c r="T421" s="72">
        <v>71.014502898550703</v>
      </c>
      <c r="U421" s="72">
        <v>88.165981753889596</v>
      </c>
      <c r="V421" s="65">
        <f t="shared" si="35"/>
        <v>88.165981753889596</v>
      </c>
      <c r="W421" s="71"/>
      <c r="X421" s="72">
        <v>94.565683586626093</v>
      </c>
      <c r="Y421" s="72">
        <v>94.805195604395607</v>
      </c>
      <c r="Z421" s="72">
        <v>76.691729323308195</v>
      </c>
      <c r="AA421" s="72">
        <v>82.338773829999994</v>
      </c>
      <c r="AB421" s="72">
        <v>100</v>
      </c>
      <c r="AC421" s="72">
        <v>11.693599999999901</v>
      </c>
      <c r="AD421" s="72">
        <v>39.564786112833197</v>
      </c>
      <c r="AE421" s="72">
        <v>83.361099871930904</v>
      </c>
      <c r="AF421" s="65"/>
      <c r="AG421" s="72">
        <v>-15.829464041200699</v>
      </c>
      <c r="AH421" s="72">
        <v>25.3035407357218</v>
      </c>
      <c r="AI421" s="65">
        <f t="shared" si="36"/>
        <v>100</v>
      </c>
      <c r="AJ421" s="71"/>
      <c r="AK421" s="65"/>
      <c r="AL421" s="65"/>
      <c r="AM421" s="65"/>
      <c r="AN421" s="65"/>
      <c r="AO421" s="71"/>
      <c r="AP421" s="72">
        <v>98.514645243617196</v>
      </c>
      <c r="AQ421" s="72">
        <v>101.48826758991601</v>
      </c>
      <c r="AR421" s="65"/>
      <c r="AS421" s="65">
        <f t="shared" si="37"/>
        <v>101.48826758991601</v>
      </c>
      <c r="AT421" s="72">
        <v>-5</v>
      </c>
      <c r="AU421" s="72">
        <v>5</v>
      </c>
      <c r="AV421" s="65">
        <f t="shared" si="32"/>
        <v>5</v>
      </c>
      <c r="AW421" s="63" t="s">
        <v>5569</v>
      </c>
    </row>
    <row r="422" spans="1:49" ht="16" customHeight="1" x14ac:dyDescent="0.2">
      <c r="A422" s="30" t="s">
        <v>1493</v>
      </c>
      <c r="B422" s="30" t="s">
        <v>1495</v>
      </c>
      <c r="C422" s="71"/>
      <c r="D422" s="72">
        <v>100</v>
      </c>
      <c r="E422" s="72">
        <v>45.5</v>
      </c>
      <c r="F422" s="72">
        <v>34</v>
      </c>
      <c r="G422" s="72">
        <v>15.6</v>
      </c>
      <c r="H422" s="72">
        <f t="shared" si="31"/>
        <v>100</v>
      </c>
      <c r="I422" s="72" t="s">
        <v>5566</v>
      </c>
      <c r="J422" s="71"/>
      <c r="K422" s="65"/>
      <c r="L422" s="72">
        <v>-14.7325849794549</v>
      </c>
      <c r="M422" s="72">
        <v>99.583893199254405</v>
      </c>
      <c r="N422" s="72">
        <v>99.832214765100602</v>
      </c>
      <c r="O422" s="65">
        <f t="shared" si="34"/>
        <v>-14.7325849794549</v>
      </c>
      <c r="P422" s="71"/>
      <c r="Q422" s="72">
        <v>82.848603800000006</v>
      </c>
      <c r="R422" s="72">
        <v>48.995983935742899</v>
      </c>
      <c r="S422" s="72">
        <v>52.486165745856297</v>
      </c>
      <c r="T422" s="72">
        <v>52.077304830917797</v>
      </c>
      <c r="U422" s="72">
        <v>19.283379207920699</v>
      </c>
      <c r="V422" s="65">
        <f t="shared" si="35"/>
        <v>82.848603800000006</v>
      </c>
      <c r="W422" s="71"/>
      <c r="X422" s="72">
        <v>8.24349513677811</v>
      </c>
      <c r="Y422" s="72">
        <v>20.079920879120799</v>
      </c>
      <c r="Z422" s="72">
        <v>101.550387596899</v>
      </c>
      <c r="AA422" s="72">
        <v>81.379382250000006</v>
      </c>
      <c r="AB422" s="72">
        <v>36.665976937980801</v>
      </c>
      <c r="AC422" s="72">
        <v>9.298</v>
      </c>
      <c r="AD422" s="72">
        <v>0</v>
      </c>
      <c r="AE422" s="72">
        <v>19.062724423372401</v>
      </c>
      <c r="AF422" s="65"/>
      <c r="AG422" s="72">
        <v>-18.638503179799901</v>
      </c>
      <c r="AH422" s="72">
        <v>34.442708071445601</v>
      </c>
      <c r="AI422" s="65">
        <f t="shared" si="36"/>
        <v>101.550387596899</v>
      </c>
      <c r="AJ422" s="71"/>
      <c r="AK422" s="65"/>
      <c r="AL422" s="65"/>
      <c r="AM422" s="65"/>
      <c r="AN422" s="65"/>
      <c r="AO422" s="71"/>
      <c r="AP422" s="72">
        <v>37.849537849537803</v>
      </c>
      <c r="AQ422" s="72">
        <v>47.057639301399</v>
      </c>
      <c r="AR422" s="65"/>
      <c r="AS422" s="65">
        <f t="shared" si="37"/>
        <v>47.057639301399</v>
      </c>
      <c r="AT422" s="72">
        <v>-3</v>
      </c>
      <c r="AU422" s="72">
        <v>7</v>
      </c>
      <c r="AV422" s="65">
        <f t="shared" si="32"/>
        <v>7</v>
      </c>
      <c r="AW422" s="63" t="s">
        <v>5569</v>
      </c>
    </row>
    <row r="423" spans="1:49" ht="16" customHeight="1" x14ac:dyDescent="0.2">
      <c r="A423" s="30" t="s">
        <v>1496</v>
      </c>
      <c r="B423" s="30" t="s">
        <v>1498</v>
      </c>
      <c r="C423" s="71"/>
      <c r="D423" s="72">
        <v>45.8</v>
      </c>
      <c r="E423" s="72">
        <v>69.5</v>
      </c>
      <c r="F423" s="72">
        <v>-51.1</v>
      </c>
      <c r="G423" s="72">
        <v>29.2</v>
      </c>
      <c r="H423" s="72">
        <f t="shared" si="31"/>
        <v>69.5</v>
      </c>
      <c r="I423" s="72" t="s">
        <v>5568</v>
      </c>
      <c r="J423" s="71"/>
      <c r="K423" s="65"/>
      <c r="L423" s="72">
        <v>-0.57676058938694996</v>
      </c>
      <c r="M423" s="72">
        <v>103.05144987213301</v>
      </c>
      <c r="N423" s="72">
        <v>104.02684563758299</v>
      </c>
      <c r="O423" s="65">
        <f t="shared" si="34"/>
        <v>-0.57676058938694996</v>
      </c>
      <c r="P423" s="71"/>
      <c r="Q423" s="72">
        <v>84.564381299999994</v>
      </c>
      <c r="R423" s="72">
        <v>91.745454131341802</v>
      </c>
      <c r="S423" s="72">
        <v>94.364618784530293</v>
      </c>
      <c r="T423" s="72">
        <v>91.594213043478206</v>
      </c>
      <c r="U423" s="72">
        <v>80.386632390381806</v>
      </c>
      <c r="V423" s="65">
        <f t="shared" si="35"/>
        <v>94.364618784530293</v>
      </c>
      <c r="W423" s="71"/>
      <c r="X423" s="72">
        <v>69.641671428571399</v>
      </c>
      <c r="Y423" s="72">
        <v>77.222778021978002</v>
      </c>
      <c r="Z423" s="72">
        <v>66.020720048334894</v>
      </c>
      <c r="AA423" s="72">
        <v>31.06049939</v>
      </c>
      <c r="AB423" s="72">
        <v>100</v>
      </c>
      <c r="AC423" s="72">
        <v>15.652999999999899</v>
      </c>
      <c r="AD423" s="72">
        <v>90.373218004164599</v>
      </c>
      <c r="AE423" s="72">
        <v>25.933509010364201</v>
      </c>
      <c r="AF423" s="65"/>
      <c r="AG423" s="72">
        <v>12.385354245785701</v>
      </c>
      <c r="AH423" s="72">
        <v>-4.2729520021714702</v>
      </c>
      <c r="AI423" s="65">
        <f t="shared" si="36"/>
        <v>100</v>
      </c>
      <c r="AJ423" s="71"/>
      <c r="AK423" s="65"/>
      <c r="AL423" s="65"/>
      <c r="AM423" s="65"/>
      <c r="AN423" s="65"/>
      <c r="AO423" s="71"/>
      <c r="AP423" s="72">
        <v>96.913821212886603</v>
      </c>
      <c r="AQ423" s="72">
        <v>99.151975782098503</v>
      </c>
      <c r="AR423" s="65"/>
      <c r="AS423" s="65">
        <f t="shared" si="37"/>
        <v>99.151975782098503</v>
      </c>
      <c r="AT423" s="72">
        <v>-8</v>
      </c>
      <c r="AU423" s="72">
        <v>6</v>
      </c>
      <c r="AV423" s="65">
        <f t="shared" si="32"/>
        <v>6</v>
      </c>
      <c r="AW423" s="63" t="s">
        <v>5569</v>
      </c>
    </row>
    <row r="424" spans="1:49" ht="16" customHeight="1" x14ac:dyDescent="0.2">
      <c r="A424" s="30" t="s">
        <v>1499</v>
      </c>
      <c r="B424" s="30" t="s">
        <v>1501</v>
      </c>
      <c r="C424" s="71"/>
      <c r="D424" s="72">
        <v>50.5</v>
      </c>
      <c r="E424" s="72">
        <v>-7</v>
      </c>
      <c r="F424" s="72">
        <v>26</v>
      </c>
      <c r="G424" s="72">
        <v>10.1</v>
      </c>
      <c r="H424" s="72">
        <f t="shared" si="31"/>
        <v>50.5</v>
      </c>
      <c r="I424" s="72" t="s">
        <v>5568</v>
      </c>
      <c r="J424" s="71"/>
      <c r="K424" s="65"/>
      <c r="L424" s="72">
        <v>91.945114270946902</v>
      </c>
      <c r="M424" s="72">
        <v>102.704694204845</v>
      </c>
      <c r="N424" s="72">
        <v>102.34899328858999</v>
      </c>
      <c r="O424" s="65">
        <f t="shared" si="34"/>
        <v>91.945114270946902</v>
      </c>
      <c r="P424" s="71"/>
      <c r="Q424" s="72">
        <v>-35.360272000000002</v>
      </c>
      <c r="R424" s="72">
        <v>26.8158207285252</v>
      </c>
      <c r="S424" s="72">
        <v>64.9723535911602</v>
      </c>
      <c r="T424" s="72">
        <v>45.2174014492753</v>
      </c>
      <c r="U424" s="72">
        <v>16.878853041018299</v>
      </c>
      <c r="V424" s="65">
        <f t="shared" si="35"/>
        <v>64.9723535911602</v>
      </c>
      <c r="W424" s="71"/>
      <c r="X424" s="72">
        <v>4.5960787234042497</v>
      </c>
      <c r="Y424" s="72">
        <v>54.1458549450549</v>
      </c>
      <c r="Z424" s="72">
        <v>-6.5883001030671302</v>
      </c>
      <c r="AA424" s="72">
        <v>-34.681765380000002</v>
      </c>
      <c r="AB424" s="72">
        <v>72.113015180301304</v>
      </c>
      <c r="AC424" s="72">
        <v>17.414200000000001</v>
      </c>
      <c r="AD424" s="72">
        <v>13.9042548766792</v>
      </c>
      <c r="AE424" s="72">
        <v>-7.9431839271654896</v>
      </c>
      <c r="AF424" s="65"/>
      <c r="AG424" s="72">
        <v>-16.4658471007209</v>
      </c>
      <c r="AH424" s="72">
        <v>24.204421754745301</v>
      </c>
      <c r="AI424" s="65">
        <f t="shared" si="36"/>
        <v>72.113015180301304</v>
      </c>
      <c r="AJ424" s="71"/>
      <c r="AK424" s="65"/>
      <c r="AL424" s="65"/>
      <c r="AM424" s="65"/>
      <c r="AN424" s="65"/>
      <c r="AO424" s="71"/>
      <c r="AP424" s="72">
        <v>66.218239115435296</v>
      </c>
      <c r="AQ424" s="72">
        <v>65.4994320822573</v>
      </c>
      <c r="AR424" s="65"/>
      <c r="AS424" s="65">
        <f t="shared" si="37"/>
        <v>66.218239115435296</v>
      </c>
      <c r="AT424" s="72">
        <v>-7</v>
      </c>
      <c r="AU424" s="72">
        <v>-3</v>
      </c>
      <c r="AV424" s="65">
        <f t="shared" si="32"/>
        <v>-3</v>
      </c>
      <c r="AW424" s="63" t="s">
        <v>5569</v>
      </c>
    </row>
    <row r="425" spans="1:49" ht="16" customHeight="1" x14ac:dyDescent="0.2">
      <c r="A425" s="30" t="s">
        <v>1502</v>
      </c>
      <c r="B425" s="30" t="s">
        <v>1504</v>
      </c>
      <c r="C425" s="71"/>
      <c r="D425" s="72">
        <v>32.1</v>
      </c>
      <c r="E425" s="72">
        <v>32.9</v>
      </c>
      <c r="F425" s="72">
        <v>-67.400000000000006</v>
      </c>
      <c r="G425" s="72">
        <v>-6.2</v>
      </c>
      <c r="H425" s="72">
        <f t="shared" si="31"/>
        <v>32.9</v>
      </c>
      <c r="I425" s="72" t="s">
        <v>5568</v>
      </c>
      <c r="J425" s="71"/>
      <c r="K425" s="65"/>
      <c r="L425" s="72">
        <v>77.753627587241994</v>
      </c>
      <c r="M425" s="72">
        <v>102.01118287027001</v>
      </c>
      <c r="N425" s="72">
        <v>98.154362416107304</v>
      </c>
      <c r="O425" s="65">
        <f t="shared" si="34"/>
        <v>77.753627587241994</v>
      </c>
      <c r="P425" s="71"/>
      <c r="Q425" s="72">
        <v>40.844138299999997</v>
      </c>
      <c r="R425" s="72">
        <v>-4.41767068273092</v>
      </c>
      <c r="S425" s="72">
        <v>31.4916906077348</v>
      </c>
      <c r="T425" s="72">
        <v>6.4734400966183498</v>
      </c>
      <c r="U425" s="72">
        <v>-16.5016278642149</v>
      </c>
      <c r="V425" s="65">
        <f t="shared" si="35"/>
        <v>40.844138299999997</v>
      </c>
      <c r="W425" s="71"/>
      <c r="X425" s="72">
        <v>1.25261367781154</v>
      </c>
      <c r="Y425" s="72">
        <v>-11.788210989010899</v>
      </c>
      <c r="Z425" s="72">
        <v>10.077519379844899</v>
      </c>
      <c r="AA425" s="72">
        <v>-3.6600070489999998</v>
      </c>
      <c r="AB425" s="72">
        <v>14.8378153590241</v>
      </c>
      <c r="AC425" s="72">
        <v>6.8217999999999899</v>
      </c>
      <c r="AD425" s="72">
        <v>0</v>
      </c>
      <c r="AE425" s="72">
        <v>39.124650864955697</v>
      </c>
      <c r="AF425" s="65"/>
      <c r="AG425" s="72">
        <v>-4.89086908659465</v>
      </c>
      <c r="AH425" s="72">
        <v>-139.211030209401</v>
      </c>
      <c r="AI425" s="65">
        <f t="shared" si="36"/>
        <v>39.124650864955697</v>
      </c>
      <c r="AJ425" s="71"/>
      <c r="AK425" s="65"/>
      <c r="AL425" s="65"/>
      <c r="AM425" s="65"/>
      <c r="AN425" s="65"/>
      <c r="AO425" s="71"/>
      <c r="AP425" s="72">
        <v>96.109035361371795</v>
      </c>
      <c r="AQ425" s="72">
        <v>96.258950607311604</v>
      </c>
      <c r="AR425" s="65"/>
      <c r="AS425" s="65">
        <f t="shared" si="37"/>
        <v>96.258950607311604</v>
      </c>
      <c r="AT425" s="72">
        <v>-8</v>
      </c>
      <c r="AU425" s="72">
        <v>-5</v>
      </c>
      <c r="AV425" s="65">
        <f t="shared" si="32"/>
        <v>-5</v>
      </c>
      <c r="AW425" s="63" t="s">
        <v>5569</v>
      </c>
    </row>
    <row r="426" spans="1:49" ht="16" customHeight="1" x14ac:dyDescent="0.2">
      <c r="A426" s="30" t="s">
        <v>1505</v>
      </c>
      <c r="B426" s="30" t="s">
        <v>1507</v>
      </c>
      <c r="C426" s="71"/>
      <c r="D426" s="72">
        <v>-11.6</v>
      </c>
      <c r="E426" s="72">
        <v>31.6</v>
      </c>
      <c r="F426" s="72">
        <v>-37.200000000000003</v>
      </c>
      <c r="G426" s="72">
        <v>23.7</v>
      </c>
      <c r="H426" s="72">
        <f t="shared" si="31"/>
        <v>31.6</v>
      </c>
      <c r="I426" s="72" t="s">
        <v>5568</v>
      </c>
      <c r="J426" s="71"/>
      <c r="K426" s="65"/>
      <c r="L426" s="72">
        <v>63.976331330306301</v>
      </c>
      <c r="M426" s="72">
        <v>103.74496120670899</v>
      </c>
      <c r="N426" s="72">
        <v>105.704697986577</v>
      </c>
      <c r="O426" s="65">
        <f t="shared" si="34"/>
        <v>63.976331330306301</v>
      </c>
      <c r="P426" s="71"/>
      <c r="Q426" s="72">
        <v>-127.91649</v>
      </c>
      <c r="R426" s="72">
        <v>8.6157384495006504</v>
      </c>
      <c r="S426" s="72">
        <v>31.823182320441902</v>
      </c>
      <c r="T426" s="72">
        <v>26.859913526570001</v>
      </c>
      <c r="U426" s="72">
        <v>22.253676237623701</v>
      </c>
      <c r="V426" s="65">
        <f t="shared" si="35"/>
        <v>31.823182320441902</v>
      </c>
      <c r="W426" s="71"/>
      <c r="X426" s="72">
        <v>19.489695744680802</v>
      </c>
      <c r="Y426" s="72">
        <v>1.3986021978022001</v>
      </c>
      <c r="Z426" s="72">
        <v>22.248285176102598</v>
      </c>
      <c r="AA426" s="72">
        <v>-103.740972</v>
      </c>
      <c r="AB426" s="72">
        <v>37.2227760952578</v>
      </c>
      <c r="AC426" s="72">
        <v>-3.4309999999999898</v>
      </c>
      <c r="AD426" s="72">
        <v>61.5387182910547</v>
      </c>
      <c r="AE426" s="72">
        <v>-2.9795542022429902</v>
      </c>
      <c r="AF426" s="65"/>
      <c r="AG426" s="72">
        <v>-35.2849816751337</v>
      </c>
      <c r="AH426" s="72">
        <v>41.176240711002201</v>
      </c>
      <c r="AI426" s="65">
        <f t="shared" si="36"/>
        <v>61.5387182910547</v>
      </c>
      <c r="AJ426" s="71"/>
      <c r="AK426" s="65"/>
      <c r="AL426" s="65"/>
      <c r="AM426" s="65"/>
      <c r="AN426" s="65"/>
      <c r="AO426" s="71"/>
      <c r="AP426" s="72">
        <v>97.456176895429195</v>
      </c>
      <c r="AQ426" s="72">
        <v>99.032675774890805</v>
      </c>
      <c r="AR426" s="65"/>
      <c r="AS426" s="65">
        <f t="shared" si="37"/>
        <v>99.032675774890805</v>
      </c>
      <c r="AT426" s="72">
        <v>-10</v>
      </c>
      <c r="AU426" s="72">
        <v>-9</v>
      </c>
      <c r="AV426" s="65">
        <f t="shared" si="32"/>
        <v>-9</v>
      </c>
      <c r="AW426" s="63" t="s">
        <v>5569</v>
      </c>
    </row>
    <row r="427" spans="1:49" ht="16" customHeight="1" x14ac:dyDescent="0.2">
      <c r="A427" s="30" t="s">
        <v>1508</v>
      </c>
      <c r="B427" s="30" t="s">
        <v>1510</v>
      </c>
      <c r="C427" s="71"/>
      <c r="D427" s="72">
        <v>14.1</v>
      </c>
      <c r="E427" s="72">
        <v>3.2</v>
      </c>
      <c r="F427" s="72">
        <v>-13.8</v>
      </c>
      <c r="G427" s="72">
        <v>29.2</v>
      </c>
      <c r="H427" s="72">
        <f t="shared" si="31"/>
        <v>29.2</v>
      </c>
      <c r="I427" s="72" t="s">
        <v>5568</v>
      </c>
      <c r="J427" s="71"/>
      <c r="K427" s="65"/>
      <c r="L427" s="72">
        <v>-21</v>
      </c>
      <c r="M427" s="72">
        <v>7.0001300333752203</v>
      </c>
      <c r="N427" s="72">
        <v>13.4228187919463</v>
      </c>
      <c r="O427" s="65">
        <f t="shared" si="34"/>
        <v>-21</v>
      </c>
      <c r="P427" s="71"/>
      <c r="Q427" s="72">
        <v>-7.0614153999999996</v>
      </c>
      <c r="R427" s="72">
        <v>39.162248938756299</v>
      </c>
      <c r="S427" s="72">
        <v>37.127049723756897</v>
      </c>
      <c r="T427" s="72">
        <v>44.444454589371901</v>
      </c>
      <c r="U427" s="72">
        <v>41.3484428571428</v>
      </c>
      <c r="V427" s="65">
        <f t="shared" si="35"/>
        <v>44.444454589371901</v>
      </c>
      <c r="W427" s="71"/>
      <c r="X427" s="72">
        <v>21.3134039513677</v>
      </c>
      <c r="Y427" s="72">
        <v>42.057942857142798</v>
      </c>
      <c r="Z427" s="72">
        <v>-9.1247916592786993</v>
      </c>
      <c r="AA427" s="72">
        <v>-8.9257516680000002</v>
      </c>
      <c r="AB427" s="72">
        <v>51.828181504225597</v>
      </c>
      <c r="AC427" s="72">
        <v>13.801399999999999</v>
      </c>
      <c r="AD427" s="72">
        <v>21.489226677948601</v>
      </c>
      <c r="AE427" s="72">
        <v>26.057239415285899</v>
      </c>
      <c r="AF427" s="65"/>
      <c r="AG427" s="72">
        <v>3.0953835229865798</v>
      </c>
      <c r="AH427" s="72">
        <v>31.287317941811398</v>
      </c>
      <c r="AI427" s="65">
        <f t="shared" si="36"/>
        <v>51.828181504225597</v>
      </c>
      <c r="AJ427" s="71"/>
      <c r="AK427" s="65"/>
      <c r="AL427" s="65"/>
      <c r="AM427" s="65"/>
      <c r="AN427" s="65"/>
      <c r="AO427" s="71"/>
      <c r="AP427" s="72">
        <v>-1.5324828408940401</v>
      </c>
      <c r="AQ427" s="72">
        <v>-2.9191220513636198</v>
      </c>
      <c r="AR427" s="65"/>
      <c r="AS427" s="65">
        <f t="shared" si="37"/>
        <v>-1.5324828408940401</v>
      </c>
      <c r="AT427" s="72">
        <v>-10</v>
      </c>
      <c r="AU427" s="72">
        <v>-8</v>
      </c>
      <c r="AV427" s="65">
        <f t="shared" si="32"/>
        <v>-8</v>
      </c>
      <c r="AW427" s="63" t="s">
        <v>5569</v>
      </c>
    </row>
    <row r="428" spans="1:49" ht="16" customHeight="1" x14ac:dyDescent="0.2">
      <c r="A428" s="30" t="s">
        <v>1511</v>
      </c>
      <c r="B428" s="30" t="s">
        <v>1513</v>
      </c>
      <c r="C428" s="71"/>
      <c r="D428" s="72">
        <v>-0.4</v>
      </c>
      <c r="E428" s="72">
        <v>2.5</v>
      </c>
      <c r="F428" s="72">
        <v>-9.6999999999999993</v>
      </c>
      <c r="G428" s="72">
        <v>-6.2</v>
      </c>
      <c r="H428" s="72">
        <f t="shared" si="31"/>
        <v>2.5</v>
      </c>
      <c r="I428" s="72" t="s">
        <v>5568</v>
      </c>
      <c r="J428" s="71"/>
      <c r="K428" s="65"/>
      <c r="L428" s="72">
        <v>-13.7121119840397</v>
      </c>
      <c r="M428" s="72">
        <v>57.626457457413998</v>
      </c>
      <c r="N428" s="72">
        <v>79.697986577181197</v>
      </c>
      <c r="O428" s="65">
        <f t="shared" si="34"/>
        <v>-13.7121119840397</v>
      </c>
      <c r="P428" s="71"/>
      <c r="Q428" s="72">
        <v>10.837970200000001</v>
      </c>
      <c r="R428" s="72">
        <v>31.643616044504601</v>
      </c>
      <c r="S428" s="72">
        <v>42.762408839778999</v>
      </c>
      <c r="T428" s="72">
        <v>59.323681642512</v>
      </c>
      <c r="U428" s="72">
        <v>49.835005799151297</v>
      </c>
      <c r="V428" s="65">
        <f t="shared" si="35"/>
        <v>59.323681642512</v>
      </c>
      <c r="W428" s="71"/>
      <c r="X428" s="72">
        <v>41.374194224923997</v>
      </c>
      <c r="Y428" s="72">
        <v>25.574426373626299</v>
      </c>
      <c r="Z428" s="72">
        <v>59.116998969328598</v>
      </c>
      <c r="AA428" s="72">
        <v>-24.112098369999998</v>
      </c>
      <c r="AB428" s="72">
        <v>79.556418075963407</v>
      </c>
      <c r="AC428" s="72">
        <v>11.3558</v>
      </c>
      <c r="AD428" s="72">
        <v>57.705394485007403</v>
      </c>
      <c r="AE428" s="72">
        <v>7.1800061325577698</v>
      </c>
      <c r="AF428" s="65"/>
      <c r="AG428" s="72">
        <v>-18.237484978858699</v>
      </c>
      <c r="AH428" s="72">
        <v>36.311268817279299</v>
      </c>
      <c r="AI428" s="65">
        <f t="shared" si="36"/>
        <v>79.556418075963407</v>
      </c>
      <c r="AJ428" s="71"/>
      <c r="AK428" s="65"/>
      <c r="AL428" s="65"/>
      <c r="AM428" s="65"/>
      <c r="AN428" s="65"/>
      <c r="AO428" s="71"/>
      <c r="AP428" s="72">
        <v>-1.3400340503144199</v>
      </c>
      <c r="AQ428" s="72">
        <v>2.6879782873986802</v>
      </c>
      <c r="AR428" s="65"/>
      <c r="AS428" s="65">
        <f t="shared" si="37"/>
        <v>2.6879782873986802</v>
      </c>
      <c r="AT428" s="72">
        <v>-7</v>
      </c>
      <c r="AU428" s="72">
        <v>-4</v>
      </c>
      <c r="AV428" s="65">
        <f t="shared" si="32"/>
        <v>-4</v>
      </c>
      <c r="AW428" s="63" t="s">
        <v>5569</v>
      </c>
    </row>
    <row r="429" spans="1:49" ht="16" customHeight="1" x14ac:dyDescent="0.2">
      <c r="A429" s="30" t="s">
        <v>1514</v>
      </c>
      <c r="B429" s="30" t="s">
        <v>1516</v>
      </c>
      <c r="C429" s="71"/>
      <c r="D429" s="72">
        <v>25.6</v>
      </c>
      <c r="E429" s="72">
        <v>16.399999999999999</v>
      </c>
      <c r="F429" s="72">
        <v>51.4</v>
      </c>
      <c r="G429" s="72">
        <v>1.9</v>
      </c>
      <c r="H429" s="72">
        <f t="shared" si="31"/>
        <v>51.4</v>
      </c>
      <c r="I429" s="72" t="s">
        <v>5568</v>
      </c>
      <c r="J429" s="71"/>
      <c r="K429" s="65"/>
      <c r="L429" s="72">
        <v>94.434176270910001</v>
      </c>
      <c r="M429" s="72">
        <v>102.01118287027001</v>
      </c>
      <c r="N429" s="72">
        <v>102.34899328858999</v>
      </c>
      <c r="O429" s="65">
        <f t="shared" si="34"/>
        <v>94.434176270910001</v>
      </c>
      <c r="P429" s="71"/>
      <c r="Q429" s="72">
        <v>6.2605933900000004</v>
      </c>
      <c r="R429" s="72">
        <v>6.4110022334911596</v>
      </c>
      <c r="S429" s="72">
        <v>4.9723535911602204</v>
      </c>
      <c r="T429" s="72">
        <v>12.850251690821199</v>
      </c>
      <c r="U429" s="72">
        <v>19.0004937765205</v>
      </c>
      <c r="V429" s="65">
        <f t="shared" si="35"/>
        <v>19.0004937765205</v>
      </c>
      <c r="W429" s="71"/>
      <c r="X429" s="72">
        <v>10.6751060790273</v>
      </c>
      <c r="Y429" s="72">
        <v>-16.183815384615301</v>
      </c>
      <c r="Z429" s="72">
        <v>16.161993105164001</v>
      </c>
      <c r="AA429" s="72">
        <v>-3.5363203479999998</v>
      </c>
      <c r="AB429" s="72">
        <v>0</v>
      </c>
      <c r="AC429" s="72">
        <v>-5.1624000000000096</v>
      </c>
      <c r="AD429" s="72">
        <v>82.129318169683302</v>
      </c>
      <c r="AE429" s="72">
        <v>33.731046131358902</v>
      </c>
      <c r="AF429" s="65"/>
      <c r="AG429" s="72">
        <v>16.241399473744799</v>
      </c>
      <c r="AH429" s="72">
        <v>39.472097397138299</v>
      </c>
      <c r="AI429" s="65">
        <f t="shared" si="36"/>
        <v>82.129318169683302</v>
      </c>
      <c r="AJ429" s="71"/>
      <c r="AK429" s="65"/>
      <c r="AL429" s="65"/>
      <c r="AM429" s="65"/>
      <c r="AN429" s="65"/>
      <c r="AO429" s="71"/>
      <c r="AP429" s="72">
        <v>-7.5246383657598503</v>
      </c>
      <c r="AQ429" s="72">
        <v>-9.2221390988375695</v>
      </c>
      <c r="AR429" s="65"/>
      <c r="AS429" s="65">
        <f t="shared" si="37"/>
        <v>-7.5246383657598503</v>
      </c>
      <c r="AT429" s="72">
        <v>-8</v>
      </c>
      <c r="AU429" s="72">
        <v>-7</v>
      </c>
      <c r="AV429" s="65">
        <f t="shared" si="32"/>
        <v>-7</v>
      </c>
      <c r="AW429" s="63" t="s">
        <v>5569</v>
      </c>
    </row>
    <row r="430" spans="1:49" ht="16" customHeight="1" x14ac:dyDescent="0.2">
      <c r="A430" s="30" t="s">
        <v>1517</v>
      </c>
      <c r="B430" s="30" t="s">
        <v>1519</v>
      </c>
      <c r="C430" s="71"/>
      <c r="D430" s="72">
        <v>23.5</v>
      </c>
      <c r="E430" s="72">
        <v>20.9</v>
      </c>
      <c r="F430" s="72">
        <v>-26.1</v>
      </c>
      <c r="G430" s="72">
        <v>18.3</v>
      </c>
      <c r="H430" s="72">
        <f t="shared" si="31"/>
        <v>23.5</v>
      </c>
      <c r="I430" s="72" t="s">
        <v>5568</v>
      </c>
      <c r="J430" s="71"/>
      <c r="K430" s="65"/>
      <c r="L430" s="72">
        <v>91.241418926572905</v>
      </c>
      <c r="M430" s="72">
        <v>102.704694204845</v>
      </c>
      <c r="N430" s="72">
        <v>105.704697986577</v>
      </c>
      <c r="O430" s="65">
        <f t="shared" si="34"/>
        <v>91.241418926572905</v>
      </c>
      <c r="P430" s="71"/>
      <c r="Q430" s="72">
        <v>-188.13290000000001</v>
      </c>
      <c r="R430" s="72">
        <v>93.542116753651101</v>
      </c>
      <c r="S430" s="72">
        <v>79.778983425414296</v>
      </c>
      <c r="T430" s="72">
        <v>77.391314492753594</v>
      </c>
      <c r="U430" s="72">
        <v>87.600210891089105</v>
      </c>
      <c r="V430" s="65">
        <f t="shared" si="35"/>
        <v>93.542116753651101</v>
      </c>
      <c r="W430" s="71"/>
      <c r="X430" s="72">
        <v>80.887872036474107</v>
      </c>
      <c r="Y430" s="72">
        <v>87.112887912087899</v>
      </c>
      <c r="Z430" s="72">
        <v>98.402459395102497</v>
      </c>
      <c r="AA430" s="72">
        <v>16.209724869999999</v>
      </c>
      <c r="AB430" s="72">
        <v>66.537288605489294</v>
      </c>
      <c r="AC430" s="72">
        <v>12.561</v>
      </c>
      <c r="AD430" s="72">
        <v>64.560147444530998</v>
      </c>
      <c r="AE430" s="72">
        <v>77.117883725782406</v>
      </c>
      <c r="AF430" s="65"/>
      <c r="AG430" s="72">
        <v>0.78704101454136199</v>
      </c>
      <c r="AH430" s="72">
        <v>16.267126153326501</v>
      </c>
      <c r="AI430" s="65">
        <f t="shared" si="36"/>
        <v>98.402459395102497</v>
      </c>
      <c r="AJ430" s="71"/>
      <c r="AK430" s="65"/>
      <c r="AL430" s="65"/>
      <c r="AM430" s="65"/>
      <c r="AN430" s="65"/>
      <c r="AO430" s="71"/>
      <c r="AP430" s="72">
        <v>93.388509276359699</v>
      </c>
      <c r="AQ430" s="72">
        <v>96.010408925628795</v>
      </c>
      <c r="AR430" s="65"/>
      <c r="AS430" s="65">
        <f t="shared" si="37"/>
        <v>96.010408925628795</v>
      </c>
      <c r="AT430" s="72">
        <v>-2</v>
      </c>
      <c r="AU430" s="72">
        <v>-4</v>
      </c>
      <c r="AV430" s="65">
        <f t="shared" si="32"/>
        <v>-2</v>
      </c>
      <c r="AW430" s="63" t="s">
        <v>5569</v>
      </c>
    </row>
    <row r="431" spans="1:49" ht="16" customHeight="1" x14ac:dyDescent="0.2">
      <c r="A431" s="30" t="s">
        <v>1520</v>
      </c>
      <c r="B431" s="30" t="s">
        <v>1522</v>
      </c>
      <c r="C431" s="71"/>
      <c r="D431" s="72">
        <v>49.2</v>
      </c>
      <c r="E431" s="72">
        <v>29.7</v>
      </c>
      <c r="F431" s="72">
        <v>-104.9</v>
      </c>
      <c r="G431" s="72">
        <v>-3.5</v>
      </c>
      <c r="H431" s="72">
        <f t="shared" si="31"/>
        <v>49.2</v>
      </c>
      <c r="I431" s="72" t="s">
        <v>5568</v>
      </c>
      <c r="J431" s="71"/>
      <c r="K431" s="65"/>
      <c r="L431" s="72">
        <v>15.887058643186201</v>
      </c>
      <c r="M431" s="72">
        <v>99.356111745767905</v>
      </c>
      <c r="N431" s="72">
        <v>100.14624366080901</v>
      </c>
      <c r="O431" s="65">
        <f t="shared" si="34"/>
        <v>15.887058643186201</v>
      </c>
      <c r="P431" s="71"/>
      <c r="Q431" s="72">
        <v>7.3779731100000001</v>
      </c>
      <c r="R431" s="72">
        <v>92.483782633431701</v>
      </c>
      <c r="S431" s="72">
        <v>5.0600559440559501</v>
      </c>
      <c r="T431" s="72">
        <v>9.8282933388842508</v>
      </c>
      <c r="U431" s="72">
        <v>11.381394979647199</v>
      </c>
      <c r="V431" s="65">
        <f t="shared" si="35"/>
        <v>92.483782633431701</v>
      </c>
      <c r="W431" s="71"/>
      <c r="X431" s="72">
        <v>21.9472772151898</v>
      </c>
      <c r="Y431" s="72">
        <v>29.070929870129799</v>
      </c>
      <c r="Z431" s="72">
        <v>40.822582364857602</v>
      </c>
      <c r="AA431" s="72">
        <v>7.0910685779999998</v>
      </c>
      <c r="AB431" s="72">
        <v>24.266114578827001</v>
      </c>
      <c r="AC431" s="72">
        <v>7.6829999999999901</v>
      </c>
      <c r="AD431" s="72">
        <v>4.05096048571711</v>
      </c>
      <c r="AE431" s="72">
        <v>27.547279484404001</v>
      </c>
      <c r="AF431" s="65"/>
      <c r="AG431" s="72">
        <v>-22.4162900980186</v>
      </c>
      <c r="AH431" s="72">
        <v>-10.1126699376576</v>
      </c>
      <c r="AI431" s="65">
        <f t="shared" si="36"/>
        <v>40.822582364857602</v>
      </c>
      <c r="AJ431" s="71"/>
      <c r="AK431" s="65"/>
      <c r="AL431" s="65"/>
      <c r="AM431" s="65"/>
      <c r="AN431" s="65"/>
      <c r="AO431" s="71"/>
      <c r="AP431" s="72">
        <v>97.484047941057298</v>
      </c>
      <c r="AQ431" s="65"/>
      <c r="AR431" s="65"/>
      <c r="AS431" s="65">
        <f t="shared" si="37"/>
        <v>97.484047941057298</v>
      </c>
      <c r="AT431" s="72">
        <v>-5</v>
      </c>
      <c r="AU431" s="72">
        <v>1</v>
      </c>
      <c r="AV431" s="65">
        <f t="shared" si="32"/>
        <v>1</v>
      </c>
      <c r="AW431" s="63" t="s">
        <v>5569</v>
      </c>
    </row>
    <row r="432" spans="1:49" ht="16" customHeight="1" x14ac:dyDescent="0.2">
      <c r="A432" s="30" t="s">
        <v>1523</v>
      </c>
      <c r="B432" s="30" t="s">
        <v>1525</v>
      </c>
      <c r="C432" s="71"/>
      <c r="D432" s="72">
        <v>63.4</v>
      </c>
      <c r="E432" s="72">
        <v>2.5</v>
      </c>
      <c r="F432" s="72">
        <v>-103.2</v>
      </c>
      <c r="G432" s="72">
        <v>-52.5</v>
      </c>
      <c r="H432" s="72">
        <f t="shared" si="31"/>
        <v>63.4</v>
      </c>
      <c r="I432" s="72" t="s">
        <v>5568</v>
      </c>
      <c r="J432" s="71"/>
      <c r="K432" s="65"/>
      <c r="L432" s="72">
        <v>55.1453287407315</v>
      </c>
      <c r="M432" s="72">
        <v>104.091716873997</v>
      </c>
      <c r="N432" s="72">
        <v>105.704697986577</v>
      </c>
      <c r="O432" s="65">
        <f t="shared" si="34"/>
        <v>55.1453287407315</v>
      </c>
      <c r="P432" s="71"/>
      <c r="Q432" s="72">
        <v>81.275160799999995</v>
      </c>
      <c r="R432" s="72">
        <v>94.038258322921905</v>
      </c>
      <c r="S432" s="72">
        <v>72.596662983425404</v>
      </c>
      <c r="T432" s="72">
        <v>48.888899033816401</v>
      </c>
      <c r="U432" s="72">
        <v>8.2508473833097593</v>
      </c>
      <c r="V432" s="65">
        <f t="shared" si="35"/>
        <v>94.038258322921905</v>
      </c>
      <c r="W432" s="71"/>
      <c r="X432" s="72">
        <v>2.77237051671732</v>
      </c>
      <c r="Y432" s="72">
        <v>22.277723076922999</v>
      </c>
      <c r="Z432" s="72">
        <v>12.017094928386101</v>
      </c>
      <c r="AA432" s="72">
        <v>-93.919013019999994</v>
      </c>
      <c r="AB432" s="72">
        <v>64.219573052398104</v>
      </c>
      <c r="AC432" s="72">
        <v>2.2189999999999901</v>
      </c>
      <c r="AD432" s="72">
        <v>0</v>
      </c>
      <c r="AE432" s="72">
        <v>-10.609888345950001</v>
      </c>
      <c r="AF432" s="65"/>
      <c r="AG432" s="72">
        <v>-3.2420396334074399</v>
      </c>
      <c r="AH432" s="72">
        <v>10.2315854281256</v>
      </c>
      <c r="AI432" s="65">
        <f t="shared" si="36"/>
        <v>64.219573052398104</v>
      </c>
      <c r="AJ432" s="71"/>
      <c r="AK432" s="65"/>
      <c r="AL432" s="65"/>
      <c r="AM432" s="65"/>
      <c r="AN432" s="65"/>
      <c r="AO432" s="71"/>
      <c r="AP432" s="72">
        <v>95.409221577445805</v>
      </c>
      <c r="AQ432" s="72">
        <v>96.656617298003894</v>
      </c>
      <c r="AR432" s="65"/>
      <c r="AS432" s="65">
        <f t="shared" si="37"/>
        <v>96.656617298003894</v>
      </c>
      <c r="AT432" s="72">
        <v>-6</v>
      </c>
      <c r="AU432" s="72">
        <v>-6</v>
      </c>
      <c r="AV432" s="65">
        <f t="shared" si="32"/>
        <v>-6</v>
      </c>
      <c r="AW432" s="63" t="s">
        <v>5569</v>
      </c>
    </row>
    <row r="433" spans="1:49" ht="16" customHeight="1" x14ac:dyDescent="0.2">
      <c r="A433" s="30" t="s">
        <v>1526</v>
      </c>
      <c r="B433" s="30" t="s">
        <v>1528</v>
      </c>
      <c r="C433" s="71"/>
      <c r="D433" s="72">
        <v>-26.9</v>
      </c>
      <c r="E433" s="72">
        <v>16.399999999999999</v>
      </c>
      <c r="F433" s="72">
        <v>-71</v>
      </c>
      <c r="G433" s="72">
        <v>18.3</v>
      </c>
      <c r="H433" s="72">
        <f t="shared" si="31"/>
        <v>18.3</v>
      </c>
      <c r="I433" s="72" t="s">
        <v>5568</v>
      </c>
      <c r="J433" s="71"/>
      <c r="K433" s="65"/>
      <c r="L433" s="72">
        <v>12.8721771794349</v>
      </c>
      <c r="M433" s="72">
        <v>98.712223491535994</v>
      </c>
      <c r="N433" s="72">
        <v>100.14624366080901</v>
      </c>
      <c r="O433" s="65">
        <f t="shared" si="34"/>
        <v>12.8721771794349</v>
      </c>
      <c r="P433" s="71"/>
      <c r="Q433" s="72">
        <v>12.5360405</v>
      </c>
      <c r="R433" s="72">
        <v>52.572246680682497</v>
      </c>
      <c r="S433" s="72">
        <v>93.259356643356597</v>
      </c>
      <c r="T433" s="72">
        <v>92.259600582847597</v>
      </c>
      <c r="U433" s="72">
        <v>58.057107327001297</v>
      </c>
      <c r="V433" s="65">
        <f t="shared" si="35"/>
        <v>93.259356643356597</v>
      </c>
      <c r="W433" s="71"/>
      <c r="X433" s="72">
        <v>45.997910126582198</v>
      </c>
      <c r="Y433" s="72">
        <v>34.265735064935001</v>
      </c>
      <c r="Z433" s="72">
        <v>22.8479733323876</v>
      </c>
      <c r="AA433" s="72">
        <v>30.556162960000002</v>
      </c>
      <c r="AB433" s="72">
        <v>54.5670848526049</v>
      </c>
      <c r="AC433" s="72">
        <v>7.6837499999999999</v>
      </c>
      <c r="AD433" s="72">
        <v>25.230814322700301</v>
      </c>
      <c r="AE433" s="72">
        <v>29.073509713533401</v>
      </c>
      <c r="AF433" s="65"/>
      <c r="AG433" s="72">
        <v>-9.8393837635153396</v>
      </c>
      <c r="AH433" s="72">
        <v>-10.2381317548409</v>
      </c>
      <c r="AI433" s="65">
        <f t="shared" si="36"/>
        <v>54.5670848526049</v>
      </c>
      <c r="AJ433" s="71"/>
      <c r="AK433" s="65"/>
      <c r="AL433" s="65"/>
      <c r="AM433" s="65"/>
      <c r="AN433" s="65"/>
      <c r="AO433" s="71"/>
      <c r="AP433" s="72">
        <v>79.039225437716098</v>
      </c>
      <c r="AQ433" s="65"/>
      <c r="AR433" s="65"/>
      <c r="AS433" s="65">
        <f t="shared" si="37"/>
        <v>79.039225437716098</v>
      </c>
      <c r="AT433" s="72">
        <v>-7</v>
      </c>
      <c r="AU433" s="72">
        <v>-4</v>
      </c>
      <c r="AV433" s="65">
        <f t="shared" si="32"/>
        <v>-4</v>
      </c>
      <c r="AW433" s="63" t="s">
        <v>5569</v>
      </c>
    </row>
    <row r="434" spans="1:49" ht="16" customHeight="1" x14ac:dyDescent="0.2">
      <c r="A434" s="30" t="s">
        <v>1529</v>
      </c>
      <c r="B434" s="30" t="s">
        <v>1531</v>
      </c>
      <c r="C434" s="71"/>
      <c r="D434" s="72">
        <v>34.799999999999997</v>
      </c>
      <c r="E434" s="72">
        <v>0</v>
      </c>
      <c r="F434" s="72">
        <v>-105.6</v>
      </c>
      <c r="G434" s="72">
        <v>4.7</v>
      </c>
      <c r="H434" s="72">
        <f t="shared" si="31"/>
        <v>34.799999999999997</v>
      </c>
      <c r="I434" s="72" t="s">
        <v>5568</v>
      </c>
      <c r="J434" s="71"/>
      <c r="K434" s="65"/>
      <c r="L434" s="72">
        <v>63.7719613012586</v>
      </c>
      <c r="M434" s="72">
        <v>102.897497144044</v>
      </c>
      <c r="N434" s="72">
        <v>103.07111687699</v>
      </c>
      <c r="O434" s="65">
        <f t="shared" si="34"/>
        <v>63.7719613012586</v>
      </c>
      <c r="P434" s="71"/>
      <c r="Q434" s="72">
        <v>18.762423699999999</v>
      </c>
      <c r="R434" s="72">
        <v>9.4782209699530995E-2</v>
      </c>
      <c r="S434" s="72">
        <v>-15.918965034965</v>
      </c>
      <c r="T434" s="72">
        <v>15.656769608659401</v>
      </c>
      <c r="U434" s="72">
        <v>1.88343025780189</v>
      </c>
      <c r="V434" s="65">
        <f t="shared" si="35"/>
        <v>18.762423699999999</v>
      </c>
      <c r="W434" s="71"/>
      <c r="X434" s="72">
        <v>14.668796202531601</v>
      </c>
      <c r="Y434" s="72">
        <v>14.7852155844155</v>
      </c>
      <c r="Z434" s="72">
        <v>45.180722891566198</v>
      </c>
      <c r="AA434" s="72">
        <v>10.220241229999999</v>
      </c>
      <c r="AB434" s="72">
        <v>67.551449230578996</v>
      </c>
      <c r="AC434" s="72">
        <v>17.175999999999899</v>
      </c>
      <c r="AD434" s="72">
        <v>37.157894736842003</v>
      </c>
      <c r="AE434" s="72">
        <v>-7.3158373880837004</v>
      </c>
      <c r="AF434" s="65"/>
      <c r="AG434" s="72">
        <v>8.7376960354013207</v>
      </c>
      <c r="AH434" s="72">
        <v>21.4906735999337</v>
      </c>
      <c r="AI434" s="65">
        <f t="shared" si="36"/>
        <v>67.551449230578996</v>
      </c>
      <c r="AJ434" s="71"/>
      <c r="AK434" s="65"/>
      <c r="AL434" s="65"/>
      <c r="AM434" s="65"/>
      <c r="AN434" s="65"/>
      <c r="AO434" s="71"/>
      <c r="AP434" s="72">
        <v>-10.187989620323201</v>
      </c>
      <c r="AQ434" s="65"/>
      <c r="AR434" s="65"/>
      <c r="AS434" s="65">
        <f t="shared" si="37"/>
        <v>-10.187989620323201</v>
      </c>
      <c r="AT434" s="72">
        <v>-3</v>
      </c>
      <c r="AU434" s="72">
        <v>-4</v>
      </c>
      <c r="AV434" s="65">
        <f t="shared" si="32"/>
        <v>-3</v>
      </c>
      <c r="AW434" s="63" t="s">
        <v>5569</v>
      </c>
    </row>
    <row r="435" spans="1:49" ht="16" customHeight="1" x14ac:dyDescent="0.2">
      <c r="A435" s="30" t="s">
        <v>1532</v>
      </c>
      <c r="B435" s="30" t="s">
        <v>1534</v>
      </c>
      <c r="C435" s="71"/>
      <c r="D435" s="72">
        <v>-71.599999999999994</v>
      </c>
      <c r="E435" s="72">
        <v>6.3</v>
      </c>
      <c r="F435" s="72">
        <v>-30.6</v>
      </c>
      <c r="G435" s="72">
        <v>29.2</v>
      </c>
      <c r="H435" s="72">
        <f t="shared" si="31"/>
        <v>29.2</v>
      </c>
      <c r="I435" s="72" t="s">
        <v>5568</v>
      </c>
      <c r="J435" s="71"/>
      <c r="K435" s="65"/>
      <c r="L435" s="72">
        <v>1.6416547951840199</v>
      </c>
      <c r="M435" s="72">
        <v>102.704694204845</v>
      </c>
      <c r="N435" s="72">
        <v>99.832214765100602</v>
      </c>
      <c r="O435" s="65">
        <f t="shared" si="34"/>
        <v>1.6416547951840199</v>
      </c>
      <c r="P435" s="71"/>
      <c r="Q435" s="72">
        <v>84.223641700000002</v>
      </c>
      <c r="R435" s="72">
        <v>89.505199047937495</v>
      </c>
      <c r="S435" s="72">
        <v>96.906055248618799</v>
      </c>
      <c r="T435" s="72">
        <v>87.343005314009602</v>
      </c>
      <c r="U435" s="72">
        <v>54.502615417256003</v>
      </c>
      <c r="V435" s="65">
        <f t="shared" si="35"/>
        <v>96.906055248618799</v>
      </c>
      <c r="W435" s="71"/>
      <c r="X435" s="72">
        <v>40.766291489361599</v>
      </c>
      <c r="Y435" s="72">
        <v>6.8931076923076802</v>
      </c>
      <c r="Z435" s="72">
        <v>53.260399304939803</v>
      </c>
      <c r="AA435" s="72">
        <v>26.701544630000001</v>
      </c>
      <c r="AB435" s="72">
        <v>98.243469079101402</v>
      </c>
      <c r="AC435" s="72">
        <v>8.8881999999999906</v>
      </c>
      <c r="AD435" s="72">
        <v>75.128475255665705</v>
      </c>
      <c r="AE435" s="72">
        <v>19.276446079024701</v>
      </c>
      <c r="AF435" s="65"/>
      <c r="AG435" s="72">
        <v>-17.3221263342684</v>
      </c>
      <c r="AH435" s="72">
        <v>-5.3484998705703699</v>
      </c>
      <c r="AI435" s="65">
        <f t="shared" si="36"/>
        <v>98.243469079101402</v>
      </c>
      <c r="AJ435" s="71"/>
      <c r="AK435" s="65"/>
      <c r="AL435" s="65"/>
      <c r="AM435" s="65"/>
      <c r="AN435" s="65"/>
      <c r="AO435" s="71"/>
      <c r="AP435" s="72">
        <v>72.420338775478896</v>
      </c>
      <c r="AQ435" s="72">
        <v>89.4489085292048</v>
      </c>
      <c r="AR435" s="65"/>
      <c r="AS435" s="65">
        <f t="shared" si="37"/>
        <v>89.4489085292048</v>
      </c>
      <c r="AT435" s="72">
        <v>-5</v>
      </c>
      <c r="AU435" s="72">
        <v>-4</v>
      </c>
      <c r="AV435" s="65">
        <f t="shared" si="32"/>
        <v>-4</v>
      </c>
      <c r="AW435" s="63" t="s">
        <v>5569</v>
      </c>
    </row>
    <row r="436" spans="1:49" ht="16" customHeight="1" x14ac:dyDescent="0.2">
      <c r="A436" s="30" t="s">
        <v>1535</v>
      </c>
      <c r="B436" s="30" t="s">
        <v>1537</v>
      </c>
      <c r="C436" s="71"/>
      <c r="D436" s="72">
        <v>0.2</v>
      </c>
      <c r="E436" s="72">
        <v>7</v>
      </c>
      <c r="F436" s="72">
        <v>41.3</v>
      </c>
      <c r="G436" s="72">
        <v>4.7</v>
      </c>
      <c r="H436" s="72">
        <f t="shared" si="31"/>
        <v>41.3</v>
      </c>
      <c r="I436" s="72" t="s">
        <v>5568</v>
      </c>
      <c r="J436" s="71"/>
      <c r="K436" s="65"/>
      <c r="L436" s="72">
        <v>90.036267765264498</v>
      </c>
      <c r="M436" s="72">
        <v>100.27740453382999</v>
      </c>
      <c r="N436" s="72">
        <v>97.315436241610698</v>
      </c>
      <c r="O436" s="65">
        <f t="shared" si="34"/>
        <v>90.036267765264498</v>
      </c>
      <c r="P436" s="71"/>
      <c r="Q436" s="72">
        <v>-15.560974999999999</v>
      </c>
      <c r="R436" s="72">
        <v>13.2894148082315</v>
      </c>
      <c r="S436" s="72">
        <v>7.0718011049723701</v>
      </c>
      <c r="T436" s="72">
        <v>32.2705415458937</v>
      </c>
      <c r="U436" s="72">
        <v>18.717608345120201</v>
      </c>
      <c r="V436" s="65">
        <f t="shared" si="35"/>
        <v>32.2705415458937</v>
      </c>
      <c r="W436" s="71"/>
      <c r="X436" s="72">
        <v>18.8817930091185</v>
      </c>
      <c r="Y436" s="72">
        <v>-6.29370549450549</v>
      </c>
      <c r="Z436" s="72">
        <v>53.667472248877502</v>
      </c>
      <c r="AA436" s="72">
        <v>-20.006087399999998</v>
      </c>
      <c r="AB436" s="72">
        <v>31.850416658828799</v>
      </c>
      <c r="AC436" s="72">
        <v>5.64719999999999</v>
      </c>
      <c r="AD436" s="72">
        <v>70.717592592592595</v>
      </c>
      <c r="AE436" s="72">
        <v>57.386429525729604</v>
      </c>
      <c r="AF436" s="65"/>
      <c r="AG436" s="72">
        <v>-51.399985209897103</v>
      </c>
      <c r="AH436" s="72">
        <v>52.316611808118701</v>
      </c>
      <c r="AI436" s="65">
        <f t="shared" si="36"/>
        <v>70.717592592592595</v>
      </c>
      <c r="AJ436" s="71"/>
      <c r="AK436" s="65"/>
      <c r="AL436" s="65"/>
      <c r="AM436" s="65"/>
      <c r="AN436" s="65"/>
      <c r="AO436" s="71"/>
      <c r="AP436" s="72">
        <v>-8.2419474942839503</v>
      </c>
      <c r="AQ436" s="72">
        <v>-5.03669717930046</v>
      </c>
      <c r="AR436" s="65"/>
      <c r="AS436" s="65">
        <f t="shared" si="37"/>
        <v>-5.03669717930046</v>
      </c>
      <c r="AT436" s="72">
        <v>-5</v>
      </c>
      <c r="AU436" s="72">
        <v>2</v>
      </c>
      <c r="AV436" s="65">
        <f t="shared" si="32"/>
        <v>2</v>
      </c>
      <c r="AW436" s="63" t="s">
        <v>5569</v>
      </c>
    </row>
    <row r="437" spans="1:49" ht="16" customHeight="1" x14ac:dyDescent="0.2">
      <c r="A437" s="30" t="s">
        <v>1538</v>
      </c>
      <c r="B437" s="30" t="s">
        <v>1540</v>
      </c>
      <c r="C437" s="71"/>
      <c r="D437" s="72">
        <v>23.1</v>
      </c>
      <c r="E437" s="72">
        <v>13.9</v>
      </c>
      <c r="F437" s="72">
        <v>-23.9</v>
      </c>
      <c r="G437" s="72">
        <v>10.1</v>
      </c>
      <c r="H437" s="72">
        <f t="shared" si="31"/>
        <v>23.1</v>
      </c>
      <c r="I437" s="72" t="s">
        <v>5568</v>
      </c>
      <c r="J437" s="71"/>
      <c r="K437" s="65"/>
      <c r="L437" s="72">
        <v>7.9947664160114797</v>
      </c>
      <c r="M437" s="72">
        <v>69.4161501452039</v>
      </c>
      <c r="N437" s="72">
        <v>62.919463087248303</v>
      </c>
      <c r="O437" s="65">
        <f t="shared" si="34"/>
        <v>7.9947664160114797</v>
      </c>
      <c r="P437" s="71"/>
      <c r="Q437" s="72">
        <v>-15.344863999999999</v>
      </c>
      <c r="R437" s="72">
        <v>4.18424902358902</v>
      </c>
      <c r="S437" s="72">
        <v>6.74030939226519</v>
      </c>
      <c r="T437" s="72">
        <v>9.8550826086956391</v>
      </c>
      <c r="U437" s="72">
        <v>-4.6204397454031003</v>
      </c>
      <c r="V437" s="65">
        <f t="shared" si="35"/>
        <v>9.8550826086956391</v>
      </c>
      <c r="W437" s="71"/>
      <c r="X437" s="72">
        <v>-5.4343164133738497</v>
      </c>
      <c r="Y437" s="72">
        <v>-13.9860131868131</v>
      </c>
      <c r="Z437" s="72">
        <v>3.9227707289334401</v>
      </c>
      <c r="AA437" s="72">
        <v>2.5443446170000001</v>
      </c>
      <c r="AB437" s="72">
        <v>26.016079844746301</v>
      </c>
      <c r="AC437" s="72">
        <v>5.8712</v>
      </c>
      <c r="AD437" s="72">
        <v>35.425675196710799</v>
      </c>
      <c r="AE437" s="72">
        <v>14.464637504740599</v>
      </c>
      <c r="AF437" s="65"/>
      <c r="AG437" s="72">
        <v>-1.35585833731546</v>
      </c>
      <c r="AH437" s="72">
        <v>11.4337231788747</v>
      </c>
      <c r="AI437" s="65">
        <f t="shared" si="36"/>
        <v>35.425675196710799</v>
      </c>
      <c r="AJ437" s="71"/>
      <c r="AK437" s="65"/>
      <c r="AL437" s="65"/>
      <c r="AM437" s="65"/>
      <c r="AN437" s="65"/>
      <c r="AO437" s="71"/>
      <c r="AP437" s="72">
        <v>19.085780768023699</v>
      </c>
      <c r="AQ437" s="72">
        <v>4.21899504656428</v>
      </c>
      <c r="AR437" s="65"/>
      <c r="AS437" s="65">
        <f t="shared" si="37"/>
        <v>19.085780768023699</v>
      </c>
      <c r="AT437" s="72">
        <v>-11</v>
      </c>
      <c r="AU437" s="72">
        <v>1</v>
      </c>
      <c r="AV437" s="65">
        <f t="shared" si="32"/>
        <v>1</v>
      </c>
      <c r="AW437" s="63" t="s">
        <v>5569</v>
      </c>
    </row>
    <row r="438" spans="1:49" ht="16" customHeight="1" x14ac:dyDescent="0.2">
      <c r="A438" s="30" t="s">
        <v>1541</v>
      </c>
      <c r="B438" s="30" t="s">
        <v>1543</v>
      </c>
      <c r="C438" s="71"/>
      <c r="D438" s="72">
        <v>-8.1999999999999993</v>
      </c>
      <c r="E438" s="72">
        <v>18.3</v>
      </c>
      <c r="F438" s="72">
        <v>16.3</v>
      </c>
      <c r="G438" s="72">
        <v>18.3</v>
      </c>
      <c r="H438" s="72">
        <f t="shared" si="31"/>
        <v>18.3</v>
      </c>
      <c r="I438" s="72" t="s">
        <v>5568</v>
      </c>
      <c r="J438" s="71"/>
      <c r="K438" s="65"/>
      <c r="L438" s="72">
        <v>-5.2578488049885399</v>
      </c>
      <c r="M438" s="72">
        <v>47.570543106063802</v>
      </c>
      <c r="N438" s="72">
        <v>24.3288590604026</v>
      </c>
      <c r="O438" s="65">
        <f t="shared" si="34"/>
        <v>-5.2578488049885399</v>
      </c>
      <c r="P438" s="71"/>
      <c r="Q438" s="72">
        <v>81.041818800000001</v>
      </c>
      <c r="R438" s="72">
        <v>-15.8227848101265</v>
      </c>
      <c r="S438" s="72">
        <v>15.801082872928101</v>
      </c>
      <c r="T438" s="72">
        <v>11.884068115942</v>
      </c>
      <c r="U438" s="72">
        <v>-16.643070579915101</v>
      </c>
      <c r="V438" s="65">
        <f t="shared" si="35"/>
        <v>81.041818800000001</v>
      </c>
      <c r="W438" s="71"/>
      <c r="X438" s="72">
        <v>-3.30665683890577</v>
      </c>
      <c r="Y438" s="72">
        <v>-0.79919999999999902</v>
      </c>
      <c r="Z438" s="72">
        <v>6.7669172932330799</v>
      </c>
      <c r="AA438" s="72">
        <v>4.143158315</v>
      </c>
      <c r="AB438" s="72">
        <v>36.816463196704298</v>
      </c>
      <c r="AC438" s="72">
        <v>4.8187999999999898</v>
      </c>
      <c r="AD438" s="72">
        <v>72.8298611111111</v>
      </c>
      <c r="AE438" s="72">
        <v>-14.1580874258358</v>
      </c>
      <c r="AF438" s="65"/>
      <c r="AG438" s="72">
        <v>-12.2395602674399</v>
      </c>
      <c r="AH438" s="72">
        <v>6.6131469652206301</v>
      </c>
      <c r="AI438" s="65">
        <f t="shared" si="36"/>
        <v>72.8298611111111</v>
      </c>
      <c r="AJ438" s="71"/>
      <c r="AK438" s="65"/>
      <c r="AL438" s="65"/>
      <c r="AM438" s="65"/>
      <c r="AN438" s="65"/>
      <c r="AO438" s="71"/>
      <c r="AP438" s="72">
        <v>-9.8077808358182104</v>
      </c>
      <c r="AQ438" s="72">
        <v>-11.150822548695499</v>
      </c>
      <c r="AR438" s="65"/>
      <c r="AS438" s="65">
        <f t="shared" si="37"/>
        <v>-9.8077808358182104</v>
      </c>
      <c r="AT438" s="72">
        <v>-7</v>
      </c>
      <c r="AU438" s="72">
        <v>0</v>
      </c>
      <c r="AV438" s="65">
        <f t="shared" si="32"/>
        <v>0</v>
      </c>
      <c r="AW438" s="63" t="s">
        <v>5569</v>
      </c>
    </row>
    <row r="439" spans="1:49" ht="16" customHeight="1" x14ac:dyDescent="0.2">
      <c r="A439" s="30" t="s">
        <v>1547</v>
      </c>
      <c r="B439" s="30" t="s">
        <v>1549</v>
      </c>
      <c r="C439" s="71"/>
      <c r="D439" s="72">
        <v>34.799999999999997</v>
      </c>
      <c r="E439" s="72">
        <v>8.8000000000000007</v>
      </c>
      <c r="F439" s="72">
        <v>-47.3</v>
      </c>
      <c r="G439" s="72">
        <v>12.8</v>
      </c>
      <c r="H439" s="72">
        <f t="shared" si="31"/>
        <v>34.799999999999997</v>
      </c>
      <c r="I439" s="72" t="s">
        <v>5568</v>
      </c>
      <c r="J439" s="71"/>
      <c r="K439" s="65"/>
      <c r="L439" s="72">
        <v>44.590515281970703</v>
      </c>
      <c r="M439" s="72">
        <v>99.356111745767905</v>
      </c>
      <c r="N439" s="72">
        <v>100.51185281283099</v>
      </c>
      <c r="O439" s="65">
        <f t="shared" si="34"/>
        <v>44.590515281970703</v>
      </c>
      <c r="P439" s="71"/>
      <c r="Q439" s="72">
        <v>37.5034992</v>
      </c>
      <c r="R439" s="72">
        <v>20.121951219512098</v>
      </c>
      <c r="S439" s="72">
        <v>72.804811188811101</v>
      </c>
      <c r="T439" s="72">
        <v>41.7183849292256</v>
      </c>
      <c r="U439" s="72">
        <v>6.4967274084124798</v>
      </c>
      <c r="V439" s="65">
        <f t="shared" si="35"/>
        <v>72.804811188811101</v>
      </c>
      <c r="W439" s="71"/>
      <c r="X439" s="72">
        <v>-5.5843683544303797</v>
      </c>
      <c r="Y439" s="72">
        <v>5.69430649350649</v>
      </c>
      <c r="Z439" s="72">
        <v>7.1428571428571397</v>
      </c>
      <c r="AA439" s="72">
        <v>-15.176514279999999</v>
      </c>
      <c r="AB439" s="72">
        <v>26.779029739846798</v>
      </c>
      <c r="AC439" s="72">
        <v>19.7378</v>
      </c>
      <c r="AD439" s="72">
        <v>0</v>
      </c>
      <c r="AE439" s="72">
        <v>-3.8747966861133198</v>
      </c>
      <c r="AF439" s="65"/>
      <c r="AG439" s="72">
        <v>6.7553733897901198</v>
      </c>
      <c r="AH439" s="72">
        <v>-2.2112790413393202</v>
      </c>
      <c r="AI439" s="65">
        <f t="shared" si="36"/>
        <v>26.779029739846798</v>
      </c>
      <c r="AJ439" s="71"/>
      <c r="AK439" s="65"/>
      <c r="AL439" s="65"/>
      <c r="AM439" s="65"/>
      <c r="AN439" s="65"/>
      <c r="AO439" s="71"/>
      <c r="AP439" s="72">
        <v>32.3658945694065</v>
      </c>
      <c r="AQ439" s="65"/>
      <c r="AR439" s="65"/>
      <c r="AS439" s="65">
        <f t="shared" si="37"/>
        <v>32.3658945694065</v>
      </c>
      <c r="AT439" s="72">
        <v>-10</v>
      </c>
      <c r="AU439" s="72">
        <v>-1</v>
      </c>
      <c r="AV439" s="65">
        <f t="shared" si="32"/>
        <v>-1</v>
      </c>
      <c r="AW439" s="63" t="s">
        <v>5569</v>
      </c>
    </row>
    <row r="440" spans="1:49" ht="16" customHeight="1" x14ac:dyDescent="0.2">
      <c r="A440" s="30" t="s">
        <v>1550</v>
      </c>
      <c r="B440" s="30" t="s">
        <v>1552</v>
      </c>
      <c r="C440" s="71"/>
      <c r="D440" s="72">
        <v>49.8</v>
      </c>
      <c r="E440" s="72">
        <v>8.1999999999999993</v>
      </c>
      <c r="F440" s="72">
        <v>64.599999999999994</v>
      </c>
      <c r="G440" s="72">
        <v>7.4</v>
      </c>
      <c r="H440" s="72">
        <f t="shared" si="31"/>
        <v>64.599999999999994</v>
      </c>
      <c r="I440" s="72" t="s">
        <v>5568</v>
      </c>
      <c r="J440" s="71"/>
      <c r="K440" s="65"/>
      <c r="L440" s="72">
        <v>89.541416097294601</v>
      </c>
      <c r="M440" s="72">
        <v>98.712223491535994</v>
      </c>
      <c r="N440" s="72">
        <v>100.14624366080901</v>
      </c>
      <c r="O440" s="65">
        <f t="shared" si="34"/>
        <v>89.541416097294601</v>
      </c>
      <c r="P440" s="71"/>
      <c r="Q440" s="72">
        <v>26.840441599999998</v>
      </c>
      <c r="R440" s="72">
        <v>-4.8780487804878003</v>
      </c>
      <c r="S440" s="72">
        <v>10.129986013986001</v>
      </c>
      <c r="T440" s="72">
        <v>29.395320815986601</v>
      </c>
      <c r="U440" s="72">
        <v>40.146659565807298</v>
      </c>
      <c r="V440" s="65">
        <f t="shared" si="35"/>
        <v>40.146659565807298</v>
      </c>
      <c r="W440" s="71"/>
      <c r="X440" s="72">
        <v>24.478922784810099</v>
      </c>
      <c r="Y440" s="72">
        <v>39.460540259740199</v>
      </c>
      <c r="Z440" s="72">
        <v>76.587301587301596</v>
      </c>
      <c r="AA440" s="72">
        <v>18.37181709</v>
      </c>
      <c r="AB440" s="72">
        <v>39.750945241812602</v>
      </c>
      <c r="AC440" s="72">
        <v>10.9385999999999</v>
      </c>
      <c r="AD440" s="72">
        <v>100</v>
      </c>
      <c r="AE440" s="72">
        <v>48.2372181703537</v>
      </c>
      <c r="AF440" s="65"/>
      <c r="AG440" s="72">
        <v>5.8669900196672398</v>
      </c>
      <c r="AH440" s="72">
        <v>3.23131573958569</v>
      </c>
      <c r="AI440" s="65">
        <f t="shared" si="36"/>
        <v>100</v>
      </c>
      <c r="AJ440" s="71"/>
      <c r="AK440" s="65"/>
      <c r="AL440" s="65"/>
      <c r="AM440" s="65"/>
      <c r="AN440" s="65"/>
      <c r="AO440" s="71"/>
      <c r="AP440" s="72">
        <v>0.78003716139560797</v>
      </c>
      <c r="AQ440" s="65"/>
      <c r="AR440" s="65"/>
      <c r="AS440" s="65">
        <f t="shared" si="37"/>
        <v>0.78003716139560797</v>
      </c>
      <c r="AT440" s="72">
        <v>-10</v>
      </c>
      <c r="AU440" s="72">
        <v>3</v>
      </c>
      <c r="AV440" s="65">
        <f t="shared" si="32"/>
        <v>3</v>
      </c>
      <c r="AW440" s="63" t="s">
        <v>5569</v>
      </c>
    </row>
    <row r="441" spans="1:49" ht="16" customHeight="1" x14ac:dyDescent="0.2">
      <c r="A441" s="30" t="s">
        <v>1553</v>
      </c>
      <c r="B441" s="30" t="s">
        <v>1555</v>
      </c>
      <c r="C441" s="71"/>
      <c r="D441" s="72">
        <v>-9.3000000000000007</v>
      </c>
      <c r="E441" s="72">
        <v>-0.6</v>
      </c>
      <c r="F441" s="72">
        <v>-8</v>
      </c>
      <c r="G441" s="72">
        <v>40.1</v>
      </c>
      <c r="H441" s="72">
        <f t="shared" si="31"/>
        <v>40.1</v>
      </c>
      <c r="I441" s="72" t="s">
        <v>5568</v>
      </c>
      <c r="J441" s="71"/>
      <c r="K441" s="65"/>
      <c r="L441" s="72">
        <v>13.7679100334807</v>
      </c>
      <c r="M441" s="72">
        <v>104.091716873997</v>
      </c>
      <c r="N441" s="72">
        <v>105.704697986577</v>
      </c>
      <c r="O441" s="65">
        <f t="shared" si="34"/>
        <v>13.7679100334807</v>
      </c>
      <c r="P441" s="71"/>
      <c r="Q441" s="72">
        <v>80.154738499999993</v>
      </c>
      <c r="R441" s="72">
        <v>101.56454789306601</v>
      </c>
      <c r="S441" s="72">
        <v>95.580088397790007</v>
      </c>
      <c r="T441" s="72">
        <v>92.850251690821196</v>
      </c>
      <c r="U441" s="72">
        <v>60.726094908062201</v>
      </c>
      <c r="V441" s="65">
        <f t="shared" si="35"/>
        <v>101.56454789306601</v>
      </c>
      <c r="W441" s="71"/>
      <c r="X441" s="72">
        <v>39.854437386018198</v>
      </c>
      <c r="Y441" s="72">
        <v>37.662338461538397</v>
      </c>
      <c r="Z441" s="72">
        <v>58.2747615163658</v>
      </c>
      <c r="AA441" s="72">
        <v>22.608241339999999</v>
      </c>
      <c r="AB441" s="72">
        <v>79.461092343906898</v>
      </c>
      <c r="AC441" s="72">
        <v>8.1810000000000098</v>
      </c>
      <c r="AD441" s="72">
        <v>56.134287528699097</v>
      </c>
      <c r="AE441" s="72">
        <v>0.423884237597421</v>
      </c>
      <c r="AF441" s="65"/>
      <c r="AG441" s="72">
        <v>-7.8215728003975604</v>
      </c>
      <c r="AH441" s="72">
        <v>25.719029880543999</v>
      </c>
      <c r="AI441" s="65">
        <f t="shared" si="36"/>
        <v>79.461092343906898</v>
      </c>
      <c r="AJ441" s="71"/>
      <c r="AK441" s="65"/>
      <c r="AL441" s="65"/>
      <c r="AM441" s="65"/>
      <c r="AN441" s="65"/>
      <c r="AO441" s="71"/>
      <c r="AP441" s="72">
        <v>99.231954372141203</v>
      </c>
      <c r="AQ441" s="72">
        <v>101.786517607935</v>
      </c>
      <c r="AR441" s="65"/>
      <c r="AS441" s="65">
        <f t="shared" si="37"/>
        <v>101.786517607935</v>
      </c>
      <c r="AT441" s="72">
        <v>-7</v>
      </c>
      <c r="AU441" s="72">
        <v>2</v>
      </c>
      <c r="AV441" s="65">
        <f t="shared" si="32"/>
        <v>2</v>
      </c>
      <c r="AW441" s="63" t="s">
        <v>5569</v>
      </c>
    </row>
    <row r="442" spans="1:49" ht="16" customHeight="1" x14ac:dyDescent="0.2">
      <c r="A442" s="30" t="s">
        <v>1556</v>
      </c>
      <c r="B442" s="30" t="s">
        <v>1558</v>
      </c>
      <c r="C442" s="71"/>
      <c r="D442" s="72">
        <v>16</v>
      </c>
      <c r="E442" s="72">
        <v>17.7</v>
      </c>
      <c r="F442" s="72">
        <v>-15</v>
      </c>
      <c r="G442" s="72">
        <v>-19.8</v>
      </c>
      <c r="H442" s="72">
        <f t="shared" si="31"/>
        <v>17.7</v>
      </c>
      <c r="I442" s="72" t="s">
        <v>5568</v>
      </c>
      <c r="J442" s="71"/>
      <c r="K442" s="65"/>
      <c r="L442" s="72">
        <v>-14.049156201922299</v>
      </c>
      <c r="M442" s="72">
        <v>-47.440509730830897</v>
      </c>
      <c r="N442" s="72">
        <v>-98.993288590603996</v>
      </c>
      <c r="O442" s="65">
        <f t="shared" si="34"/>
        <v>-14.049156201922299</v>
      </c>
      <c r="P442" s="71"/>
      <c r="Q442" s="72">
        <v>53.164270399999999</v>
      </c>
      <c r="R442" s="72">
        <v>59.070716781267301</v>
      </c>
      <c r="S442" s="72">
        <v>90.939204419889506</v>
      </c>
      <c r="T442" s="72">
        <v>40.869575362318798</v>
      </c>
      <c r="U442" s="72">
        <v>7.4021910891089098</v>
      </c>
      <c r="V442" s="65">
        <f t="shared" si="35"/>
        <v>90.939204419889506</v>
      </c>
      <c r="W442" s="71"/>
      <c r="X442" s="72">
        <v>11.2830088145896</v>
      </c>
      <c r="Y442" s="72">
        <v>18.9810197802197</v>
      </c>
      <c r="Z442" s="72">
        <v>-1.0973095923517</v>
      </c>
      <c r="AA442" s="72">
        <v>-37.965729349999997</v>
      </c>
      <c r="AB442" s="72">
        <v>0</v>
      </c>
      <c r="AC442" s="72">
        <v>-0.59140000000000703</v>
      </c>
      <c r="AD442" s="72">
        <v>19.401715460409701</v>
      </c>
      <c r="AE442" s="72">
        <v>45.870514846668698</v>
      </c>
      <c r="AF442" s="65"/>
      <c r="AG442" s="72">
        <v>-16.9868840270037</v>
      </c>
      <c r="AH442" s="72">
        <v>18.340435927093701</v>
      </c>
      <c r="AI442" s="65">
        <f t="shared" si="36"/>
        <v>45.870514846668698</v>
      </c>
      <c r="AJ442" s="71"/>
      <c r="AK442" s="65"/>
      <c r="AL442" s="65"/>
      <c r="AM442" s="65"/>
      <c r="AN442" s="65"/>
      <c r="AO442" s="71"/>
      <c r="AP442" s="72">
        <v>14.012130834560701</v>
      </c>
      <c r="AQ442" s="72">
        <v>19.747879318100999</v>
      </c>
      <c r="AR442" s="65"/>
      <c r="AS442" s="65">
        <f t="shared" si="37"/>
        <v>19.747879318100999</v>
      </c>
      <c r="AT442" s="72">
        <v>-8</v>
      </c>
      <c r="AU442" s="72">
        <v>-1</v>
      </c>
      <c r="AV442" s="65">
        <f t="shared" si="32"/>
        <v>-1</v>
      </c>
      <c r="AW442" s="63" t="s">
        <v>5569</v>
      </c>
    </row>
    <row r="443" spans="1:49" ht="16" customHeight="1" x14ac:dyDescent="0.2">
      <c r="A443" s="30" t="s">
        <v>1559</v>
      </c>
      <c r="B443" s="30" t="s">
        <v>1561</v>
      </c>
      <c r="C443" s="71"/>
      <c r="D443" s="72">
        <v>96.1</v>
      </c>
      <c r="E443" s="72">
        <v>93.5</v>
      </c>
      <c r="F443" s="72">
        <v>1</v>
      </c>
      <c r="G443" s="72">
        <v>-55.3</v>
      </c>
      <c r="H443" s="72">
        <f t="shared" si="31"/>
        <v>96.1</v>
      </c>
      <c r="I443" s="72" t="s">
        <v>5566</v>
      </c>
      <c r="J443" s="71"/>
      <c r="K443" s="65"/>
      <c r="L443" s="72">
        <v>1.5990257122023701</v>
      </c>
      <c r="M443" s="72">
        <v>101.664427202982</v>
      </c>
      <c r="N443" s="72">
        <v>105.704697986577</v>
      </c>
      <c r="O443" s="65">
        <f t="shared" si="34"/>
        <v>1.5990257122023701</v>
      </c>
      <c r="P443" s="71"/>
      <c r="Q443" s="72">
        <v>-29.385035999999999</v>
      </c>
      <c r="R443" s="72">
        <v>59.082484484899602</v>
      </c>
      <c r="S443" s="72">
        <v>15.690585635359099</v>
      </c>
      <c r="T443" s="72">
        <v>14.879237198067599</v>
      </c>
      <c r="U443" s="72">
        <v>-10.843919236209301</v>
      </c>
      <c r="V443" s="65">
        <f t="shared" si="35"/>
        <v>59.082484484899602</v>
      </c>
      <c r="W443" s="71"/>
      <c r="X443" s="72">
        <v>-1.4829486322188501</v>
      </c>
      <c r="Y443" s="72">
        <v>-2.9970021978021899</v>
      </c>
      <c r="Z443" s="72">
        <v>3.4518605395031399</v>
      </c>
      <c r="AA443" s="72">
        <v>-193.62444439999999</v>
      </c>
      <c r="AB443" s="72">
        <v>0</v>
      </c>
      <c r="AC443" s="72">
        <v>4.1849999999999996</v>
      </c>
      <c r="AD443" s="72">
        <v>0</v>
      </c>
      <c r="AE443" s="72">
        <v>-2.1496315278022702</v>
      </c>
      <c r="AF443" s="65"/>
      <c r="AG443" s="72">
        <v>-5.3907659062463704</v>
      </c>
      <c r="AH443" s="72">
        <v>15.855762301839301</v>
      </c>
      <c r="AI443" s="65">
        <f t="shared" si="36"/>
        <v>4.1849999999999996</v>
      </c>
      <c r="AJ443" s="71"/>
      <c r="AK443" s="65"/>
      <c r="AL443" s="65"/>
      <c r="AM443" s="65"/>
      <c r="AN443" s="65"/>
      <c r="AO443" s="71"/>
      <c r="AP443" s="72">
        <v>98.383430159131095</v>
      </c>
      <c r="AQ443" s="72">
        <v>100.136200841562</v>
      </c>
      <c r="AR443" s="65"/>
      <c r="AS443" s="65">
        <f t="shared" si="37"/>
        <v>100.136200841562</v>
      </c>
      <c r="AT443" s="72">
        <v>-8</v>
      </c>
      <c r="AU443" s="72">
        <v>0</v>
      </c>
      <c r="AV443" s="65">
        <f t="shared" si="32"/>
        <v>0</v>
      </c>
      <c r="AW443" s="63" t="s">
        <v>5569</v>
      </c>
    </row>
    <row r="444" spans="1:49" ht="16" customHeight="1" x14ac:dyDescent="0.2">
      <c r="A444" s="30" t="s">
        <v>1562</v>
      </c>
      <c r="B444" s="30" t="s">
        <v>1564</v>
      </c>
      <c r="C444" s="71"/>
      <c r="D444" s="72">
        <v>100</v>
      </c>
      <c r="E444" s="72">
        <v>91</v>
      </c>
      <c r="F444" s="72">
        <v>-23.9</v>
      </c>
      <c r="G444" s="72">
        <v>42.8</v>
      </c>
      <c r="H444" s="72">
        <f t="shared" si="31"/>
        <v>100</v>
      </c>
      <c r="I444" s="72" t="s">
        <v>5566</v>
      </c>
      <c r="J444" s="71"/>
      <c r="K444" s="65"/>
      <c r="L444" s="72">
        <v>2</v>
      </c>
      <c r="M444" s="72">
        <v>98.1968705301027</v>
      </c>
      <c r="N444" s="72">
        <v>99.832214765100602</v>
      </c>
      <c r="O444" s="65">
        <f t="shared" si="34"/>
        <v>2</v>
      </c>
      <c r="P444" s="71"/>
      <c r="Q444" s="72">
        <v>81.2195502</v>
      </c>
      <c r="R444" s="72">
        <v>93.846889733668903</v>
      </c>
      <c r="S444" s="72">
        <v>97.458541436464103</v>
      </c>
      <c r="T444" s="72">
        <v>83.285034299516894</v>
      </c>
      <c r="U444" s="72">
        <v>47.571922347948998</v>
      </c>
      <c r="V444" s="65">
        <f t="shared" si="35"/>
        <v>97.458541436464103</v>
      </c>
      <c r="W444" s="71"/>
      <c r="X444" s="72">
        <v>32.559604559270497</v>
      </c>
      <c r="Y444" s="72">
        <v>-7.3926065934065903</v>
      </c>
      <c r="Z444" s="72">
        <v>61.200397177204799</v>
      </c>
      <c r="AA444" s="72">
        <v>24.289126159999999</v>
      </c>
      <c r="AB444" s="72">
        <v>91.931866448076093</v>
      </c>
      <c r="AC444" s="72">
        <v>17.448799999999899</v>
      </c>
      <c r="AD444" s="72">
        <v>26.162038419428601</v>
      </c>
      <c r="AE444" s="72">
        <v>36.6569519804588</v>
      </c>
      <c r="AF444" s="65"/>
      <c r="AG444" s="72">
        <v>-21.345917084692601</v>
      </c>
      <c r="AH444" s="72">
        <v>22.876028679458301</v>
      </c>
      <c r="AI444" s="65">
        <f t="shared" si="36"/>
        <v>91.931866448076093</v>
      </c>
      <c r="AJ444" s="71"/>
      <c r="AK444" s="65"/>
      <c r="AL444" s="65"/>
      <c r="AM444" s="65"/>
      <c r="AN444" s="65"/>
      <c r="AO444" s="71"/>
      <c r="AP444" s="72">
        <v>73.513797812863203</v>
      </c>
      <c r="AQ444" s="72">
        <v>85.730724971231297</v>
      </c>
      <c r="AR444" s="65"/>
      <c r="AS444" s="65">
        <f t="shared" si="37"/>
        <v>85.730724971231297</v>
      </c>
      <c r="AT444" s="72">
        <v>-11</v>
      </c>
      <c r="AU444" s="72">
        <v>1</v>
      </c>
      <c r="AV444" s="65">
        <f t="shared" si="32"/>
        <v>1</v>
      </c>
      <c r="AW444" s="63" t="s">
        <v>5569</v>
      </c>
    </row>
    <row r="445" spans="1:49" ht="16" customHeight="1" x14ac:dyDescent="0.2">
      <c r="A445" s="30" t="s">
        <v>1565</v>
      </c>
      <c r="B445" s="30" t="s">
        <v>1567</v>
      </c>
      <c r="C445" s="71"/>
      <c r="D445" s="72">
        <v>54.4</v>
      </c>
      <c r="E445" s="72">
        <v>12</v>
      </c>
      <c r="F445" s="72">
        <v>-70.900000000000006</v>
      </c>
      <c r="G445" s="72">
        <v>34.6</v>
      </c>
      <c r="H445" s="72">
        <f t="shared" si="31"/>
        <v>54.4</v>
      </c>
      <c r="I445" s="72" t="s">
        <v>5568</v>
      </c>
      <c r="J445" s="71"/>
      <c r="K445" s="65"/>
      <c r="L445" s="72">
        <v>1.21499026862203</v>
      </c>
      <c r="M445" s="72">
        <v>97.156603528238904</v>
      </c>
      <c r="N445" s="72">
        <v>93.120805369127496</v>
      </c>
      <c r="O445" s="65">
        <f t="shared" si="34"/>
        <v>1.21499026862203</v>
      </c>
      <c r="P445" s="71"/>
      <c r="Q445" s="72">
        <v>20.701245199999999</v>
      </c>
      <c r="R445" s="72">
        <v>34.450578105888802</v>
      </c>
      <c r="S445" s="72">
        <v>26.298320441988899</v>
      </c>
      <c r="T445" s="72">
        <v>21.3526671497584</v>
      </c>
      <c r="U445" s="72">
        <v>16.5959676096181</v>
      </c>
      <c r="V445" s="65">
        <f t="shared" si="35"/>
        <v>34.450578105888802</v>
      </c>
      <c r="W445" s="71"/>
      <c r="X445" s="72">
        <v>-4.5224623100303996</v>
      </c>
      <c r="Y445" s="72">
        <v>9.0909098901098808</v>
      </c>
      <c r="Z445" s="72">
        <v>38.7137841767438</v>
      </c>
      <c r="AA445" s="72">
        <v>-15.32454562</v>
      </c>
      <c r="AB445" s="72">
        <v>21.513434980568899</v>
      </c>
      <c r="AC445" s="72">
        <v>8.6392000000000007</v>
      </c>
      <c r="AD445" s="72">
        <v>85.816246544824395</v>
      </c>
      <c r="AE445" s="72">
        <v>1.91615341077416</v>
      </c>
      <c r="AF445" s="65"/>
      <c r="AG445" s="72">
        <v>-36.950677855846003</v>
      </c>
      <c r="AH445" s="72">
        <v>32.762348885587897</v>
      </c>
      <c r="AI445" s="65">
        <f t="shared" si="36"/>
        <v>85.816246544824395</v>
      </c>
      <c r="AJ445" s="71"/>
      <c r="AK445" s="65"/>
      <c r="AL445" s="65"/>
      <c r="AM445" s="65"/>
      <c r="AN445" s="65"/>
      <c r="AO445" s="71"/>
      <c r="AP445" s="72">
        <v>49.291493216726799</v>
      </c>
      <c r="AQ445" s="72">
        <v>20.8911710538415</v>
      </c>
      <c r="AR445" s="65"/>
      <c r="AS445" s="65">
        <f t="shared" si="37"/>
        <v>49.291493216726799</v>
      </c>
      <c r="AT445" s="72">
        <v>-6</v>
      </c>
      <c r="AU445" s="72">
        <v>0</v>
      </c>
      <c r="AV445" s="65">
        <f t="shared" si="32"/>
        <v>0</v>
      </c>
      <c r="AW445" s="63" t="s">
        <v>5569</v>
      </c>
    </row>
    <row r="446" spans="1:49" ht="16" customHeight="1" x14ac:dyDescent="0.2">
      <c r="A446" s="30" t="s">
        <v>1568</v>
      </c>
      <c r="B446" s="30" t="s">
        <v>1570</v>
      </c>
      <c r="C446" s="71"/>
      <c r="D446" s="72">
        <v>35.299999999999997</v>
      </c>
      <c r="E446" s="72">
        <v>-29.1</v>
      </c>
      <c r="F446" s="72">
        <v>-21.1</v>
      </c>
      <c r="G446" s="72">
        <v>31.9</v>
      </c>
      <c r="H446" s="72">
        <f t="shared" si="31"/>
        <v>35.299999999999997</v>
      </c>
      <c r="I446" s="72" t="s">
        <v>5568</v>
      </c>
      <c r="J446" s="71"/>
      <c r="K446" s="65"/>
      <c r="L446" s="72">
        <v>89.297255420706307</v>
      </c>
      <c r="M446" s="72">
        <v>102.575553016928</v>
      </c>
      <c r="N446" s="72">
        <v>103.43672602901199</v>
      </c>
      <c r="O446" s="65">
        <f t="shared" si="34"/>
        <v>89.297255420706307</v>
      </c>
      <c r="P446" s="71"/>
      <c r="Q446" s="72">
        <v>7.0708976300000002</v>
      </c>
      <c r="R446" s="72">
        <v>20.2236290743894</v>
      </c>
      <c r="S446" s="72">
        <v>16.1614545454545</v>
      </c>
      <c r="T446" s="72">
        <v>13.0755872606161</v>
      </c>
      <c r="U446" s="72">
        <v>4.0543936227951098</v>
      </c>
      <c r="V446" s="65">
        <f t="shared" si="35"/>
        <v>20.2236290743894</v>
      </c>
      <c r="W446" s="71"/>
      <c r="X446" s="72">
        <v>14.668796202531601</v>
      </c>
      <c r="Y446" s="72">
        <v>6.9930077922077896</v>
      </c>
      <c r="Z446" s="72">
        <v>12.8863536742841</v>
      </c>
      <c r="AA446" s="72">
        <v>5.1090731439999999</v>
      </c>
      <c r="AB446" s="72">
        <v>0</v>
      </c>
      <c r="AC446" s="72">
        <v>4.0396666666666601</v>
      </c>
      <c r="AD446" s="72">
        <v>22.444614885394799</v>
      </c>
      <c r="AE446" s="72">
        <v>14.496591358396101</v>
      </c>
      <c r="AF446" s="65"/>
      <c r="AG446" s="72">
        <v>-13.8465657879592</v>
      </c>
      <c r="AH446" s="72">
        <v>5.4643341162139301</v>
      </c>
      <c r="AI446" s="65">
        <f t="shared" si="36"/>
        <v>22.444614885394799</v>
      </c>
      <c r="AJ446" s="71"/>
      <c r="AK446" s="65"/>
      <c r="AL446" s="65"/>
      <c r="AM446" s="65"/>
      <c r="AN446" s="65"/>
      <c r="AO446" s="71"/>
      <c r="AP446" s="72">
        <v>67.442983037513798</v>
      </c>
      <c r="AQ446" s="65"/>
      <c r="AR446" s="65"/>
      <c r="AS446" s="65">
        <f t="shared" si="37"/>
        <v>67.442983037513798</v>
      </c>
      <c r="AT446" s="72">
        <v>-6</v>
      </c>
      <c r="AU446" s="72">
        <v>0</v>
      </c>
      <c r="AV446" s="65">
        <f t="shared" si="32"/>
        <v>0</v>
      </c>
      <c r="AW446" s="63" t="s">
        <v>5569</v>
      </c>
    </row>
    <row r="447" spans="1:49" ht="16" customHeight="1" x14ac:dyDescent="0.2">
      <c r="A447" s="30" t="s">
        <v>1571</v>
      </c>
      <c r="B447" s="30" t="s">
        <v>1573</v>
      </c>
      <c r="C447" s="71"/>
      <c r="D447" s="72">
        <v>39.6</v>
      </c>
      <c r="E447" s="72">
        <v>-5.0999999999999996</v>
      </c>
      <c r="F447" s="72">
        <v>-5.0999999999999996</v>
      </c>
      <c r="G447" s="72">
        <v>21</v>
      </c>
      <c r="H447" s="72">
        <f t="shared" si="31"/>
        <v>39.6</v>
      </c>
      <c r="I447" s="72" t="s">
        <v>5568</v>
      </c>
      <c r="J447" s="71"/>
      <c r="K447" s="65"/>
      <c r="L447" s="72">
        <v>18.376145832779301</v>
      </c>
      <c r="M447" s="72">
        <v>104.091716873997</v>
      </c>
      <c r="N447" s="72">
        <v>105.704697986577</v>
      </c>
      <c r="O447" s="65">
        <f t="shared" si="34"/>
        <v>18.376145832779301</v>
      </c>
      <c r="P447" s="71"/>
      <c r="Q447" s="72">
        <v>85.7899101</v>
      </c>
      <c r="R447" s="72">
        <v>90.907289950048906</v>
      </c>
      <c r="S447" s="72">
        <v>94.585613259668506</v>
      </c>
      <c r="T447" s="72">
        <v>98.937208212560293</v>
      </c>
      <c r="U447" s="72">
        <v>92.126377793493603</v>
      </c>
      <c r="V447" s="65">
        <f t="shared" si="35"/>
        <v>98.937208212560293</v>
      </c>
      <c r="W447" s="71"/>
      <c r="X447" s="72">
        <v>74.200941945288704</v>
      </c>
      <c r="Y447" s="72">
        <v>88.211789010988994</v>
      </c>
      <c r="Z447" s="72">
        <v>65.979256258070606</v>
      </c>
      <c r="AA447" s="72">
        <v>-2.1656175609999999</v>
      </c>
      <c r="AB447" s="72">
        <v>79.977820903798104</v>
      </c>
      <c r="AC447" s="72">
        <v>5.5579999999999901</v>
      </c>
      <c r="AD447" s="72">
        <v>0</v>
      </c>
      <c r="AE447" s="72">
        <v>43.938315344881403</v>
      </c>
      <c r="AF447" s="65"/>
      <c r="AG447" s="72">
        <v>-2.1583232663854299</v>
      </c>
      <c r="AH447" s="72">
        <v>8.9936957199592893</v>
      </c>
      <c r="AI447" s="65">
        <f t="shared" si="36"/>
        <v>88.211789010988994</v>
      </c>
      <c r="AJ447" s="71"/>
      <c r="AK447" s="65"/>
      <c r="AL447" s="65"/>
      <c r="AM447" s="65"/>
      <c r="AN447" s="65"/>
      <c r="AO447" s="71"/>
      <c r="AP447" s="72">
        <v>49.781362865475003</v>
      </c>
      <c r="AQ447" s="72">
        <v>30.1667466142409</v>
      </c>
      <c r="AR447" s="65"/>
      <c r="AS447" s="65">
        <f t="shared" si="37"/>
        <v>49.781362865475003</v>
      </c>
      <c r="AT447" s="72">
        <v>-8</v>
      </c>
      <c r="AU447" s="72">
        <v>3</v>
      </c>
      <c r="AV447" s="65">
        <f t="shared" si="32"/>
        <v>3</v>
      </c>
      <c r="AW447" s="63" t="s">
        <v>5569</v>
      </c>
    </row>
    <row r="448" spans="1:49" ht="16" customHeight="1" x14ac:dyDescent="0.2">
      <c r="A448" s="30" t="s">
        <v>1574</v>
      </c>
      <c r="B448" s="30" t="s">
        <v>1576</v>
      </c>
      <c r="C448" s="71"/>
      <c r="D448" s="72">
        <v>49</v>
      </c>
      <c r="E448" s="72">
        <v>20.9</v>
      </c>
      <c r="F448" s="72">
        <v>-19.399999999999999</v>
      </c>
      <c r="G448" s="72">
        <v>31.9</v>
      </c>
      <c r="H448" s="72">
        <f t="shared" si="31"/>
        <v>49</v>
      </c>
      <c r="I448" s="72" t="s">
        <v>5568</v>
      </c>
      <c r="J448" s="71"/>
      <c r="K448" s="65"/>
      <c r="L448" s="72">
        <v>4.2582013495834303</v>
      </c>
      <c r="M448" s="72">
        <v>102.357938537557</v>
      </c>
      <c r="N448" s="72">
        <v>105.704697986577</v>
      </c>
      <c r="O448" s="65">
        <f t="shared" si="34"/>
        <v>4.2582013495834303</v>
      </c>
      <c r="P448" s="71"/>
      <c r="Q448" s="72">
        <v>77.718063200000003</v>
      </c>
      <c r="R448" s="72">
        <v>101.754835078955</v>
      </c>
      <c r="S448" s="72">
        <v>95.690585635359099</v>
      </c>
      <c r="T448" s="72">
        <v>98.5507347826087</v>
      </c>
      <c r="U448" s="72">
        <v>94.9552321074964</v>
      </c>
      <c r="V448" s="65">
        <f t="shared" si="35"/>
        <v>101.754835078955</v>
      </c>
      <c r="W448" s="71"/>
      <c r="X448" s="72">
        <v>76.632552887537898</v>
      </c>
      <c r="Y448" s="72">
        <v>93.706294505494498</v>
      </c>
      <c r="Z448" s="72">
        <v>52.632358341922199</v>
      </c>
      <c r="AA448" s="72">
        <v>5.1997548839999999</v>
      </c>
      <c r="AB448" s="72">
        <v>71.106182423066201</v>
      </c>
      <c r="AC448" s="72">
        <v>17.185599999999901</v>
      </c>
      <c r="AD448" s="72">
        <v>0</v>
      </c>
      <c r="AE448" s="72">
        <v>68.502759650997504</v>
      </c>
      <c r="AF448" s="65"/>
      <c r="AG448" s="72">
        <v>13.930929150673901</v>
      </c>
      <c r="AH448" s="72">
        <v>22.294193332872599</v>
      </c>
      <c r="AI448" s="65">
        <f t="shared" si="36"/>
        <v>93.706294505494498</v>
      </c>
      <c r="AJ448" s="71"/>
      <c r="AK448" s="65"/>
      <c r="AL448" s="65"/>
      <c r="AM448" s="65"/>
      <c r="AN448" s="65"/>
      <c r="AO448" s="71"/>
      <c r="AP448" s="72">
        <v>36.764826484452598</v>
      </c>
      <c r="AQ448" s="72">
        <v>50.209147825136</v>
      </c>
      <c r="AR448" s="65"/>
      <c r="AS448" s="65">
        <f t="shared" si="37"/>
        <v>50.209147825136</v>
      </c>
      <c r="AT448" s="72">
        <v>-6</v>
      </c>
      <c r="AU448" s="72">
        <v>0</v>
      </c>
      <c r="AV448" s="65">
        <f t="shared" si="32"/>
        <v>0</v>
      </c>
      <c r="AW448" s="63" t="s">
        <v>5569</v>
      </c>
    </row>
    <row r="449" spans="1:49" ht="16" customHeight="1" x14ac:dyDescent="0.2">
      <c r="A449" s="30" t="s">
        <v>1577</v>
      </c>
      <c r="B449" s="30" t="s">
        <v>1579</v>
      </c>
      <c r="C449" s="71"/>
      <c r="D449" s="72">
        <v>43</v>
      </c>
      <c r="E449" s="72">
        <v>14.5</v>
      </c>
      <c r="F449" s="72">
        <v>-22.8</v>
      </c>
      <c r="G449" s="72">
        <v>31.9</v>
      </c>
      <c r="H449" s="72">
        <f t="shared" si="31"/>
        <v>43</v>
      </c>
      <c r="I449" s="72" t="s">
        <v>5568</v>
      </c>
      <c r="J449" s="71"/>
      <c r="K449" s="65"/>
      <c r="L449" s="72">
        <v>16.555549394631399</v>
      </c>
      <c r="M449" s="72">
        <v>72.956693322255603</v>
      </c>
      <c r="N449" s="72">
        <v>85.156268427880605</v>
      </c>
      <c r="O449" s="65">
        <f t="shared" si="34"/>
        <v>16.555549394631399</v>
      </c>
      <c r="P449" s="71"/>
      <c r="Q449" s="72">
        <v>-23.667639000000001</v>
      </c>
      <c r="R449" s="72">
        <v>7.6454723048518503</v>
      </c>
      <c r="S449" s="72">
        <v>-5.6042797202797203</v>
      </c>
      <c r="T449" s="72">
        <v>22.1513574521232</v>
      </c>
      <c r="U449" s="72">
        <v>-0.96595915875169402</v>
      </c>
      <c r="V449" s="65">
        <f t="shared" si="35"/>
        <v>22.1513574521232</v>
      </c>
      <c r="W449" s="71"/>
      <c r="X449" s="72">
        <v>4.8586696202531598</v>
      </c>
      <c r="Y449" s="72">
        <v>-16.383615584415502</v>
      </c>
      <c r="Z449" s="72">
        <v>8.4823068083543607</v>
      </c>
      <c r="AA449" s="72">
        <v>-15.828333069999999</v>
      </c>
      <c r="AB449" s="72">
        <v>0.249364935095201</v>
      </c>
      <c r="AC449" s="72">
        <v>2.6985999999999901</v>
      </c>
      <c r="AD449" s="72">
        <v>45.222566646001198</v>
      </c>
      <c r="AE449" s="72">
        <v>-3.7791570269083299</v>
      </c>
      <c r="AF449" s="65"/>
      <c r="AG449" s="72">
        <v>-25.4226781992943</v>
      </c>
      <c r="AH449" s="72">
        <v>18.523895879696799</v>
      </c>
      <c r="AI449" s="65">
        <f t="shared" si="36"/>
        <v>45.222566646001198</v>
      </c>
      <c r="AJ449" s="71"/>
      <c r="AK449" s="65"/>
      <c r="AL449" s="65"/>
      <c r="AM449" s="65"/>
      <c r="AN449" s="65"/>
      <c r="AO449" s="71"/>
      <c r="AP449" s="72">
        <v>63.199952958576603</v>
      </c>
      <c r="AQ449" s="65"/>
      <c r="AR449" s="65"/>
      <c r="AS449" s="65">
        <f t="shared" si="37"/>
        <v>63.199952958576603</v>
      </c>
      <c r="AT449" s="72">
        <v>-8</v>
      </c>
      <c r="AU449" s="72">
        <v>-4</v>
      </c>
      <c r="AV449" s="65">
        <f t="shared" si="32"/>
        <v>-4</v>
      </c>
      <c r="AW449" s="63" t="s">
        <v>5569</v>
      </c>
    </row>
    <row r="450" spans="1:49" ht="16" customHeight="1" x14ac:dyDescent="0.2">
      <c r="A450" s="30" t="s">
        <v>1580</v>
      </c>
      <c r="B450" s="30" t="s">
        <v>1582</v>
      </c>
      <c r="C450" s="71"/>
      <c r="D450" s="72">
        <v>50.4</v>
      </c>
      <c r="E450" s="72">
        <v>-11.4</v>
      </c>
      <c r="F450" s="72">
        <v>-9.6</v>
      </c>
      <c r="G450" s="72">
        <v>59.1</v>
      </c>
      <c r="H450" s="72">
        <f t="shared" si="31"/>
        <v>59.1</v>
      </c>
      <c r="I450" s="72" t="s">
        <v>5568</v>
      </c>
      <c r="J450" s="71"/>
      <c r="K450" s="65"/>
      <c r="L450" s="72">
        <v>88.744241063038004</v>
      </c>
      <c r="M450" s="72">
        <v>102.897497144044</v>
      </c>
      <c r="N450" s="72">
        <v>102.70550772496701</v>
      </c>
      <c r="O450" s="65">
        <f t="shared" si="34"/>
        <v>88.744241063038004</v>
      </c>
      <c r="P450" s="71"/>
      <c r="Q450" s="72">
        <v>88.825487499999994</v>
      </c>
      <c r="R450" s="72">
        <v>89.634146341463406</v>
      </c>
      <c r="S450" s="72">
        <v>91.773342657342596</v>
      </c>
      <c r="T450" s="72">
        <v>94.341199250624399</v>
      </c>
      <c r="U450" s="72">
        <v>72.439739620081397</v>
      </c>
      <c r="V450" s="65">
        <f t="shared" si="35"/>
        <v>94.341199250624399</v>
      </c>
      <c r="W450" s="71"/>
      <c r="X450" s="72">
        <v>63.719429113924001</v>
      </c>
      <c r="Y450" s="72">
        <v>86.213787012986998</v>
      </c>
      <c r="Z450" s="72">
        <v>21.031746031746</v>
      </c>
      <c r="AA450" s="72">
        <v>14.78179209</v>
      </c>
      <c r="AB450" s="72">
        <v>20.639190383928</v>
      </c>
      <c r="AC450" s="72">
        <v>18.761199999999999</v>
      </c>
      <c r="AD450" s="72">
        <v>83.901075676934596</v>
      </c>
      <c r="AE450" s="72">
        <v>13.930701520805099</v>
      </c>
      <c r="AF450" s="65"/>
      <c r="AG450" s="72">
        <v>-8.0689655605110495</v>
      </c>
      <c r="AH450" s="72">
        <v>-19.071569956185801</v>
      </c>
      <c r="AI450" s="65">
        <f t="shared" si="36"/>
        <v>86.213787012986998</v>
      </c>
      <c r="AJ450" s="71"/>
      <c r="AK450" s="65"/>
      <c r="AL450" s="65"/>
      <c r="AM450" s="65"/>
      <c r="AN450" s="65"/>
      <c r="AO450" s="71"/>
      <c r="AP450" s="72">
        <v>96.917624022752605</v>
      </c>
      <c r="AQ450" s="65"/>
      <c r="AR450" s="65"/>
      <c r="AS450" s="65">
        <f t="shared" si="37"/>
        <v>96.917624022752605</v>
      </c>
      <c r="AT450" s="72">
        <v>-14</v>
      </c>
      <c r="AU450" s="72">
        <v>13</v>
      </c>
      <c r="AV450" s="65">
        <f t="shared" si="32"/>
        <v>13</v>
      </c>
      <c r="AW450" s="63" t="s">
        <v>5567</v>
      </c>
    </row>
    <row r="451" spans="1:49" ht="16" customHeight="1" x14ac:dyDescent="0.2">
      <c r="A451" s="30" t="s">
        <v>1583</v>
      </c>
      <c r="B451" s="30" t="s">
        <v>1585</v>
      </c>
      <c r="C451" s="71"/>
      <c r="D451" s="72">
        <v>100</v>
      </c>
      <c r="E451" s="72">
        <v>35.4</v>
      </c>
      <c r="F451" s="72">
        <v>49</v>
      </c>
      <c r="G451" s="72">
        <v>7.4</v>
      </c>
      <c r="H451" s="72">
        <f t="shared" si="31"/>
        <v>100</v>
      </c>
      <c r="I451" s="72" t="s">
        <v>5566</v>
      </c>
      <c r="J451" s="71"/>
      <c r="K451" s="65"/>
      <c r="L451" s="72">
        <v>96.819331183614295</v>
      </c>
      <c r="M451" s="72">
        <v>96.458614601723895</v>
      </c>
      <c r="N451" s="72">
        <v>98.683807052718393</v>
      </c>
      <c r="O451" s="65">
        <f t="shared" si="34"/>
        <v>96.819331183614295</v>
      </c>
      <c r="P451" s="71"/>
      <c r="Q451" s="72">
        <v>93.25067</v>
      </c>
      <c r="R451" s="72">
        <v>8.0168776371307899</v>
      </c>
      <c r="S451" s="72">
        <v>98.853762237762197</v>
      </c>
      <c r="T451" s="72">
        <v>96.755853705245599</v>
      </c>
      <c r="U451" s="72">
        <v>84.651408548168206</v>
      </c>
      <c r="V451" s="65">
        <f t="shared" si="35"/>
        <v>98.853762237762197</v>
      </c>
      <c r="W451" s="71"/>
      <c r="X451" s="72">
        <v>95.364998734177206</v>
      </c>
      <c r="Y451" s="72">
        <v>99.200800000000001</v>
      </c>
      <c r="Z451" s="72">
        <v>1.55038759689922</v>
      </c>
      <c r="AA451" s="72">
        <v>4.1711446939999997</v>
      </c>
      <c r="AB451" s="72">
        <v>0</v>
      </c>
      <c r="AC451" s="72">
        <v>10.878399999999999</v>
      </c>
      <c r="AD451" s="72">
        <v>17.502789832609999</v>
      </c>
      <c r="AE451" s="72">
        <v>-3.7278069420092899</v>
      </c>
      <c r="AF451" s="65"/>
      <c r="AG451" s="72">
        <v>-35.3775482932095</v>
      </c>
      <c r="AH451" s="72">
        <v>33.5671178116203</v>
      </c>
      <c r="AI451" s="65">
        <f t="shared" si="36"/>
        <v>99.200800000000001</v>
      </c>
      <c r="AJ451" s="71"/>
      <c r="AK451" s="65"/>
      <c r="AL451" s="65"/>
      <c r="AM451" s="65"/>
      <c r="AN451" s="65"/>
      <c r="AO451" s="71"/>
      <c r="AP451" s="72">
        <v>95.918658203196998</v>
      </c>
      <c r="AQ451" s="65"/>
      <c r="AR451" s="65"/>
      <c r="AS451" s="65">
        <f t="shared" si="37"/>
        <v>95.918658203196998</v>
      </c>
      <c r="AT451" s="72">
        <v>-11</v>
      </c>
      <c r="AU451" s="72">
        <v>0</v>
      </c>
      <c r="AV451" s="65">
        <f t="shared" si="32"/>
        <v>0</v>
      </c>
      <c r="AW451" s="63" t="s">
        <v>5569</v>
      </c>
    </row>
    <row r="452" spans="1:49" ht="16" customHeight="1" x14ac:dyDescent="0.2">
      <c r="A452" s="30" t="s">
        <v>1586</v>
      </c>
      <c r="B452" s="30" t="s">
        <v>1588</v>
      </c>
      <c r="C452" s="71"/>
      <c r="D452" s="72">
        <v>-27.3</v>
      </c>
      <c r="E452" s="72">
        <v>5.0999999999999996</v>
      </c>
      <c r="F452" s="72">
        <v>-24.9</v>
      </c>
      <c r="G452" s="72">
        <v>18.3</v>
      </c>
      <c r="H452" s="72">
        <f t="shared" ref="H452:H515" si="38">MAX(D452:G452)</f>
        <v>18.3</v>
      </c>
      <c r="I452" s="72" t="s">
        <v>5568</v>
      </c>
      <c r="J452" s="71"/>
      <c r="K452" s="65"/>
      <c r="L452" s="72">
        <v>-6.1313160117994698</v>
      </c>
      <c r="M452" s="72">
        <v>75.210302212067702</v>
      </c>
      <c r="N452" s="72">
        <v>76.381648779337098</v>
      </c>
      <c r="O452" s="65">
        <f t="shared" si="34"/>
        <v>-6.1313160117994698</v>
      </c>
      <c r="P452" s="71"/>
      <c r="Q452" s="72">
        <v>79.761547500000006</v>
      </c>
      <c r="R452" s="72">
        <v>95.074575449248698</v>
      </c>
      <c r="S452" s="72">
        <v>97.105510489510493</v>
      </c>
      <c r="T452" s="72">
        <v>92.759184263113994</v>
      </c>
      <c r="U452" s="72">
        <v>59.549644640434103</v>
      </c>
      <c r="V452" s="65">
        <f t="shared" si="35"/>
        <v>97.105510489510493</v>
      </c>
      <c r="W452" s="71"/>
      <c r="X452" s="72">
        <v>46.9472772151898</v>
      </c>
      <c r="Y452" s="72">
        <v>19.980020779220698</v>
      </c>
      <c r="Z452" s="72">
        <v>48.637025980026202</v>
      </c>
      <c r="AA452" s="72">
        <v>-53.021104309999998</v>
      </c>
      <c r="AB452" s="72">
        <v>85.300661269390005</v>
      </c>
      <c r="AC452" s="72">
        <v>30.051399999999902</v>
      </c>
      <c r="AD452" s="72">
        <v>63.355474352844702</v>
      </c>
      <c r="AE452" s="72">
        <v>21.7607875956339</v>
      </c>
      <c r="AF452" s="65"/>
      <c r="AG452" s="72">
        <v>-8.1867336489128704</v>
      </c>
      <c r="AH452" s="72">
        <v>13.924757672622601</v>
      </c>
      <c r="AI452" s="65">
        <f t="shared" si="36"/>
        <v>85.300661269390005</v>
      </c>
      <c r="AJ452" s="71"/>
      <c r="AK452" s="65"/>
      <c r="AL452" s="65"/>
      <c r="AM452" s="65"/>
      <c r="AN452" s="65"/>
      <c r="AO452" s="71"/>
      <c r="AP452" s="72">
        <v>13.107481347045701</v>
      </c>
      <c r="AQ452" s="65"/>
      <c r="AR452" s="65"/>
      <c r="AS452" s="65">
        <f t="shared" si="37"/>
        <v>13.107481347045701</v>
      </c>
      <c r="AT452" s="72">
        <v>-6</v>
      </c>
      <c r="AU452" s="72">
        <v>-1</v>
      </c>
      <c r="AV452" s="65">
        <f t="shared" ref="AV452:AV515" si="39">MAX(AT452:AU452)</f>
        <v>-1</v>
      </c>
      <c r="AW452" s="63" t="s">
        <v>5569</v>
      </c>
    </row>
    <row r="453" spans="1:49" ht="16" customHeight="1" x14ac:dyDescent="0.2">
      <c r="A453" s="30" t="s">
        <v>1589</v>
      </c>
      <c r="B453" s="30" t="s">
        <v>1591</v>
      </c>
      <c r="C453" s="71"/>
      <c r="D453" s="72">
        <v>2.8</v>
      </c>
      <c r="E453" s="72">
        <v>22.7</v>
      </c>
      <c r="F453" s="72">
        <v>27.6</v>
      </c>
      <c r="G453" s="72">
        <v>21</v>
      </c>
      <c r="H453" s="72">
        <f t="shared" si="38"/>
        <v>27.6</v>
      </c>
      <c r="I453" s="72" t="s">
        <v>5568</v>
      </c>
      <c r="J453" s="71"/>
      <c r="K453" s="65"/>
      <c r="L453" s="72">
        <v>-4.1570555583930799</v>
      </c>
      <c r="M453" s="72">
        <v>30.1381244158271</v>
      </c>
      <c r="N453" s="72">
        <v>18.615402759759402</v>
      </c>
      <c r="O453" s="65">
        <f t="shared" si="34"/>
        <v>-4.1570555583930799</v>
      </c>
      <c r="P453" s="71"/>
      <c r="Q453" s="72">
        <v>8.7355088500000004</v>
      </c>
      <c r="R453" s="72">
        <v>9.7046413502109701</v>
      </c>
      <c r="S453" s="72">
        <v>1.4761398601398601</v>
      </c>
      <c r="T453" s="72">
        <v>-15.0676267277269</v>
      </c>
      <c r="U453" s="72">
        <v>2.96891194029851</v>
      </c>
      <c r="V453" s="65">
        <f t="shared" si="35"/>
        <v>9.7046413502109701</v>
      </c>
      <c r="W453" s="71"/>
      <c r="X453" s="72">
        <v>-9.0653810126582197</v>
      </c>
      <c r="Y453" s="72">
        <v>-11.1888103896103</v>
      </c>
      <c r="Z453" s="72">
        <v>-10.852713178294501</v>
      </c>
      <c r="AA453" s="72">
        <v>-4.5018210529999996</v>
      </c>
      <c r="AB453" s="72">
        <v>59.867005367949197</v>
      </c>
      <c r="AC453" s="72">
        <v>23.627800000000001</v>
      </c>
      <c r="AD453" s="72">
        <v>79.342008486562904</v>
      </c>
      <c r="AE453" s="72">
        <v>9.1275874609942793</v>
      </c>
      <c r="AF453" s="65"/>
      <c r="AG453" s="72">
        <v>-25.671115477587701</v>
      </c>
      <c r="AH453" s="72">
        <v>-18.777300014117301</v>
      </c>
      <c r="AI453" s="65">
        <f t="shared" si="36"/>
        <v>79.342008486562904</v>
      </c>
      <c r="AJ453" s="71"/>
      <c r="AK453" s="65"/>
      <c r="AL453" s="65"/>
      <c r="AM453" s="65"/>
      <c r="AN453" s="65"/>
      <c r="AO453" s="71"/>
      <c r="AP453" s="72">
        <v>3.03543421791806</v>
      </c>
      <c r="AQ453" s="65"/>
      <c r="AR453" s="65"/>
      <c r="AS453" s="65">
        <f t="shared" si="37"/>
        <v>3.03543421791806</v>
      </c>
      <c r="AT453" s="72">
        <v>-6</v>
      </c>
      <c r="AU453" s="72">
        <v>1</v>
      </c>
      <c r="AV453" s="65">
        <f t="shared" si="39"/>
        <v>1</v>
      </c>
      <c r="AW453" s="63" t="s">
        <v>5569</v>
      </c>
    </row>
    <row r="454" spans="1:49" ht="16" customHeight="1" x14ac:dyDescent="0.2">
      <c r="A454" s="30" t="s">
        <v>1592</v>
      </c>
      <c r="B454" s="30" t="s">
        <v>1594</v>
      </c>
      <c r="C454" s="71"/>
      <c r="D454" s="72">
        <v>4.7</v>
      </c>
      <c r="E454" s="72">
        <v>-16.399999999999999</v>
      </c>
      <c r="F454" s="72">
        <v>-36.200000000000003</v>
      </c>
      <c r="G454" s="72">
        <v>-17.100000000000001</v>
      </c>
      <c r="H454" s="72">
        <f t="shared" si="38"/>
        <v>4.7</v>
      </c>
      <c r="I454" s="72" t="s">
        <v>5568</v>
      </c>
      <c r="J454" s="71"/>
      <c r="K454" s="65"/>
      <c r="L454" s="72">
        <v>-10.7973307028763</v>
      </c>
      <c r="M454" s="72">
        <v>103.398205539421</v>
      </c>
      <c r="N454" s="72">
        <v>104.86577181208</v>
      </c>
      <c r="O454" s="65">
        <f t="shared" si="34"/>
        <v>-10.7973307028763</v>
      </c>
      <c r="P454" s="71"/>
      <c r="Q454" s="72">
        <v>-4.5017151999999996</v>
      </c>
      <c r="R454" s="72">
        <v>31.875553687063501</v>
      </c>
      <c r="S454" s="72">
        <v>3.9778784530386702</v>
      </c>
      <c r="T454" s="72">
        <v>18.7439714975845</v>
      </c>
      <c r="U454" s="72">
        <v>-2.7816844413012798</v>
      </c>
      <c r="V454" s="65">
        <f t="shared" si="35"/>
        <v>31.875553687063501</v>
      </c>
      <c r="W454" s="71"/>
      <c r="X454" s="72">
        <v>0.64471094224923797</v>
      </c>
      <c r="Y454" s="72">
        <v>-0.79919999999999902</v>
      </c>
      <c r="Z454" s="72">
        <v>-4.5180722891566196</v>
      </c>
      <c r="AA454" s="72">
        <v>-1.875749576</v>
      </c>
      <c r="AB454" s="72">
        <v>59.559299293021098</v>
      </c>
      <c r="AC454" s="72">
        <v>4.0623999999999896</v>
      </c>
      <c r="AD454" s="72">
        <v>0</v>
      </c>
      <c r="AE454" s="72">
        <v>39.041417531507101</v>
      </c>
      <c r="AF454" s="65"/>
      <c r="AG454" s="72">
        <v>-15.881480834221801</v>
      </c>
      <c r="AH454" s="72">
        <v>8.3821908984019995</v>
      </c>
      <c r="AI454" s="65">
        <f t="shared" si="36"/>
        <v>59.559299293021098</v>
      </c>
      <c r="AJ454" s="71"/>
      <c r="AK454" s="65"/>
      <c r="AL454" s="65"/>
      <c r="AM454" s="65"/>
      <c r="AN454" s="65"/>
      <c r="AO454" s="71"/>
      <c r="AP454" s="72">
        <v>83.214966392536397</v>
      </c>
      <c r="AQ454" s="72">
        <v>91.5863669916763</v>
      </c>
      <c r="AR454" s="65"/>
      <c r="AS454" s="65">
        <f t="shared" si="37"/>
        <v>91.5863669916763</v>
      </c>
      <c r="AT454" s="72">
        <v>-1</v>
      </c>
      <c r="AU454" s="72">
        <v>12</v>
      </c>
      <c r="AV454" s="65">
        <f t="shared" si="39"/>
        <v>12</v>
      </c>
      <c r="AW454" s="63" t="s">
        <v>5567</v>
      </c>
    </row>
    <row r="455" spans="1:49" ht="16" customHeight="1" x14ac:dyDescent="0.2">
      <c r="A455" s="30" t="s">
        <v>1595</v>
      </c>
      <c r="B455" s="30" t="s">
        <v>1597</v>
      </c>
      <c r="C455" s="71"/>
      <c r="D455" s="72">
        <v>96.3</v>
      </c>
      <c r="E455" s="72">
        <v>48</v>
      </c>
      <c r="F455" s="72">
        <v>-67.599999999999994</v>
      </c>
      <c r="G455" s="72">
        <v>18.3</v>
      </c>
      <c r="H455" s="72">
        <f t="shared" si="38"/>
        <v>96.3</v>
      </c>
      <c r="I455" s="72" t="s">
        <v>5566</v>
      </c>
      <c r="J455" s="71"/>
      <c r="K455" s="65"/>
      <c r="L455" s="72">
        <v>94.496266811385894</v>
      </c>
      <c r="M455" s="72">
        <v>98.543626197390594</v>
      </c>
      <c r="N455" s="72">
        <v>101.510067114093</v>
      </c>
      <c r="O455" s="65">
        <f t="shared" si="34"/>
        <v>94.496266811385894</v>
      </c>
      <c r="P455" s="71"/>
      <c r="Q455" s="72">
        <v>10.1435069</v>
      </c>
      <c r="R455" s="72">
        <v>9.8502085208613401</v>
      </c>
      <c r="S455" s="72">
        <v>29.0607513812154</v>
      </c>
      <c r="T455" s="72">
        <v>15.748802415458901</v>
      </c>
      <c r="U455" s="72">
        <v>6.1292066478076297</v>
      </c>
      <c r="V455" s="65">
        <f t="shared" si="35"/>
        <v>29.0607513812154</v>
      </c>
      <c r="W455" s="71"/>
      <c r="X455" s="72">
        <v>1.5565650455927</v>
      </c>
      <c r="Y455" s="72">
        <v>-6.29370549450549</v>
      </c>
      <c r="Z455" s="72">
        <v>50.6865218988046</v>
      </c>
      <c r="AA455" s="72">
        <v>28.791383499999998</v>
      </c>
      <c r="AB455" s="72">
        <v>47.163848073190998</v>
      </c>
      <c r="AC455" s="72">
        <v>6.2990000000000004</v>
      </c>
      <c r="AD455" s="72">
        <v>14.6310342383214</v>
      </c>
      <c r="AE455" s="72">
        <v>5.4287574308271704</v>
      </c>
      <c r="AF455" s="65"/>
      <c r="AG455" s="72">
        <v>-15.4539772398761</v>
      </c>
      <c r="AH455" s="72">
        <v>67.371829277044</v>
      </c>
      <c r="AI455" s="65">
        <f t="shared" si="36"/>
        <v>50.6865218988046</v>
      </c>
      <c r="AJ455" s="71"/>
      <c r="AK455" s="65"/>
      <c r="AL455" s="65"/>
      <c r="AM455" s="65"/>
      <c r="AN455" s="65"/>
      <c r="AO455" s="71"/>
      <c r="AP455" s="72">
        <v>97.788588442793994</v>
      </c>
      <c r="AQ455" s="72">
        <v>99.052559109425403</v>
      </c>
      <c r="AR455" s="65"/>
      <c r="AS455" s="65">
        <f t="shared" si="37"/>
        <v>99.052559109425403</v>
      </c>
      <c r="AT455" s="72">
        <v>-9</v>
      </c>
      <c r="AU455" s="72">
        <v>1</v>
      </c>
      <c r="AV455" s="65">
        <f t="shared" si="39"/>
        <v>1</v>
      </c>
      <c r="AW455" s="63" t="s">
        <v>5569</v>
      </c>
    </row>
    <row r="456" spans="1:49" ht="16" customHeight="1" x14ac:dyDescent="0.2">
      <c r="A456" s="30" t="s">
        <v>1598</v>
      </c>
      <c r="B456" s="30" t="s">
        <v>1600</v>
      </c>
      <c r="C456" s="71"/>
      <c r="D456" s="72">
        <v>79.2</v>
      </c>
      <c r="E456" s="72">
        <v>-13.9</v>
      </c>
      <c r="F456" s="72">
        <v>-134.4</v>
      </c>
      <c r="G456" s="72">
        <v>-19.8</v>
      </c>
      <c r="H456" s="72">
        <f t="shared" si="38"/>
        <v>79.2</v>
      </c>
      <c r="I456" s="72" t="s">
        <v>5566</v>
      </c>
      <c r="J456" s="71"/>
      <c r="K456" s="65"/>
      <c r="L456" s="72">
        <v>-2.59408605777252</v>
      </c>
      <c r="M456" s="72">
        <v>88.834467513328406</v>
      </c>
      <c r="N456" s="72">
        <v>93.959731543624102</v>
      </c>
      <c r="O456" s="65">
        <f t="shared" si="34"/>
        <v>-2.59408605777252</v>
      </c>
      <c r="P456" s="71"/>
      <c r="Q456" s="72">
        <v>32.978664899999998</v>
      </c>
      <c r="R456" s="72">
        <v>8.9797780554154407</v>
      </c>
      <c r="S456" s="72">
        <v>7.9557790055248603</v>
      </c>
      <c r="T456" s="72">
        <v>0.77295700483090901</v>
      </c>
      <c r="U456" s="72">
        <v>-5.8934241867043804</v>
      </c>
      <c r="V456" s="65">
        <f t="shared" si="35"/>
        <v>32.978664899999998</v>
      </c>
      <c r="W456" s="71"/>
      <c r="X456" s="72">
        <v>12.194862917933101</v>
      </c>
      <c r="Y456" s="72">
        <v>23.376624175824102</v>
      </c>
      <c r="Z456" s="72">
        <v>50.717619741502801</v>
      </c>
      <c r="AA456" s="72">
        <v>0.785329045</v>
      </c>
      <c r="AB456" s="72">
        <v>65.370737187248096</v>
      </c>
      <c r="AC456" s="72">
        <v>6.3459999999999699</v>
      </c>
      <c r="AD456" s="72">
        <v>0</v>
      </c>
      <c r="AE456" s="72">
        <v>28.819583493275498</v>
      </c>
      <c r="AF456" s="65"/>
      <c r="AG456" s="72">
        <v>-22.8758644894619</v>
      </c>
      <c r="AH456" s="72">
        <v>29.7312163121955</v>
      </c>
      <c r="AI456" s="65">
        <f t="shared" si="36"/>
        <v>65.370737187248096</v>
      </c>
      <c r="AJ456" s="71"/>
      <c r="AK456" s="65"/>
      <c r="AL456" s="65"/>
      <c r="AM456" s="65"/>
      <c r="AN456" s="65"/>
      <c r="AO456" s="71"/>
      <c r="AP456" s="72">
        <v>18.4559483624904</v>
      </c>
      <c r="AQ456" s="72">
        <v>27.820513139155999</v>
      </c>
      <c r="AR456" s="65"/>
      <c r="AS456" s="65">
        <f t="shared" si="37"/>
        <v>27.820513139155999</v>
      </c>
      <c r="AT456" s="72">
        <v>-6</v>
      </c>
      <c r="AU456" s="72">
        <v>-1</v>
      </c>
      <c r="AV456" s="65">
        <f t="shared" si="39"/>
        <v>-1</v>
      </c>
      <c r="AW456" s="63" t="s">
        <v>5569</v>
      </c>
    </row>
    <row r="457" spans="1:49" ht="16" customHeight="1" x14ac:dyDescent="0.2">
      <c r="A457" s="30" t="s">
        <v>1601</v>
      </c>
      <c r="B457" s="30" t="s">
        <v>1603</v>
      </c>
      <c r="C457" s="71"/>
      <c r="D457" s="72">
        <v>-79.8</v>
      </c>
      <c r="E457" s="72">
        <v>-37.9</v>
      </c>
      <c r="F457" s="72">
        <v>-30.8</v>
      </c>
      <c r="G457" s="72">
        <v>-0.8</v>
      </c>
      <c r="H457" s="72">
        <f t="shared" si="38"/>
        <v>-0.8</v>
      </c>
      <c r="I457" s="72" t="s">
        <v>5568</v>
      </c>
      <c r="J457" s="71"/>
      <c r="K457" s="65"/>
      <c r="L457" s="72">
        <v>84.903222554937102</v>
      </c>
      <c r="M457" s="72">
        <v>103.398205539421</v>
      </c>
      <c r="N457" s="72">
        <v>105.704697986577</v>
      </c>
      <c r="O457" s="65">
        <f t="shared" si="34"/>
        <v>84.903222554937102</v>
      </c>
      <c r="P457" s="71"/>
      <c r="Q457" s="72">
        <v>50.107072100000003</v>
      </c>
      <c r="R457" s="72">
        <v>-12.851405622489899</v>
      </c>
      <c r="S457" s="72">
        <v>85.745834254143602</v>
      </c>
      <c r="T457" s="72">
        <v>41.352667149758403</v>
      </c>
      <c r="U457" s="72">
        <v>25.648301414427099</v>
      </c>
      <c r="V457" s="65">
        <f t="shared" si="35"/>
        <v>85.745834254143602</v>
      </c>
      <c r="W457" s="71"/>
      <c r="X457" s="72">
        <v>12.802765653495401</v>
      </c>
      <c r="Y457" s="72">
        <v>45.354646153846097</v>
      </c>
      <c r="Z457" s="72">
        <v>50.7751937984496</v>
      </c>
      <c r="AA457" s="72">
        <v>4.6153614479999998</v>
      </c>
      <c r="AB457" s="72">
        <v>65.1516173977937</v>
      </c>
      <c r="AC457" s="72">
        <v>6.5981999999999896</v>
      </c>
      <c r="AD457" s="72">
        <v>20.392755476710999</v>
      </c>
      <c r="AE457" s="72">
        <v>19.297849512565399</v>
      </c>
      <c r="AF457" s="65"/>
      <c r="AG457" s="72">
        <v>-29.632251984798401</v>
      </c>
      <c r="AH457" s="72">
        <v>-136.67831909337099</v>
      </c>
      <c r="AI457" s="65">
        <f t="shared" si="36"/>
        <v>65.1516173977937</v>
      </c>
      <c r="AJ457" s="71"/>
      <c r="AK457" s="65"/>
      <c r="AL457" s="65"/>
      <c r="AM457" s="65"/>
      <c r="AN457" s="65"/>
      <c r="AO457" s="71"/>
      <c r="AP457" s="72">
        <v>99.678085659394</v>
      </c>
      <c r="AQ457" s="72">
        <v>101.150250902827</v>
      </c>
      <c r="AR457" s="65"/>
      <c r="AS457" s="65">
        <f t="shared" si="37"/>
        <v>101.150250902827</v>
      </c>
      <c r="AT457" s="72">
        <v>-5</v>
      </c>
      <c r="AU457" s="72">
        <v>-2</v>
      </c>
      <c r="AV457" s="65">
        <f t="shared" si="39"/>
        <v>-2</v>
      </c>
      <c r="AW457" s="63" t="s">
        <v>5569</v>
      </c>
    </row>
    <row r="458" spans="1:49" ht="16" customHeight="1" x14ac:dyDescent="0.2">
      <c r="A458" s="30" t="s">
        <v>1604</v>
      </c>
      <c r="B458" s="30" t="s">
        <v>1606</v>
      </c>
      <c r="C458" s="71"/>
      <c r="D458" s="72">
        <v>3.9</v>
      </c>
      <c r="E458" s="72">
        <v>-7.6</v>
      </c>
      <c r="F458" s="72">
        <v>-152.1</v>
      </c>
      <c r="G458" s="72">
        <v>21</v>
      </c>
      <c r="H458" s="72">
        <f t="shared" si="38"/>
        <v>21</v>
      </c>
      <c r="I458" s="72" t="s">
        <v>5568</v>
      </c>
      <c r="J458" s="71"/>
      <c r="K458" s="65"/>
      <c r="L458" s="72">
        <v>30.966149512218301</v>
      </c>
      <c r="M458" s="72">
        <v>86.156402534011804</v>
      </c>
      <c r="N458" s="72">
        <v>90.2747965561976</v>
      </c>
      <c r="O458" s="65">
        <f t="shared" si="34"/>
        <v>30.966149512218301</v>
      </c>
      <c r="P458" s="71"/>
      <c r="Q458" s="72">
        <v>54.781080099999997</v>
      </c>
      <c r="R458" s="72">
        <v>-9.1463414634146396</v>
      </c>
      <c r="S458" s="72">
        <v>96.493622377622302</v>
      </c>
      <c r="T458" s="72">
        <v>74.6909078268109</v>
      </c>
      <c r="U458" s="72">
        <v>18.844081546811399</v>
      </c>
      <c r="V458" s="65">
        <f t="shared" si="35"/>
        <v>96.493622377622302</v>
      </c>
      <c r="W458" s="71"/>
      <c r="X458" s="72">
        <v>5.4915810126582301</v>
      </c>
      <c r="Y458" s="72">
        <v>25.1748259740259</v>
      </c>
      <c r="Z458" s="72">
        <v>-15.4761904761904</v>
      </c>
      <c r="AA458" s="72">
        <v>2.6908934090000001</v>
      </c>
      <c r="AB458" s="72">
        <v>21.963535233478598</v>
      </c>
      <c r="AC458" s="72">
        <v>21.793399999999998</v>
      </c>
      <c r="AD458" s="72">
        <v>0</v>
      </c>
      <c r="AE458" s="72">
        <v>20.498590203354201</v>
      </c>
      <c r="AF458" s="65"/>
      <c r="AG458" s="72">
        <v>-25.051567767941901</v>
      </c>
      <c r="AH458" s="72">
        <v>2.0029477828798199</v>
      </c>
      <c r="AI458" s="65">
        <f t="shared" si="36"/>
        <v>25.1748259740259</v>
      </c>
      <c r="AJ458" s="71"/>
      <c r="AK458" s="65"/>
      <c r="AL458" s="65"/>
      <c r="AM458" s="65"/>
      <c r="AN458" s="65"/>
      <c r="AO458" s="71"/>
      <c r="AP458" s="72">
        <v>24.7758140641231</v>
      </c>
      <c r="AQ458" s="65"/>
      <c r="AR458" s="65"/>
      <c r="AS458" s="65">
        <f t="shared" si="37"/>
        <v>24.7758140641231</v>
      </c>
      <c r="AT458" s="72">
        <v>-10</v>
      </c>
      <c r="AU458" s="72">
        <v>-2</v>
      </c>
      <c r="AV458" s="65">
        <f t="shared" si="39"/>
        <v>-2</v>
      </c>
      <c r="AW458" s="63" t="s">
        <v>5569</v>
      </c>
    </row>
    <row r="459" spans="1:49" ht="16" customHeight="1" x14ac:dyDescent="0.2">
      <c r="A459" s="30" t="s">
        <v>1607</v>
      </c>
      <c r="B459" s="30" t="s">
        <v>1609</v>
      </c>
      <c r="C459" s="71"/>
      <c r="D459" s="72">
        <v>-14.4</v>
      </c>
      <c r="E459" s="72">
        <v>-10.1</v>
      </c>
      <c r="F459" s="72">
        <v>-105.7</v>
      </c>
      <c r="G459" s="72">
        <v>-8.9</v>
      </c>
      <c r="H459" s="72">
        <f t="shared" si="38"/>
        <v>-8.9</v>
      </c>
      <c r="I459" s="72" t="s">
        <v>5568</v>
      </c>
      <c r="J459" s="71"/>
      <c r="K459" s="65"/>
      <c r="L459" s="72">
        <v>38.105733308833997</v>
      </c>
      <c r="M459" s="72">
        <v>100.624160201118</v>
      </c>
      <c r="N459" s="72">
        <v>99.832214765100602</v>
      </c>
      <c r="O459" s="65">
        <f t="shared" si="34"/>
        <v>38.105733308833997</v>
      </c>
      <c r="P459" s="71"/>
      <c r="Q459" s="72">
        <v>93.390362499999995</v>
      </c>
      <c r="R459" s="72">
        <v>97.468354430379705</v>
      </c>
      <c r="S459" s="72">
        <v>96.132574585635297</v>
      </c>
      <c r="T459" s="72">
        <v>54.975855555555498</v>
      </c>
      <c r="U459" s="72">
        <v>0.61294073550212103</v>
      </c>
      <c r="V459" s="65">
        <f t="shared" si="35"/>
        <v>97.468354430379705</v>
      </c>
      <c r="W459" s="71"/>
      <c r="X459" s="72">
        <v>6.4197869300911803</v>
      </c>
      <c r="Y459" s="72">
        <v>17.882118681318602</v>
      </c>
      <c r="Z459" s="72">
        <v>17.669172932330799</v>
      </c>
      <c r="AA459" s="72">
        <v>-1.6013756219999999</v>
      </c>
      <c r="AB459" s="72">
        <v>42.053385000282098</v>
      </c>
      <c r="AC459" s="72">
        <v>7.2841999999999896</v>
      </c>
      <c r="AD459" s="72">
        <v>58.921682098765402</v>
      </c>
      <c r="AE459" s="72">
        <v>-5.22362510244955E-2</v>
      </c>
      <c r="AF459" s="65"/>
      <c r="AG459" s="72">
        <v>-15.901249939280699</v>
      </c>
      <c r="AH459" s="72">
        <v>21.575687657050899</v>
      </c>
      <c r="AI459" s="65">
        <f t="shared" si="36"/>
        <v>58.921682098765402</v>
      </c>
      <c r="AJ459" s="71"/>
      <c r="AK459" s="65"/>
      <c r="AL459" s="65"/>
      <c r="AM459" s="65"/>
      <c r="AN459" s="65"/>
      <c r="AO459" s="71"/>
      <c r="AP459" s="72">
        <v>95.391726232847702</v>
      </c>
      <c r="AQ459" s="72">
        <v>98.018625713625298</v>
      </c>
      <c r="AR459" s="65"/>
      <c r="AS459" s="65">
        <f t="shared" si="37"/>
        <v>98.018625713625298</v>
      </c>
      <c r="AT459" s="72">
        <v>-10</v>
      </c>
      <c r="AU459" s="72">
        <v>1</v>
      </c>
      <c r="AV459" s="65">
        <f t="shared" si="39"/>
        <v>1</v>
      </c>
      <c r="AW459" s="63" t="s">
        <v>5569</v>
      </c>
    </row>
    <row r="460" spans="1:49" ht="16" customHeight="1" x14ac:dyDescent="0.2">
      <c r="A460" s="30" t="s">
        <v>1610</v>
      </c>
      <c r="B460" s="30" t="s">
        <v>1612</v>
      </c>
      <c r="C460" s="71"/>
      <c r="D460" s="72">
        <v>-3.3</v>
      </c>
      <c r="E460" s="72">
        <v>-6.3</v>
      </c>
      <c r="F460" s="72">
        <v>-80.5</v>
      </c>
      <c r="G460" s="72">
        <v>23.7</v>
      </c>
      <c r="H460" s="72">
        <f t="shared" si="38"/>
        <v>23.7</v>
      </c>
      <c r="I460" s="72" t="s">
        <v>5568</v>
      </c>
      <c r="J460" s="71"/>
      <c r="K460" s="65"/>
      <c r="L460" s="72">
        <v>37</v>
      </c>
      <c r="M460" s="72">
        <v>104.091716873997</v>
      </c>
      <c r="N460" s="72">
        <v>105.704697986577</v>
      </c>
      <c r="O460" s="65">
        <f t="shared" si="34"/>
        <v>37</v>
      </c>
      <c r="P460" s="71"/>
      <c r="Q460" s="72">
        <v>-3.1619940999999998</v>
      </c>
      <c r="R460" s="72">
        <v>-17.976163193890699</v>
      </c>
      <c r="S460" s="72">
        <v>84.9723535911602</v>
      </c>
      <c r="T460" s="72">
        <v>45.120783091787402</v>
      </c>
      <c r="U460" s="72">
        <v>5.8463212164073504</v>
      </c>
      <c r="V460" s="65">
        <f t="shared" si="35"/>
        <v>84.9723535911602</v>
      </c>
      <c r="W460" s="71"/>
      <c r="X460" s="72">
        <v>19.489695744680802</v>
      </c>
      <c r="Y460" s="72">
        <v>-17.282716483516399</v>
      </c>
      <c r="Z460" s="72">
        <v>4.0490797546012196</v>
      </c>
      <c r="AA460" s="72">
        <v>-3.626601151</v>
      </c>
      <c r="AB460" s="72">
        <v>63.5653806610907</v>
      </c>
      <c r="AC460" s="72">
        <v>12.8941999999999</v>
      </c>
      <c r="AD460" s="72">
        <v>50.590795080233299</v>
      </c>
      <c r="AE460" s="72">
        <v>12.472393403581</v>
      </c>
      <c r="AF460" s="65"/>
      <c r="AG460" s="72">
        <v>-17.874904928241499</v>
      </c>
      <c r="AH460" s="72">
        <v>14.417147840456799</v>
      </c>
      <c r="AI460" s="65">
        <f t="shared" si="36"/>
        <v>63.5653806610907</v>
      </c>
      <c r="AJ460" s="71"/>
      <c r="AK460" s="65"/>
      <c r="AL460" s="65"/>
      <c r="AM460" s="65"/>
      <c r="AN460" s="65"/>
      <c r="AO460" s="71"/>
      <c r="AP460" s="72">
        <v>101.401377102311</v>
      </c>
      <c r="AQ460" s="72">
        <v>101.577742595321</v>
      </c>
      <c r="AR460" s="65"/>
      <c r="AS460" s="65">
        <f t="shared" si="37"/>
        <v>101.577742595321</v>
      </c>
      <c r="AT460" s="72">
        <v>-7</v>
      </c>
      <c r="AU460" s="72">
        <v>-3</v>
      </c>
      <c r="AV460" s="65">
        <f t="shared" si="39"/>
        <v>-3</v>
      </c>
      <c r="AW460" s="63" t="s">
        <v>5569</v>
      </c>
    </row>
    <row r="461" spans="1:49" ht="16" customHeight="1" x14ac:dyDescent="0.2">
      <c r="A461" s="30" t="s">
        <v>1613</v>
      </c>
      <c r="B461" s="30" t="s">
        <v>1615</v>
      </c>
      <c r="C461" s="71"/>
      <c r="D461" s="72">
        <v>20.399999999999999</v>
      </c>
      <c r="E461" s="72">
        <v>-22.1</v>
      </c>
      <c r="F461" s="72">
        <v>-83.4</v>
      </c>
      <c r="G461" s="72">
        <v>67.3</v>
      </c>
      <c r="H461" s="72">
        <f t="shared" si="38"/>
        <v>67.3</v>
      </c>
      <c r="I461" s="72" t="s">
        <v>5568</v>
      </c>
      <c r="J461" s="71"/>
      <c r="K461" s="65"/>
      <c r="L461" s="72">
        <v>69.480202314980104</v>
      </c>
      <c r="M461" s="72">
        <v>99.678055872884002</v>
      </c>
      <c r="N461" s="72">
        <v>102.70550772496701</v>
      </c>
      <c r="O461" s="65">
        <f t="shared" si="34"/>
        <v>69.480202314980104</v>
      </c>
      <c r="P461" s="71"/>
      <c r="Q461" s="72">
        <v>90.417695300000005</v>
      </c>
      <c r="R461" s="72">
        <v>79.783985849738002</v>
      </c>
      <c r="S461" s="72">
        <v>96.318797202797199</v>
      </c>
      <c r="T461" s="72">
        <v>58.620966111573601</v>
      </c>
      <c r="U461" s="72">
        <v>16.944488602442298</v>
      </c>
      <c r="V461" s="65">
        <f t="shared" si="35"/>
        <v>96.318797202797199</v>
      </c>
      <c r="W461" s="71"/>
      <c r="X461" s="72">
        <v>13.402973417721499</v>
      </c>
      <c r="Y461" s="72">
        <v>31.668332467532402</v>
      </c>
      <c r="Z461" s="72">
        <v>-6.1743324231355698</v>
      </c>
      <c r="AA461" s="72">
        <v>20.20254499</v>
      </c>
      <c r="AB461" s="72">
        <v>4.4836536678820798</v>
      </c>
      <c r="AC461" s="72">
        <v>24.901399999999899</v>
      </c>
      <c r="AD461" s="72">
        <v>51.458393498081598</v>
      </c>
      <c r="AE461" s="72">
        <v>-10.813281483249</v>
      </c>
      <c r="AF461" s="65"/>
      <c r="AG461" s="72">
        <v>-4.8472377105488702</v>
      </c>
      <c r="AH461" s="72">
        <v>-9.8930343412329709</v>
      </c>
      <c r="AI461" s="65">
        <f t="shared" si="36"/>
        <v>51.458393498081598</v>
      </c>
      <c r="AJ461" s="71"/>
      <c r="AK461" s="65"/>
      <c r="AL461" s="65"/>
      <c r="AM461" s="65"/>
      <c r="AN461" s="65"/>
      <c r="AO461" s="71"/>
      <c r="AP461" s="72">
        <v>80.573719325487104</v>
      </c>
      <c r="AQ461" s="65"/>
      <c r="AR461" s="65"/>
      <c r="AS461" s="65">
        <f t="shared" si="37"/>
        <v>80.573719325487104</v>
      </c>
      <c r="AT461" s="72">
        <v>-6</v>
      </c>
      <c r="AU461" s="72">
        <v>0</v>
      </c>
      <c r="AV461" s="65">
        <f t="shared" si="39"/>
        <v>0</v>
      </c>
      <c r="AW461" s="63" t="s">
        <v>5569</v>
      </c>
    </row>
    <row r="462" spans="1:49" ht="16" customHeight="1" x14ac:dyDescent="0.2">
      <c r="A462" s="30" t="s">
        <v>1430</v>
      </c>
      <c r="B462" s="30" t="s">
        <v>1432</v>
      </c>
      <c r="C462" s="71"/>
      <c r="D462" s="72">
        <v>56.7</v>
      </c>
      <c r="E462" s="72">
        <v>19</v>
      </c>
      <c r="F462" s="72">
        <v>8.1</v>
      </c>
      <c r="G462" s="72">
        <v>7.4</v>
      </c>
      <c r="H462" s="72">
        <f t="shared" si="38"/>
        <v>56.7</v>
      </c>
      <c r="I462" s="72" t="s">
        <v>5568</v>
      </c>
      <c r="J462" s="71"/>
      <c r="K462" s="65"/>
      <c r="L462" s="72">
        <v>82.671221411316907</v>
      </c>
      <c r="M462" s="72">
        <v>103.05144987213301</v>
      </c>
      <c r="N462" s="72">
        <v>104.86577181208</v>
      </c>
      <c r="O462" s="65">
        <f t="shared" si="34"/>
        <v>82.671221411316907</v>
      </c>
      <c r="P462" s="71"/>
      <c r="Q462" s="72">
        <v>97.2997345</v>
      </c>
      <c r="R462" s="72">
        <v>100.13430840778599</v>
      </c>
      <c r="S462" s="72">
        <v>97.458541436464103</v>
      </c>
      <c r="T462" s="72">
        <v>98.067642995168995</v>
      </c>
      <c r="U462" s="72">
        <v>97.501200990098994</v>
      </c>
      <c r="V462" s="65">
        <f t="shared" si="35"/>
        <v>100.13430840778599</v>
      </c>
      <c r="W462" s="71"/>
      <c r="X462" s="72">
        <v>96.693343161094205</v>
      </c>
      <c r="Y462" s="72">
        <v>95.904096703296702</v>
      </c>
      <c r="Z462" s="72">
        <v>89.889054744049901</v>
      </c>
      <c r="AA462" s="72">
        <v>95.569146759999995</v>
      </c>
      <c r="AB462" s="72">
        <v>100</v>
      </c>
      <c r="AC462" s="72">
        <v>41.736600000000003</v>
      </c>
      <c r="AD462" s="72">
        <v>84.484049411471105</v>
      </c>
      <c r="AE462" s="72">
        <v>97.923453402359101</v>
      </c>
      <c r="AF462" s="65"/>
      <c r="AG462" s="72">
        <v>38.132371283443298</v>
      </c>
      <c r="AH462" s="72">
        <v>74.088098001078805</v>
      </c>
      <c r="AI462" s="65">
        <f t="shared" si="36"/>
        <v>100</v>
      </c>
      <c r="AJ462" s="71"/>
      <c r="AK462" s="65"/>
      <c r="AL462" s="65"/>
      <c r="AM462" s="65"/>
      <c r="AN462" s="65"/>
      <c r="AO462" s="71"/>
      <c r="AP462" s="72">
        <v>96.800101472998605</v>
      </c>
      <c r="AQ462" s="72">
        <v>98.684717420534994</v>
      </c>
      <c r="AR462" s="65"/>
      <c r="AS462" s="65">
        <f t="shared" si="37"/>
        <v>98.684717420534994</v>
      </c>
      <c r="AT462" s="72">
        <v>-9</v>
      </c>
      <c r="AU462" s="72">
        <v>8</v>
      </c>
      <c r="AV462" s="65">
        <f t="shared" si="39"/>
        <v>8</v>
      </c>
      <c r="AW462" s="63" t="s">
        <v>5569</v>
      </c>
    </row>
    <row r="463" spans="1:49" ht="16" customHeight="1" x14ac:dyDescent="0.2">
      <c r="A463" s="30" t="s">
        <v>1616</v>
      </c>
      <c r="B463" s="30" t="s">
        <v>1618</v>
      </c>
      <c r="C463" s="71"/>
      <c r="D463" s="72">
        <v>48.7</v>
      </c>
      <c r="E463" s="72">
        <v>-1.3</v>
      </c>
      <c r="F463" s="72">
        <v>40.799999999999997</v>
      </c>
      <c r="G463" s="72">
        <v>34.6</v>
      </c>
      <c r="H463" s="72">
        <f t="shared" si="38"/>
        <v>48.7</v>
      </c>
      <c r="I463" s="72" t="s">
        <v>5568</v>
      </c>
      <c r="J463" s="71"/>
      <c r="K463" s="65"/>
      <c r="L463" s="72">
        <v>-22.1883018151028</v>
      </c>
      <c r="M463" s="72">
        <v>103.74496120670899</v>
      </c>
      <c r="N463" s="72">
        <v>105.704697986577</v>
      </c>
      <c r="O463" s="65">
        <f t="shared" si="34"/>
        <v>-22.1883018151028</v>
      </c>
      <c r="P463" s="71"/>
      <c r="Q463" s="72">
        <v>27.306787</v>
      </c>
      <c r="R463" s="72">
        <v>60.9142294435471</v>
      </c>
      <c r="S463" s="72">
        <v>95.690585635359099</v>
      </c>
      <c r="T463" s="72">
        <v>87.343005314009602</v>
      </c>
      <c r="U463" s="72">
        <v>84.205585714285704</v>
      </c>
      <c r="V463" s="65">
        <f t="shared" si="35"/>
        <v>95.690585635359099</v>
      </c>
      <c r="W463" s="71"/>
      <c r="X463" s="72">
        <v>68.425865957446803</v>
      </c>
      <c r="Y463" s="72">
        <v>76.123876923076907</v>
      </c>
      <c r="Z463" s="72">
        <v>41.6039575871484</v>
      </c>
      <c r="AA463" s="72">
        <v>-24.68393566</v>
      </c>
      <c r="AB463" s="72">
        <v>80.032709185962005</v>
      </c>
      <c r="AC463" s="72">
        <v>3.5427999999999802</v>
      </c>
      <c r="AD463" s="72">
        <v>34.415974978948597</v>
      </c>
      <c r="AE463" s="72">
        <v>12.5872073922681</v>
      </c>
      <c r="AF463" s="65"/>
      <c r="AG463" s="72">
        <v>-14.8697654581294</v>
      </c>
      <c r="AH463" s="72">
        <v>3.6055205394678098</v>
      </c>
      <c r="AI463" s="65">
        <f t="shared" si="36"/>
        <v>80.032709185962005</v>
      </c>
      <c r="AJ463" s="71"/>
      <c r="AK463" s="65"/>
      <c r="AL463" s="65"/>
      <c r="AM463" s="65"/>
      <c r="AN463" s="65"/>
      <c r="AO463" s="71"/>
      <c r="AP463" s="72">
        <v>86.469100487792005</v>
      </c>
      <c r="AQ463" s="72">
        <v>97.700492361071397</v>
      </c>
      <c r="AR463" s="65"/>
      <c r="AS463" s="65">
        <f t="shared" si="37"/>
        <v>97.700492361071397</v>
      </c>
      <c r="AT463" s="72">
        <v>-6</v>
      </c>
      <c r="AU463" s="72">
        <v>-1</v>
      </c>
      <c r="AV463" s="65">
        <f t="shared" si="39"/>
        <v>-1</v>
      </c>
      <c r="AW463" s="63" t="s">
        <v>5569</v>
      </c>
    </row>
    <row r="464" spans="1:49" ht="16" customHeight="1" x14ac:dyDescent="0.2">
      <c r="A464" s="30" t="s">
        <v>1619</v>
      </c>
      <c r="B464" s="30" t="s">
        <v>1621</v>
      </c>
      <c r="C464" s="71"/>
      <c r="D464" s="72">
        <v>95.6</v>
      </c>
      <c r="E464" s="72">
        <v>70.099999999999994</v>
      </c>
      <c r="F464" s="72">
        <v>57.8</v>
      </c>
      <c r="G464" s="72">
        <v>-6.2</v>
      </c>
      <c r="H464" s="72">
        <f t="shared" si="38"/>
        <v>95.6</v>
      </c>
      <c r="I464" s="72" t="s">
        <v>5566</v>
      </c>
      <c r="J464" s="71"/>
      <c r="K464" s="65"/>
      <c r="L464" s="72">
        <v>96.797470128120807</v>
      </c>
      <c r="M464" s="72">
        <v>102.01118287027001</v>
      </c>
      <c r="N464" s="72">
        <v>104.02684563758299</v>
      </c>
      <c r="O464" s="65">
        <f t="shared" si="34"/>
        <v>96.797470128120807</v>
      </c>
      <c r="P464" s="71"/>
      <c r="Q464" s="72">
        <v>94.392286200000001</v>
      </c>
      <c r="R464" s="72">
        <v>-12.385823301225299</v>
      </c>
      <c r="S464" s="72">
        <v>83.425392265193295</v>
      </c>
      <c r="T464" s="72">
        <v>97.391314492753594</v>
      </c>
      <c r="U464" s="72">
        <v>89.014638048090504</v>
      </c>
      <c r="V464" s="65">
        <f t="shared" si="35"/>
        <v>97.391314492753594</v>
      </c>
      <c r="W464" s="71"/>
      <c r="X464" s="72">
        <v>92.1340726443769</v>
      </c>
      <c r="Y464" s="72">
        <v>88.211789010988994</v>
      </c>
      <c r="Z464" s="72">
        <v>102.584843434164</v>
      </c>
      <c r="AA464" s="72">
        <v>94.526184060000006</v>
      </c>
      <c r="AB464" s="72">
        <v>85.8996395896867</v>
      </c>
      <c r="AC464" s="72">
        <v>33.580749999999902</v>
      </c>
      <c r="AD464" s="72">
        <v>29.513223457263301</v>
      </c>
      <c r="AE464" s="72">
        <v>91.547217236637195</v>
      </c>
      <c r="AF464" s="65"/>
      <c r="AG464" s="72">
        <v>44.585379262724501</v>
      </c>
      <c r="AH464" s="72">
        <v>19.695851855989901</v>
      </c>
      <c r="AI464" s="65">
        <f t="shared" si="36"/>
        <v>102.584843434164</v>
      </c>
      <c r="AJ464" s="71"/>
      <c r="AK464" s="65"/>
      <c r="AL464" s="65"/>
      <c r="AM464" s="65"/>
      <c r="AN464" s="65"/>
      <c r="AO464" s="71"/>
      <c r="AP464" s="72">
        <v>95.225520459165296</v>
      </c>
      <c r="AQ464" s="72">
        <v>97.382359008517497</v>
      </c>
      <c r="AR464" s="65"/>
      <c r="AS464" s="65">
        <f t="shared" si="37"/>
        <v>97.382359008517497</v>
      </c>
      <c r="AT464" s="72">
        <v>10</v>
      </c>
      <c r="AU464" s="72">
        <v>61</v>
      </c>
      <c r="AV464" s="65">
        <f t="shared" si="39"/>
        <v>61</v>
      </c>
      <c r="AW464" s="63" t="s">
        <v>5567</v>
      </c>
    </row>
    <row r="465" spans="1:49" ht="16" customHeight="1" x14ac:dyDescent="0.2">
      <c r="A465" s="30" t="s">
        <v>1622</v>
      </c>
      <c r="B465" s="30" t="s">
        <v>1624</v>
      </c>
      <c r="C465" s="71"/>
      <c r="D465" s="72">
        <v>-8.1</v>
      </c>
      <c r="E465" s="72">
        <v>-11.4</v>
      </c>
      <c r="F465" s="72">
        <v>-62.9</v>
      </c>
      <c r="G465" s="72">
        <v>26.5</v>
      </c>
      <c r="H465" s="72">
        <f t="shared" si="38"/>
        <v>26.5</v>
      </c>
      <c r="I465" s="72" t="s">
        <v>5568</v>
      </c>
      <c r="J465" s="71"/>
      <c r="K465" s="65"/>
      <c r="L465" s="72">
        <v>18.949056420264299</v>
      </c>
      <c r="M465" s="72">
        <v>102.704694204845</v>
      </c>
      <c r="N465" s="72">
        <v>102.34899328858999</v>
      </c>
      <c r="O465" s="65">
        <f t="shared" si="34"/>
        <v>18.949056420264299</v>
      </c>
      <c r="P465" s="71"/>
      <c r="Q465" s="72">
        <v>69.200002100000006</v>
      </c>
      <c r="R465" s="72">
        <v>85.119981286072402</v>
      </c>
      <c r="S465" s="72">
        <v>97.458541436464103</v>
      </c>
      <c r="T465" s="72">
        <v>84.830928019323594</v>
      </c>
      <c r="U465" s="72">
        <v>47.289036916548703</v>
      </c>
      <c r="V465" s="65">
        <f t="shared" si="35"/>
        <v>97.458541436464103</v>
      </c>
      <c r="W465" s="71"/>
      <c r="X465" s="72">
        <v>35.903069604863198</v>
      </c>
      <c r="Y465" s="72">
        <v>43.1568439560439</v>
      </c>
      <c r="Z465" s="72">
        <v>15.5321110677683</v>
      </c>
      <c r="AA465" s="72">
        <v>22.224066759999999</v>
      </c>
      <c r="AB465" s="72">
        <v>97.743276961463806</v>
      </c>
      <c r="AC465" s="72">
        <v>10.343599999999901</v>
      </c>
      <c r="AD465" s="72">
        <v>0</v>
      </c>
      <c r="AE465" s="72">
        <v>-12.290985831716601</v>
      </c>
      <c r="AF465" s="65"/>
      <c r="AG465" s="72">
        <v>-23.213849751839501</v>
      </c>
      <c r="AH465" s="72">
        <v>31.700491198092202</v>
      </c>
      <c r="AI465" s="65">
        <f t="shared" si="36"/>
        <v>97.743276961463806</v>
      </c>
      <c r="AJ465" s="71"/>
      <c r="AK465" s="65"/>
      <c r="AL465" s="65"/>
      <c r="AM465" s="65"/>
      <c r="AN465" s="65"/>
      <c r="AO465" s="71"/>
      <c r="AP465" s="72">
        <v>96.380213202643105</v>
      </c>
      <c r="AQ465" s="72">
        <v>98.058392382694507</v>
      </c>
      <c r="AR465" s="65"/>
      <c r="AS465" s="65">
        <f t="shared" si="37"/>
        <v>98.058392382694507</v>
      </c>
      <c r="AT465" s="72">
        <v>-1</v>
      </c>
      <c r="AU465" s="72">
        <v>0</v>
      </c>
      <c r="AV465" s="65">
        <f t="shared" si="39"/>
        <v>0</v>
      </c>
      <c r="AW465" s="63" t="s">
        <v>5569</v>
      </c>
    </row>
    <row r="466" spans="1:49" ht="16" customHeight="1" x14ac:dyDescent="0.2">
      <c r="A466" s="30" t="s">
        <v>1625</v>
      </c>
      <c r="B466" s="30" t="s">
        <v>1627</v>
      </c>
      <c r="C466" s="71"/>
      <c r="D466" s="72">
        <v>-12.9</v>
      </c>
      <c r="E466" s="72">
        <v>-7</v>
      </c>
      <c r="F466" s="72">
        <v>-3.8</v>
      </c>
      <c r="G466" s="72">
        <v>-0.8</v>
      </c>
      <c r="H466" s="72">
        <f t="shared" si="38"/>
        <v>-0.8</v>
      </c>
      <c r="I466" s="72" t="s">
        <v>5568</v>
      </c>
      <c r="J466" s="71"/>
      <c r="K466" s="65"/>
      <c r="L466" s="72">
        <v>17.767917799869</v>
      </c>
      <c r="M466" s="72">
        <v>103.54138539827601</v>
      </c>
      <c r="N466" s="72">
        <v>103.43672602901199</v>
      </c>
      <c r="O466" s="65">
        <f t="shared" si="34"/>
        <v>17.767917799869</v>
      </c>
      <c r="P466" s="71"/>
      <c r="Q466" s="72">
        <v>8.0806908100000001</v>
      </c>
      <c r="R466" s="72">
        <v>47.186854526034303</v>
      </c>
      <c r="S466" s="72">
        <v>12.053062937062901</v>
      </c>
      <c r="T466" s="72">
        <v>29.978168442964101</v>
      </c>
      <c r="U466" s="72">
        <v>10.5672837177747</v>
      </c>
      <c r="V466" s="65">
        <f t="shared" si="35"/>
        <v>47.186854526034303</v>
      </c>
      <c r="W466" s="71"/>
      <c r="X466" s="72">
        <v>5.1751253164556896</v>
      </c>
      <c r="Y466" s="72">
        <v>16.0839168831168</v>
      </c>
      <c r="Z466" s="72">
        <v>33.132530120481903</v>
      </c>
      <c r="AA466" s="72">
        <v>2.9141919409999999</v>
      </c>
      <c r="AB466" s="72">
        <v>64.807490266361697</v>
      </c>
      <c r="AC466" s="72">
        <v>32.176400000000001</v>
      </c>
      <c r="AD466" s="72">
        <v>0</v>
      </c>
      <c r="AE466" s="72">
        <v>28.312921253116698</v>
      </c>
      <c r="AF466" s="65"/>
      <c r="AG466" s="72">
        <v>17.6928557541119</v>
      </c>
      <c r="AH466" s="72">
        <v>-64.007527784719201</v>
      </c>
      <c r="AI466" s="65">
        <f t="shared" si="36"/>
        <v>64.807490266361697</v>
      </c>
      <c r="AJ466" s="71"/>
      <c r="AK466" s="65"/>
      <c r="AL466" s="65"/>
      <c r="AM466" s="65"/>
      <c r="AN466" s="65"/>
      <c r="AO466" s="71"/>
      <c r="AP466" s="72">
        <v>98.132860792933599</v>
      </c>
      <c r="AQ466" s="65"/>
      <c r="AR466" s="65"/>
      <c r="AS466" s="65">
        <f t="shared" si="37"/>
        <v>98.132860792933599</v>
      </c>
      <c r="AT466" s="72">
        <v>-5</v>
      </c>
      <c r="AU466" s="72">
        <v>6</v>
      </c>
      <c r="AV466" s="65">
        <f t="shared" si="39"/>
        <v>6</v>
      </c>
      <c r="AW466" s="63" t="s">
        <v>5569</v>
      </c>
    </row>
    <row r="467" spans="1:49" ht="16" customHeight="1" x14ac:dyDescent="0.2">
      <c r="A467" s="30" t="s">
        <v>1628</v>
      </c>
      <c r="B467" s="30" t="s">
        <v>1630</v>
      </c>
      <c r="C467" s="71"/>
      <c r="D467" s="72">
        <v>-15.1</v>
      </c>
      <c r="E467" s="72">
        <v>-24.6</v>
      </c>
      <c r="F467" s="72">
        <v>-2.4</v>
      </c>
      <c r="G467" s="72">
        <v>42.8</v>
      </c>
      <c r="H467" s="72">
        <f t="shared" si="38"/>
        <v>42.8</v>
      </c>
      <c r="I467" s="72" t="s">
        <v>5568</v>
      </c>
      <c r="J467" s="71"/>
      <c r="K467" s="65"/>
      <c r="L467" s="72">
        <v>77.621627349417395</v>
      </c>
      <c r="M467" s="72">
        <v>103.398205539421</v>
      </c>
      <c r="N467" s="72">
        <v>104.86577181208</v>
      </c>
      <c r="O467" s="65">
        <f t="shared" si="34"/>
        <v>77.621627349417395</v>
      </c>
      <c r="P467" s="71"/>
      <c r="Q467" s="72">
        <v>16.198833100000002</v>
      </c>
      <c r="R467" s="72">
        <v>65.982914053532596</v>
      </c>
      <c r="S467" s="72">
        <v>83.314895027624303</v>
      </c>
      <c r="T467" s="72">
        <v>47.729478743961302</v>
      </c>
      <c r="U467" s="72">
        <v>35.690734229137199</v>
      </c>
      <c r="V467" s="65">
        <f t="shared" si="35"/>
        <v>83.314895027624303</v>
      </c>
      <c r="W467" s="71"/>
      <c r="X467" s="72">
        <v>55.659908510638203</v>
      </c>
      <c r="Y467" s="72">
        <v>58.541459340659301</v>
      </c>
      <c r="Z467" s="72">
        <v>-3.0638779306014601</v>
      </c>
      <c r="AA467" s="72">
        <v>11.149151460000001</v>
      </c>
      <c r="AB467" s="72">
        <v>81.452224343732198</v>
      </c>
      <c r="AC467" s="72">
        <v>13.0672</v>
      </c>
      <c r="AD467" s="72">
        <v>0</v>
      </c>
      <c r="AE467" s="72">
        <v>7.4580086939381003</v>
      </c>
      <c r="AF467" s="65"/>
      <c r="AG467" s="72">
        <v>-57.198462073770003</v>
      </c>
      <c r="AH467" s="72">
        <v>4.9959858711618201</v>
      </c>
      <c r="AI467" s="65">
        <f t="shared" si="36"/>
        <v>81.452224343732198</v>
      </c>
      <c r="AJ467" s="71"/>
      <c r="AK467" s="65"/>
      <c r="AL467" s="65"/>
      <c r="AM467" s="65"/>
      <c r="AN467" s="65"/>
      <c r="AO467" s="71"/>
      <c r="AP467" s="72">
        <v>99.966758845263499</v>
      </c>
      <c r="AQ467" s="72">
        <v>100.85200088480801</v>
      </c>
      <c r="AR467" s="65"/>
      <c r="AS467" s="65">
        <f t="shared" si="37"/>
        <v>100.85200088480801</v>
      </c>
      <c r="AT467" s="72">
        <v>-5</v>
      </c>
      <c r="AU467" s="72">
        <v>15</v>
      </c>
      <c r="AV467" s="65">
        <f t="shared" si="39"/>
        <v>15</v>
      </c>
      <c r="AW467" s="63" t="s">
        <v>5567</v>
      </c>
    </row>
    <row r="468" spans="1:49" ht="16" customHeight="1" x14ac:dyDescent="0.2">
      <c r="A468" s="30" t="s">
        <v>1631</v>
      </c>
      <c r="B468" s="30" t="s">
        <v>1633</v>
      </c>
      <c r="C468" s="71"/>
      <c r="D468" s="72">
        <v>17.8</v>
      </c>
      <c r="E468" s="72">
        <v>-18.3</v>
      </c>
      <c r="F468" s="72">
        <v>-38.4</v>
      </c>
      <c r="G468" s="72">
        <v>10.1</v>
      </c>
      <c r="H468" s="72">
        <f t="shared" si="38"/>
        <v>17.8</v>
      </c>
      <c r="I468" s="72" t="s">
        <v>5568</v>
      </c>
      <c r="J468" s="71"/>
      <c r="K468" s="65"/>
      <c r="L468" s="72">
        <v>93.021253685241206</v>
      </c>
      <c r="M468" s="72">
        <v>98.543626197390594</v>
      </c>
      <c r="N468" s="72">
        <v>102.34899328858999</v>
      </c>
      <c r="O468" s="65">
        <f t="shared" si="34"/>
        <v>93.021253685241206</v>
      </c>
      <c r="P468" s="71"/>
      <c r="Q468" s="72">
        <v>5.1948818799999996</v>
      </c>
      <c r="R468" s="72">
        <v>-0.632911392405063</v>
      </c>
      <c r="S468" s="72">
        <v>-7.8453259668508304</v>
      </c>
      <c r="T468" s="72">
        <v>5.2174014492753598</v>
      </c>
      <c r="U468" s="72">
        <v>-4.1961115983026698</v>
      </c>
      <c r="V468" s="65">
        <f t="shared" si="35"/>
        <v>5.2174014492753598</v>
      </c>
      <c r="W468" s="71"/>
      <c r="X468" s="72">
        <v>2.77237051671732</v>
      </c>
      <c r="Y468" s="72">
        <v>-10.6893098901099</v>
      </c>
      <c r="Z468" s="72">
        <v>63.909774436090203</v>
      </c>
      <c r="AA468" s="72">
        <v>9.7107305799999999</v>
      </c>
      <c r="AB468" s="72">
        <v>95.995184439720802</v>
      </c>
      <c r="AC468" s="72">
        <v>10.355</v>
      </c>
      <c r="AD468" s="72">
        <v>25.843942901234499</v>
      </c>
      <c r="AE468" s="72">
        <v>23.084441689404301</v>
      </c>
      <c r="AF468" s="65"/>
      <c r="AG468" s="72">
        <v>7.4338875930539602E-2</v>
      </c>
      <c r="AH468" s="72">
        <v>54.709936792384603</v>
      </c>
      <c r="AI468" s="65">
        <f t="shared" si="36"/>
        <v>95.995184439720802</v>
      </c>
      <c r="AJ468" s="71"/>
      <c r="AK468" s="65"/>
      <c r="AL468" s="65"/>
      <c r="AM468" s="65"/>
      <c r="AN468" s="65"/>
      <c r="AO468" s="71"/>
      <c r="AP468" s="72">
        <v>-15.4150387795247</v>
      </c>
      <c r="AQ468" s="72">
        <v>-12.3338809535053</v>
      </c>
      <c r="AR468" s="65"/>
      <c r="AS468" s="65">
        <f t="shared" si="37"/>
        <v>-12.3338809535053</v>
      </c>
      <c r="AT468" s="72">
        <v>-7</v>
      </c>
      <c r="AU468" s="72">
        <v>-1</v>
      </c>
      <c r="AV468" s="65">
        <f t="shared" si="39"/>
        <v>-1</v>
      </c>
      <c r="AW468" s="63" t="s">
        <v>5569</v>
      </c>
    </row>
    <row r="469" spans="1:49" ht="16" customHeight="1" x14ac:dyDescent="0.2">
      <c r="A469" s="30" t="s">
        <v>1634</v>
      </c>
      <c r="B469" s="30" t="s">
        <v>1636</v>
      </c>
      <c r="C469" s="71"/>
      <c r="D469" s="72">
        <v>-17.3</v>
      </c>
      <c r="E469" s="72">
        <v>-27.2</v>
      </c>
      <c r="F469" s="72">
        <v>3</v>
      </c>
      <c r="G469" s="72">
        <v>12.8</v>
      </c>
      <c r="H469" s="72">
        <f t="shared" si="38"/>
        <v>12.8</v>
      </c>
      <c r="I469" s="72" t="s">
        <v>5568</v>
      </c>
      <c r="J469" s="71"/>
      <c r="K469" s="65"/>
      <c r="L469" s="72">
        <v>66.111459344039403</v>
      </c>
      <c r="M469" s="72">
        <v>103.74496120670899</v>
      </c>
      <c r="N469" s="72">
        <v>104.02684563758299</v>
      </c>
      <c r="O469" s="65">
        <f t="shared" si="34"/>
        <v>66.111459344039403</v>
      </c>
      <c r="P469" s="71"/>
      <c r="Q469" s="72">
        <v>3.2408872999999998</v>
      </c>
      <c r="R469" s="72">
        <v>0.80321285140563203</v>
      </c>
      <c r="S469" s="72">
        <v>33.812132596684997</v>
      </c>
      <c r="T469" s="72">
        <v>11.304357971014401</v>
      </c>
      <c r="U469" s="72">
        <v>14.1914414427157</v>
      </c>
      <c r="V469" s="65">
        <f t="shared" si="35"/>
        <v>33.812132596684997</v>
      </c>
      <c r="W469" s="71"/>
      <c r="X469" s="72">
        <v>8.24349513677811</v>
      </c>
      <c r="Y469" s="72">
        <v>26.673327472527401</v>
      </c>
      <c r="Z469" s="72">
        <v>5.0387596899224798</v>
      </c>
      <c r="AA469" s="72">
        <v>-8.6644756009999995</v>
      </c>
      <c r="AB469" s="72">
        <v>27.136124202938699</v>
      </c>
      <c r="AC469" s="72">
        <v>5.3600000000002902E-2</v>
      </c>
      <c r="AD469" s="72">
        <v>0</v>
      </c>
      <c r="AE469" s="72">
        <v>-4.7352611120909298</v>
      </c>
      <c r="AF469" s="65"/>
      <c r="AG469" s="72">
        <v>-37.362192501508602</v>
      </c>
      <c r="AH469" s="72">
        <v>-14.6243553750953</v>
      </c>
      <c r="AI469" s="65">
        <f t="shared" si="36"/>
        <v>27.136124202938699</v>
      </c>
      <c r="AJ469" s="71"/>
      <c r="AK469" s="65"/>
      <c r="AL469" s="65"/>
      <c r="AM469" s="65"/>
      <c r="AN469" s="65"/>
      <c r="AO469" s="71"/>
      <c r="AP469" s="72">
        <v>97.7798407704949</v>
      </c>
      <c r="AQ469" s="72">
        <v>99.1818007839004</v>
      </c>
      <c r="AR469" s="65"/>
      <c r="AS469" s="65">
        <f t="shared" si="37"/>
        <v>99.1818007839004</v>
      </c>
      <c r="AT469" s="72">
        <v>-8</v>
      </c>
      <c r="AU469" s="72">
        <v>-3</v>
      </c>
      <c r="AV469" s="65">
        <f t="shared" si="39"/>
        <v>-3</v>
      </c>
      <c r="AW469" s="63" t="s">
        <v>5569</v>
      </c>
    </row>
    <row r="470" spans="1:49" ht="16" customHeight="1" x14ac:dyDescent="0.2">
      <c r="A470" s="30" t="s">
        <v>1637</v>
      </c>
      <c r="B470" s="30" t="s">
        <v>1639</v>
      </c>
      <c r="C470" s="71"/>
      <c r="D470" s="72">
        <v>18.899999999999999</v>
      </c>
      <c r="E470" s="72">
        <v>-22.7</v>
      </c>
      <c r="F470" s="72">
        <v>36.9</v>
      </c>
      <c r="G470" s="72">
        <v>26.5</v>
      </c>
      <c r="H470" s="72">
        <f t="shared" si="38"/>
        <v>36.9</v>
      </c>
      <c r="I470" s="72" t="s">
        <v>5568</v>
      </c>
      <c r="J470" s="71"/>
      <c r="K470" s="65"/>
      <c r="L470" s="72">
        <v>79.797209098102201</v>
      </c>
      <c r="M470" s="72">
        <v>103.398205539421</v>
      </c>
      <c r="N470" s="72">
        <v>104.86577181208</v>
      </c>
      <c r="O470" s="65">
        <f t="shared" si="34"/>
        <v>79.797209098102201</v>
      </c>
      <c r="P470" s="71"/>
      <c r="Q470" s="72">
        <v>94.598699199999999</v>
      </c>
      <c r="R470" s="72">
        <v>61.815628554332797</v>
      </c>
      <c r="S470" s="72">
        <v>98.563513812154696</v>
      </c>
      <c r="T470" s="72">
        <v>93.719816908212493</v>
      </c>
      <c r="U470" s="72">
        <v>92.409263224893905</v>
      </c>
      <c r="V470" s="65">
        <f t="shared" si="35"/>
        <v>98.563513812154696</v>
      </c>
      <c r="W470" s="71"/>
      <c r="X470" s="72">
        <v>89.702461702127593</v>
      </c>
      <c r="Y470" s="72">
        <v>87.112887912087899</v>
      </c>
      <c r="Z470" s="72">
        <v>89.428510502185702</v>
      </c>
      <c r="AA470" s="72">
        <v>72.556136269999996</v>
      </c>
      <c r="AB470" s="72">
        <v>100</v>
      </c>
      <c r="AC470" s="72">
        <v>37.6188</v>
      </c>
      <c r="AD470" s="72">
        <v>48.0733528610916</v>
      </c>
      <c r="AE470" s="72">
        <v>49.405783105725497</v>
      </c>
      <c r="AF470" s="65"/>
      <c r="AG470" s="72">
        <v>8</v>
      </c>
      <c r="AH470" s="72">
        <v>-66</v>
      </c>
      <c r="AI470" s="65">
        <f t="shared" si="36"/>
        <v>100</v>
      </c>
      <c r="AJ470" s="71"/>
      <c r="AK470" s="65"/>
      <c r="AL470" s="65"/>
      <c r="AM470" s="65"/>
      <c r="AN470" s="65"/>
      <c r="AO470" s="71"/>
      <c r="AP470" s="72">
        <v>101.10395624414301</v>
      </c>
      <c r="AQ470" s="72">
        <v>101.60756759712299</v>
      </c>
      <c r="AR470" s="65"/>
      <c r="AS470" s="65">
        <f t="shared" si="37"/>
        <v>101.60756759712299</v>
      </c>
      <c r="AT470" s="72">
        <v>-3</v>
      </c>
      <c r="AU470" s="72">
        <v>-4</v>
      </c>
      <c r="AV470" s="65">
        <f t="shared" si="39"/>
        <v>-3</v>
      </c>
      <c r="AW470" s="63" t="s">
        <v>5569</v>
      </c>
    </row>
    <row r="471" spans="1:49" ht="16" customHeight="1" x14ac:dyDescent="0.2">
      <c r="A471" s="30" t="s">
        <v>1640</v>
      </c>
      <c r="B471" s="30" t="s">
        <v>1642</v>
      </c>
      <c r="C471" s="71"/>
      <c r="D471" s="72">
        <v>-22.1</v>
      </c>
      <c r="E471" s="72">
        <v>0</v>
      </c>
      <c r="F471" s="72">
        <v>32.200000000000003</v>
      </c>
      <c r="G471" s="72">
        <v>34.6</v>
      </c>
      <c r="H471" s="72">
        <f t="shared" si="38"/>
        <v>34.6</v>
      </c>
      <c r="I471" s="72" t="s">
        <v>5568</v>
      </c>
      <c r="J471" s="71"/>
      <c r="K471" s="65"/>
      <c r="L471" s="72">
        <v>17.098255025514199</v>
      </c>
      <c r="M471" s="72">
        <v>102.01118287027001</v>
      </c>
      <c r="N471" s="72">
        <v>103.187919463087</v>
      </c>
      <c r="O471" s="65">
        <f t="shared" si="34"/>
        <v>17.098255025514199</v>
      </c>
      <c r="P471" s="71"/>
      <c r="Q471" s="72">
        <v>-7.2463623999999998</v>
      </c>
      <c r="R471" s="72">
        <v>53.668961210706897</v>
      </c>
      <c r="S471" s="72">
        <v>51.270696132596697</v>
      </c>
      <c r="T471" s="72">
        <v>30.338174396135202</v>
      </c>
      <c r="U471" s="72">
        <v>-10.1367056577086</v>
      </c>
      <c r="V471" s="65">
        <f t="shared" si="35"/>
        <v>53.668961210706897</v>
      </c>
      <c r="W471" s="71"/>
      <c r="X471" s="72">
        <v>3.0763218844984701</v>
      </c>
      <c r="Y471" s="72">
        <v>0.29970109890109498</v>
      </c>
      <c r="Z471" s="72">
        <v>11.9030695051592</v>
      </c>
      <c r="AA471" s="72">
        <v>1.0384705890000001</v>
      </c>
      <c r="AB471" s="72">
        <v>39.538419400040397</v>
      </c>
      <c r="AC471" s="72">
        <v>2.2462000000000102</v>
      </c>
      <c r="AD471" s="72">
        <v>76.060727200043601</v>
      </c>
      <c r="AE471" s="72">
        <v>-11.892298971413201</v>
      </c>
      <c r="AF471" s="65"/>
      <c r="AG471" s="72">
        <v>-5.4942521660018304</v>
      </c>
      <c r="AH471" s="72">
        <v>-1.3325127809398301</v>
      </c>
      <c r="AI471" s="65">
        <f t="shared" si="36"/>
        <v>76.060727200043601</v>
      </c>
      <c r="AJ471" s="71"/>
      <c r="AK471" s="65"/>
      <c r="AL471" s="65"/>
      <c r="AM471" s="65"/>
      <c r="AN471" s="65"/>
      <c r="AO471" s="71"/>
      <c r="AP471" s="72">
        <v>97.316214138644</v>
      </c>
      <c r="AQ471" s="72">
        <v>99.201684118434997</v>
      </c>
      <c r="AR471" s="65"/>
      <c r="AS471" s="65">
        <f t="shared" si="37"/>
        <v>99.201684118434997</v>
      </c>
      <c r="AT471" s="72">
        <v>-1</v>
      </c>
      <c r="AU471" s="72">
        <v>-5</v>
      </c>
      <c r="AV471" s="65">
        <f t="shared" si="39"/>
        <v>-1</v>
      </c>
      <c r="AW471" s="63" t="s">
        <v>5569</v>
      </c>
    </row>
    <row r="472" spans="1:49" ht="16" customHeight="1" x14ac:dyDescent="0.2">
      <c r="A472" s="30" t="s">
        <v>1643</v>
      </c>
      <c r="B472" s="30" t="s">
        <v>1645</v>
      </c>
      <c r="C472" s="71"/>
      <c r="D472" s="72">
        <v>-4.5</v>
      </c>
      <c r="E472" s="72">
        <v>6.3</v>
      </c>
      <c r="F472" s="72">
        <v>72.3</v>
      </c>
      <c r="G472" s="72">
        <v>21</v>
      </c>
      <c r="H472" s="72">
        <f t="shared" si="38"/>
        <v>72.3</v>
      </c>
      <c r="I472" s="72" t="s">
        <v>5568</v>
      </c>
      <c r="J472" s="71"/>
      <c r="K472" s="65"/>
      <c r="L472" s="72">
        <v>84.944271458548201</v>
      </c>
      <c r="M472" s="72">
        <v>99.678055872884002</v>
      </c>
      <c r="N472" s="72">
        <v>101.243071116876</v>
      </c>
      <c r="O472" s="65">
        <f t="shared" si="34"/>
        <v>84.944271458548201</v>
      </c>
      <c r="P472" s="71"/>
      <c r="Q472" s="72">
        <v>40.251964999999998</v>
      </c>
      <c r="R472" s="72">
        <v>-42.0731707317073</v>
      </c>
      <c r="S472" s="72">
        <v>83.381734265734195</v>
      </c>
      <c r="T472" s="72">
        <v>42.301232556203097</v>
      </c>
      <c r="U472" s="72">
        <v>11.652765400271299</v>
      </c>
      <c r="V472" s="65">
        <f t="shared" si="35"/>
        <v>83.381734265734195</v>
      </c>
      <c r="W472" s="71"/>
      <c r="X472" s="72">
        <v>3.9093025316455599</v>
      </c>
      <c r="Y472" s="72">
        <v>13.4865142857142</v>
      </c>
      <c r="Z472" s="72">
        <v>-10.3174603174603</v>
      </c>
      <c r="AA472" s="72">
        <v>13.15959651</v>
      </c>
      <c r="AB472" s="72">
        <v>25.344333356638401</v>
      </c>
      <c r="AC472" s="72">
        <v>7.6865999999999897</v>
      </c>
      <c r="AD472" s="72">
        <v>26.850588964662101</v>
      </c>
      <c r="AE472" s="72">
        <v>16.236099439654801</v>
      </c>
      <c r="AF472" s="65"/>
      <c r="AG472" s="72">
        <v>-42.284377273511403</v>
      </c>
      <c r="AH472" s="72">
        <v>-23.5594352720328</v>
      </c>
      <c r="AI472" s="65">
        <f t="shared" si="36"/>
        <v>26.850588964662101</v>
      </c>
      <c r="AJ472" s="71"/>
      <c r="AK472" s="65"/>
      <c r="AL472" s="65"/>
      <c r="AM472" s="65"/>
      <c r="AN472" s="65"/>
      <c r="AO472" s="71"/>
      <c r="AP472" s="72">
        <v>97.030908806413507</v>
      </c>
      <c r="AQ472" s="65"/>
      <c r="AR472" s="65"/>
      <c r="AS472" s="65">
        <f t="shared" si="37"/>
        <v>97.030908806413507</v>
      </c>
      <c r="AT472" s="72">
        <v>-1</v>
      </c>
      <c r="AU472" s="72">
        <v>14</v>
      </c>
      <c r="AV472" s="65">
        <f t="shared" si="39"/>
        <v>14</v>
      </c>
      <c r="AW472" s="63" t="s">
        <v>5567</v>
      </c>
    </row>
    <row r="473" spans="1:49" ht="16" customHeight="1" x14ac:dyDescent="0.2">
      <c r="A473" s="30" t="s">
        <v>1646</v>
      </c>
      <c r="B473" s="30" t="s">
        <v>1648</v>
      </c>
      <c r="C473" s="71"/>
      <c r="D473" s="72">
        <v>26.2</v>
      </c>
      <c r="E473" s="72">
        <v>11.4</v>
      </c>
      <c r="F473" s="72">
        <v>-25</v>
      </c>
      <c r="G473" s="72">
        <v>-0.8</v>
      </c>
      <c r="H473" s="72">
        <f t="shared" si="38"/>
        <v>26.2</v>
      </c>
      <c r="I473" s="72" t="s">
        <v>5568</v>
      </c>
      <c r="J473" s="71"/>
      <c r="K473" s="65"/>
      <c r="L473" s="72">
        <v>34.430543415815102</v>
      </c>
      <c r="M473" s="72">
        <v>103.21944127115999</v>
      </c>
      <c r="N473" s="72">
        <v>104.167944333058</v>
      </c>
      <c r="O473" s="65">
        <f t="shared" ref="O473:O536" si="40">MAX(K473,L473)</f>
        <v>34.430543415815102</v>
      </c>
      <c r="P473" s="71"/>
      <c r="Q473" s="72">
        <v>-8.0265690000000003</v>
      </c>
      <c r="R473" s="72">
        <v>17.062051824896201</v>
      </c>
      <c r="S473" s="72">
        <v>68.171944055943996</v>
      </c>
      <c r="T473" s="72">
        <v>45.964846211490404</v>
      </c>
      <c r="U473" s="72">
        <v>-0.55890352781546804</v>
      </c>
      <c r="V473" s="65">
        <f t="shared" ref="V473:V536" si="41">MAX(Q473:U473)</f>
        <v>68.171944055943996</v>
      </c>
      <c r="W473" s="71"/>
      <c r="X473" s="72">
        <v>14.668796202531601</v>
      </c>
      <c r="Y473" s="72">
        <v>12.187812987012901</v>
      </c>
      <c r="Z473" s="72">
        <v>2.07064080286534</v>
      </c>
      <c r="AA473" s="72">
        <v>5.6934665799999999</v>
      </c>
      <c r="AB473" s="72">
        <v>36.1206273742105</v>
      </c>
      <c r="AC473" s="72">
        <v>25.6847999999999</v>
      </c>
      <c r="AD473" s="72">
        <v>0</v>
      </c>
      <c r="AE473" s="72">
        <v>-11.047811472263399</v>
      </c>
      <c r="AF473" s="65"/>
      <c r="AG473" s="72">
        <v>-40.932157571584497</v>
      </c>
      <c r="AH473" s="72">
        <v>-12.785588688789201</v>
      </c>
      <c r="AI473" s="65">
        <f t="shared" ref="AI473:AI536" si="42">MAX(X473:AF473)</f>
        <v>36.1206273742105</v>
      </c>
      <c r="AJ473" s="71"/>
      <c r="AK473" s="65"/>
      <c r="AL473" s="65"/>
      <c r="AM473" s="65"/>
      <c r="AN473" s="65"/>
      <c r="AO473" s="71"/>
      <c r="AP473" s="72">
        <v>101.521105686065</v>
      </c>
      <c r="AQ473" s="65"/>
      <c r="AR473" s="65"/>
      <c r="AS473" s="65">
        <f t="shared" ref="AS473:AS536" si="43">MAX(AP473:AR473)</f>
        <v>101.521105686065</v>
      </c>
      <c r="AT473" s="72">
        <v>-4</v>
      </c>
      <c r="AU473" s="72">
        <v>-2</v>
      </c>
      <c r="AV473" s="65">
        <f t="shared" si="39"/>
        <v>-2</v>
      </c>
      <c r="AW473" s="63" t="s">
        <v>5569</v>
      </c>
    </row>
    <row r="474" spans="1:49" ht="16" customHeight="1" x14ac:dyDescent="0.2">
      <c r="A474" s="30" t="s">
        <v>1649</v>
      </c>
      <c r="B474" s="30" t="s">
        <v>1651</v>
      </c>
      <c r="C474" s="71"/>
      <c r="D474" s="72">
        <v>80.5</v>
      </c>
      <c r="E474" s="72">
        <v>5.7</v>
      </c>
      <c r="F474" s="72">
        <v>68.900000000000006</v>
      </c>
      <c r="G474" s="72">
        <v>15.6</v>
      </c>
      <c r="H474" s="72">
        <f t="shared" si="38"/>
        <v>80.5</v>
      </c>
      <c r="I474" s="72" t="s">
        <v>5566</v>
      </c>
      <c r="J474" s="71"/>
      <c r="K474" s="65"/>
      <c r="L474" s="72">
        <v>5.0904891690952896</v>
      </c>
      <c r="M474" s="72">
        <v>100.624160201118</v>
      </c>
      <c r="N474" s="72">
        <v>103.187919463087</v>
      </c>
      <c r="O474" s="65">
        <f t="shared" si="40"/>
        <v>5.0904891690952896</v>
      </c>
      <c r="P474" s="71"/>
      <c r="Q474" s="72">
        <v>20.200561100000002</v>
      </c>
      <c r="R474" s="72">
        <v>96.489714913533902</v>
      </c>
      <c r="S474" s="72">
        <v>29.834232044198799</v>
      </c>
      <c r="T474" s="72">
        <v>24.347836231883999</v>
      </c>
      <c r="U474" s="72">
        <v>-2.0744708628005499</v>
      </c>
      <c r="V474" s="65">
        <f t="shared" si="41"/>
        <v>96.489714913533902</v>
      </c>
      <c r="W474" s="71"/>
      <c r="X474" s="72">
        <v>7.9395437689969501</v>
      </c>
      <c r="Y474" s="72">
        <v>3.5964043956043898</v>
      </c>
      <c r="Z474" s="72">
        <v>23.5430334409021</v>
      </c>
      <c r="AA474" s="72">
        <v>8.2829340469999995</v>
      </c>
      <c r="AB474" s="72">
        <v>40.1338536105145</v>
      </c>
      <c r="AC474" s="72">
        <v>3.25160000000001</v>
      </c>
      <c r="AD474" s="72">
        <v>94.352389657104098</v>
      </c>
      <c r="AE474" s="72">
        <v>31.6033310048057</v>
      </c>
      <c r="AF474" s="65"/>
      <c r="AG474" s="72">
        <v>-19.1577870356505</v>
      </c>
      <c r="AH474" s="72">
        <v>-49.2216636586748</v>
      </c>
      <c r="AI474" s="65">
        <f t="shared" si="42"/>
        <v>94.352389657104098</v>
      </c>
      <c r="AJ474" s="71"/>
      <c r="AK474" s="65"/>
      <c r="AL474" s="65"/>
      <c r="AM474" s="65"/>
      <c r="AN474" s="65"/>
      <c r="AO474" s="71"/>
      <c r="AP474" s="72">
        <v>95.015576323987503</v>
      </c>
      <c r="AQ474" s="72">
        <v>87.3114500667334</v>
      </c>
      <c r="AR474" s="65"/>
      <c r="AS474" s="65">
        <f t="shared" si="43"/>
        <v>95.015576323987503</v>
      </c>
      <c r="AT474" s="72">
        <v>-3</v>
      </c>
      <c r="AU474" s="72">
        <v>7</v>
      </c>
      <c r="AV474" s="65">
        <f t="shared" si="39"/>
        <v>7</v>
      </c>
      <c r="AW474" s="63" t="s">
        <v>5569</v>
      </c>
    </row>
    <row r="475" spans="1:49" ht="16" customHeight="1" x14ac:dyDescent="0.2">
      <c r="A475" s="30" t="s">
        <v>1652</v>
      </c>
      <c r="B475" s="30" t="s">
        <v>1654</v>
      </c>
      <c r="C475" s="71"/>
      <c r="D475" s="72">
        <v>-28.4</v>
      </c>
      <c r="E475" s="72">
        <v>3.8</v>
      </c>
      <c r="F475" s="72">
        <v>38.9</v>
      </c>
      <c r="G475" s="72">
        <v>12.8</v>
      </c>
      <c r="H475" s="72">
        <f t="shared" si="38"/>
        <v>38.9</v>
      </c>
      <c r="I475" s="72" t="s">
        <v>5568</v>
      </c>
      <c r="J475" s="71"/>
      <c r="K475" s="65"/>
      <c r="L475" s="72">
        <v>48.120975422880598</v>
      </c>
      <c r="M475" s="72">
        <v>99.034167618651907</v>
      </c>
      <c r="N475" s="72">
        <v>102.33989857294399</v>
      </c>
      <c r="O475" s="65">
        <f t="shared" si="40"/>
        <v>48.120975422880598</v>
      </c>
      <c r="P475" s="71"/>
      <c r="Q475" s="72">
        <v>26.095147099999998</v>
      </c>
      <c r="R475" s="72">
        <v>3.0818809155842799</v>
      </c>
      <c r="S475" s="72">
        <v>88.626489510489506</v>
      </c>
      <c r="T475" s="72">
        <v>43.050608076602799</v>
      </c>
      <c r="U475" s="72">
        <v>8.9390611940298506</v>
      </c>
      <c r="V475" s="65">
        <f t="shared" si="41"/>
        <v>88.626489510489506</v>
      </c>
      <c r="W475" s="71"/>
      <c r="X475" s="72">
        <v>-0.83753291139240205</v>
      </c>
      <c r="Y475" s="72">
        <v>-11.1888103896103</v>
      </c>
      <c r="Z475" s="72">
        <v>-9.9157692717773696</v>
      </c>
      <c r="AA475" s="72">
        <v>-1.4930007080000001</v>
      </c>
      <c r="AB475" s="72">
        <v>91.254867289930502</v>
      </c>
      <c r="AC475" s="72">
        <v>12.975199999999999</v>
      </c>
      <c r="AD475" s="72">
        <v>61.943185126647997</v>
      </c>
      <c r="AE475" s="72">
        <v>-2.14799752392216</v>
      </c>
      <c r="AF475" s="65"/>
      <c r="AG475" s="72">
        <v>-5.4761168467641799</v>
      </c>
      <c r="AH475" s="72">
        <v>-12.0694437471188</v>
      </c>
      <c r="AI475" s="65">
        <f t="shared" si="42"/>
        <v>91.254867289930502</v>
      </c>
      <c r="AJ475" s="71"/>
      <c r="AK475" s="65"/>
      <c r="AL475" s="65"/>
      <c r="AM475" s="65"/>
      <c r="AN475" s="65"/>
      <c r="AO475" s="71"/>
      <c r="AP475" s="72">
        <v>99.183319695971505</v>
      </c>
      <c r="AQ475" s="65"/>
      <c r="AR475" s="65"/>
      <c r="AS475" s="65">
        <f t="shared" si="43"/>
        <v>99.183319695971505</v>
      </c>
      <c r="AT475" s="72">
        <v>-5</v>
      </c>
      <c r="AU475" s="72">
        <v>-4</v>
      </c>
      <c r="AV475" s="65">
        <f t="shared" si="39"/>
        <v>-4</v>
      </c>
      <c r="AW475" s="63" t="s">
        <v>5569</v>
      </c>
    </row>
    <row r="476" spans="1:49" ht="16" customHeight="1" x14ac:dyDescent="0.2">
      <c r="A476" s="30" t="s">
        <v>1655</v>
      </c>
      <c r="B476" s="30" t="s">
        <v>1657</v>
      </c>
      <c r="C476" s="71"/>
      <c r="D476" s="72">
        <v>-123.2</v>
      </c>
      <c r="E476" s="72">
        <v>-1.3</v>
      </c>
      <c r="F476" s="72">
        <v>17.399999999999999</v>
      </c>
      <c r="G476" s="72">
        <v>23.7</v>
      </c>
      <c r="H476" s="72">
        <f t="shared" si="38"/>
        <v>23.7</v>
      </c>
      <c r="I476" s="72" t="s">
        <v>5568</v>
      </c>
      <c r="J476" s="71"/>
      <c r="K476" s="65"/>
      <c r="L476" s="72">
        <v>20.734554889261599</v>
      </c>
      <c r="M476" s="72">
        <v>101.60972063558</v>
      </c>
      <c r="N476" s="72">
        <v>101.97428942092201</v>
      </c>
      <c r="O476" s="65">
        <f t="shared" si="40"/>
        <v>20.734554889261599</v>
      </c>
      <c r="P476" s="71"/>
      <c r="Q476" s="72">
        <v>27.446878699999999</v>
      </c>
      <c r="R476" s="72">
        <v>25.327396020713</v>
      </c>
      <c r="S476" s="72">
        <v>54.972643356643303</v>
      </c>
      <c r="T476" s="72">
        <v>19.903230890924199</v>
      </c>
      <c r="U476" s="72">
        <v>2.8332267299864302</v>
      </c>
      <c r="V476" s="65">
        <f t="shared" si="41"/>
        <v>54.972643356643303</v>
      </c>
      <c r="W476" s="71"/>
      <c r="X476" s="72">
        <v>2.0105683544303701</v>
      </c>
      <c r="Y476" s="72">
        <v>29.070929870129799</v>
      </c>
      <c r="Z476" s="72">
        <v>-7.9077371432633097</v>
      </c>
      <c r="AA476" s="72">
        <v>-8.9739474660000003</v>
      </c>
      <c r="AB476" s="72">
        <v>56.448919030195597</v>
      </c>
      <c r="AC476" s="72">
        <v>6.9327499999999898</v>
      </c>
      <c r="AD476" s="72">
        <v>0</v>
      </c>
      <c r="AE476" s="72">
        <v>28.5116342805368</v>
      </c>
      <c r="AF476" s="65"/>
      <c r="AG476" s="72">
        <v>-26.217585389861998</v>
      </c>
      <c r="AH476" s="72">
        <v>-42.360872277452103</v>
      </c>
      <c r="AI476" s="65">
        <f t="shared" si="42"/>
        <v>56.448919030195597</v>
      </c>
      <c r="AJ476" s="71"/>
      <c r="AK476" s="65"/>
      <c r="AL476" s="65"/>
      <c r="AM476" s="65"/>
      <c r="AN476" s="65"/>
      <c r="AO476" s="71"/>
      <c r="AP476" s="72">
        <v>75.290528960208405</v>
      </c>
      <c r="AQ476" s="65"/>
      <c r="AR476" s="65"/>
      <c r="AS476" s="65">
        <f t="shared" si="43"/>
        <v>75.290528960208405</v>
      </c>
      <c r="AT476" s="72">
        <v>-2</v>
      </c>
      <c r="AU476" s="72">
        <v>-5</v>
      </c>
      <c r="AV476" s="65">
        <f t="shared" si="39"/>
        <v>-2</v>
      </c>
      <c r="AW476" s="63" t="s">
        <v>5569</v>
      </c>
    </row>
    <row r="477" spans="1:49" ht="16" customHeight="1" x14ac:dyDescent="0.2">
      <c r="A477" s="30" t="s">
        <v>1658</v>
      </c>
      <c r="B477" s="30" t="s">
        <v>1660</v>
      </c>
      <c r="C477" s="71"/>
      <c r="D477" s="72">
        <v>12.9</v>
      </c>
      <c r="E477" s="72">
        <v>4.4000000000000004</v>
      </c>
      <c r="F477" s="72">
        <v>-60.7</v>
      </c>
      <c r="G477" s="72">
        <v>53.7</v>
      </c>
      <c r="H477" s="72">
        <f t="shared" si="38"/>
        <v>53.7</v>
      </c>
      <c r="I477" s="72" t="s">
        <v>5568</v>
      </c>
      <c r="J477" s="71"/>
      <c r="K477" s="65"/>
      <c r="L477" s="72">
        <v>7.9470743126361096</v>
      </c>
      <c r="M477" s="72">
        <v>91.307508567867899</v>
      </c>
      <c r="N477" s="72">
        <v>93.565278924401397</v>
      </c>
      <c r="O477" s="65">
        <f t="shared" si="40"/>
        <v>7.9470743126361096</v>
      </c>
      <c r="P477" s="71"/>
      <c r="Q477" s="72">
        <v>14.0410827</v>
      </c>
      <c r="R477" s="72">
        <v>65.894846077961901</v>
      </c>
      <c r="S477" s="72">
        <v>74.990125874125795</v>
      </c>
      <c r="T477" s="72">
        <v>50.2945714404662</v>
      </c>
      <c r="U477" s="72">
        <v>7.0394682496607901</v>
      </c>
      <c r="V477" s="65">
        <f t="shared" si="41"/>
        <v>74.990125874125795</v>
      </c>
      <c r="W477" s="71"/>
      <c r="X477" s="72">
        <v>5.1751253164556896</v>
      </c>
      <c r="Y477" s="72">
        <v>-15.0849142857142</v>
      </c>
      <c r="Z477" s="72">
        <v>-4.9889824785869097</v>
      </c>
      <c r="AA477" s="72">
        <v>-1.427234143</v>
      </c>
      <c r="AB477" s="72">
        <v>84.836628355373307</v>
      </c>
      <c r="AC477" s="72">
        <v>14.930400000000001</v>
      </c>
      <c r="AD477" s="72">
        <v>87.703281620430005</v>
      </c>
      <c r="AE477" s="72">
        <v>2.09628720889082</v>
      </c>
      <c r="AF477" s="65"/>
      <c r="AG477" s="72">
        <v>5.7763030224557399</v>
      </c>
      <c r="AH477" s="72">
        <v>33.672028606390597</v>
      </c>
      <c r="AI477" s="65">
        <f t="shared" si="42"/>
        <v>87.703281620430005</v>
      </c>
      <c r="AJ477" s="71"/>
      <c r="AK477" s="65"/>
      <c r="AL477" s="65"/>
      <c r="AM477" s="65"/>
      <c r="AN477" s="65"/>
      <c r="AO477" s="71"/>
      <c r="AP477" s="72">
        <v>39.132085738973899</v>
      </c>
      <c r="AQ477" s="65"/>
      <c r="AR477" s="65"/>
      <c r="AS477" s="65">
        <f t="shared" si="43"/>
        <v>39.132085738973899</v>
      </c>
      <c r="AT477" s="72">
        <v>-1</v>
      </c>
      <c r="AU477" s="72">
        <v>-1</v>
      </c>
      <c r="AV477" s="65">
        <f t="shared" si="39"/>
        <v>-1</v>
      </c>
      <c r="AW477" s="63" t="s">
        <v>5569</v>
      </c>
    </row>
    <row r="478" spans="1:49" ht="16" customHeight="1" x14ac:dyDescent="0.2">
      <c r="A478" s="30" t="s">
        <v>1661</v>
      </c>
      <c r="B478" s="30" t="s">
        <v>1663</v>
      </c>
      <c r="C478" s="71"/>
      <c r="D478" s="72">
        <v>-27.7</v>
      </c>
      <c r="E478" s="72">
        <v>-13.9</v>
      </c>
      <c r="F478" s="72">
        <v>-52.8</v>
      </c>
      <c r="G478" s="72">
        <v>29.2</v>
      </c>
      <c r="H478" s="72">
        <f t="shared" si="38"/>
        <v>29.2</v>
      </c>
      <c r="I478" s="72" t="s">
        <v>5568</v>
      </c>
      <c r="J478" s="71"/>
      <c r="K478" s="65"/>
      <c r="L478" s="72">
        <v>10.567060146313199</v>
      </c>
      <c r="M478" s="72">
        <v>103.74496120670899</v>
      </c>
      <c r="N478" s="72">
        <v>105.704697986577</v>
      </c>
      <c r="O478" s="65">
        <f t="shared" si="40"/>
        <v>10.567060146313199</v>
      </c>
      <c r="P478" s="71"/>
      <c r="Q478" s="72">
        <v>13.357557</v>
      </c>
      <c r="R478" s="72">
        <v>54.099051798299598</v>
      </c>
      <c r="S478" s="72">
        <v>41.215447513812101</v>
      </c>
      <c r="T478" s="72">
        <v>44.541072946859799</v>
      </c>
      <c r="U478" s="72">
        <v>19.0004937765205</v>
      </c>
      <c r="V478" s="65">
        <f t="shared" si="41"/>
        <v>54.099051798299598</v>
      </c>
      <c r="W478" s="71"/>
      <c r="X478" s="72">
        <v>18.8817930091185</v>
      </c>
      <c r="Y478" s="72">
        <v>-8.49150769230768</v>
      </c>
      <c r="Z478" s="72">
        <v>-12.602030541043201</v>
      </c>
      <c r="AA478" s="72">
        <v>3.2378366380000001</v>
      </c>
      <c r="AB478" s="72">
        <v>35.603790137227698</v>
      </c>
      <c r="AC478" s="72">
        <v>7.8659999999999801</v>
      </c>
      <c r="AD478" s="72">
        <v>22.105696410931799</v>
      </c>
      <c r="AE478" s="72">
        <v>25.060113763557599</v>
      </c>
      <c r="AF478" s="65"/>
      <c r="AG478" s="72">
        <v>-3.0902584708585201</v>
      </c>
      <c r="AH478" s="72">
        <v>15.6802163790381</v>
      </c>
      <c r="AI478" s="65">
        <f t="shared" si="42"/>
        <v>35.603790137227698</v>
      </c>
      <c r="AJ478" s="71"/>
      <c r="AK478" s="65"/>
      <c r="AL478" s="65"/>
      <c r="AM478" s="65"/>
      <c r="AN478" s="65"/>
      <c r="AO478" s="71"/>
      <c r="AP478" s="72">
        <v>90.239347248692994</v>
      </c>
      <c r="AQ478" s="72">
        <v>93.992250470365093</v>
      </c>
      <c r="AR478" s="65"/>
      <c r="AS478" s="65">
        <f t="shared" si="43"/>
        <v>93.992250470365093</v>
      </c>
      <c r="AT478" s="72">
        <v>-4</v>
      </c>
      <c r="AU478" s="72">
        <v>4</v>
      </c>
      <c r="AV478" s="65">
        <f t="shared" si="39"/>
        <v>4</v>
      </c>
      <c r="AW478" s="63" t="s">
        <v>5569</v>
      </c>
    </row>
    <row r="479" spans="1:49" ht="16" customHeight="1" x14ac:dyDescent="0.2">
      <c r="A479" s="30" t="s">
        <v>1664</v>
      </c>
      <c r="B479" s="30" t="s">
        <v>1666</v>
      </c>
      <c r="C479" s="71"/>
      <c r="D479" s="72">
        <v>-6.6</v>
      </c>
      <c r="E479" s="72">
        <v>-28.4</v>
      </c>
      <c r="F479" s="72">
        <v>-21.9</v>
      </c>
      <c r="G479" s="72">
        <v>45.5</v>
      </c>
      <c r="H479" s="72">
        <f t="shared" si="38"/>
        <v>45.5</v>
      </c>
      <c r="I479" s="72" t="s">
        <v>5568</v>
      </c>
      <c r="J479" s="71"/>
      <c r="K479" s="65"/>
      <c r="L479" s="72">
        <v>7.7004476584558201</v>
      </c>
      <c r="M479" s="72">
        <v>102.01118287027001</v>
      </c>
      <c r="N479" s="72">
        <v>101.510067114093</v>
      </c>
      <c r="O479" s="65">
        <f t="shared" si="40"/>
        <v>7.7004476584558201</v>
      </c>
      <c r="P479" s="71"/>
      <c r="Q479" s="72">
        <v>4.8012344499999999</v>
      </c>
      <c r="R479" s="72">
        <v>-5.1968883913976196</v>
      </c>
      <c r="S479" s="72">
        <v>-7.4033370165745804</v>
      </c>
      <c r="T479" s="72">
        <v>4.5410729468598996</v>
      </c>
      <c r="U479" s="72">
        <v>1.03726888260254</v>
      </c>
      <c r="V479" s="65">
        <f t="shared" si="41"/>
        <v>4.8012344499999999</v>
      </c>
      <c r="W479" s="71"/>
      <c r="X479" s="72">
        <v>4.2921273556230899</v>
      </c>
      <c r="Y479" s="72">
        <v>0.29970109890109498</v>
      </c>
      <c r="Z479" s="72">
        <v>15.9502316048856</v>
      </c>
      <c r="AA479" s="72">
        <v>7.876743963</v>
      </c>
      <c r="AB479" s="72">
        <v>18.6082617133351</v>
      </c>
      <c r="AC479" s="72">
        <v>7.1903999999999897</v>
      </c>
      <c r="AD479" s="72">
        <v>0</v>
      </c>
      <c r="AE479" s="72">
        <v>10.085476846712501</v>
      </c>
      <c r="AF479" s="65"/>
      <c r="AG479" s="72">
        <v>-9.3143689119964197</v>
      </c>
      <c r="AH479" s="72">
        <v>12.0010700365816</v>
      </c>
      <c r="AI479" s="65">
        <f t="shared" si="42"/>
        <v>18.6082617133351</v>
      </c>
      <c r="AJ479" s="71"/>
      <c r="AK479" s="65"/>
      <c r="AL479" s="65"/>
      <c r="AM479" s="65"/>
      <c r="AN479" s="65"/>
      <c r="AO479" s="71"/>
      <c r="AP479" s="72">
        <v>63.077824760067699</v>
      </c>
      <c r="AQ479" s="72">
        <v>80.551116324963203</v>
      </c>
      <c r="AR479" s="65"/>
      <c r="AS479" s="65">
        <f t="shared" si="43"/>
        <v>80.551116324963203</v>
      </c>
      <c r="AT479" s="72">
        <v>-5</v>
      </c>
      <c r="AU479" s="72">
        <v>5</v>
      </c>
      <c r="AV479" s="65">
        <f t="shared" si="39"/>
        <v>5</v>
      </c>
      <c r="AW479" s="63" t="s">
        <v>5569</v>
      </c>
    </row>
    <row r="480" spans="1:49" ht="16" customHeight="1" x14ac:dyDescent="0.2">
      <c r="A480" s="30" t="s">
        <v>1667</v>
      </c>
      <c r="B480" s="30" t="s">
        <v>1669</v>
      </c>
      <c r="C480" s="71"/>
      <c r="D480" s="72">
        <v>20.8</v>
      </c>
      <c r="E480" s="72">
        <v>-4.4000000000000004</v>
      </c>
      <c r="F480" s="72">
        <v>-46</v>
      </c>
      <c r="G480" s="72">
        <v>26.5</v>
      </c>
      <c r="H480" s="72">
        <f t="shared" si="38"/>
        <v>26.5</v>
      </c>
      <c r="I480" s="72" t="s">
        <v>5568</v>
      </c>
      <c r="J480" s="71"/>
      <c r="K480" s="65"/>
      <c r="L480" s="72">
        <v>78.454101058537802</v>
      </c>
      <c r="M480" s="72">
        <v>100.624160201118</v>
      </c>
      <c r="N480" s="72">
        <v>99.832214765100602</v>
      </c>
      <c r="O480" s="65">
        <f t="shared" si="40"/>
        <v>78.454101058537802</v>
      </c>
      <c r="P480" s="71"/>
      <c r="Q480" s="72">
        <v>-204.79275000000001</v>
      </c>
      <c r="R480" s="72">
        <v>24.941339420905599</v>
      </c>
      <c r="S480" s="72">
        <v>23.2043977900552</v>
      </c>
      <c r="T480" s="72">
        <v>11.690831400966101</v>
      </c>
      <c r="U480" s="72">
        <v>8.3922900990098999</v>
      </c>
      <c r="V480" s="65">
        <f t="shared" si="41"/>
        <v>24.941339420905599</v>
      </c>
      <c r="W480" s="71"/>
      <c r="X480" s="72">
        <v>14.626473860182299</v>
      </c>
      <c r="Y480" s="72">
        <v>31.068931868131799</v>
      </c>
      <c r="Z480" s="72">
        <v>36.765054317565202</v>
      </c>
      <c r="AA480" s="72">
        <v>-198.39082740000001</v>
      </c>
      <c r="AB480" s="72">
        <v>38.998513948195097</v>
      </c>
      <c r="AC480" s="72">
        <v>11.498999999999899</v>
      </c>
      <c r="AD480" s="72">
        <v>57.483311081441897</v>
      </c>
      <c r="AE480" s="72">
        <v>-1.16461969496288</v>
      </c>
      <c r="AF480" s="65"/>
      <c r="AG480" s="72">
        <v>-45.647486553211898</v>
      </c>
      <c r="AH480" s="72">
        <v>18.900042620797901</v>
      </c>
      <c r="AI480" s="65">
        <f t="shared" si="42"/>
        <v>57.483311081441897</v>
      </c>
      <c r="AJ480" s="71"/>
      <c r="AK480" s="65"/>
      <c r="AL480" s="65"/>
      <c r="AM480" s="65"/>
      <c r="AN480" s="65"/>
      <c r="AO480" s="71"/>
      <c r="AP480" s="72">
        <v>-22.3519429126905</v>
      </c>
      <c r="AQ480" s="72">
        <v>-19.7105980658486</v>
      </c>
      <c r="AR480" s="65"/>
      <c r="AS480" s="65">
        <f t="shared" si="43"/>
        <v>-19.7105980658486</v>
      </c>
      <c r="AT480" s="72">
        <v>-8</v>
      </c>
      <c r="AU480" s="72">
        <v>3</v>
      </c>
      <c r="AV480" s="65">
        <f t="shared" si="39"/>
        <v>3</v>
      </c>
      <c r="AW480" s="63" t="s">
        <v>5569</v>
      </c>
    </row>
    <row r="481" spans="1:49" ht="16" customHeight="1" x14ac:dyDescent="0.2">
      <c r="A481" s="30" t="s">
        <v>1670</v>
      </c>
      <c r="B481" s="30" t="s">
        <v>1672</v>
      </c>
      <c r="C481" s="71"/>
      <c r="D481" s="72">
        <v>-6.3</v>
      </c>
      <c r="E481" s="72">
        <v>13.3</v>
      </c>
      <c r="F481" s="72">
        <v>27.3</v>
      </c>
      <c r="G481" s="72">
        <v>40.1</v>
      </c>
      <c r="H481" s="72">
        <f t="shared" si="38"/>
        <v>40.1</v>
      </c>
      <c r="I481" s="72" t="s">
        <v>5568</v>
      </c>
      <c r="J481" s="71"/>
      <c r="K481" s="65"/>
      <c r="L481" s="72">
        <v>58.979478010277298</v>
      </c>
      <c r="M481" s="72">
        <v>99.356111745767905</v>
      </c>
      <c r="N481" s="72">
        <v>101.243071116876</v>
      </c>
      <c r="O481" s="65">
        <f t="shared" si="40"/>
        <v>58.979478010277298</v>
      </c>
      <c r="P481" s="71"/>
      <c r="Q481" s="72">
        <v>15.158546400000001</v>
      </c>
      <c r="R481" s="72">
        <v>66.479055622803301</v>
      </c>
      <c r="S481" s="72">
        <v>95.357258741258704</v>
      </c>
      <c r="T481" s="72">
        <v>81.185495670274705</v>
      </c>
      <c r="U481" s="72">
        <v>47.337975712347301</v>
      </c>
      <c r="V481" s="65">
        <f t="shared" si="41"/>
        <v>95.357258741258704</v>
      </c>
      <c r="W481" s="71"/>
      <c r="X481" s="72">
        <v>52.010568354430298</v>
      </c>
      <c r="Y481" s="72">
        <v>71.928072727272706</v>
      </c>
      <c r="Z481" s="72">
        <v>12.00672898082</v>
      </c>
      <c r="AA481" s="72">
        <v>1.723621514</v>
      </c>
      <c r="AB481" s="72">
        <v>67.424083525600693</v>
      </c>
      <c r="AC481" s="72">
        <v>15.8508</v>
      </c>
      <c r="AD481" s="72">
        <v>46.407220050586297</v>
      </c>
      <c r="AE481" s="72">
        <v>15.7086288661338</v>
      </c>
      <c r="AF481" s="65"/>
      <c r="AG481" s="72">
        <v>-19.139301262253198</v>
      </c>
      <c r="AH481" s="72">
        <v>31.558573280352199</v>
      </c>
      <c r="AI481" s="65">
        <f t="shared" si="42"/>
        <v>71.928072727272706</v>
      </c>
      <c r="AJ481" s="71"/>
      <c r="AK481" s="65"/>
      <c r="AL481" s="65"/>
      <c r="AM481" s="65"/>
      <c r="AN481" s="65"/>
      <c r="AO481" s="71"/>
      <c r="AP481" s="72">
        <v>99.986611798294604</v>
      </c>
      <c r="AQ481" s="65"/>
      <c r="AR481" s="65"/>
      <c r="AS481" s="65">
        <f t="shared" si="43"/>
        <v>99.986611798294604</v>
      </c>
      <c r="AT481" s="72">
        <v>-3</v>
      </c>
      <c r="AU481" s="72">
        <v>1</v>
      </c>
      <c r="AV481" s="65">
        <f t="shared" si="39"/>
        <v>1</v>
      </c>
      <c r="AW481" s="63" t="s">
        <v>5569</v>
      </c>
    </row>
    <row r="482" spans="1:49" ht="16" customHeight="1" x14ac:dyDescent="0.2">
      <c r="A482" s="30" t="s">
        <v>1673</v>
      </c>
      <c r="B482" s="30" t="s">
        <v>1675</v>
      </c>
      <c r="C482" s="71"/>
      <c r="D482" s="72">
        <v>13.1</v>
      </c>
      <c r="E482" s="72">
        <v>15.8</v>
      </c>
      <c r="F482" s="72">
        <v>-9.5</v>
      </c>
      <c r="G482" s="72">
        <v>42.8</v>
      </c>
      <c r="H482" s="72">
        <f t="shared" si="38"/>
        <v>42.8</v>
      </c>
      <c r="I482" s="72" t="s">
        <v>5568</v>
      </c>
      <c r="J482" s="71"/>
      <c r="K482" s="65"/>
      <c r="L482" s="72">
        <v>9.7517867207719302</v>
      </c>
      <c r="M482" s="72">
        <v>101.60972063558</v>
      </c>
      <c r="N482" s="72">
        <v>103.43672602901199</v>
      </c>
      <c r="O482" s="65">
        <f t="shared" si="40"/>
        <v>9.7517867207719302</v>
      </c>
      <c r="P482" s="71"/>
      <c r="Q482" s="72">
        <v>-2.7462140000000002</v>
      </c>
      <c r="R482" s="72">
        <v>17.490504585761801</v>
      </c>
      <c r="S482" s="72">
        <v>1.1264895104895101</v>
      </c>
      <c r="T482" s="72">
        <v>15.5735056619483</v>
      </c>
      <c r="U482" s="72">
        <v>-1.78007042062414</v>
      </c>
      <c r="V482" s="65">
        <f t="shared" si="41"/>
        <v>17.490504585761801</v>
      </c>
      <c r="W482" s="71"/>
      <c r="X482" s="72">
        <v>-6.2172797468354402</v>
      </c>
      <c r="Y482" s="72">
        <v>3.0969038961038899</v>
      </c>
      <c r="Z482" s="72">
        <v>6.74456541012092</v>
      </c>
      <c r="AA482" s="72">
        <v>0.474228651</v>
      </c>
      <c r="AB482" s="72">
        <v>57.354304431122898</v>
      </c>
      <c r="AC482" s="72">
        <v>11.825999999999899</v>
      </c>
      <c r="AD482" s="72">
        <v>39.775780372233797</v>
      </c>
      <c r="AE482" s="72">
        <v>-4.1808899932103696</v>
      </c>
      <c r="AF482" s="65"/>
      <c r="AG482" s="72">
        <v>-15.1392604146228</v>
      </c>
      <c r="AH482" s="72">
        <v>6.5186895477364599</v>
      </c>
      <c r="AI482" s="65">
        <f t="shared" si="42"/>
        <v>57.354304431122898</v>
      </c>
      <c r="AJ482" s="71"/>
      <c r="AK482" s="65"/>
      <c r="AL482" s="65"/>
      <c r="AM482" s="65"/>
      <c r="AN482" s="65"/>
      <c r="AO482" s="71"/>
      <c r="AP482" s="72">
        <v>76.629349130746903</v>
      </c>
      <c r="AQ482" s="65"/>
      <c r="AR482" s="65"/>
      <c r="AS482" s="65">
        <f t="shared" si="43"/>
        <v>76.629349130746903</v>
      </c>
      <c r="AT482" s="72">
        <v>-4</v>
      </c>
      <c r="AU482" s="72">
        <v>1</v>
      </c>
      <c r="AV482" s="65">
        <f t="shared" si="39"/>
        <v>1</v>
      </c>
      <c r="AW482" s="63" t="s">
        <v>5569</v>
      </c>
    </row>
    <row r="483" spans="1:49" ht="16" customHeight="1" x14ac:dyDescent="0.2">
      <c r="A483" s="30" t="s">
        <v>1676</v>
      </c>
      <c r="B483" s="30" t="s">
        <v>1678</v>
      </c>
      <c r="C483" s="71"/>
      <c r="D483" s="72">
        <v>86.5</v>
      </c>
      <c r="E483" s="72">
        <v>64.5</v>
      </c>
      <c r="F483" s="72">
        <v>-29.3</v>
      </c>
      <c r="G483" s="72">
        <v>18.3</v>
      </c>
      <c r="H483" s="72">
        <f t="shared" si="38"/>
        <v>86.5</v>
      </c>
      <c r="I483" s="72" t="s">
        <v>5566</v>
      </c>
      <c r="J483" s="71"/>
      <c r="K483" s="65"/>
      <c r="L483" s="72">
        <v>55.666323961330598</v>
      </c>
      <c r="M483" s="72">
        <v>103.74496120670899</v>
      </c>
      <c r="N483" s="72">
        <v>104.86577181208</v>
      </c>
      <c r="O483" s="65">
        <f t="shared" si="40"/>
        <v>55.666323961330598</v>
      </c>
      <c r="P483" s="71"/>
      <c r="Q483" s="72">
        <v>18.703757400000001</v>
      </c>
      <c r="R483" s="72">
        <v>65.989062423079702</v>
      </c>
      <c r="S483" s="72">
        <v>95.580088397790007</v>
      </c>
      <c r="T483" s="72">
        <v>94.492763768115907</v>
      </c>
      <c r="U483" s="72">
        <v>80.669517821782094</v>
      </c>
      <c r="V483" s="65">
        <f t="shared" si="41"/>
        <v>95.580088397790007</v>
      </c>
      <c r="W483" s="71"/>
      <c r="X483" s="72">
        <v>70.5535255319149</v>
      </c>
      <c r="Y483" s="72">
        <v>79.420580219780206</v>
      </c>
      <c r="Z483" s="72">
        <v>104.318947480407</v>
      </c>
      <c r="AA483" s="72">
        <v>49.714413520000001</v>
      </c>
      <c r="AB483" s="72">
        <v>85.877460493484804</v>
      </c>
      <c r="AC483" s="72">
        <v>12.812799999999999</v>
      </c>
      <c r="AD483" s="72">
        <v>0</v>
      </c>
      <c r="AE483" s="72">
        <v>24.732768319575399</v>
      </c>
      <c r="AF483" s="65"/>
      <c r="AG483" s="72">
        <v>4.9127711069648603</v>
      </c>
      <c r="AH483" s="72">
        <v>12.0782496135551</v>
      </c>
      <c r="AI483" s="65">
        <f t="shared" si="42"/>
        <v>104.318947480407</v>
      </c>
      <c r="AJ483" s="71"/>
      <c r="AK483" s="65"/>
      <c r="AL483" s="65"/>
      <c r="AM483" s="65"/>
      <c r="AN483" s="65"/>
      <c r="AO483" s="71"/>
      <c r="AP483" s="72">
        <v>98.584626622009793</v>
      </c>
      <c r="AQ483" s="72">
        <v>100.891767553877</v>
      </c>
      <c r="AR483" s="65"/>
      <c r="AS483" s="65">
        <f t="shared" si="43"/>
        <v>100.891767553877</v>
      </c>
      <c r="AT483" s="72">
        <v>-8</v>
      </c>
      <c r="AU483" s="72">
        <v>7</v>
      </c>
      <c r="AV483" s="65">
        <f t="shared" si="39"/>
        <v>7</v>
      </c>
      <c r="AW483" s="63" t="s">
        <v>5569</v>
      </c>
    </row>
    <row r="484" spans="1:49" ht="16" customHeight="1" x14ac:dyDescent="0.2">
      <c r="A484" s="30" t="s">
        <v>1679</v>
      </c>
      <c r="B484" s="30" t="s">
        <v>1681</v>
      </c>
      <c r="C484" s="71"/>
      <c r="D484" s="72">
        <v>15.4</v>
      </c>
      <c r="E484" s="72">
        <v>-18.3</v>
      </c>
      <c r="F484" s="72">
        <v>-115.9</v>
      </c>
      <c r="G484" s="72">
        <v>7.4</v>
      </c>
      <c r="H484" s="72">
        <f t="shared" si="38"/>
        <v>15.4</v>
      </c>
      <c r="I484" s="72" t="s">
        <v>5568</v>
      </c>
      <c r="J484" s="71"/>
      <c r="K484" s="65"/>
      <c r="L484" s="72">
        <v>55.715502312283498</v>
      </c>
      <c r="M484" s="72">
        <v>103.398205539421</v>
      </c>
      <c r="N484" s="72">
        <v>104.86577181208</v>
      </c>
      <c r="O484" s="65">
        <f t="shared" si="40"/>
        <v>55.715502312283498</v>
      </c>
      <c r="P484" s="71"/>
      <c r="Q484" s="72">
        <v>-233.04288</v>
      </c>
      <c r="R484" s="72">
        <v>30.971338524092701</v>
      </c>
      <c r="S484" s="72">
        <v>20.441966850828699</v>
      </c>
      <c r="T484" s="72">
        <v>16.038657487922698</v>
      </c>
      <c r="U484" s="72">
        <v>17.161738472418602</v>
      </c>
      <c r="V484" s="65">
        <f t="shared" si="41"/>
        <v>30.971338524092701</v>
      </c>
      <c r="W484" s="71"/>
      <c r="X484" s="72">
        <v>17.058084802431601</v>
      </c>
      <c r="Y484" s="72">
        <v>25.574426373626299</v>
      </c>
      <c r="Z484" s="72">
        <v>2.4167466325478899</v>
      </c>
      <c r="AA484" s="72">
        <v>-228.27549859999999</v>
      </c>
      <c r="AB484" s="72">
        <v>0</v>
      </c>
      <c r="AC484" s="72">
        <v>9.4963999999999995</v>
      </c>
      <c r="AD484" s="72">
        <v>0</v>
      </c>
      <c r="AE484" s="72">
        <v>-5.9270853866450803</v>
      </c>
      <c r="AF484" s="65"/>
      <c r="AG484" s="72">
        <v>-4.0453789957449704</v>
      </c>
      <c r="AH484" s="72">
        <v>26.145119350029699</v>
      </c>
      <c r="AI484" s="65">
        <f t="shared" si="42"/>
        <v>25.574426373626299</v>
      </c>
      <c r="AJ484" s="71"/>
      <c r="AK484" s="65"/>
      <c r="AL484" s="65"/>
      <c r="AM484" s="65"/>
      <c r="AN484" s="65"/>
      <c r="AO484" s="71"/>
      <c r="AP484" s="72">
        <v>88.621027873364298</v>
      </c>
      <c r="AQ484" s="72">
        <v>95.960700589292301</v>
      </c>
      <c r="AR484" s="65"/>
      <c r="AS484" s="65">
        <f t="shared" si="43"/>
        <v>95.960700589292301</v>
      </c>
      <c r="AT484" s="72">
        <v>-6</v>
      </c>
      <c r="AU484" s="72">
        <v>2</v>
      </c>
      <c r="AV484" s="65">
        <f t="shared" si="39"/>
        <v>2</v>
      </c>
      <c r="AW484" s="63" t="s">
        <v>5569</v>
      </c>
    </row>
    <row r="485" spans="1:49" ht="16" customHeight="1" x14ac:dyDescent="0.2">
      <c r="A485" s="30" t="s">
        <v>1682</v>
      </c>
      <c r="B485" s="30" t="s">
        <v>1684</v>
      </c>
      <c r="C485" s="71"/>
      <c r="D485" s="72">
        <v>7.4</v>
      </c>
      <c r="E485" s="72">
        <v>12</v>
      </c>
      <c r="F485" s="72">
        <v>29.4</v>
      </c>
      <c r="G485" s="72">
        <v>40.1</v>
      </c>
      <c r="H485" s="72">
        <f t="shared" si="38"/>
        <v>40.1</v>
      </c>
      <c r="I485" s="72" t="s">
        <v>5568</v>
      </c>
      <c r="J485" s="71"/>
      <c r="K485" s="65"/>
      <c r="L485" s="72">
        <v>89.552563743911406</v>
      </c>
      <c r="M485" s="72">
        <v>103.54138539827601</v>
      </c>
      <c r="N485" s="72">
        <v>104.167944333058</v>
      </c>
      <c r="O485" s="65">
        <f t="shared" si="40"/>
        <v>89.552563743911406</v>
      </c>
      <c r="P485" s="71"/>
      <c r="Q485" s="72">
        <v>31.253713699999999</v>
      </c>
      <c r="R485" s="72">
        <v>83.984843387523199</v>
      </c>
      <c r="S485" s="72">
        <v>96.668447552447503</v>
      </c>
      <c r="T485" s="72">
        <v>82.934038551207294</v>
      </c>
      <c r="U485" s="72">
        <v>54.122236227951099</v>
      </c>
      <c r="V485" s="65">
        <f t="shared" si="41"/>
        <v>96.668447552447503</v>
      </c>
      <c r="W485" s="71"/>
      <c r="X485" s="72">
        <v>63.086517721518902</v>
      </c>
      <c r="Y485" s="72">
        <v>40.759241558441502</v>
      </c>
      <c r="Z485" s="72">
        <v>20.928848135906399</v>
      </c>
      <c r="AA485" s="72">
        <v>17.764213760000001</v>
      </c>
      <c r="AB485" s="72">
        <v>50.747790618626702</v>
      </c>
      <c r="AC485" s="72">
        <v>3.8787500000000001</v>
      </c>
      <c r="AD485" s="72">
        <v>61.877524545213298</v>
      </c>
      <c r="AE485" s="72">
        <v>44.564249781844602</v>
      </c>
      <c r="AF485" s="65"/>
      <c r="AG485" s="72">
        <v>-9.1385770070963392</v>
      </c>
      <c r="AH485" s="72">
        <v>21.729811111741299</v>
      </c>
      <c r="AI485" s="65">
        <f t="shared" si="42"/>
        <v>63.086517721518902</v>
      </c>
      <c r="AJ485" s="71"/>
      <c r="AK485" s="65"/>
      <c r="AL485" s="65"/>
      <c r="AM485" s="65"/>
      <c r="AN485" s="65"/>
      <c r="AO485" s="71"/>
      <c r="AP485" s="72">
        <v>101.902154503834</v>
      </c>
      <c r="AQ485" s="65"/>
      <c r="AR485" s="65"/>
      <c r="AS485" s="65">
        <f t="shared" si="43"/>
        <v>101.902154503834</v>
      </c>
      <c r="AT485" s="72">
        <v>-2</v>
      </c>
      <c r="AU485" s="72">
        <v>-6</v>
      </c>
      <c r="AV485" s="65">
        <f t="shared" si="39"/>
        <v>-2</v>
      </c>
      <c r="AW485" s="63" t="s">
        <v>5569</v>
      </c>
    </row>
    <row r="486" spans="1:49" ht="16" customHeight="1" x14ac:dyDescent="0.2">
      <c r="A486" s="30" t="s">
        <v>1685</v>
      </c>
      <c r="B486" s="30" t="s">
        <v>1687</v>
      </c>
      <c r="C486" s="71"/>
      <c r="D486" s="72">
        <v>44.8</v>
      </c>
      <c r="E486" s="72">
        <v>-5.0999999999999996</v>
      </c>
      <c r="F486" s="72">
        <v>-56.2</v>
      </c>
      <c r="G486" s="72">
        <v>23.7</v>
      </c>
      <c r="H486" s="72">
        <f t="shared" si="38"/>
        <v>44.8</v>
      </c>
      <c r="I486" s="72" t="s">
        <v>5568</v>
      </c>
      <c r="J486" s="71"/>
      <c r="K486" s="65"/>
      <c r="L486" s="72">
        <v>-4.0154917526906697</v>
      </c>
      <c r="M486" s="72">
        <v>104.091716873997</v>
      </c>
      <c r="N486" s="72">
        <v>105.704697986577</v>
      </c>
      <c r="O486" s="65">
        <f t="shared" si="40"/>
        <v>-4.0154917526906697</v>
      </c>
      <c r="P486" s="71"/>
      <c r="Q486" s="72">
        <v>72.061164300000002</v>
      </c>
      <c r="R486" s="72">
        <v>32.278481012658197</v>
      </c>
      <c r="S486" s="72">
        <v>80.773458563535897</v>
      </c>
      <c r="T486" s="72">
        <v>88.502425603864694</v>
      </c>
      <c r="U486" s="72">
        <v>68.646886987270094</v>
      </c>
      <c r="V486" s="65">
        <f t="shared" si="41"/>
        <v>88.502425603864694</v>
      </c>
      <c r="W486" s="71"/>
      <c r="X486" s="72">
        <v>48.365075683890502</v>
      </c>
      <c r="Y486" s="72">
        <v>92.607393406593403</v>
      </c>
      <c r="Z486" s="72">
        <v>46.616541353383397</v>
      </c>
      <c r="AA486" s="72">
        <v>-21.222970180000001</v>
      </c>
      <c r="AB486" s="72">
        <v>100</v>
      </c>
      <c r="AC486" s="72">
        <v>-3.1671999999999998</v>
      </c>
      <c r="AD486" s="72">
        <v>2.8893069190523701</v>
      </c>
      <c r="AE486" s="72">
        <v>43.240595688074102</v>
      </c>
      <c r="AF486" s="65"/>
      <c r="AG486" s="72">
        <v>0.15138999666924299</v>
      </c>
      <c r="AH486" s="72">
        <v>11.700147606922</v>
      </c>
      <c r="AI486" s="65">
        <f t="shared" si="42"/>
        <v>100</v>
      </c>
      <c r="AJ486" s="71"/>
      <c r="AK486" s="65"/>
      <c r="AL486" s="65"/>
      <c r="AM486" s="65"/>
      <c r="AN486" s="65"/>
      <c r="AO486" s="71"/>
      <c r="AP486" s="72">
        <v>98.610869638907005</v>
      </c>
      <c r="AQ486" s="72">
        <v>101.7666342734</v>
      </c>
      <c r="AR486" s="65"/>
      <c r="AS486" s="65">
        <f t="shared" si="43"/>
        <v>101.7666342734</v>
      </c>
      <c r="AT486" s="72">
        <v>-6</v>
      </c>
      <c r="AU486" s="72">
        <v>-2</v>
      </c>
      <c r="AV486" s="65">
        <f t="shared" si="39"/>
        <v>-2</v>
      </c>
      <c r="AW486" s="63" t="s">
        <v>5569</v>
      </c>
    </row>
    <row r="487" spans="1:49" ht="16" customHeight="1" x14ac:dyDescent="0.2">
      <c r="A487" s="30" t="s">
        <v>1688</v>
      </c>
      <c r="B487" s="30" t="s">
        <v>1690</v>
      </c>
      <c r="C487" s="71"/>
      <c r="D487" s="72">
        <v>10.7</v>
      </c>
      <c r="E487" s="72">
        <v>-8.8000000000000007</v>
      </c>
      <c r="F487" s="72">
        <v>19.8</v>
      </c>
      <c r="G487" s="72">
        <v>37.4</v>
      </c>
      <c r="H487" s="72">
        <f t="shared" si="38"/>
        <v>37.4</v>
      </c>
      <c r="I487" s="72" t="s">
        <v>5568</v>
      </c>
      <c r="J487" s="71"/>
      <c r="K487" s="65"/>
      <c r="L487" s="72">
        <v>-8.5007670575597203</v>
      </c>
      <c r="M487" s="72">
        <v>103.74496120670899</v>
      </c>
      <c r="N487" s="72">
        <v>105.704697986577</v>
      </c>
      <c r="O487" s="65">
        <f t="shared" si="40"/>
        <v>-8.5007670575597203</v>
      </c>
      <c r="P487" s="71"/>
      <c r="Q487" s="72">
        <v>43.502680599999998</v>
      </c>
      <c r="R487" s="72">
        <v>5.69620253164556</v>
      </c>
      <c r="S487" s="72">
        <v>87.845281767955797</v>
      </c>
      <c r="T487" s="72">
        <v>89.565227536231802</v>
      </c>
      <c r="U487" s="72">
        <v>78.689319801980105</v>
      </c>
      <c r="V487" s="65">
        <f t="shared" si="41"/>
        <v>89.565227536231802</v>
      </c>
      <c r="W487" s="71"/>
      <c r="X487" s="72">
        <v>51.708540729483197</v>
      </c>
      <c r="Y487" s="72">
        <v>83.8161846153846</v>
      </c>
      <c r="Z487" s="72">
        <v>16.165413533834499</v>
      </c>
      <c r="AA487" s="72">
        <v>-17.30985957</v>
      </c>
      <c r="AB487" s="72">
        <v>85.890032166437805</v>
      </c>
      <c r="AC487" s="72">
        <v>-0.65719999999998802</v>
      </c>
      <c r="AD487" s="72">
        <v>43.042777433353997</v>
      </c>
      <c r="AE487" s="72">
        <v>38.767056176304102</v>
      </c>
      <c r="AF487" s="65"/>
      <c r="AG487" s="72">
        <v>7.6080288412986299</v>
      </c>
      <c r="AH487" s="72">
        <v>-12.558496676052799</v>
      </c>
      <c r="AI487" s="65">
        <f t="shared" si="42"/>
        <v>85.890032166437805</v>
      </c>
      <c r="AJ487" s="71"/>
      <c r="AK487" s="65"/>
      <c r="AL487" s="65"/>
      <c r="AM487" s="65"/>
      <c r="AN487" s="65"/>
      <c r="AO487" s="71"/>
      <c r="AP487" s="72">
        <v>97.036288625073595</v>
      </c>
      <c r="AQ487" s="72">
        <v>99.708709149067801</v>
      </c>
      <c r="AR487" s="65"/>
      <c r="AS487" s="65">
        <f t="shared" si="43"/>
        <v>99.708709149067801</v>
      </c>
      <c r="AT487" s="72">
        <v>-2</v>
      </c>
      <c r="AU487" s="72">
        <v>-1</v>
      </c>
      <c r="AV487" s="65">
        <f t="shared" si="39"/>
        <v>-1</v>
      </c>
      <c r="AW487" s="63" t="s">
        <v>5569</v>
      </c>
    </row>
    <row r="488" spans="1:49" ht="16" customHeight="1" x14ac:dyDescent="0.2">
      <c r="A488" s="30" t="s">
        <v>1691</v>
      </c>
      <c r="B488" s="30" t="s">
        <v>1693</v>
      </c>
      <c r="C488" s="71"/>
      <c r="D488" s="72">
        <v>13.1</v>
      </c>
      <c r="E488" s="72">
        <v>-4.4000000000000004</v>
      </c>
      <c r="F488" s="72">
        <v>-8.6999999999999993</v>
      </c>
      <c r="G488" s="72">
        <v>21</v>
      </c>
      <c r="H488" s="72">
        <f t="shared" si="38"/>
        <v>21</v>
      </c>
      <c r="I488" s="72" t="s">
        <v>5568</v>
      </c>
      <c r="J488" s="71"/>
      <c r="K488" s="65"/>
      <c r="L488" s="72">
        <v>41.410076595912201</v>
      </c>
      <c r="M488" s="72">
        <v>104.091716873997</v>
      </c>
      <c r="N488" s="72">
        <v>105.704697986577</v>
      </c>
      <c r="O488" s="65">
        <f t="shared" si="40"/>
        <v>41.410076595912201</v>
      </c>
      <c r="P488" s="71"/>
      <c r="Q488" s="72">
        <v>-0.29876510000000001</v>
      </c>
      <c r="R488" s="72">
        <v>27.422047267259199</v>
      </c>
      <c r="S488" s="72">
        <v>-1.9889723756905999</v>
      </c>
      <c r="T488" s="72">
        <v>13.719816908212501</v>
      </c>
      <c r="U488" s="72">
        <v>5.8463212164073504</v>
      </c>
      <c r="V488" s="65">
        <f t="shared" si="41"/>
        <v>27.422047267259199</v>
      </c>
      <c r="W488" s="71"/>
      <c r="X488" s="72">
        <v>2.4684191489361602</v>
      </c>
      <c r="Y488" s="72">
        <v>26.673327472527401</v>
      </c>
      <c r="Z488" s="72">
        <v>-7.2561632962525296E-2</v>
      </c>
      <c r="AA488" s="72">
        <v>5.0754349620000001</v>
      </c>
      <c r="AB488" s="72">
        <v>77.279421396729802</v>
      </c>
      <c r="AC488" s="72">
        <v>10.7822</v>
      </c>
      <c r="AD488" s="72">
        <v>9.4255287968345396</v>
      </c>
      <c r="AE488" s="72">
        <v>-16.103217748452099</v>
      </c>
      <c r="AF488" s="65"/>
      <c r="AG488" s="72">
        <v>-16.313594370243301</v>
      </c>
      <c r="AH488" s="72">
        <v>20.7440278302015</v>
      </c>
      <c r="AI488" s="65">
        <f t="shared" si="42"/>
        <v>77.279421396729802</v>
      </c>
      <c r="AJ488" s="71"/>
      <c r="AK488" s="65"/>
      <c r="AL488" s="65"/>
      <c r="AM488" s="65"/>
      <c r="AN488" s="65"/>
      <c r="AO488" s="71"/>
      <c r="AP488" s="72">
        <v>99.914272811469004</v>
      </c>
      <c r="AQ488" s="72">
        <v>101.49820925718301</v>
      </c>
      <c r="AR488" s="65"/>
      <c r="AS488" s="65">
        <f t="shared" si="43"/>
        <v>101.49820925718301</v>
      </c>
      <c r="AT488" s="72">
        <v>-1</v>
      </c>
      <c r="AU488" s="72">
        <v>-2</v>
      </c>
      <c r="AV488" s="65">
        <f t="shared" si="39"/>
        <v>-1</v>
      </c>
      <c r="AW488" s="63" t="s">
        <v>5569</v>
      </c>
    </row>
    <row r="489" spans="1:49" ht="16" customHeight="1" x14ac:dyDescent="0.2">
      <c r="A489" s="30" t="s">
        <v>1694</v>
      </c>
      <c r="B489" s="30" t="s">
        <v>1696</v>
      </c>
      <c r="C489" s="71"/>
      <c r="D489" s="72">
        <v>-12</v>
      </c>
      <c r="E489" s="72">
        <v>30.3</v>
      </c>
      <c r="F489" s="72">
        <v>18.600000000000001</v>
      </c>
      <c r="G489" s="72">
        <v>21</v>
      </c>
      <c r="H489" s="72">
        <f t="shared" si="38"/>
        <v>30.3</v>
      </c>
      <c r="I489" s="72" t="s">
        <v>5568</v>
      </c>
      <c r="J489" s="71"/>
      <c r="K489" s="65"/>
      <c r="L489" s="72">
        <v>65.853420859970001</v>
      </c>
      <c r="M489" s="72">
        <v>101.664427202982</v>
      </c>
      <c r="N489" s="72">
        <v>103.187919463087</v>
      </c>
      <c r="O489" s="65">
        <f t="shared" si="40"/>
        <v>65.853420859970001</v>
      </c>
      <c r="P489" s="71"/>
      <c r="Q489" s="72">
        <v>4.9543256900000001</v>
      </c>
      <c r="R489" s="72">
        <v>-14.0562248995983</v>
      </c>
      <c r="S489" s="72">
        <v>-4.6409060773480597</v>
      </c>
      <c r="T489" s="72">
        <v>10.821266183574799</v>
      </c>
      <c r="U489" s="72">
        <v>-7.0249659123055102</v>
      </c>
      <c r="V489" s="65">
        <f t="shared" si="41"/>
        <v>10.821266183574799</v>
      </c>
      <c r="W489" s="71"/>
      <c r="X489" s="72">
        <v>5.8118841945288704</v>
      </c>
      <c r="Y489" s="72">
        <v>-6.29370549450549</v>
      </c>
      <c r="Z489" s="72">
        <v>3.87596899224806</v>
      </c>
      <c r="AA489" s="72">
        <v>4.4173417559999999</v>
      </c>
      <c r="AB489" s="72">
        <v>27.7016911560853</v>
      </c>
      <c r="AC489" s="72">
        <v>10.784800000000001</v>
      </c>
      <c r="AD489" s="72">
        <v>0</v>
      </c>
      <c r="AE489" s="72">
        <v>46.729345268766203</v>
      </c>
      <c r="AF489" s="65"/>
      <c r="AG489" s="72">
        <v>-16.837765138796399</v>
      </c>
      <c r="AH489" s="72">
        <v>23.512678765688101</v>
      </c>
      <c r="AI489" s="65">
        <f t="shared" si="42"/>
        <v>46.729345268766203</v>
      </c>
      <c r="AJ489" s="71"/>
      <c r="AK489" s="65"/>
      <c r="AL489" s="65"/>
      <c r="AM489" s="65"/>
      <c r="AN489" s="65"/>
      <c r="AO489" s="71"/>
      <c r="AP489" s="72">
        <v>6.6903291202356598</v>
      </c>
      <c r="AQ489" s="72">
        <v>18.2963958970739</v>
      </c>
      <c r="AR489" s="65"/>
      <c r="AS489" s="65">
        <f t="shared" si="43"/>
        <v>18.2963958970739</v>
      </c>
      <c r="AT489" s="72">
        <v>-1</v>
      </c>
      <c r="AU489" s="72">
        <v>12</v>
      </c>
      <c r="AV489" s="65">
        <f t="shared" si="39"/>
        <v>12</v>
      </c>
      <c r="AW489" s="63" t="s">
        <v>5567</v>
      </c>
    </row>
    <row r="490" spans="1:49" ht="16" customHeight="1" x14ac:dyDescent="0.2">
      <c r="A490" s="30" t="s">
        <v>1697</v>
      </c>
      <c r="B490" s="30" t="s">
        <v>1699</v>
      </c>
      <c r="C490" s="71"/>
      <c r="D490" s="72">
        <v>35.9</v>
      </c>
      <c r="E490" s="72">
        <v>10.7</v>
      </c>
      <c r="F490" s="72">
        <v>6.6</v>
      </c>
      <c r="G490" s="72">
        <v>67.3</v>
      </c>
      <c r="H490" s="72">
        <f t="shared" si="38"/>
        <v>67.3</v>
      </c>
      <c r="I490" s="72" t="s">
        <v>5568</v>
      </c>
      <c r="J490" s="71"/>
      <c r="K490" s="65"/>
      <c r="L490" s="72">
        <v>89.890343925198295</v>
      </c>
      <c r="M490" s="72">
        <v>102.01118287027001</v>
      </c>
      <c r="N490" s="72">
        <v>101.510067114093</v>
      </c>
      <c r="O490" s="65">
        <f t="shared" si="40"/>
        <v>89.890343925198295</v>
      </c>
      <c r="P490" s="71"/>
      <c r="Q490" s="72">
        <v>8.6362592500000002</v>
      </c>
      <c r="R490" s="72">
        <v>-8.9120663091119496</v>
      </c>
      <c r="S490" s="72">
        <v>51.270696132596697</v>
      </c>
      <c r="T490" s="72">
        <v>23.864744444444401</v>
      </c>
      <c r="U490" s="72">
        <v>5.2805503536067899</v>
      </c>
      <c r="V490" s="65">
        <f t="shared" si="41"/>
        <v>51.270696132596697</v>
      </c>
      <c r="W490" s="71"/>
      <c r="X490" s="72">
        <v>15.5383279635258</v>
      </c>
      <c r="Y490" s="72">
        <v>-0.79919999999999902</v>
      </c>
      <c r="Z490" s="72">
        <v>21.746277143974101</v>
      </c>
      <c r="AA490" s="72">
        <v>23.296615750000001</v>
      </c>
      <c r="AB490" s="72">
        <v>38.409476136981603</v>
      </c>
      <c r="AC490" s="72">
        <v>14.529400000000001</v>
      </c>
      <c r="AD490" s="72">
        <v>0</v>
      </c>
      <c r="AE490" s="72">
        <v>10.4706377860083</v>
      </c>
      <c r="AF490" s="65"/>
      <c r="AG490" s="72">
        <v>-40.1929167910884</v>
      </c>
      <c r="AH490" s="72">
        <v>49.687496700343701</v>
      </c>
      <c r="AI490" s="65">
        <f t="shared" si="42"/>
        <v>38.409476136981603</v>
      </c>
      <c r="AJ490" s="71"/>
      <c r="AK490" s="65"/>
      <c r="AL490" s="65"/>
      <c r="AM490" s="65"/>
      <c r="AN490" s="65"/>
      <c r="AO490" s="71"/>
      <c r="AP490" s="72">
        <v>9.3933598606495696</v>
      </c>
      <c r="AQ490" s="72">
        <v>19.220970952933602</v>
      </c>
      <c r="AR490" s="65"/>
      <c r="AS490" s="65">
        <f t="shared" si="43"/>
        <v>19.220970952933602</v>
      </c>
      <c r="AT490" s="72">
        <v>-3</v>
      </c>
      <c r="AU490" s="72">
        <v>8</v>
      </c>
      <c r="AV490" s="65">
        <f t="shared" si="39"/>
        <v>8</v>
      </c>
      <c r="AW490" s="63" t="s">
        <v>5569</v>
      </c>
    </row>
    <row r="491" spans="1:49" ht="16" customHeight="1" x14ac:dyDescent="0.2">
      <c r="A491" s="30" t="s">
        <v>1700</v>
      </c>
      <c r="B491" s="30" t="s">
        <v>1702</v>
      </c>
      <c r="C491" s="71"/>
      <c r="D491" s="72">
        <v>-1.7</v>
      </c>
      <c r="E491" s="72">
        <v>12.6</v>
      </c>
      <c r="F491" s="72">
        <v>11.6</v>
      </c>
      <c r="G491" s="72">
        <v>23.7</v>
      </c>
      <c r="H491" s="72">
        <f t="shared" si="38"/>
        <v>23.7</v>
      </c>
      <c r="I491" s="72" t="s">
        <v>5568</v>
      </c>
      <c r="J491" s="71"/>
      <c r="K491" s="65"/>
      <c r="L491" s="72">
        <v>-10.662729461951001</v>
      </c>
      <c r="M491" s="72">
        <v>16.294526949839</v>
      </c>
      <c r="N491" s="72">
        <v>43.111215945276498</v>
      </c>
      <c r="O491" s="65">
        <f t="shared" si="40"/>
        <v>-10.662729461951001</v>
      </c>
      <c r="P491" s="71"/>
      <c r="Q491" s="72">
        <v>-4.6252427000000003</v>
      </c>
      <c r="R491" s="72">
        <v>9.0017950493081003</v>
      </c>
      <c r="S491" s="72">
        <v>-7.0902937062936999</v>
      </c>
      <c r="T491" s="72">
        <v>-0.82949184013323396</v>
      </c>
      <c r="U491" s="72">
        <v>-8.9713865671641706</v>
      </c>
      <c r="V491" s="65">
        <f t="shared" si="41"/>
        <v>9.0017950493081003</v>
      </c>
      <c r="W491" s="71"/>
      <c r="X491" s="72">
        <v>2.3270240506328999</v>
      </c>
      <c r="Y491" s="72">
        <v>-11.1888103896103</v>
      </c>
      <c r="Z491" s="72">
        <v>-2.4478444752461099</v>
      </c>
      <c r="AA491" s="72">
        <v>10.08472001</v>
      </c>
      <c r="AB491" s="72">
        <v>81.202385207200706</v>
      </c>
      <c r="AC491" s="72">
        <v>15.0673999999999</v>
      </c>
      <c r="AD491" s="72">
        <v>27.665259445305299</v>
      </c>
      <c r="AE491" s="72">
        <v>19.6650263227362</v>
      </c>
      <c r="AF491" s="65"/>
      <c r="AG491" s="72">
        <v>12.911379222036301</v>
      </c>
      <c r="AH491" s="72">
        <v>19.2612359629941</v>
      </c>
      <c r="AI491" s="65">
        <f t="shared" si="42"/>
        <v>81.202385207200706</v>
      </c>
      <c r="AJ491" s="71"/>
      <c r="AK491" s="65"/>
      <c r="AL491" s="65"/>
      <c r="AM491" s="65"/>
      <c r="AN491" s="65"/>
      <c r="AO491" s="71"/>
      <c r="AP491" s="72">
        <v>-14.9974436175651</v>
      </c>
      <c r="AQ491" s="65"/>
      <c r="AR491" s="65"/>
      <c r="AS491" s="65">
        <f t="shared" si="43"/>
        <v>-14.9974436175651</v>
      </c>
      <c r="AT491" s="72">
        <v>-3</v>
      </c>
      <c r="AU491" s="72">
        <v>7</v>
      </c>
      <c r="AV491" s="65">
        <f t="shared" si="39"/>
        <v>7</v>
      </c>
      <c r="AW491" s="63" t="s">
        <v>5569</v>
      </c>
    </row>
    <row r="492" spans="1:49" ht="16" customHeight="1" x14ac:dyDescent="0.2">
      <c r="A492" s="30" t="s">
        <v>1703</v>
      </c>
      <c r="B492" s="30" t="s">
        <v>1705</v>
      </c>
      <c r="C492" s="71"/>
      <c r="D492" s="72">
        <v>-5</v>
      </c>
      <c r="E492" s="72">
        <v>11.4</v>
      </c>
      <c r="F492" s="72">
        <v>21.8</v>
      </c>
      <c r="G492" s="72">
        <v>18.3</v>
      </c>
      <c r="H492" s="72">
        <f t="shared" si="38"/>
        <v>21.8</v>
      </c>
      <c r="I492" s="72" t="s">
        <v>5568</v>
      </c>
      <c r="J492" s="71"/>
      <c r="K492" s="65"/>
      <c r="L492" s="72">
        <v>27.716099592604699</v>
      </c>
      <c r="M492" s="72">
        <v>100.643888254232</v>
      </c>
      <c r="N492" s="72">
        <v>102.33989857294399</v>
      </c>
      <c r="O492" s="65">
        <f t="shared" si="40"/>
        <v>27.716099592604699</v>
      </c>
      <c r="P492" s="71"/>
      <c r="Q492" s="72">
        <v>97.322252300000002</v>
      </c>
      <c r="R492" s="72">
        <v>24.390243902439</v>
      </c>
      <c r="S492" s="72">
        <v>89.588027972027902</v>
      </c>
      <c r="T492" s="72">
        <v>51.5435306411323</v>
      </c>
      <c r="U492" s="72">
        <v>5.4112457259158804</v>
      </c>
      <c r="V492" s="65">
        <f t="shared" si="41"/>
        <v>97.322252300000002</v>
      </c>
      <c r="W492" s="71"/>
      <c r="X492" s="72">
        <v>14.0358848101265</v>
      </c>
      <c r="Y492" s="72">
        <v>21.278722077922001</v>
      </c>
      <c r="Z492" s="72">
        <v>19.4444444444444</v>
      </c>
      <c r="AA492" s="72">
        <v>-2.6794807550000002</v>
      </c>
      <c r="AB492" s="72">
        <v>39.004249302787997</v>
      </c>
      <c r="AC492" s="72">
        <v>16.530199999999901</v>
      </c>
      <c r="AD492" s="72">
        <v>38.221946683199</v>
      </c>
      <c r="AE492" s="72">
        <v>-2.6967202343282501</v>
      </c>
      <c r="AF492" s="65"/>
      <c r="AG492" s="72">
        <v>-40.046040320822598</v>
      </c>
      <c r="AH492" s="72">
        <v>-13.8705544838687</v>
      </c>
      <c r="AI492" s="65">
        <f t="shared" si="42"/>
        <v>39.004249302787997</v>
      </c>
      <c r="AJ492" s="71"/>
      <c r="AK492" s="65"/>
      <c r="AL492" s="65"/>
      <c r="AM492" s="65"/>
      <c r="AN492" s="65"/>
      <c r="AO492" s="71"/>
      <c r="AP492" s="72">
        <v>96.618964138555597</v>
      </c>
      <c r="AQ492" s="65"/>
      <c r="AR492" s="65"/>
      <c r="AS492" s="65">
        <f t="shared" si="43"/>
        <v>96.618964138555597</v>
      </c>
      <c r="AT492" s="72">
        <v>-5</v>
      </c>
      <c r="AU492" s="72">
        <v>6</v>
      </c>
      <c r="AV492" s="65">
        <f t="shared" si="39"/>
        <v>6</v>
      </c>
      <c r="AW492" s="63" t="s">
        <v>5569</v>
      </c>
    </row>
    <row r="493" spans="1:49" ht="16" customHeight="1" x14ac:dyDescent="0.2">
      <c r="A493" s="30" t="s">
        <v>1706</v>
      </c>
      <c r="B493" s="30" t="s">
        <v>1708</v>
      </c>
      <c r="C493" s="71"/>
      <c r="D493" s="72">
        <v>-5.7</v>
      </c>
      <c r="E493" s="72">
        <v>12</v>
      </c>
      <c r="F493" s="72">
        <v>10.5</v>
      </c>
      <c r="G493" s="72">
        <v>31.9</v>
      </c>
      <c r="H493" s="72">
        <f t="shared" si="38"/>
        <v>31.9</v>
      </c>
      <c r="I493" s="72" t="s">
        <v>5568</v>
      </c>
      <c r="J493" s="71"/>
      <c r="K493" s="65"/>
      <c r="L493" s="72">
        <v>20.337391679682401</v>
      </c>
      <c r="M493" s="72">
        <v>102.357938537557</v>
      </c>
      <c r="N493" s="72">
        <v>104.02684563758299</v>
      </c>
      <c r="O493" s="65">
        <f t="shared" si="40"/>
        <v>20.337391679682401</v>
      </c>
      <c r="P493" s="71"/>
      <c r="Q493" s="72">
        <v>79.873436299999995</v>
      </c>
      <c r="R493" s="72">
        <v>98.965889318104203</v>
      </c>
      <c r="S493" s="72">
        <v>95.359093922651894</v>
      </c>
      <c r="T493" s="72">
        <v>86.183585024154496</v>
      </c>
      <c r="U493" s="72">
        <v>41.207000141442698</v>
      </c>
      <c r="V493" s="65">
        <f t="shared" si="41"/>
        <v>98.965889318104203</v>
      </c>
      <c r="W493" s="71"/>
      <c r="X493" s="72">
        <v>36.510972340425504</v>
      </c>
      <c r="Y493" s="72">
        <v>33.266734065934003</v>
      </c>
      <c r="Z493" s="72">
        <v>68.551492104109599</v>
      </c>
      <c r="AA493" s="72">
        <v>33.452154800000002</v>
      </c>
      <c r="AB493" s="72">
        <v>100</v>
      </c>
      <c r="AC493" s="72">
        <v>23.721</v>
      </c>
      <c r="AD493" s="72">
        <v>76.152941805162101</v>
      </c>
      <c r="AE493" s="72">
        <v>25.119341360989701</v>
      </c>
      <c r="AF493" s="65"/>
      <c r="AG493" s="72">
        <v>-4.6799179466169898</v>
      </c>
      <c r="AH493" s="72">
        <v>7.0461011656482402</v>
      </c>
      <c r="AI493" s="65">
        <f t="shared" si="42"/>
        <v>100</v>
      </c>
      <c r="AJ493" s="71"/>
      <c r="AK493" s="65"/>
      <c r="AL493" s="65"/>
      <c r="AM493" s="65"/>
      <c r="AN493" s="65"/>
      <c r="AO493" s="71"/>
      <c r="AP493" s="72">
        <v>82.182741061245693</v>
      </c>
      <c r="AQ493" s="72">
        <v>85.989208320181305</v>
      </c>
      <c r="AR493" s="65"/>
      <c r="AS493" s="65">
        <f t="shared" si="43"/>
        <v>85.989208320181305</v>
      </c>
      <c r="AT493" s="72">
        <v>-10</v>
      </c>
      <c r="AU493" s="72">
        <v>3</v>
      </c>
      <c r="AV493" s="65">
        <f t="shared" si="39"/>
        <v>3</v>
      </c>
      <c r="AW493" s="63" t="s">
        <v>5569</v>
      </c>
    </row>
    <row r="494" spans="1:49" ht="16" customHeight="1" x14ac:dyDescent="0.2">
      <c r="A494" s="30" t="s">
        <v>1709</v>
      </c>
      <c r="B494" s="30" t="s">
        <v>1711</v>
      </c>
      <c r="C494" s="71"/>
      <c r="D494" s="72">
        <v>41.2</v>
      </c>
      <c r="E494" s="72">
        <v>7</v>
      </c>
      <c r="F494" s="72">
        <v>5.9</v>
      </c>
      <c r="G494" s="72">
        <v>1.9</v>
      </c>
      <c r="H494" s="72">
        <f t="shared" si="38"/>
        <v>41.2</v>
      </c>
      <c r="I494" s="72" t="s">
        <v>5568</v>
      </c>
      <c r="J494" s="71"/>
      <c r="K494" s="65"/>
      <c r="L494" s="72">
        <v>-10.890148189334001</v>
      </c>
      <c r="M494" s="72">
        <v>104.091716873997</v>
      </c>
      <c r="N494" s="72">
        <v>105.704697986577</v>
      </c>
      <c r="O494" s="65">
        <f t="shared" si="40"/>
        <v>-10.890148189334001</v>
      </c>
      <c r="P494" s="71"/>
      <c r="Q494" s="72">
        <v>0.58604540999999999</v>
      </c>
      <c r="R494" s="72">
        <v>50.549760541466199</v>
      </c>
      <c r="S494" s="72">
        <v>20.3314696132596</v>
      </c>
      <c r="T494" s="72">
        <v>32.367159903381598</v>
      </c>
      <c r="U494" s="72">
        <v>10.2310454031117</v>
      </c>
      <c r="V494" s="65">
        <f t="shared" si="41"/>
        <v>50.549760541466199</v>
      </c>
      <c r="W494" s="71"/>
      <c r="X494" s="72">
        <v>9.1553492401215806</v>
      </c>
      <c r="Y494" s="72">
        <v>17.882118681318602</v>
      </c>
      <c r="Z494" s="72">
        <v>2.8772908744121</v>
      </c>
      <c r="AA494" s="72">
        <v>-9.5511415040000003</v>
      </c>
      <c r="AB494" s="72">
        <v>67.409503923911402</v>
      </c>
      <c r="AC494" s="72">
        <v>8.8825999999999894</v>
      </c>
      <c r="AD494" s="72">
        <v>0</v>
      </c>
      <c r="AE494" s="72">
        <v>-5.8106561260451398E-2</v>
      </c>
      <c r="AF494" s="65"/>
      <c r="AG494" s="72">
        <v>-12.749631571496799</v>
      </c>
      <c r="AH494" s="72">
        <v>-6.29998537270688</v>
      </c>
      <c r="AI494" s="65">
        <f t="shared" si="42"/>
        <v>67.409503923911402</v>
      </c>
      <c r="AJ494" s="71"/>
      <c r="AK494" s="65"/>
      <c r="AL494" s="65"/>
      <c r="AM494" s="65"/>
      <c r="AN494" s="65"/>
      <c r="AO494" s="71"/>
      <c r="AP494" s="72">
        <v>81.211749436048393</v>
      </c>
      <c r="AQ494" s="72">
        <v>79.805491279915103</v>
      </c>
      <c r="AR494" s="65"/>
      <c r="AS494" s="65">
        <f t="shared" si="43"/>
        <v>81.211749436048393</v>
      </c>
      <c r="AT494" s="72">
        <v>-5</v>
      </c>
      <c r="AU494" s="72">
        <v>5</v>
      </c>
      <c r="AV494" s="65">
        <f t="shared" si="39"/>
        <v>5</v>
      </c>
      <c r="AW494" s="63" t="s">
        <v>5569</v>
      </c>
    </row>
    <row r="495" spans="1:49" ht="16" customHeight="1" x14ac:dyDescent="0.2">
      <c r="A495" s="30" t="s">
        <v>1712</v>
      </c>
      <c r="B495" s="30" t="s">
        <v>1714</v>
      </c>
      <c r="C495" s="71"/>
      <c r="D495" s="72">
        <v>45.2</v>
      </c>
      <c r="E495" s="72">
        <v>8.1999999999999993</v>
      </c>
      <c r="F495" s="72">
        <v>28.6</v>
      </c>
      <c r="G495" s="72">
        <v>26.5</v>
      </c>
      <c r="H495" s="72">
        <f t="shared" si="38"/>
        <v>45.2</v>
      </c>
      <c r="I495" s="72" t="s">
        <v>5568</v>
      </c>
      <c r="J495" s="71"/>
      <c r="K495" s="65"/>
      <c r="L495" s="72">
        <v>-11.7472536924144</v>
      </c>
      <c r="M495" s="72">
        <v>93.561117457679899</v>
      </c>
      <c r="N495" s="72">
        <v>95.027715532491996</v>
      </c>
      <c r="O495" s="65">
        <f t="shared" si="40"/>
        <v>-11.7472536924144</v>
      </c>
      <c r="P495" s="71"/>
      <c r="Q495" s="72">
        <v>48.615484199999997</v>
      </c>
      <c r="R495" s="72">
        <v>101.324744491362</v>
      </c>
      <c r="S495" s="72">
        <v>90.724391608391599</v>
      </c>
      <c r="T495" s="72">
        <v>94.008143463780101</v>
      </c>
      <c r="U495" s="72">
        <v>93.063891587516906</v>
      </c>
      <c r="V495" s="65">
        <f t="shared" si="41"/>
        <v>101.324744491362</v>
      </c>
      <c r="W495" s="71"/>
      <c r="X495" s="72">
        <v>85.871327848101203</v>
      </c>
      <c r="Y495" s="72">
        <v>90.109890909090893</v>
      </c>
      <c r="Z495" s="72">
        <v>47.172465673905002</v>
      </c>
      <c r="AA495" s="72">
        <v>0.72612237300000004</v>
      </c>
      <c r="AB495" s="72">
        <v>51.977628082318702</v>
      </c>
      <c r="AC495" s="72">
        <v>31.3202</v>
      </c>
      <c r="AD495" s="72">
        <v>0</v>
      </c>
      <c r="AE495" s="72">
        <v>39.882858924658301</v>
      </c>
      <c r="AF495" s="65"/>
      <c r="AG495" s="72">
        <v>5.8793187458554304</v>
      </c>
      <c r="AH495" s="72">
        <v>41.664545640002103</v>
      </c>
      <c r="AI495" s="65">
        <f t="shared" si="42"/>
        <v>90.109890909090893</v>
      </c>
      <c r="AJ495" s="71"/>
      <c r="AK495" s="65"/>
      <c r="AL495" s="65"/>
      <c r="AM495" s="65"/>
      <c r="AN495" s="65"/>
      <c r="AO495" s="71"/>
      <c r="AP495" s="72">
        <v>21.892201389117201</v>
      </c>
      <c r="AQ495" s="65"/>
      <c r="AR495" s="65"/>
      <c r="AS495" s="65">
        <f t="shared" si="43"/>
        <v>21.892201389117201</v>
      </c>
      <c r="AT495" s="72">
        <v>-5</v>
      </c>
      <c r="AU495" s="72">
        <v>1</v>
      </c>
      <c r="AV495" s="65">
        <f t="shared" si="39"/>
        <v>1</v>
      </c>
      <c r="AW495" s="63" t="s">
        <v>5569</v>
      </c>
    </row>
    <row r="496" spans="1:49" ht="16" customHeight="1" x14ac:dyDescent="0.2">
      <c r="A496" s="30" t="s">
        <v>1715</v>
      </c>
      <c r="B496" s="30" t="s">
        <v>1717</v>
      </c>
      <c r="C496" s="71"/>
      <c r="D496" s="72">
        <v>40.200000000000003</v>
      </c>
      <c r="E496" s="72">
        <v>4.4000000000000004</v>
      </c>
      <c r="F496" s="72">
        <v>-14.3</v>
      </c>
      <c r="G496" s="72">
        <v>34.6</v>
      </c>
      <c r="H496" s="72">
        <f t="shared" si="38"/>
        <v>40.200000000000003</v>
      </c>
      <c r="I496" s="72" t="s">
        <v>5568</v>
      </c>
      <c r="J496" s="71"/>
      <c r="K496" s="65"/>
      <c r="L496" s="72">
        <v>95.315051756379503</v>
      </c>
      <c r="M496" s="72">
        <v>103.398205539421</v>
      </c>
      <c r="N496" s="72">
        <v>104.86577181208</v>
      </c>
      <c r="O496" s="65">
        <f t="shared" si="40"/>
        <v>95.315051756379503</v>
      </c>
      <c r="P496" s="71"/>
      <c r="Q496" s="72">
        <v>8.5659596899999997</v>
      </c>
      <c r="R496" s="72">
        <v>19.837572474581901</v>
      </c>
      <c r="S496" s="72">
        <v>13.701635359116001</v>
      </c>
      <c r="T496" s="72">
        <v>29.2753724637681</v>
      </c>
      <c r="U496" s="72">
        <v>9.0995036775106097</v>
      </c>
      <c r="V496" s="65">
        <f t="shared" si="41"/>
        <v>29.2753724637681</v>
      </c>
      <c r="W496" s="71"/>
      <c r="X496" s="72">
        <v>18.8817930091185</v>
      </c>
      <c r="Y496" s="72">
        <v>7.9920087912087903</v>
      </c>
      <c r="Z496" s="72">
        <v>60.695584698676697</v>
      </c>
      <c r="AA496" s="72">
        <v>24.535117020000001</v>
      </c>
      <c r="AB496" s="72">
        <v>38.494384981471299</v>
      </c>
      <c r="AC496" s="72">
        <v>2.2007999999999801</v>
      </c>
      <c r="AD496" s="72">
        <v>87.821026216028599</v>
      </c>
      <c r="AE496" s="72">
        <v>-1.82392008770018</v>
      </c>
      <c r="AF496" s="65"/>
      <c r="AG496" s="72">
        <v>5.3893682816292898</v>
      </c>
      <c r="AH496" s="72">
        <v>17.408131173848101</v>
      </c>
      <c r="AI496" s="65">
        <f t="shared" si="42"/>
        <v>87.821026216028599</v>
      </c>
      <c r="AJ496" s="71"/>
      <c r="AK496" s="65"/>
      <c r="AL496" s="65"/>
      <c r="AM496" s="65"/>
      <c r="AN496" s="65"/>
      <c r="AO496" s="71"/>
      <c r="AP496" s="72">
        <v>0.19080860202355099</v>
      </c>
      <c r="AQ496" s="72">
        <v>8.3050202934283099</v>
      </c>
      <c r="AR496" s="65"/>
      <c r="AS496" s="65">
        <f t="shared" si="43"/>
        <v>8.3050202934283099</v>
      </c>
      <c r="AT496" s="72">
        <v>-8</v>
      </c>
      <c r="AU496" s="72">
        <v>4</v>
      </c>
      <c r="AV496" s="65">
        <f t="shared" si="39"/>
        <v>4</v>
      </c>
      <c r="AW496" s="63" t="s">
        <v>5569</v>
      </c>
    </row>
    <row r="497" spans="1:49" ht="16" customHeight="1" x14ac:dyDescent="0.2">
      <c r="A497" s="30" t="s">
        <v>1718</v>
      </c>
      <c r="B497" s="30" t="s">
        <v>1720</v>
      </c>
      <c r="C497" s="71"/>
      <c r="D497" s="72">
        <v>100</v>
      </c>
      <c r="E497" s="72">
        <v>43</v>
      </c>
      <c r="F497" s="72">
        <v>-69.400000000000006</v>
      </c>
      <c r="G497" s="72">
        <v>26.5</v>
      </c>
      <c r="H497" s="72">
        <f t="shared" si="38"/>
        <v>100</v>
      </c>
      <c r="I497" s="72" t="s">
        <v>5566</v>
      </c>
      <c r="J497" s="71"/>
      <c r="K497" s="65"/>
      <c r="L497" s="72">
        <v>81.8019412002417</v>
      </c>
      <c r="M497" s="72">
        <v>97.746391110187901</v>
      </c>
      <c r="N497" s="72">
        <v>100.87746196485401</v>
      </c>
      <c r="O497" s="65">
        <f t="shared" si="40"/>
        <v>81.8019412002417</v>
      </c>
      <c r="P497" s="71"/>
      <c r="Q497" s="72">
        <v>59.340310700000003</v>
      </c>
      <c r="R497" s="72">
        <v>89.088610333846901</v>
      </c>
      <c r="S497" s="72">
        <v>84.605510489510493</v>
      </c>
      <c r="T497" s="72">
        <v>77.438618068276398</v>
      </c>
      <c r="U497" s="72">
        <v>37.5686405698778</v>
      </c>
      <c r="V497" s="65">
        <f t="shared" si="41"/>
        <v>89.088610333846901</v>
      </c>
      <c r="W497" s="71"/>
      <c r="X497" s="72">
        <v>29.5422139240506</v>
      </c>
      <c r="Y497" s="72">
        <v>31.668332467532402</v>
      </c>
      <c r="Z497" s="72">
        <v>29.705844025067801</v>
      </c>
      <c r="AA497" s="72">
        <v>26.822312019999998</v>
      </c>
      <c r="AB497" s="72">
        <v>100</v>
      </c>
      <c r="AC497" s="72">
        <v>22.746600000000001</v>
      </c>
      <c r="AD497" s="72">
        <v>100</v>
      </c>
      <c r="AE497" s="72">
        <v>44.991249289626097</v>
      </c>
      <c r="AF497" s="65"/>
      <c r="AG497" s="72">
        <v>2.5706697334941002</v>
      </c>
      <c r="AH497" s="72">
        <v>5.5884217156373799</v>
      </c>
      <c r="AI497" s="65">
        <f t="shared" si="42"/>
        <v>100</v>
      </c>
      <c r="AJ497" s="71"/>
      <c r="AK497" s="65"/>
      <c r="AL497" s="65"/>
      <c r="AM497" s="65"/>
      <c r="AN497" s="65"/>
      <c r="AO497" s="71"/>
      <c r="AP497" s="72">
        <v>96.989714339627696</v>
      </c>
      <c r="AQ497" s="65"/>
      <c r="AR497" s="65"/>
      <c r="AS497" s="65">
        <f t="shared" si="43"/>
        <v>96.989714339627696</v>
      </c>
      <c r="AT497" s="72">
        <v>-4</v>
      </c>
      <c r="AU497" s="72">
        <v>11</v>
      </c>
      <c r="AV497" s="65">
        <f t="shared" si="39"/>
        <v>11</v>
      </c>
      <c r="AW497" s="63" t="s">
        <v>5567</v>
      </c>
    </row>
    <row r="498" spans="1:49" ht="16" customHeight="1" x14ac:dyDescent="0.2">
      <c r="A498" s="30" t="s">
        <v>1721</v>
      </c>
      <c r="B498" s="30" t="s">
        <v>1723</v>
      </c>
      <c r="C498" s="71"/>
      <c r="D498" s="72">
        <v>34.5</v>
      </c>
      <c r="E498" s="72">
        <v>7.6</v>
      </c>
      <c r="F498" s="72">
        <v>-0.4</v>
      </c>
      <c r="G498" s="72">
        <v>51</v>
      </c>
      <c r="H498" s="72">
        <f t="shared" si="38"/>
        <v>51</v>
      </c>
      <c r="I498" s="72" t="s">
        <v>5568</v>
      </c>
      <c r="J498" s="71"/>
      <c r="K498" s="65"/>
      <c r="L498" s="72">
        <v>72.6418982515153</v>
      </c>
      <c r="M498" s="72">
        <v>103.398205539421</v>
      </c>
      <c r="N498" s="72">
        <v>101.510067114093</v>
      </c>
      <c r="O498" s="65">
        <f t="shared" si="40"/>
        <v>72.6418982515153</v>
      </c>
      <c r="P498" s="71"/>
      <c r="Q498" s="72">
        <v>51.392292599999998</v>
      </c>
      <c r="R498" s="72">
        <v>98.232107495533995</v>
      </c>
      <c r="S498" s="72">
        <v>95.027602209944703</v>
      </c>
      <c r="T498" s="72">
        <v>96.3285125603864</v>
      </c>
      <c r="U498" s="72">
        <v>90.1461797736916</v>
      </c>
      <c r="V498" s="65">
        <f t="shared" si="41"/>
        <v>98.232107495533995</v>
      </c>
      <c r="W498" s="71"/>
      <c r="X498" s="72">
        <v>81.191823404255302</v>
      </c>
      <c r="Y498" s="72">
        <v>82.717283516483505</v>
      </c>
      <c r="Z498" s="72">
        <v>30.2773147983971</v>
      </c>
      <c r="AA498" s="72">
        <v>-10.83185293</v>
      </c>
      <c r="AB498" s="72">
        <v>98.405427184350401</v>
      </c>
      <c r="AC498" s="72">
        <v>0.36120000000001001</v>
      </c>
      <c r="AD498" s="72">
        <v>0</v>
      </c>
      <c r="AE498" s="72">
        <v>1.4103081725554201</v>
      </c>
      <c r="AF498" s="65"/>
      <c r="AG498" s="72">
        <v>-12.1952683301768</v>
      </c>
      <c r="AH498" s="72">
        <v>15.720849225808401</v>
      </c>
      <c r="AI498" s="65">
        <f t="shared" si="42"/>
        <v>98.405427184350401</v>
      </c>
      <c r="AJ498" s="71"/>
      <c r="AK498" s="65"/>
      <c r="AL498" s="65"/>
      <c r="AM498" s="65"/>
      <c r="AN498" s="65"/>
      <c r="AO498" s="71"/>
      <c r="AP498" s="72">
        <v>96.747615439204196</v>
      </c>
      <c r="AQ498" s="72">
        <v>98.127984053565697</v>
      </c>
      <c r="AR498" s="65"/>
      <c r="AS498" s="65">
        <f t="shared" si="43"/>
        <v>98.127984053565697</v>
      </c>
      <c r="AT498" s="72">
        <v>-5</v>
      </c>
      <c r="AU498" s="72">
        <v>5</v>
      </c>
      <c r="AV498" s="65">
        <f t="shared" si="39"/>
        <v>5</v>
      </c>
      <c r="AW498" s="63" t="s">
        <v>5569</v>
      </c>
    </row>
    <row r="499" spans="1:49" ht="16" customHeight="1" x14ac:dyDescent="0.2">
      <c r="A499" s="30" t="s">
        <v>1724</v>
      </c>
      <c r="B499" s="30" t="s">
        <v>1726</v>
      </c>
      <c r="C499" s="71"/>
      <c r="D499" s="72">
        <v>21</v>
      </c>
      <c r="E499" s="72">
        <v>7.6</v>
      </c>
      <c r="F499" s="72">
        <v>62</v>
      </c>
      <c r="G499" s="72">
        <v>56.4</v>
      </c>
      <c r="H499" s="72">
        <f t="shared" si="38"/>
        <v>62</v>
      </c>
      <c r="I499" s="72" t="s">
        <v>5568</v>
      </c>
      <c r="J499" s="71"/>
      <c r="K499" s="65"/>
      <c r="L499" s="72">
        <v>-3.8128370235598199</v>
      </c>
      <c r="M499" s="72">
        <v>101.28777650846401</v>
      </c>
      <c r="N499" s="72">
        <v>100.14624366080901</v>
      </c>
      <c r="O499" s="65">
        <f t="shared" si="40"/>
        <v>-3.8128370235598199</v>
      </c>
      <c r="P499" s="71"/>
      <c r="Q499" s="72">
        <v>48.251144699999998</v>
      </c>
      <c r="R499" s="72">
        <v>89.890124732669506</v>
      </c>
      <c r="S499" s="72">
        <v>92.822293706293706</v>
      </c>
      <c r="T499" s="72">
        <v>92.842448209825093</v>
      </c>
      <c r="U499" s="72">
        <v>81.259278290366296</v>
      </c>
      <c r="V499" s="65">
        <f t="shared" si="41"/>
        <v>92.842448209825093</v>
      </c>
      <c r="W499" s="71"/>
      <c r="X499" s="72">
        <v>64.035884810126504</v>
      </c>
      <c r="Y499" s="72">
        <v>73.226774025973995</v>
      </c>
      <c r="Z499" s="72">
        <v>84.6515833894819</v>
      </c>
      <c r="AA499" s="72">
        <v>8.7172584929999992</v>
      </c>
      <c r="AB499" s="72">
        <v>100</v>
      </c>
      <c r="AC499" s="72">
        <v>25.975200000000001</v>
      </c>
      <c r="AD499" s="72">
        <v>73.2666472569978</v>
      </c>
      <c r="AE499" s="72">
        <v>1.9212067190700599</v>
      </c>
      <c r="AF499" s="65"/>
      <c r="AG499" s="72">
        <v>11.4476552009104</v>
      </c>
      <c r="AH499" s="72">
        <v>-10.1568285249529</v>
      </c>
      <c r="AI499" s="65">
        <f t="shared" si="42"/>
        <v>100</v>
      </c>
      <c r="AJ499" s="71"/>
      <c r="AK499" s="65"/>
      <c r="AL499" s="65"/>
      <c r="AM499" s="65"/>
      <c r="AN499" s="65"/>
      <c r="AO499" s="71"/>
      <c r="AP499" s="72">
        <v>98.853763961685104</v>
      </c>
      <c r="AQ499" s="65"/>
      <c r="AR499" s="65"/>
      <c r="AS499" s="65">
        <f t="shared" si="43"/>
        <v>98.853763961685104</v>
      </c>
      <c r="AT499" s="72">
        <v>0</v>
      </c>
      <c r="AU499" s="72">
        <v>3</v>
      </c>
      <c r="AV499" s="65">
        <f t="shared" si="39"/>
        <v>3</v>
      </c>
      <c r="AW499" s="63" t="s">
        <v>5569</v>
      </c>
    </row>
    <row r="500" spans="1:49" ht="16" customHeight="1" x14ac:dyDescent="0.2">
      <c r="A500" s="30" t="s">
        <v>1727</v>
      </c>
      <c r="B500" s="30" t="s">
        <v>1729</v>
      </c>
      <c r="C500" s="71"/>
      <c r="D500" s="72">
        <v>57.8</v>
      </c>
      <c r="E500" s="72">
        <v>12</v>
      </c>
      <c r="F500" s="72">
        <v>-60.5</v>
      </c>
      <c r="G500" s="72">
        <v>42.8</v>
      </c>
      <c r="H500" s="72">
        <f t="shared" si="38"/>
        <v>57.8</v>
      </c>
      <c r="I500" s="72" t="s">
        <v>5568</v>
      </c>
      <c r="J500" s="71"/>
      <c r="K500" s="65"/>
      <c r="L500" s="72">
        <v>95.658646516962904</v>
      </c>
      <c r="M500" s="72">
        <v>103.54138539827601</v>
      </c>
      <c r="N500" s="72">
        <v>103.80233518103501</v>
      </c>
      <c r="O500" s="65">
        <f t="shared" si="40"/>
        <v>95.658646516962904</v>
      </c>
      <c r="P500" s="71"/>
      <c r="Q500" s="72">
        <v>28.396939400000001</v>
      </c>
      <c r="R500" s="72">
        <v>-12.6582278481012</v>
      </c>
      <c r="S500" s="72">
        <v>31.283832167832099</v>
      </c>
      <c r="T500" s="72">
        <v>19.986494837635199</v>
      </c>
      <c r="U500" s="72">
        <v>24.271489959294399</v>
      </c>
      <c r="V500" s="65">
        <f t="shared" si="41"/>
        <v>31.283832167832099</v>
      </c>
      <c r="W500" s="71"/>
      <c r="X500" s="72">
        <v>35.871327848101203</v>
      </c>
      <c r="Y500" s="72">
        <v>32.967033766233698</v>
      </c>
      <c r="Z500" s="72">
        <v>55.813953488372</v>
      </c>
      <c r="AA500" s="72">
        <v>24.419025860000001</v>
      </c>
      <c r="AB500" s="72">
        <v>61.6941278830393</v>
      </c>
      <c r="AC500" s="72">
        <v>21.075199999999999</v>
      </c>
      <c r="AD500" s="72">
        <v>0.42704198243710301</v>
      </c>
      <c r="AE500" s="72">
        <v>0.62727737489639501</v>
      </c>
      <c r="AF500" s="65"/>
      <c r="AG500" s="72">
        <v>-16.4085290523557</v>
      </c>
      <c r="AH500" s="72">
        <v>58.807640417718098</v>
      </c>
      <c r="AI500" s="65">
        <f t="shared" si="42"/>
        <v>61.6941278830393</v>
      </c>
      <c r="AJ500" s="71"/>
      <c r="AK500" s="65"/>
      <c r="AL500" s="65"/>
      <c r="AM500" s="65"/>
      <c r="AN500" s="65"/>
      <c r="AO500" s="71"/>
      <c r="AP500" s="72">
        <v>87.370806345143805</v>
      </c>
      <c r="AQ500" s="65"/>
      <c r="AR500" s="65"/>
      <c r="AS500" s="65">
        <f t="shared" si="43"/>
        <v>87.370806345143805</v>
      </c>
      <c r="AT500" s="72">
        <v>1</v>
      </c>
      <c r="AU500" s="72">
        <v>6</v>
      </c>
      <c r="AV500" s="65">
        <f t="shared" si="39"/>
        <v>6</v>
      </c>
      <c r="AW500" s="63" t="s">
        <v>5569</v>
      </c>
    </row>
    <row r="501" spans="1:49" ht="16" customHeight="1" x14ac:dyDescent="0.2">
      <c r="A501" s="30" t="s">
        <v>1730</v>
      </c>
      <c r="B501" s="30" t="s">
        <v>1732</v>
      </c>
      <c r="C501" s="71"/>
      <c r="D501" s="72">
        <v>49.3</v>
      </c>
      <c r="E501" s="72">
        <v>7.6</v>
      </c>
      <c r="F501" s="72">
        <v>-188.1</v>
      </c>
      <c r="G501" s="72">
        <v>-63.4</v>
      </c>
      <c r="H501" s="72">
        <f t="shared" si="38"/>
        <v>49.3</v>
      </c>
      <c r="I501" s="72" t="s">
        <v>5568</v>
      </c>
      <c r="J501" s="71"/>
      <c r="K501" s="65"/>
      <c r="L501" s="72">
        <v>5.72046116405921</v>
      </c>
      <c r="M501" s="72">
        <v>-57.108734032609803</v>
      </c>
      <c r="N501" s="72">
        <v>-66.205920509494007</v>
      </c>
      <c r="O501" s="65">
        <f t="shared" si="40"/>
        <v>5.72046116405921</v>
      </c>
      <c r="P501" s="71"/>
      <c r="Q501" s="72">
        <v>3.9814622800000001</v>
      </c>
      <c r="R501" s="72">
        <v>-3.5718607013614898</v>
      </c>
      <c r="S501" s="72">
        <v>86.266349650349596</v>
      </c>
      <c r="T501" s="72">
        <v>43.050608076602799</v>
      </c>
      <c r="U501" s="72">
        <v>9.0747464043419193</v>
      </c>
      <c r="V501" s="65">
        <f t="shared" si="41"/>
        <v>86.266349650349596</v>
      </c>
      <c r="W501" s="71"/>
      <c r="X501" s="72">
        <v>0.42828987341771901</v>
      </c>
      <c r="Y501" s="72">
        <v>26.4735272727272</v>
      </c>
      <c r="Z501" s="72">
        <v>-11.9901414943792</v>
      </c>
      <c r="AA501" s="72">
        <v>-1.8025803890000001</v>
      </c>
      <c r="AB501" s="72">
        <v>64.024641295143994</v>
      </c>
      <c r="AC501" s="72">
        <v>23.473199999999899</v>
      </c>
      <c r="AD501" s="72">
        <v>23.403103572717399</v>
      </c>
      <c r="AE501" s="72">
        <v>14.7359527539449</v>
      </c>
      <c r="AF501" s="65"/>
      <c r="AG501" s="72">
        <v>-34.895888693037499</v>
      </c>
      <c r="AH501" s="72">
        <v>4.2328509060638897</v>
      </c>
      <c r="AI501" s="65">
        <f t="shared" si="42"/>
        <v>64.024641295143994</v>
      </c>
      <c r="AJ501" s="71"/>
      <c r="AK501" s="65"/>
      <c r="AL501" s="65"/>
      <c r="AM501" s="65"/>
      <c r="AN501" s="65"/>
      <c r="AO501" s="71"/>
      <c r="AP501" s="72">
        <v>-6.73795302701261</v>
      </c>
      <c r="AQ501" s="65"/>
      <c r="AR501" s="65"/>
      <c r="AS501" s="65">
        <f t="shared" si="43"/>
        <v>-6.73795302701261</v>
      </c>
      <c r="AT501" s="72">
        <v>-6</v>
      </c>
      <c r="AU501" s="72">
        <v>1</v>
      </c>
      <c r="AV501" s="65">
        <f t="shared" si="39"/>
        <v>1</v>
      </c>
      <c r="AW501" s="63" t="s">
        <v>5569</v>
      </c>
    </row>
    <row r="502" spans="1:49" ht="16" customHeight="1" x14ac:dyDescent="0.2">
      <c r="A502" s="30" t="s">
        <v>1733</v>
      </c>
      <c r="B502" s="30" t="s">
        <v>1735</v>
      </c>
      <c r="C502" s="71"/>
      <c r="D502" s="72">
        <v>29.3</v>
      </c>
      <c r="E502" s="72">
        <v>25.9</v>
      </c>
      <c r="F502" s="72">
        <v>-100.3</v>
      </c>
      <c r="G502" s="72">
        <v>-36.200000000000003</v>
      </c>
      <c r="H502" s="72">
        <f t="shared" si="38"/>
        <v>29.3</v>
      </c>
      <c r="I502" s="72" t="s">
        <v>5568</v>
      </c>
      <c r="J502" s="71"/>
      <c r="K502" s="65"/>
      <c r="L502" s="72">
        <v>41.090539396941999</v>
      </c>
      <c r="M502" s="72">
        <v>96.809847860950896</v>
      </c>
      <c r="N502" s="72">
        <v>95.6375838926174</v>
      </c>
      <c r="O502" s="65">
        <f t="shared" si="40"/>
        <v>41.090539396941999</v>
      </c>
      <c r="P502" s="71"/>
      <c r="Q502" s="72">
        <v>29.3458842</v>
      </c>
      <c r="R502" s="72">
        <v>31.467480093363399</v>
      </c>
      <c r="S502" s="72">
        <v>44.751359116022101</v>
      </c>
      <c r="T502" s="72">
        <v>48.792280676328403</v>
      </c>
      <c r="U502" s="72">
        <v>45.308838896746799</v>
      </c>
      <c r="V502" s="65">
        <f t="shared" si="41"/>
        <v>48.792280676328403</v>
      </c>
      <c r="W502" s="71"/>
      <c r="X502" s="72">
        <v>24.9608203647416</v>
      </c>
      <c r="Y502" s="72">
        <v>64.035964835164805</v>
      </c>
      <c r="Z502" s="72">
        <v>42.235312933148499</v>
      </c>
      <c r="AA502" s="72">
        <v>-5.4198704830000004</v>
      </c>
      <c r="AB502" s="72">
        <v>0</v>
      </c>
      <c r="AC502" s="72">
        <v>2.1251999999999902</v>
      </c>
      <c r="AD502" s="72">
        <v>79.072096128170898</v>
      </c>
      <c r="AE502" s="72">
        <v>8.7121066719231397</v>
      </c>
      <c r="AF502" s="65"/>
      <c r="AG502" s="72">
        <v>-51.552350937158302</v>
      </c>
      <c r="AH502" s="72">
        <v>21.923272764917499</v>
      </c>
      <c r="AI502" s="65">
        <f t="shared" si="42"/>
        <v>79.072096128170898</v>
      </c>
      <c r="AJ502" s="71"/>
      <c r="AK502" s="65"/>
      <c r="AL502" s="65"/>
      <c r="AM502" s="65"/>
      <c r="AN502" s="65"/>
      <c r="AO502" s="71"/>
      <c r="AP502" s="72">
        <v>72.157908606506695</v>
      </c>
      <c r="AQ502" s="72">
        <v>80.938841348388294</v>
      </c>
      <c r="AR502" s="65"/>
      <c r="AS502" s="65">
        <f t="shared" si="43"/>
        <v>80.938841348388294</v>
      </c>
      <c r="AT502" s="72">
        <v>-6</v>
      </c>
      <c r="AU502" s="72">
        <v>-5</v>
      </c>
      <c r="AV502" s="65">
        <f t="shared" si="39"/>
        <v>-5</v>
      </c>
      <c r="AW502" s="63" t="s">
        <v>5569</v>
      </c>
    </row>
    <row r="503" spans="1:49" ht="16" customHeight="1" x14ac:dyDescent="0.2">
      <c r="A503" s="30" t="s">
        <v>1736</v>
      </c>
      <c r="B503" s="30" t="s">
        <v>1738</v>
      </c>
      <c r="C503" s="71"/>
      <c r="D503" s="72">
        <v>35.5</v>
      </c>
      <c r="E503" s="72">
        <v>18.3</v>
      </c>
      <c r="F503" s="72">
        <v>-82.2</v>
      </c>
      <c r="G503" s="72">
        <v>-41.6</v>
      </c>
      <c r="H503" s="72">
        <f t="shared" si="38"/>
        <v>35.5</v>
      </c>
      <c r="I503" s="72" t="s">
        <v>5568</v>
      </c>
      <c r="J503" s="71"/>
      <c r="K503" s="65"/>
      <c r="L503" s="72">
        <v>22.281719764919998</v>
      </c>
      <c r="M503" s="72">
        <v>100.624160201118</v>
      </c>
      <c r="N503" s="72">
        <v>102.34899328858999</v>
      </c>
      <c r="O503" s="65">
        <f t="shared" si="40"/>
        <v>22.281719764919998</v>
      </c>
      <c r="P503" s="71"/>
      <c r="Q503" s="72">
        <v>2.9828771500000002</v>
      </c>
      <c r="R503" s="72">
        <v>31.836334464561499</v>
      </c>
      <c r="S503" s="72">
        <v>85.193348066298299</v>
      </c>
      <c r="T503" s="72">
        <v>40.483101932367099</v>
      </c>
      <c r="U503" s="72">
        <v>4.9976649222065097</v>
      </c>
      <c r="V503" s="65">
        <f t="shared" si="41"/>
        <v>85.193348066298299</v>
      </c>
      <c r="W503" s="71"/>
      <c r="X503" s="72">
        <v>5.5079328267477097</v>
      </c>
      <c r="Y503" s="72">
        <v>35.4645362637362</v>
      </c>
      <c r="Z503" s="72">
        <v>-20.837972977765101</v>
      </c>
      <c r="AA503" s="72">
        <v>13.18333571</v>
      </c>
      <c r="AB503" s="72">
        <v>20.570267191178001</v>
      </c>
      <c r="AC503" s="72">
        <v>4.2115999999999998</v>
      </c>
      <c r="AD503" s="72">
        <v>51.312026417430701</v>
      </c>
      <c r="AE503" s="72">
        <v>27.3764353009391</v>
      </c>
      <c r="AF503" s="65"/>
      <c r="AG503" s="72">
        <v>9.3374825067073601</v>
      </c>
      <c r="AH503" s="72">
        <v>7.4619144054926902</v>
      </c>
      <c r="AI503" s="65">
        <f t="shared" si="42"/>
        <v>51.312026417430701</v>
      </c>
      <c r="AJ503" s="71"/>
      <c r="AK503" s="65"/>
      <c r="AL503" s="65"/>
      <c r="AM503" s="65"/>
      <c r="AN503" s="65"/>
      <c r="AO503" s="71"/>
      <c r="AP503" s="72">
        <v>78.272531543559495</v>
      </c>
      <c r="AQ503" s="72">
        <v>94.489333833730498</v>
      </c>
      <c r="AR503" s="65"/>
      <c r="AS503" s="65">
        <f t="shared" si="43"/>
        <v>94.489333833730498</v>
      </c>
      <c r="AT503" s="72">
        <v>-9</v>
      </c>
      <c r="AU503" s="72">
        <v>-9</v>
      </c>
      <c r="AV503" s="65">
        <f t="shared" si="39"/>
        <v>-9</v>
      </c>
      <c r="AW503" s="63" t="s">
        <v>5569</v>
      </c>
    </row>
    <row r="504" spans="1:49" ht="16" customHeight="1" x14ac:dyDescent="0.2">
      <c r="A504" s="30" t="s">
        <v>1739</v>
      </c>
      <c r="B504" s="30" t="s">
        <v>1741</v>
      </c>
      <c r="C504" s="71"/>
      <c r="D504" s="72">
        <v>40</v>
      </c>
      <c r="E504" s="72">
        <v>11.4</v>
      </c>
      <c r="F504" s="72">
        <v>-34</v>
      </c>
      <c r="G504" s="72">
        <v>-52.5</v>
      </c>
      <c r="H504" s="72">
        <f t="shared" si="38"/>
        <v>40</v>
      </c>
      <c r="I504" s="72" t="s">
        <v>5568</v>
      </c>
      <c r="J504" s="71"/>
      <c r="K504" s="65"/>
      <c r="L504" s="72">
        <v>8.5651630857623697</v>
      </c>
      <c r="M504" s="72">
        <v>90.019732059403793</v>
      </c>
      <c r="N504" s="72">
        <v>92.834060620356098</v>
      </c>
      <c r="O504" s="65">
        <f t="shared" si="40"/>
        <v>8.5651630857623697</v>
      </c>
      <c r="P504" s="71"/>
      <c r="Q504" s="72">
        <v>20.819706499999999</v>
      </c>
      <c r="R504" s="72">
        <v>87.446066668786102</v>
      </c>
      <c r="S504" s="72">
        <v>94.220895104895106</v>
      </c>
      <c r="T504" s="72">
        <v>55.373672189841699</v>
      </c>
      <c r="U504" s="72">
        <v>18.4370259158751</v>
      </c>
      <c r="V504" s="65">
        <f t="shared" si="41"/>
        <v>94.220895104895106</v>
      </c>
      <c r="W504" s="71"/>
      <c r="X504" s="72">
        <v>-2.4198113924050602</v>
      </c>
      <c r="Y504" s="72">
        <v>9.5904103896103905</v>
      </c>
      <c r="Z504" s="72">
        <v>3.5140562248995901</v>
      </c>
      <c r="AA504" s="72">
        <v>-7.0625201620000002</v>
      </c>
      <c r="AB504" s="72">
        <v>70.059117356887</v>
      </c>
      <c r="AC504" s="72">
        <v>23.194199999999899</v>
      </c>
      <c r="AD504" s="72">
        <v>18.166186585150701</v>
      </c>
      <c r="AE504" s="72">
        <v>-3.56283306878032</v>
      </c>
      <c r="AF504" s="65"/>
      <c r="AG504" s="72">
        <v>-40.524962139153303</v>
      </c>
      <c r="AH504" s="72">
        <v>-14.0612555201358</v>
      </c>
      <c r="AI504" s="65">
        <f t="shared" si="42"/>
        <v>70.059117356887</v>
      </c>
      <c r="AJ504" s="71"/>
      <c r="AK504" s="65"/>
      <c r="AL504" s="65"/>
      <c r="AM504" s="65"/>
      <c r="AN504" s="65"/>
      <c r="AO504" s="71"/>
      <c r="AP504" s="72">
        <v>-12.865629961400099</v>
      </c>
      <c r="AQ504" s="65"/>
      <c r="AR504" s="65"/>
      <c r="AS504" s="65">
        <f t="shared" si="43"/>
        <v>-12.865629961400099</v>
      </c>
      <c r="AT504" s="72">
        <v>-12</v>
      </c>
      <c r="AU504" s="72">
        <v>-1</v>
      </c>
      <c r="AV504" s="65">
        <f t="shared" si="39"/>
        <v>-1</v>
      </c>
      <c r="AW504" s="63" t="s">
        <v>5569</v>
      </c>
    </row>
    <row r="505" spans="1:49" ht="16" customHeight="1" x14ac:dyDescent="0.2">
      <c r="A505" s="30" t="s">
        <v>1742</v>
      </c>
      <c r="B505" s="30" t="s">
        <v>1744</v>
      </c>
      <c r="C505" s="71"/>
      <c r="D505" s="72">
        <v>67.900000000000006</v>
      </c>
      <c r="E505" s="72">
        <v>19</v>
      </c>
      <c r="F505" s="72">
        <v>-106.9</v>
      </c>
      <c r="G505" s="72">
        <v>-63.4</v>
      </c>
      <c r="H505" s="72">
        <f t="shared" si="38"/>
        <v>67.900000000000006</v>
      </c>
      <c r="I505" s="72" t="s">
        <v>5568</v>
      </c>
      <c r="J505" s="71"/>
      <c r="K505" s="65"/>
      <c r="L505" s="72">
        <v>-3.3785710308991601</v>
      </c>
      <c r="M505" s="72">
        <v>101.664427202982</v>
      </c>
      <c r="N505" s="72">
        <v>101.510067114093</v>
      </c>
      <c r="O505" s="65">
        <f t="shared" si="40"/>
        <v>-3.3785710308991601</v>
      </c>
      <c r="P505" s="71"/>
      <c r="Q505" s="72">
        <v>82.0583369</v>
      </c>
      <c r="R505" s="72">
        <v>84.8101265822784</v>
      </c>
      <c r="S505" s="72">
        <v>96.464066298342502</v>
      </c>
      <c r="T505" s="72">
        <v>98.937208212560293</v>
      </c>
      <c r="U505" s="72">
        <v>96.793987411598295</v>
      </c>
      <c r="V505" s="65">
        <f t="shared" si="41"/>
        <v>98.937208212560293</v>
      </c>
      <c r="W505" s="71"/>
      <c r="X505" s="72">
        <v>92.1340726443769</v>
      </c>
      <c r="Y505" s="72">
        <v>95.904096703296702</v>
      </c>
      <c r="Z505" s="72">
        <v>63.533834586466099</v>
      </c>
      <c r="AA505" s="72">
        <v>-9.6128438010000004</v>
      </c>
      <c r="AB505" s="72">
        <v>100</v>
      </c>
      <c r="AC505" s="72">
        <v>15.891999999999999</v>
      </c>
      <c r="AD505" s="72">
        <v>0</v>
      </c>
      <c r="AE505" s="72">
        <v>69.659805867658903</v>
      </c>
      <c r="AF505" s="65"/>
      <c r="AG505" s="72">
        <v>24.019376406634201</v>
      </c>
      <c r="AH505" s="72">
        <v>48.2257721276507</v>
      </c>
      <c r="AI505" s="65">
        <f t="shared" si="42"/>
        <v>100</v>
      </c>
      <c r="AJ505" s="71"/>
      <c r="AK505" s="65"/>
      <c r="AL505" s="65"/>
      <c r="AM505" s="65"/>
      <c r="AN505" s="65"/>
      <c r="AO505" s="71"/>
      <c r="AP505" s="72">
        <v>88.104915207718904</v>
      </c>
      <c r="AQ505" s="72">
        <v>94.240792152047803</v>
      </c>
      <c r="AR505" s="65"/>
      <c r="AS505" s="65">
        <f t="shared" si="43"/>
        <v>94.240792152047803</v>
      </c>
      <c r="AT505" s="72">
        <v>-13</v>
      </c>
      <c r="AU505" s="72">
        <v>-6</v>
      </c>
      <c r="AV505" s="65">
        <f t="shared" si="39"/>
        <v>-6</v>
      </c>
      <c r="AW505" s="63" t="s">
        <v>5569</v>
      </c>
    </row>
    <row r="506" spans="1:49" ht="16" customHeight="1" x14ac:dyDescent="0.2">
      <c r="A506" s="30" t="s">
        <v>1745</v>
      </c>
      <c r="B506" s="30" t="s">
        <v>1747</v>
      </c>
      <c r="C506" s="71"/>
      <c r="D506" s="72">
        <v>13.7</v>
      </c>
      <c r="E506" s="72">
        <v>25.3</v>
      </c>
      <c r="F506" s="72">
        <v>-87.6</v>
      </c>
      <c r="G506" s="72">
        <v>-6.2</v>
      </c>
      <c r="H506" s="72">
        <f t="shared" si="38"/>
        <v>25.3</v>
      </c>
      <c r="I506" s="72" t="s">
        <v>5568</v>
      </c>
      <c r="J506" s="71"/>
      <c r="K506" s="65"/>
      <c r="L506" s="72">
        <v>-2.7594904258259798</v>
      </c>
      <c r="M506" s="72">
        <v>100.321944127116</v>
      </c>
      <c r="N506" s="72">
        <v>100.51185281283099</v>
      </c>
      <c r="O506" s="65">
        <f t="shared" si="40"/>
        <v>-2.7594904258259798</v>
      </c>
      <c r="P506" s="71"/>
      <c r="Q506" s="72">
        <v>93.834338299999999</v>
      </c>
      <c r="R506" s="72">
        <v>98.381679773262903</v>
      </c>
      <c r="S506" s="72">
        <v>87.140475524475505</v>
      </c>
      <c r="T506" s="72">
        <v>80.186328309741796</v>
      </c>
      <c r="U506" s="72">
        <v>59.956700271370401</v>
      </c>
      <c r="V506" s="65">
        <f t="shared" si="41"/>
        <v>98.381679773262903</v>
      </c>
      <c r="W506" s="71"/>
      <c r="X506" s="72">
        <v>34.921960759493601</v>
      </c>
      <c r="Y506" s="72">
        <v>55.044955844155801</v>
      </c>
      <c r="Z506" s="72">
        <v>54.557462889907697</v>
      </c>
      <c r="AA506" s="72">
        <v>24.573967369999998</v>
      </c>
      <c r="AB506" s="72">
        <v>72.248315926086093</v>
      </c>
      <c r="AC506" s="72">
        <v>6.9292499999999899</v>
      </c>
      <c r="AD506" s="72">
        <v>54.2599781029162</v>
      </c>
      <c r="AE506" s="72">
        <v>-3.36389813959868</v>
      </c>
      <c r="AF506" s="65"/>
      <c r="AG506" s="72">
        <v>6.4276555679534697</v>
      </c>
      <c r="AH506" s="72">
        <v>-12.1978414825117</v>
      </c>
      <c r="AI506" s="65">
        <f t="shared" si="42"/>
        <v>72.248315926086093</v>
      </c>
      <c r="AJ506" s="71"/>
      <c r="AK506" s="65"/>
      <c r="AL506" s="65"/>
      <c r="AM506" s="65"/>
      <c r="AN506" s="65"/>
      <c r="AO506" s="71"/>
      <c r="AP506" s="72">
        <v>97.216283906949599</v>
      </c>
      <c r="AQ506" s="65"/>
      <c r="AR506" s="65"/>
      <c r="AS506" s="65">
        <f t="shared" si="43"/>
        <v>97.216283906949599</v>
      </c>
      <c r="AT506" s="72">
        <v>-9</v>
      </c>
      <c r="AU506" s="72">
        <v>0</v>
      </c>
      <c r="AV506" s="65">
        <f t="shared" si="39"/>
        <v>0</v>
      </c>
      <c r="AW506" s="63" t="s">
        <v>5569</v>
      </c>
    </row>
    <row r="507" spans="1:49" ht="16" customHeight="1" x14ac:dyDescent="0.2">
      <c r="A507" s="30" t="s">
        <v>1748</v>
      </c>
      <c r="B507" s="30" t="s">
        <v>1750</v>
      </c>
      <c r="C507" s="71"/>
      <c r="D507" s="72">
        <v>4.5999999999999996</v>
      </c>
      <c r="E507" s="72">
        <v>23.4</v>
      </c>
      <c r="F507" s="72">
        <v>-71.5</v>
      </c>
      <c r="G507" s="72">
        <v>-44.4</v>
      </c>
      <c r="H507" s="72">
        <f t="shared" si="38"/>
        <v>23.4</v>
      </c>
      <c r="I507" s="72" t="s">
        <v>5568</v>
      </c>
      <c r="J507" s="71"/>
      <c r="K507" s="65"/>
      <c r="L507" s="72">
        <v>7.9785613799116897</v>
      </c>
      <c r="M507" s="72">
        <v>98.543626197390594</v>
      </c>
      <c r="N507" s="72">
        <v>88.926174496644293</v>
      </c>
      <c r="O507" s="65">
        <f t="shared" si="40"/>
        <v>7.9785613799116897</v>
      </c>
      <c r="P507" s="71"/>
      <c r="Q507" s="72">
        <v>64.126468200000005</v>
      </c>
      <c r="R507" s="72">
        <v>95.008484788335707</v>
      </c>
      <c r="S507" s="72">
        <v>38.121524861878399</v>
      </c>
      <c r="T507" s="72">
        <v>12.3671599033816</v>
      </c>
      <c r="U507" s="72">
        <v>24.516759688825999</v>
      </c>
      <c r="V507" s="65">
        <f t="shared" si="41"/>
        <v>95.008484788335707</v>
      </c>
      <c r="W507" s="71"/>
      <c r="X507" s="72">
        <v>8.5474465045592591</v>
      </c>
      <c r="Y507" s="72">
        <v>-6.29370549450549</v>
      </c>
      <c r="Z507" s="72">
        <v>70.636902017802001</v>
      </c>
      <c r="AA507" s="72">
        <v>83.238341289999994</v>
      </c>
      <c r="AB507" s="72">
        <v>58.319933462711397</v>
      </c>
      <c r="AC507" s="72">
        <v>7.8193999999999804</v>
      </c>
      <c r="AD507" s="72">
        <v>36.916590500338998</v>
      </c>
      <c r="AE507" s="72">
        <v>11.221714730011801</v>
      </c>
      <c r="AF507" s="65"/>
      <c r="AG507" s="72">
        <v>-20.390474404254402</v>
      </c>
      <c r="AH507" s="72">
        <v>30.4267330815801</v>
      </c>
      <c r="AI507" s="65">
        <f t="shared" si="42"/>
        <v>83.238341289999994</v>
      </c>
      <c r="AJ507" s="71"/>
      <c r="AK507" s="65"/>
      <c r="AL507" s="65"/>
      <c r="AM507" s="65"/>
      <c r="AN507" s="65"/>
      <c r="AO507" s="71"/>
      <c r="AP507" s="72">
        <v>31.3325219867275</v>
      </c>
      <c r="AQ507" s="72">
        <v>8.8120453240610601</v>
      </c>
      <c r="AR507" s="65"/>
      <c r="AS507" s="65">
        <f t="shared" si="43"/>
        <v>31.3325219867275</v>
      </c>
      <c r="AT507" s="72">
        <v>-5</v>
      </c>
      <c r="AU507" s="72">
        <v>-2</v>
      </c>
      <c r="AV507" s="65">
        <f t="shared" si="39"/>
        <v>-2</v>
      </c>
      <c r="AW507" s="63" t="s">
        <v>5569</v>
      </c>
    </row>
    <row r="508" spans="1:49" ht="16" customHeight="1" x14ac:dyDescent="0.2">
      <c r="A508" s="30" t="s">
        <v>1751</v>
      </c>
      <c r="B508" s="30" t="s">
        <v>1753</v>
      </c>
      <c r="C508" s="71"/>
      <c r="D508" s="72">
        <v>96.4</v>
      </c>
      <c r="E508" s="72">
        <v>-1.3</v>
      </c>
      <c r="F508" s="72">
        <v>-64</v>
      </c>
      <c r="G508" s="72">
        <v>-38.9</v>
      </c>
      <c r="H508" s="72">
        <f t="shared" si="38"/>
        <v>96.4</v>
      </c>
      <c r="I508" s="72" t="s">
        <v>5566</v>
      </c>
      <c r="J508" s="71"/>
      <c r="K508" s="65"/>
      <c r="L508" s="72">
        <v>-5.3866782786333802</v>
      </c>
      <c r="M508" s="72">
        <v>103.74496120670899</v>
      </c>
      <c r="N508" s="72">
        <v>104.02684563758299</v>
      </c>
      <c r="O508" s="65">
        <f t="shared" si="40"/>
        <v>-5.3866782786333802</v>
      </c>
      <c r="P508" s="71"/>
      <c r="Q508" s="72">
        <v>-6.5614233999999998</v>
      </c>
      <c r="R508" s="72">
        <v>14.1275789895243</v>
      </c>
      <c r="S508" s="72">
        <v>66.077325966850793</v>
      </c>
      <c r="T508" s="72">
        <v>31.690831400966101</v>
      </c>
      <c r="U508" s="72">
        <v>-5.7519814710042301</v>
      </c>
      <c r="V508" s="65">
        <f t="shared" si="41"/>
        <v>66.077325966850793</v>
      </c>
      <c r="W508" s="71"/>
      <c r="X508" s="72">
        <v>16.450182066869299</v>
      </c>
      <c r="Y508" s="72">
        <v>9.0909098901098808</v>
      </c>
      <c r="Z508" s="72">
        <v>3.96423451919773</v>
      </c>
      <c r="AA508" s="72">
        <v>-8.8851699370000006</v>
      </c>
      <c r="AB508" s="72">
        <v>26.5007919274999</v>
      </c>
      <c r="AC508" s="72">
        <v>10.295199999999999</v>
      </c>
      <c r="AD508" s="72">
        <v>64.343212254465499</v>
      </c>
      <c r="AE508" s="72">
        <v>-17.636730389936101</v>
      </c>
      <c r="AF508" s="65"/>
      <c r="AG508" s="72">
        <v>-8.6757459707936704</v>
      </c>
      <c r="AH508" s="72">
        <v>-3.71906560466967</v>
      </c>
      <c r="AI508" s="65">
        <f t="shared" si="42"/>
        <v>64.343212254465499</v>
      </c>
      <c r="AJ508" s="71"/>
      <c r="AK508" s="65"/>
      <c r="AL508" s="65"/>
      <c r="AM508" s="65"/>
      <c r="AN508" s="65"/>
      <c r="AO508" s="71"/>
      <c r="AP508" s="72">
        <v>98.357187142233798</v>
      </c>
      <c r="AQ508" s="72">
        <v>100.076550837958</v>
      </c>
      <c r="AR508" s="65"/>
      <c r="AS508" s="65">
        <f t="shared" si="43"/>
        <v>100.076550837958</v>
      </c>
      <c r="AT508" s="72">
        <v>-10</v>
      </c>
      <c r="AU508" s="72">
        <v>-3</v>
      </c>
      <c r="AV508" s="65">
        <f t="shared" si="39"/>
        <v>-3</v>
      </c>
      <c r="AW508" s="63" t="s">
        <v>5569</v>
      </c>
    </row>
    <row r="509" spans="1:49" ht="16" customHeight="1" x14ac:dyDescent="0.2">
      <c r="A509" s="30" t="s">
        <v>1754</v>
      </c>
      <c r="B509" s="30" t="s">
        <v>1756</v>
      </c>
      <c r="C509" s="71"/>
      <c r="D509" s="72">
        <v>24.3</v>
      </c>
      <c r="E509" s="72">
        <v>20.2</v>
      </c>
      <c r="F509" s="72">
        <v>-135.5</v>
      </c>
      <c r="G509" s="72">
        <v>-8.9</v>
      </c>
      <c r="H509" s="72">
        <f t="shared" si="38"/>
        <v>24.3</v>
      </c>
      <c r="I509" s="72" t="s">
        <v>5568</v>
      </c>
      <c r="J509" s="71"/>
      <c r="K509" s="65"/>
      <c r="L509" s="72">
        <v>0.26568929112066503</v>
      </c>
      <c r="M509" s="72">
        <v>101.931664762696</v>
      </c>
      <c r="N509" s="72">
        <v>103.80233518103501</v>
      </c>
      <c r="O509" s="65">
        <f t="shared" si="40"/>
        <v>0.26568929112066503</v>
      </c>
      <c r="P509" s="71"/>
      <c r="Q509" s="72">
        <v>86.018090400000006</v>
      </c>
      <c r="R509" s="72">
        <v>84.138962344771898</v>
      </c>
      <c r="S509" s="72">
        <v>92.997118881118894</v>
      </c>
      <c r="T509" s="72">
        <v>86.514388259783502</v>
      </c>
      <c r="U509" s="72">
        <v>53.308124966078701</v>
      </c>
      <c r="V509" s="65">
        <f t="shared" si="41"/>
        <v>92.997118881118894</v>
      </c>
      <c r="W509" s="71"/>
      <c r="X509" s="72">
        <v>39.035884810126497</v>
      </c>
      <c r="Y509" s="72">
        <v>52.447553246753202</v>
      </c>
      <c r="Z509" s="72">
        <v>41.376420134816499</v>
      </c>
      <c r="AA509" s="72">
        <v>18.704064859999999</v>
      </c>
      <c r="AB509" s="72">
        <v>94.861257029849796</v>
      </c>
      <c r="AC509" s="72">
        <v>22.537500000000001</v>
      </c>
      <c r="AD509" s="72">
        <v>50.622437240036497</v>
      </c>
      <c r="AE509" s="72">
        <v>15.4987703184203</v>
      </c>
      <c r="AF509" s="65"/>
      <c r="AG509" s="72">
        <v>-18.0957348536616</v>
      </c>
      <c r="AH509" s="72">
        <v>18.864299489016901</v>
      </c>
      <c r="AI509" s="65">
        <f t="shared" si="42"/>
        <v>94.861257029849796</v>
      </c>
      <c r="AJ509" s="71"/>
      <c r="AK509" s="65"/>
      <c r="AL509" s="65"/>
      <c r="AM509" s="65"/>
      <c r="AN509" s="65"/>
      <c r="AO509" s="71"/>
      <c r="AP509" s="72">
        <v>95.486116301946097</v>
      </c>
      <c r="AQ509" s="65"/>
      <c r="AR509" s="65"/>
      <c r="AS509" s="65">
        <f t="shared" si="43"/>
        <v>95.486116301946097</v>
      </c>
      <c r="AT509" s="72">
        <v>-9</v>
      </c>
      <c r="AU509" s="72">
        <v>-1</v>
      </c>
      <c r="AV509" s="65">
        <f t="shared" si="39"/>
        <v>-1</v>
      </c>
      <c r="AW509" s="63" t="s">
        <v>5569</v>
      </c>
    </row>
    <row r="510" spans="1:49" ht="16" customHeight="1" x14ac:dyDescent="0.2">
      <c r="A510" s="30" t="s">
        <v>1757</v>
      </c>
      <c r="B510" s="30" t="s">
        <v>1759</v>
      </c>
      <c r="C510" s="71"/>
      <c r="D510" s="72">
        <v>-6.4</v>
      </c>
      <c r="E510" s="72">
        <v>10.1</v>
      </c>
      <c r="F510" s="72">
        <v>19</v>
      </c>
      <c r="G510" s="72">
        <v>-3.5</v>
      </c>
      <c r="H510" s="72">
        <f t="shared" si="38"/>
        <v>19</v>
      </c>
      <c r="I510" s="72" t="s">
        <v>5568</v>
      </c>
      <c r="J510" s="71"/>
      <c r="K510" s="65"/>
      <c r="L510" s="72">
        <v>17.275567056426699</v>
      </c>
      <c r="M510" s="72">
        <v>100.321944127116</v>
      </c>
      <c r="N510" s="72">
        <v>100.87746196485401</v>
      </c>
      <c r="O510" s="65">
        <f t="shared" si="40"/>
        <v>17.275567056426699</v>
      </c>
      <c r="P510" s="71"/>
      <c r="Q510" s="72">
        <v>47.808276499999998</v>
      </c>
      <c r="R510" s="72">
        <v>73.181332246402405</v>
      </c>
      <c r="S510" s="72">
        <v>97.192923076922995</v>
      </c>
      <c r="T510" s="72">
        <v>91.093905328892504</v>
      </c>
      <c r="U510" s="72">
        <v>57.9214221166892</v>
      </c>
      <c r="V510" s="65">
        <f t="shared" si="41"/>
        <v>97.192923076922995</v>
      </c>
      <c r="W510" s="71"/>
      <c r="X510" s="72">
        <v>46.630821518987297</v>
      </c>
      <c r="Y510" s="72">
        <v>44.655345454545397</v>
      </c>
      <c r="Z510" s="72">
        <v>34.798485979315402</v>
      </c>
      <c r="AA510" s="72">
        <v>2.9783087529999999</v>
      </c>
      <c r="AB510" s="72">
        <v>66.704777207836301</v>
      </c>
      <c r="AC510" s="72">
        <v>27.547599999999999</v>
      </c>
      <c r="AD510" s="72">
        <v>75.747045966805501</v>
      </c>
      <c r="AE510" s="72">
        <v>0.71987092810267805</v>
      </c>
      <c r="AF510" s="65"/>
      <c r="AG510" s="72">
        <v>-14.616941287605499</v>
      </c>
      <c r="AH510" s="72">
        <v>-29.285995996246399</v>
      </c>
      <c r="AI510" s="65">
        <f t="shared" si="42"/>
        <v>75.747045966805501</v>
      </c>
      <c r="AJ510" s="71"/>
      <c r="AK510" s="65"/>
      <c r="AL510" s="65"/>
      <c r="AM510" s="65"/>
      <c r="AN510" s="65"/>
      <c r="AO510" s="71"/>
      <c r="AP510" s="72">
        <v>57.103171874278402</v>
      </c>
      <c r="AQ510" s="65"/>
      <c r="AR510" s="65"/>
      <c r="AS510" s="65">
        <f t="shared" si="43"/>
        <v>57.103171874278402</v>
      </c>
      <c r="AT510" s="72">
        <v>-7</v>
      </c>
      <c r="AU510" s="72">
        <v>0</v>
      </c>
      <c r="AV510" s="65">
        <f t="shared" si="39"/>
        <v>0</v>
      </c>
      <c r="AW510" s="63" t="s">
        <v>5569</v>
      </c>
    </row>
    <row r="511" spans="1:49" ht="16" customHeight="1" x14ac:dyDescent="0.2">
      <c r="A511" s="30" t="s">
        <v>1760</v>
      </c>
      <c r="B511" s="30" t="s">
        <v>1762</v>
      </c>
      <c r="C511" s="71"/>
      <c r="D511" s="72">
        <v>-23.7</v>
      </c>
      <c r="E511" s="72">
        <v>24.6</v>
      </c>
      <c r="F511" s="72">
        <v>-82.9</v>
      </c>
      <c r="G511" s="72">
        <v>4.7</v>
      </c>
      <c r="H511" s="72">
        <f t="shared" si="38"/>
        <v>24.6</v>
      </c>
      <c r="I511" s="72" t="s">
        <v>5568</v>
      </c>
      <c r="J511" s="71"/>
      <c r="K511" s="65"/>
      <c r="L511" s="72">
        <v>-2.56359874173656</v>
      </c>
      <c r="M511" s="72">
        <v>51.731611113519101</v>
      </c>
      <c r="N511" s="72">
        <v>19.295302013422798</v>
      </c>
      <c r="O511" s="65">
        <f t="shared" si="40"/>
        <v>-2.56359874173656</v>
      </c>
      <c r="P511" s="71"/>
      <c r="Q511" s="72">
        <v>-2.4615852</v>
      </c>
      <c r="R511" s="72">
        <v>-28.2931194570196</v>
      </c>
      <c r="S511" s="72">
        <v>-4.4199116022099298</v>
      </c>
      <c r="T511" s="72">
        <v>1.83575893719806</v>
      </c>
      <c r="U511" s="72">
        <v>-2.3573562942008501</v>
      </c>
      <c r="V511" s="65">
        <f t="shared" si="41"/>
        <v>1.83575893719806</v>
      </c>
      <c r="W511" s="71"/>
      <c r="X511" s="72">
        <v>-3.6106082066869298</v>
      </c>
      <c r="Y511" s="72">
        <v>-17.282716483516399</v>
      </c>
      <c r="Z511" s="72">
        <v>2.8220858895705399</v>
      </c>
      <c r="AA511" s="72">
        <v>-11.9664482</v>
      </c>
      <c r="AB511" s="72">
        <v>57.091819924816498</v>
      </c>
      <c r="AC511" s="72">
        <v>-3.1002000000000001</v>
      </c>
      <c r="AD511" s="72">
        <v>20.5044667865671</v>
      </c>
      <c r="AE511" s="72">
        <v>7.2560276587577404</v>
      </c>
      <c r="AF511" s="65"/>
      <c r="AG511" s="72">
        <v>-48.484662385813103</v>
      </c>
      <c r="AH511" s="72">
        <v>23.7054943527551</v>
      </c>
      <c r="AI511" s="65">
        <f t="shared" si="42"/>
        <v>57.091819924816498</v>
      </c>
      <c r="AJ511" s="71"/>
      <c r="AK511" s="65"/>
      <c r="AL511" s="65"/>
      <c r="AM511" s="65"/>
      <c r="AN511" s="65"/>
      <c r="AO511" s="71"/>
      <c r="AP511" s="72">
        <v>-5.7838515782441</v>
      </c>
      <c r="AQ511" s="72">
        <v>-2.4518636898001001</v>
      </c>
      <c r="AR511" s="65"/>
      <c r="AS511" s="65">
        <f t="shared" si="43"/>
        <v>-2.4518636898001001</v>
      </c>
      <c r="AT511" s="72">
        <v>0</v>
      </c>
      <c r="AU511" s="72">
        <v>10</v>
      </c>
      <c r="AV511" s="65">
        <f t="shared" si="39"/>
        <v>10</v>
      </c>
      <c r="AW511" s="63" t="s">
        <v>5567</v>
      </c>
    </row>
    <row r="512" spans="1:49" ht="16" customHeight="1" x14ac:dyDescent="0.2">
      <c r="A512" s="30" t="s">
        <v>1763</v>
      </c>
      <c r="B512" s="30" t="s">
        <v>1765</v>
      </c>
      <c r="C512" s="71"/>
      <c r="D512" s="72">
        <v>18.5</v>
      </c>
      <c r="E512" s="72">
        <v>37.299999999999997</v>
      </c>
      <c r="F512" s="72">
        <v>26.8</v>
      </c>
      <c r="G512" s="72">
        <v>15.6</v>
      </c>
      <c r="H512" s="72">
        <f t="shared" si="38"/>
        <v>37.299999999999997</v>
      </c>
      <c r="I512" s="72" t="s">
        <v>5568</v>
      </c>
      <c r="J512" s="71"/>
      <c r="K512" s="65"/>
      <c r="L512" s="72">
        <v>8.8361492905968699</v>
      </c>
      <c r="M512" s="72">
        <v>96.458614601723895</v>
      </c>
      <c r="N512" s="72">
        <v>97.586979596650494</v>
      </c>
      <c r="O512" s="65">
        <f t="shared" si="40"/>
        <v>8.8361492905968699</v>
      </c>
      <c r="P512" s="71"/>
      <c r="Q512" s="72">
        <v>-26.219771000000001</v>
      </c>
      <c r="R512" s="72">
        <v>19.944275923496299</v>
      </c>
      <c r="S512" s="72">
        <v>31.021594405594399</v>
      </c>
      <c r="T512" s="72">
        <v>4.4161368026644299</v>
      </c>
      <c r="U512" s="72">
        <v>-15.484276662143801</v>
      </c>
      <c r="V512" s="65">
        <f t="shared" si="41"/>
        <v>31.021594405594399</v>
      </c>
      <c r="W512" s="71"/>
      <c r="X512" s="72">
        <v>-3.0527227848101299</v>
      </c>
      <c r="Y512" s="72">
        <v>25.1748259740259</v>
      </c>
      <c r="Z512" s="72">
        <v>5.9537572254335203</v>
      </c>
      <c r="AA512" s="72">
        <v>-38.720587119999998</v>
      </c>
      <c r="AB512" s="72">
        <v>28.718916777366001</v>
      </c>
      <c r="AC512" s="72">
        <v>26.891400000000001</v>
      </c>
      <c r="AD512" s="72">
        <v>59.810824695536503</v>
      </c>
      <c r="AE512" s="72">
        <v>3.4067885800707902</v>
      </c>
      <c r="AF512" s="65"/>
      <c r="AG512" s="72">
        <v>-20.599912972555799</v>
      </c>
      <c r="AH512" s="72">
        <v>-24.7202299463166</v>
      </c>
      <c r="AI512" s="65">
        <f t="shared" si="42"/>
        <v>59.810824695536503</v>
      </c>
      <c r="AJ512" s="71"/>
      <c r="AK512" s="65"/>
      <c r="AL512" s="65"/>
      <c r="AM512" s="65"/>
      <c r="AN512" s="65"/>
      <c r="AO512" s="71"/>
      <c r="AP512" s="72">
        <v>35.640854678877503</v>
      </c>
      <c r="AQ512" s="65"/>
      <c r="AR512" s="65"/>
      <c r="AS512" s="65">
        <f t="shared" si="43"/>
        <v>35.640854678877503</v>
      </c>
      <c r="AT512" s="72">
        <v>0</v>
      </c>
      <c r="AU512" s="72">
        <v>6</v>
      </c>
      <c r="AV512" s="65">
        <f t="shared" si="39"/>
        <v>6</v>
      </c>
      <c r="AW512" s="63" t="s">
        <v>5569</v>
      </c>
    </row>
    <row r="513" spans="1:49" ht="16" customHeight="1" x14ac:dyDescent="0.2">
      <c r="A513" s="30" t="s">
        <v>1766</v>
      </c>
      <c r="B513" s="30" t="s">
        <v>1768</v>
      </c>
      <c r="C513" s="71"/>
      <c r="D513" s="72">
        <v>16.3</v>
      </c>
      <c r="E513" s="72">
        <v>2.5</v>
      </c>
      <c r="F513" s="72">
        <v>33.6</v>
      </c>
      <c r="G513" s="72">
        <v>-28</v>
      </c>
      <c r="H513" s="72">
        <f t="shared" si="38"/>
        <v>33.6</v>
      </c>
      <c r="I513" s="72" t="s">
        <v>5568</v>
      </c>
      <c r="J513" s="71"/>
      <c r="K513" s="65"/>
      <c r="L513" s="72">
        <v>-5.0789078566012096</v>
      </c>
      <c r="M513" s="72">
        <v>102.575553016928</v>
      </c>
      <c r="N513" s="72">
        <v>103.43672602901199</v>
      </c>
      <c r="O513" s="65">
        <f t="shared" si="40"/>
        <v>-5.0789078566012096</v>
      </c>
      <c r="P513" s="71"/>
      <c r="Q513" s="72">
        <v>90.203024799999994</v>
      </c>
      <c r="R513" s="72">
        <v>102.272993642118</v>
      </c>
      <c r="S513" s="72">
        <v>94.046069930069905</v>
      </c>
      <c r="T513" s="72">
        <v>92.509392422980795</v>
      </c>
      <c r="U513" s="72">
        <v>91.435669063771996</v>
      </c>
      <c r="V513" s="65">
        <f t="shared" si="41"/>
        <v>102.272993642118</v>
      </c>
      <c r="W513" s="71"/>
      <c r="X513" s="72">
        <v>78.909302531645494</v>
      </c>
      <c r="Y513" s="72">
        <v>91.408592207792196</v>
      </c>
      <c r="Z513" s="72">
        <v>82.902406084514993</v>
      </c>
      <c r="AA513" s="72">
        <v>44.905967169999997</v>
      </c>
      <c r="AB513" s="72">
        <v>91.579630430752104</v>
      </c>
      <c r="AC513" s="72">
        <v>34.4482</v>
      </c>
      <c r="AD513" s="72">
        <v>55.668358714043897</v>
      </c>
      <c r="AE513" s="72">
        <v>23.404060917509</v>
      </c>
      <c r="AF513" s="65"/>
      <c r="AG513" s="72">
        <v>-12.866180148152701</v>
      </c>
      <c r="AH513" s="72">
        <v>-10.1358030691579</v>
      </c>
      <c r="AI513" s="65">
        <f t="shared" si="42"/>
        <v>91.579630430752104</v>
      </c>
      <c r="AJ513" s="71"/>
      <c r="AK513" s="65"/>
      <c r="AL513" s="65"/>
      <c r="AM513" s="65"/>
      <c r="AN513" s="65"/>
      <c r="AO513" s="71"/>
      <c r="AP513" s="72">
        <v>98.060770476058494</v>
      </c>
      <c r="AQ513" s="65"/>
      <c r="AR513" s="65"/>
      <c r="AS513" s="65">
        <f t="shared" si="43"/>
        <v>98.060770476058494</v>
      </c>
      <c r="AT513" s="72">
        <v>-2</v>
      </c>
      <c r="AU513" s="72">
        <v>-1</v>
      </c>
      <c r="AV513" s="65">
        <f t="shared" si="39"/>
        <v>-1</v>
      </c>
      <c r="AW513" s="63" t="s">
        <v>5569</v>
      </c>
    </row>
    <row r="514" spans="1:49" ht="16" customHeight="1" x14ac:dyDescent="0.2">
      <c r="A514" s="30" t="s">
        <v>1769</v>
      </c>
      <c r="B514" s="30" t="s">
        <v>1771</v>
      </c>
      <c r="C514" s="71"/>
      <c r="D514" s="72">
        <v>37.4</v>
      </c>
      <c r="E514" s="72">
        <v>-1.9</v>
      </c>
      <c r="F514" s="72">
        <v>-0.3</v>
      </c>
      <c r="G514" s="72">
        <v>23.7</v>
      </c>
      <c r="H514" s="72">
        <f t="shared" si="38"/>
        <v>37.4</v>
      </c>
      <c r="I514" s="72" t="s">
        <v>5568</v>
      </c>
      <c r="J514" s="71"/>
      <c r="K514" s="65"/>
      <c r="L514" s="72">
        <v>87.926377686338597</v>
      </c>
      <c r="M514" s="72">
        <v>102.897497144044</v>
      </c>
      <c r="N514" s="72">
        <v>103.80233518103501</v>
      </c>
      <c r="O514" s="65">
        <f t="shared" si="40"/>
        <v>87.926377686338597</v>
      </c>
      <c r="P514" s="71"/>
      <c r="Q514" s="72">
        <v>7.1612584799999999</v>
      </c>
      <c r="R514" s="72">
        <v>19.363447899203901</v>
      </c>
      <c r="S514" s="72">
        <v>-13.8210629370629</v>
      </c>
      <c r="T514" s="72">
        <v>7.5801667776852604</v>
      </c>
      <c r="U514" s="72">
        <v>-9.1070717774762606</v>
      </c>
      <c r="V514" s="65">
        <f t="shared" si="41"/>
        <v>19.363447899203901</v>
      </c>
      <c r="W514" s="71"/>
      <c r="X514" s="72">
        <v>5.4915810126582301</v>
      </c>
      <c r="Y514" s="72">
        <v>-28.071927272727201</v>
      </c>
      <c r="Z514" s="72">
        <v>35.781770148440302</v>
      </c>
      <c r="AA514" s="72">
        <v>22.909141269999999</v>
      </c>
      <c r="AB514" s="72">
        <v>62.162412706260397</v>
      </c>
      <c r="AC514" s="72">
        <v>26.573</v>
      </c>
      <c r="AD514" s="72">
        <v>0</v>
      </c>
      <c r="AE514" s="72">
        <v>14.303082935927399</v>
      </c>
      <c r="AF514" s="65"/>
      <c r="AG514" s="72">
        <v>-2.7067597103936398</v>
      </c>
      <c r="AH514" s="72">
        <v>11.5934015295735</v>
      </c>
      <c r="AI514" s="65">
        <f t="shared" si="42"/>
        <v>62.162412706260397</v>
      </c>
      <c r="AJ514" s="71"/>
      <c r="AK514" s="65"/>
      <c r="AL514" s="65"/>
      <c r="AM514" s="65"/>
      <c r="AN514" s="65"/>
      <c r="AO514" s="71"/>
      <c r="AP514" s="72">
        <v>37.123855483166203</v>
      </c>
      <c r="AQ514" s="65"/>
      <c r="AR514" s="65"/>
      <c r="AS514" s="65">
        <f t="shared" si="43"/>
        <v>37.123855483166203</v>
      </c>
      <c r="AT514" s="72">
        <v>-5</v>
      </c>
      <c r="AU514" s="72">
        <v>-3</v>
      </c>
      <c r="AV514" s="65">
        <f t="shared" si="39"/>
        <v>-3</v>
      </c>
      <c r="AW514" s="63" t="s">
        <v>5569</v>
      </c>
    </row>
    <row r="515" spans="1:49" ht="16" customHeight="1" x14ac:dyDescent="0.2">
      <c r="A515" s="30" t="s">
        <v>1772</v>
      </c>
      <c r="B515" s="30" t="s">
        <v>1774</v>
      </c>
      <c r="C515" s="71"/>
      <c r="D515" s="72">
        <v>36.5</v>
      </c>
      <c r="E515" s="72">
        <v>29.1</v>
      </c>
      <c r="F515" s="72">
        <v>20</v>
      </c>
      <c r="G515" s="72">
        <v>23.7</v>
      </c>
      <c r="H515" s="72">
        <f t="shared" si="38"/>
        <v>36.5</v>
      </c>
      <c r="I515" s="72" t="s">
        <v>5568</v>
      </c>
      <c r="J515" s="71"/>
      <c r="K515" s="65"/>
      <c r="L515" s="72">
        <v>80.238940766951501</v>
      </c>
      <c r="M515" s="72">
        <v>101.931664762696</v>
      </c>
      <c r="N515" s="72">
        <v>102.70550772496701</v>
      </c>
      <c r="O515" s="65">
        <f t="shared" si="40"/>
        <v>80.238940766951501</v>
      </c>
      <c r="P515" s="71"/>
      <c r="Q515" s="72">
        <v>92.300743199999999</v>
      </c>
      <c r="R515" s="72">
        <v>51.960366563968101</v>
      </c>
      <c r="S515" s="72">
        <v>91.248867132867105</v>
      </c>
      <c r="T515" s="72">
        <v>95.173838717735194</v>
      </c>
      <c r="U515" s="72">
        <v>90.2145021709633</v>
      </c>
      <c r="V515" s="65">
        <f t="shared" si="41"/>
        <v>95.173838717735194</v>
      </c>
      <c r="W515" s="71"/>
      <c r="X515" s="72">
        <v>83.339682278481007</v>
      </c>
      <c r="Y515" s="72">
        <v>91.408592207792196</v>
      </c>
      <c r="Z515" s="72">
        <v>103.339612135859</v>
      </c>
      <c r="AA515" s="72">
        <v>64.357578290000006</v>
      </c>
      <c r="AB515" s="72">
        <v>86.629380137197899</v>
      </c>
      <c r="AC515" s="72">
        <v>19.928799999999899</v>
      </c>
      <c r="AD515" s="72">
        <v>87.459872959497304</v>
      </c>
      <c r="AE515" s="72">
        <v>45.443737240648701</v>
      </c>
      <c r="AF515" s="65"/>
      <c r="AG515" s="72">
        <v>-17.6436680995436</v>
      </c>
      <c r="AH515" s="72">
        <v>-52.687364864969801</v>
      </c>
      <c r="AI515" s="65">
        <f t="shared" si="42"/>
        <v>103.339612135859</v>
      </c>
      <c r="AJ515" s="71"/>
      <c r="AK515" s="65"/>
      <c r="AL515" s="65"/>
      <c r="AM515" s="65"/>
      <c r="AN515" s="65"/>
      <c r="AO515" s="71"/>
      <c r="AP515" s="72">
        <v>98.781673644809999</v>
      </c>
      <c r="AQ515" s="65"/>
      <c r="AR515" s="65"/>
      <c r="AS515" s="65">
        <f t="shared" si="43"/>
        <v>98.781673644809999</v>
      </c>
      <c r="AT515" s="72">
        <v>-4</v>
      </c>
      <c r="AU515" s="72">
        <v>4</v>
      </c>
      <c r="AV515" s="65">
        <f t="shared" si="39"/>
        <v>4</v>
      </c>
      <c r="AW515" s="63" t="s">
        <v>5569</v>
      </c>
    </row>
    <row r="516" spans="1:49" ht="16" customHeight="1" x14ac:dyDescent="0.2">
      <c r="A516" s="30" t="s">
        <v>1775</v>
      </c>
      <c r="B516" s="30" t="s">
        <v>1777</v>
      </c>
      <c r="C516" s="71"/>
      <c r="D516" s="72">
        <v>90.6</v>
      </c>
      <c r="E516" s="72">
        <v>24</v>
      </c>
      <c r="F516" s="72">
        <v>-10</v>
      </c>
      <c r="G516" s="72">
        <v>37.4</v>
      </c>
      <c r="H516" s="72">
        <f t="shared" ref="H516:H579" si="44">MAX(D516:G516)</f>
        <v>90.6</v>
      </c>
      <c r="I516" s="72" t="s">
        <v>5566</v>
      </c>
      <c r="J516" s="71"/>
      <c r="K516" s="65"/>
      <c r="L516" s="72">
        <v>54.208380980232697</v>
      </c>
      <c r="M516" s="72">
        <v>102.253608889812</v>
      </c>
      <c r="N516" s="72">
        <v>101.97428942092201</v>
      </c>
      <c r="O516" s="65">
        <f t="shared" si="40"/>
        <v>54.208380980232697</v>
      </c>
      <c r="P516" s="71"/>
      <c r="Q516" s="72">
        <v>69.597775999999996</v>
      </c>
      <c r="R516" s="72">
        <v>97.114039517000904</v>
      </c>
      <c r="S516" s="72">
        <v>60.829286713286699</v>
      </c>
      <c r="T516" s="72">
        <v>63.200483180682703</v>
      </c>
      <c r="U516" s="72">
        <v>50.458735549525102</v>
      </c>
      <c r="V516" s="65">
        <f t="shared" si="41"/>
        <v>97.114039517000904</v>
      </c>
      <c r="W516" s="71"/>
      <c r="X516" s="72">
        <v>51.377656962025299</v>
      </c>
      <c r="Y516" s="72">
        <v>68.031968831168797</v>
      </c>
      <c r="Z516" s="72">
        <v>85.265080321997203</v>
      </c>
      <c r="AA516" s="72">
        <v>61.13091627</v>
      </c>
      <c r="AB516" s="72">
        <v>77.815065992371402</v>
      </c>
      <c r="AC516" s="72">
        <v>66.905000000000001</v>
      </c>
      <c r="AD516" s="72">
        <v>0</v>
      </c>
      <c r="AE516" s="72">
        <v>70.335678287402501</v>
      </c>
      <c r="AF516" s="65"/>
      <c r="AG516" s="72">
        <v>56.1012288195042</v>
      </c>
      <c r="AH516" s="72">
        <v>62.287398706808901</v>
      </c>
      <c r="AI516" s="65">
        <f t="shared" si="42"/>
        <v>85.265080321997203</v>
      </c>
      <c r="AJ516" s="71"/>
      <c r="AK516" s="65"/>
      <c r="AL516" s="65"/>
      <c r="AM516" s="65"/>
      <c r="AN516" s="65"/>
      <c r="AO516" s="71"/>
      <c r="AP516" s="72">
        <v>98.071069092754996</v>
      </c>
      <c r="AQ516" s="65"/>
      <c r="AR516" s="65"/>
      <c r="AS516" s="65">
        <f t="shared" si="43"/>
        <v>98.071069092754996</v>
      </c>
      <c r="AT516" s="72">
        <v>-3</v>
      </c>
      <c r="AU516" s="72">
        <v>6</v>
      </c>
      <c r="AV516" s="65">
        <f t="shared" ref="AV516:AV579" si="45">MAX(AT516:AU516)</f>
        <v>6</v>
      </c>
      <c r="AW516" s="63" t="s">
        <v>5569</v>
      </c>
    </row>
    <row r="517" spans="1:49" ht="16" customHeight="1" x14ac:dyDescent="0.2">
      <c r="A517" s="30" t="s">
        <v>1778</v>
      </c>
      <c r="B517" s="30" t="s">
        <v>1780</v>
      </c>
      <c r="C517" s="71"/>
      <c r="D517" s="72">
        <v>55.7</v>
      </c>
      <c r="E517" s="72">
        <v>0</v>
      </c>
      <c r="F517" s="72">
        <v>19.8</v>
      </c>
      <c r="G517" s="72">
        <v>-19.8</v>
      </c>
      <c r="H517" s="72">
        <f t="shared" si="44"/>
        <v>55.7</v>
      </c>
      <c r="I517" s="72" t="s">
        <v>5568</v>
      </c>
      <c r="J517" s="71"/>
      <c r="K517" s="65"/>
      <c r="L517" s="72">
        <v>-8.9165522465127296</v>
      </c>
      <c r="M517" s="72">
        <v>96.136670474607897</v>
      </c>
      <c r="N517" s="72">
        <v>95.393324684514596</v>
      </c>
      <c r="O517" s="65">
        <f t="shared" si="40"/>
        <v>-8.9165522465127296</v>
      </c>
      <c r="P517" s="71"/>
      <c r="Q517" s="72">
        <v>15.602923499999999</v>
      </c>
      <c r="R517" s="72">
        <v>60.603175476864799</v>
      </c>
      <c r="S517" s="72">
        <v>9.1684475524475495</v>
      </c>
      <c r="T517" s="72">
        <v>31.9765031640299</v>
      </c>
      <c r="U517" s="72">
        <v>3.3759675712347299</v>
      </c>
      <c r="V517" s="65">
        <f t="shared" si="41"/>
        <v>60.603175476864799</v>
      </c>
      <c r="W517" s="71"/>
      <c r="X517" s="72">
        <v>4.2257582278480896</v>
      </c>
      <c r="Y517" s="72">
        <v>0.499501298701299</v>
      </c>
      <c r="Z517" s="72">
        <v>5.8167774342206497</v>
      </c>
      <c r="AA517" s="72">
        <v>-18.98944131</v>
      </c>
      <c r="AB517" s="72">
        <v>65.240096409369002</v>
      </c>
      <c r="AC517" s="72">
        <v>9.1609999999999996</v>
      </c>
      <c r="AD517" s="72">
        <v>63.752690391249203</v>
      </c>
      <c r="AE517" s="72">
        <v>16.1962680734662</v>
      </c>
      <c r="AF517" s="65"/>
      <c r="AG517" s="72">
        <v>-8.5819431668306905</v>
      </c>
      <c r="AH517" s="72">
        <v>8.9070095958017994</v>
      </c>
      <c r="AI517" s="65">
        <f t="shared" si="42"/>
        <v>65.240096409369002</v>
      </c>
      <c r="AJ517" s="71"/>
      <c r="AK517" s="65"/>
      <c r="AL517" s="65"/>
      <c r="AM517" s="65"/>
      <c r="AN517" s="65"/>
      <c r="AO517" s="71"/>
      <c r="AP517" s="72">
        <v>15.259892236603701</v>
      </c>
      <c r="AQ517" s="65"/>
      <c r="AR517" s="65"/>
      <c r="AS517" s="65">
        <f t="shared" si="43"/>
        <v>15.259892236603701</v>
      </c>
      <c r="AT517" s="72">
        <v>-4</v>
      </c>
      <c r="AU517" s="72">
        <v>-4</v>
      </c>
      <c r="AV517" s="65">
        <f t="shared" si="45"/>
        <v>-4</v>
      </c>
      <c r="AW517" s="63" t="s">
        <v>5569</v>
      </c>
    </row>
    <row r="518" spans="1:49" ht="16" customHeight="1" x14ac:dyDescent="0.2">
      <c r="A518" s="30" t="s">
        <v>1781</v>
      </c>
      <c r="B518" s="30" t="s">
        <v>1783</v>
      </c>
      <c r="C518" s="71"/>
      <c r="D518" s="72">
        <v>5</v>
      </c>
      <c r="E518" s="72">
        <v>10.7</v>
      </c>
      <c r="F518" s="72">
        <v>-9.3000000000000007</v>
      </c>
      <c r="G518" s="72">
        <v>21</v>
      </c>
      <c r="H518" s="72">
        <f t="shared" si="44"/>
        <v>21</v>
      </c>
      <c r="I518" s="72" t="s">
        <v>5568</v>
      </c>
      <c r="J518" s="71"/>
      <c r="K518" s="65"/>
      <c r="L518" s="72">
        <v>95.010710022764101</v>
      </c>
      <c r="M518" s="72">
        <v>103.05144987213301</v>
      </c>
      <c r="N518" s="72">
        <v>105.704697986577</v>
      </c>
      <c r="O518" s="65">
        <f t="shared" si="40"/>
        <v>95.010710022764101</v>
      </c>
      <c r="P518" s="71"/>
      <c r="Q518" s="72">
        <v>18.834843100000001</v>
      </c>
      <c r="R518" s="72">
        <v>51.643232544280004</v>
      </c>
      <c r="S518" s="72">
        <v>36.132574585635297</v>
      </c>
      <c r="T518" s="72">
        <v>27.149768599033798</v>
      </c>
      <c r="U518" s="72">
        <v>7.2607483734087701</v>
      </c>
      <c r="V518" s="65">
        <f t="shared" si="41"/>
        <v>51.643232544280004</v>
      </c>
      <c r="W518" s="71"/>
      <c r="X518" s="72">
        <v>15.5383279635258</v>
      </c>
      <c r="Y518" s="72">
        <v>6.8931076923076802</v>
      </c>
      <c r="Z518" s="72">
        <v>97.747792474910398</v>
      </c>
      <c r="AA518" s="72">
        <v>28.156894869999999</v>
      </c>
      <c r="AB518" s="72">
        <v>42.894372054338703</v>
      </c>
      <c r="AC518" s="72">
        <v>-2.0869999999999802</v>
      </c>
      <c r="AD518" s="72">
        <v>80.849738654682199</v>
      </c>
      <c r="AE518" s="72">
        <v>11.297736256211801</v>
      </c>
      <c r="AF518" s="65"/>
      <c r="AG518" s="72">
        <v>-14.992248121375001</v>
      </c>
      <c r="AH518" s="72">
        <v>71.213693822963094</v>
      </c>
      <c r="AI518" s="65">
        <f t="shared" si="42"/>
        <v>97.747792474910398</v>
      </c>
      <c r="AJ518" s="71"/>
      <c r="AK518" s="65"/>
      <c r="AL518" s="65"/>
      <c r="AM518" s="65"/>
      <c r="AN518" s="65"/>
      <c r="AO518" s="71"/>
      <c r="AP518" s="72">
        <v>6.1392257653939799</v>
      </c>
      <c r="AQ518" s="72">
        <v>3.04587830902181</v>
      </c>
      <c r="AR518" s="65"/>
      <c r="AS518" s="65">
        <f t="shared" si="43"/>
        <v>6.1392257653939799</v>
      </c>
      <c r="AT518" s="72">
        <v>0</v>
      </c>
      <c r="AU518" s="72">
        <v>6</v>
      </c>
      <c r="AV518" s="65">
        <f t="shared" si="45"/>
        <v>6</v>
      </c>
      <c r="AW518" s="63" t="s">
        <v>5569</v>
      </c>
    </row>
    <row r="519" spans="1:49" ht="16" customHeight="1" x14ac:dyDescent="0.2">
      <c r="A519" s="30" t="s">
        <v>1784</v>
      </c>
      <c r="B519" s="30" t="s">
        <v>1786</v>
      </c>
      <c r="C519" s="71"/>
      <c r="D519" s="72">
        <v>14.2</v>
      </c>
      <c r="E519" s="72">
        <v>22.1</v>
      </c>
      <c r="F519" s="72">
        <v>-21.5</v>
      </c>
      <c r="G519" s="72">
        <v>34.6</v>
      </c>
      <c r="H519" s="72">
        <f t="shared" si="44"/>
        <v>34.6</v>
      </c>
      <c r="I519" s="72" t="s">
        <v>5568</v>
      </c>
      <c r="J519" s="71"/>
      <c r="K519" s="65"/>
      <c r="L519" s="72">
        <v>14.216075308441001</v>
      </c>
      <c r="M519" s="72">
        <v>100.970915868406</v>
      </c>
      <c r="N519" s="72">
        <v>100.671140939597</v>
      </c>
      <c r="O519" s="65">
        <f t="shared" si="40"/>
        <v>14.216075308441001</v>
      </c>
      <c r="P519" s="71"/>
      <c r="Q519" s="72">
        <v>52.047922900000003</v>
      </c>
      <c r="R519" s="72">
        <v>31.645569620253099</v>
      </c>
      <c r="S519" s="72">
        <v>92.265171270718199</v>
      </c>
      <c r="T519" s="72">
        <v>92.946870048309094</v>
      </c>
      <c r="U519" s="72">
        <v>51.673761103253099</v>
      </c>
      <c r="V519" s="65">
        <f t="shared" si="41"/>
        <v>92.946870048309094</v>
      </c>
      <c r="W519" s="71"/>
      <c r="X519" s="72">
        <v>33.167507294832802</v>
      </c>
      <c r="Y519" s="72">
        <v>43.1568439560439</v>
      </c>
      <c r="Z519" s="72">
        <v>75.563909774436098</v>
      </c>
      <c r="AA519" s="72">
        <v>48.157530800000004</v>
      </c>
      <c r="AB519" s="72">
        <v>100</v>
      </c>
      <c r="AC519" s="72">
        <v>2.3588</v>
      </c>
      <c r="AD519" s="72">
        <v>55.135995370370303</v>
      </c>
      <c r="AE519" s="72">
        <v>19.851625531267398</v>
      </c>
      <c r="AF519" s="65"/>
      <c r="AG519" s="72">
        <v>-43.417985490815902</v>
      </c>
      <c r="AH519" s="72">
        <v>-34.529109170988498</v>
      </c>
      <c r="AI519" s="65">
        <f t="shared" si="42"/>
        <v>100</v>
      </c>
      <c r="AJ519" s="71"/>
      <c r="AK519" s="65"/>
      <c r="AL519" s="65"/>
      <c r="AM519" s="65"/>
      <c r="AN519" s="65"/>
      <c r="AO519" s="71"/>
      <c r="AP519" s="72">
        <v>98.217224385448603</v>
      </c>
      <c r="AQ519" s="72">
        <v>99.211625785702395</v>
      </c>
      <c r="AR519" s="65"/>
      <c r="AS519" s="65">
        <f t="shared" si="43"/>
        <v>99.211625785702395</v>
      </c>
      <c r="AT519" s="72">
        <v>-5</v>
      </c>
      <c r="AU519" s="72">
        <v>3</v>
      </c>
      <c r="AV519" s="65">
        <f t="shared" si="45"/>
        <v>3</v>
      </c>
      <c r="AW519" s="63" t="s">
        <v>5569</v>
      </c>
    </row>
    <row r="520" spans="1:49" ht="16" customHeight="1" x14ac:dyDescent="0.2">
      <c r="A520" s="30" t="s">
        <v>1787</v>
      </c>
      <c r="B520" s="30" t="s">
        <v>1789</v>
      </c>
      <c r="C520" s="71"/>
      <c r="D520" s="72">
        <v>95.5</v>
      </c>
      <c r="E520" s="72">
        <v>34.799999999999997</v>
      </c>
      <c r="F520" s="72">
        <v>42.5</v>
      </c>
      <c r="G520" s="72">
        <v>-14.4</v>
      </c>
      <c r="H520" s="72">
        <f t="shared" si="44"/>
        <v>95.5</v>
      </c>
      <c r="I520" s="72" t="s">
        <v>5566</v>
      </c>
      <c r="J520" s="71"/>
      <c r="K520" s="65"/>
      <c r="L520" s="72">
        <v>17.834774150172102</v>
      </c>
      <c r="M520" s="72">
        <v>101.317671535694</v>
      </c>
      <c r="N520" s="72">
        <v>101.510067114093</v>
      </c>
      <c r="O520" s="65">
        <f t="shared" si="40"/>
        <v>17.834774150172102</v>
      </c>
      <c r="P520" s="71"/>
      <c r="Q520" s="72">
        <v>-2.2253905999999999</v>
      </c>
      <c r="R520" s="72">
        <v>95.328119858867197</v>
      </c>
      <c r="S520" s="72">
        <v>98.563513812154696</v>
      </c>
      <c r="T520" s="72">
        <v>96.521749275362296</v>
      </c>
      <c r="U520" s="72">
        <v>93.965133097595398</v>
      </c>
      <c r="V520" s="65">
        <f t="shared" si="41"/>
        <v>98.563513812154696</v>
      </c>
      <c r="W520" s="71"/>
      <c r="X520" s="72">
        <v>87.878753495440705</v>
      </c>
      <c r="Y520" s="72">
        <v>91.508492307692293</v>
      </c>
      <c r="Z520" s="72">
        <v>86.8715202666761</v>
      </c>
      <c r="AA520" s="72">
        <v>41.823303070000001</v>
      </c>
      <c r="AB520" s="72">
        <v>80.775811080633702</v>
      </c>
      <c r="AC520" s="72">
        <v>7.4985999999999899</v>
      </c>
      <c r="AD520" s="72">
        <v>0</v>
      </c>
      <c r="AE520" s="72">
        <v>14.751929680772699</v>
      </c>
      <c r="AF520" s="65"/>
      <c r="AG520" s="72">
        <v>-22.732190669925199</v>
      </c>
      <c r="AH520" s="72">
        <v>5.16120052918005</v>
      </c>
      <c r="AI520" s="65">
        <f t="shared" si="42"/>
        <v>91.508492307692293</v>
      </c>
      <c r="AJ520" s="71"/>
      <c r="AK520" s="65"/>
      <c r="AL520" s="65"/>
      <c r="AM520" s="65"/>
      <c r="AN520" s="65"/>
      <c r="AO520" s="71"/>
      <c r="AP520" s="72">
        <v>91.822675934825398</v>
      </c>
      <c r="AQ520" s="72">
        <v>93.206858756247698</v>
      </c>
      <c r="AR520" s="65"/>
      <c r="AS520" s="65">
        <f t="shared" si="43"/>
        <v>93.206858756247698</v>
      </c>
      <c r="AT520" s="72">
        <v>-5</v>
      </c>
      <c r="AU520" s="72">
        <v>-1</v>
      </c>
      <c r="AV520" s="65">
        <f t="shared" si="45"/>
        <v>-1</v>
      </c>
      <c r="AW520" s="63" t="s">
        <v>5569</v>
      </c>
    </row>
    <row r="521" spans="1:49" ht="16" customHeight="1" x14ac:dyDescent="0.2">
      <c r="A521" s="30" t="s">
        <v>1790</v>
      </c>
      <c r="B521" s="30" t="s">
        <v>1792</v>
      </c>
      <c r="C521" s="71"/>
      <c r="D521" s="72">
        <v>-26.5</v>
      </c>
      <c r="E521" s="72">
        <v>-6.3</v>
      </c>
      <c r="F521" s="72">
        <v>18.8</v>
      </c>
      <c r="G521" s="72">
        <v>12.8</v>
      </c>
      <c r="H521" s="72">
        <f t="shared" si="44"/>
        <v>18.8</v>
      </c>
      <c r="I521" s="72" t="s">
        <v>5568</v>
      </c>
      <c r="J521" s="71"/>
      <c r="K521" s="65"/>
      <c r="L521" s="72">
        <v>62.858827235228503</v>
      </c>
      <c r="M521" s="72">
        <v>97.503359195526798</v>
      </c>
      <c r="N521" s="72">
        <v>96.476510067114006</v>
      </c>
      <c r="O521" s="65">
        <f t="shared" si="40"/>
        <v>62.858827235228503</v>
      </c>
      <c r="P521" s="71"/>
      <c r="Q521" s="72">
        <v>18.437758800000001</v>
      </c>
      <c r="R521" s="72">
        <v>22.761209407895802</v>
      </c>
      <c r="S521" s="72">
        <v>74.806607734806605</v>
      </c>
      <c r="T521" s="72">
        <v>42.125614009661803</v>
      </c>
      <c r="U521" s="72">
        <v>22.536561669024</v>
      </c>
      <c r="V521" s="65">
        <f t="shared" si="41"/>
        <v>74.806607734806605</v>
      </c>
      <c r="W521" s="71"/>
      <c r="X521" s="72">
        <v>22.225258054711201</v>
      </c>
      <c r="Y521" s="72">
        <v>38.761239560439499</v>
      </c>
      <c r="Z521" s="72">
        <v>44.539877300613497</v>
      </c>
      <c r="AA521" s="72">
        <v>11.71839576</v>
      </c>
      <c r="AB521" s="72">
        <v>47.960240872985899</v>
      </c>
      <c r="AC521" s="72">
        <v>10.764200000000001</v>
      </c>
      <c r="AD521" s="72">
        <v>20.904475537155101</v>
      </c>
      <c r="AE521" s="72">
        <v>18.705502933137801</v>
      </c>
      <c r="AF521" s="65"/>
      <c r="AG521" s="72">
        <v>-13.9754456516426</v>
      </c>
      <c r="AH521" s="72">
        <v>-11.992019451357701</v>
      </c>
      <c r="AI521" s="65">
        <f t="shared" si="42"/>
        <v>47.960240872985899</v>
      </c>
      <c r="AJ521" s="71"/>
      <c r="AK521" s="65"/>
      <c r="AL521" s="65"/>
      <c r="AM521" s="65"/>
      <c r="AN521" s="65"/>
      <c r="AO521" s="71"/>
      <c r="AP521" s="72">
        <v>-11.3298758158571</v>
      </c>
      <c r="AQ521" s="72">
        <v>8.4342619679033195</v>
      </c>
      <c r="AR521" s="65"/>
      <c r="AS521" s="65">
        <f t="shared" si="43"/>
        <v>8.4342619679033195</v>
      </c>
      <c r="AT521" s="72">
        <v>-3</v>
      </c>
      <c r="AU521" s="72">
        <v>-2</v>
      </c>
      <c r="AV521" s="65">
        <f t="shared" si="45"/>
        <v>-2</v>
      </c>
      <c r="AW521" s="63" t="s">
        <v>5569</v>
      </c>
    </row>
    <row r="522" spans="1:49" ht="16" customHeight="1" x14ac:dyDescent="0.2">
      <c r="A522" s="30" t="s">
        <v>1793</v>
      </c>
      <c r="B522" s="30" t="s">
        <v>1795</v>
      </c>
      <c r="C522" s="71"/>
      <c r="D522" s="72">
        <v>66</v>
      </c>
      <c r="E522" s="72">
        <v>12.6</v>
      </c>
      <c r="F522" s="72">
        <v>-165.9</v>
      </c>
      <c r="G522" s="72">
        <v>7.4</v>
      </c>
      <c r="H522" s="72">
        <f t="shared" si="44"/>
        <v>66</v>
      </c>
      <c r="I522" s="72" t="s">
        <v>5568</v>
      </c>
      <c r="J522" s="71"/>
      <c r="K522" s="65"/>
      <c r="L522" s="72">
        <v>75.933310361401695</v>
      </c>
      <c r="M522" s="72">
        <v>102.897497144044</v>
      </c>
      <c r="N522" s="72">
        <v>103.43672602901199</v>
      </c>
      <c r="O522" s="65">
        <f t="shared" si="40"/>
        <v>75.933310361401695</v>
      </c>
      <c r="P522" s="71"/>
      <c r="Q522" s="72">
        <v>95.226265600000005</v>
      </c>
      <c r="R522" s="72">
        <v>85.654008438818494</v>
      </c>
      <c r="S522" s="72">
        <v>98.154461538461504</v>
      </c>
      <c r="T522" s="72">
        <v>95.340366611157293</v>
      </c>
      <c r="U522" s="72">
        <v>72.439739620081397</v>
      </c>
      <c r="V522" s="65">
        <f t="shared" si="41"/>
        <v>98.154461538461504</v>
      </c>
      <c r="W522" s="71"/>
      <c r="X522" s="72">
        <v>56.440948101265803</v>
      </c>
      <c r="Y522" s="72">
        <v>64.135864935064902</v>
      </c>
      <c r="Z522" s="72">
        <v>106.201550387596</v>
      </c>
      <c r="AA522" s="72">
        <v>3.7104267719999999</v>
      </c>
      <c r="AB522" s="72">
        <v>85.533726413262102</v>
      </c>
      <c r="AC522" s="72">
        <v>9.4756</v>
      </c>
      <c r="AD522" s="72">
        <v>3.4866707997519999</v>
      </c>
      <c r="AE522" s="72">
        <v>3.1043364791510202</v>
      </c>
      <c r="AF522" s="65"/>
      <c r="AG522" s="72">
        <v>-25.9640462882561</v>
      </c>
      <c r="AH522" s="72">
        <v>9.35393071732517</v>
      </c>
      <c r="AI522" s="65">
        <f t="shared" si="42"/>
        <v>106.201550387596</v>
      </c>
      <c r="AJ522" s="71"/>
      <c r="AK522" s="65"/>
      <c r="AL522" s="65"/>
      <c r="AM522" s="65"/>
      <c r="AN522" s="65"/>
      <c r="AO522" s="71"/>
      <c r="AP522" s="72">
        <v>82.159706296740296</v>
      </c>
      <c r="AQ522" s="65"/>
      <c r="AR522" s="65"/>
      <c r="AS522" s="65">
        <f t="shared" si="43"/>
        <v>82.159706296740296</v>
      </c>
      <c r="AT522" s="72">
        <v>-14</v>
      </c>
      <c r="AU522" s="72">
        <v>-2</v>
      </c>
      <c r="AV522" s="65">
        <f t="shared" si="45"/>
        <v>-2</v>
      </c>
      <c r="AW522" s="63" t="s">
        <v>5569</v>
      </c>
    </row>
    <row r="523" spans="1:49" ht="16" customHeight="1" x14ac:dyDescent="0.2">
      <c r="A523" s="30" t="s">
        <v>1796</v>
      </c>
      <c r="B523" s="30" t="s">
        <v>1798</v>
      </c>
      <c r="C523" s="71"/>
      <c r="D523" s="72">
        <v>-27.1</v>
      </c>
      <c r="E523" s="72">
        <v>2.5</v>
      </c>
      <c r="F523" s="72">
        <v>31.1</v>
      </c>
      <c r="G523" s="72">
        <v>21</v>
      </c>
      <c r="H523" s="72">
        <f t="shared" si="44"/>
        <v>31.1</v>
      </c>
      <c r="I523" s="72" t="s">
        <v>5568</v>
      </c>
      <c r="J523" s="71"/>
      <c r="K523" s="65"/>
      <c r="L523" s="72">
        <v>6.1076859647477297</v>
      </c>
      <c r="M523" s="72">
        <v>103.74496120670899</v>
      </c>
      <c r="N523" s="72">
        <v>104.86577181208</v>
      </c>
      <c r="O523" s="65">
        <f t="shared" si="40"/>
        <v>6.1076859647477297</v>
      </c>
      <c r="P523" s="71"/>
      <c r="Q523" s="72">
        <v>9.0165591799999998</v>
      </c>
      <c r="R523" s="72">
        <v>5.5182098929001704</v>
      </c>
      <c r="S523" s="72">
        <v>14.4751160220994</v>
      </c>
      <c r="T523" s="72">
        <v>19.323681642512</v>
      </c>
      <c r="U523" s="72">
        <v>-19.047596746817501</v>
      </c>
      <c r="V523" s="65">
        <f t="shared" si="41"/>
        <v>19.323681642512</v>
      </c>
      <c r="W523" s="71"/>
      <c r="X523" s="72">
        <v>-13.0331006079027</v>
      </c>
      <c r="Y523" s="72">
        <v>2.49750329670329</v>
      </c>
      <c r="Z523" s="72">
        <v>-1.94013972126671</v>
      </c>
      <c r="AA523" s="72">
        <v>-12.547367940000001</v>
      </c>
      <c r="AB523" s="72">
        <v>32.907664032200998</v>
      </c>
      <c r="AC523" s="72">
        <v>4.2431999999999999</v>
      </c>
      <c r="AD523" s="72">
        <v>26.9348704189639</v>
      </c>
      <c r="AE523" s="72">
        <v>7.1662583097886898</v>
      </c>
      <c r="AF523" s="65"/>
      <c r="AG523" s="72">
        <v>-5.8689188488998996</v>
      </c>
      <c r="AH523" s="72">
        <v>9.7335989642476299</v>
      </c>
      <c r="AI523" s="65">
        <f t="shared" si="42"/>
        <v>32.907664032200998</v>
      </c>
      <c r="AJ523" s="71"/>
      <c r="AK523" s="65"/>
      <c r="AL523" s="65"/>
      <c r="AM523" s="65"/>
      <c r="AN523" s="65"/>
      <c r="AO523" s="71"/>
      <c r="AP523" s="72">
        <v>98.785823084888506</v>
      </c>
      <c r="AQ523" s="72">
        <v>99.907542494414002</v>
      </c>
      <c r="AR523" s="65"/>
      <c r="AS523" s="65">
        <f t="shared" si="43"/>
        <v>99.907542494414002</v>
      </c>
      <c r="AT523" s="72">
        <v>-13</v>
      </c>
      <c r="AU523" s="72">
        <v>-5</v>
      </c>
      <c r="AV523" s="65">
        <f t="shared" si="45"/>
        <v>-5</v>
      </c>
      <c r="AW523" s="63" t="s">
        <v>5569</v>
      </c>
    </row>
    <row r="524" spans="1:49" ht="16" customHeight="1" x14ac:dyDescent="0.2">
      <c r="A524" s="30" t="s">
        <v>1799</v>
      </c>
      <c r="B524" s="30" t="s">
        <v>1801</v>
      </c>
      <c r="C524" s="71"/>
      <c r="D524" s="72">
        <v>8.1</v>
      </c>
      <c r="E524" s="72">
        <v>1.9</v>
      </c>
      <c r="F524" s="72">
        <v>-24.2</v>
      </c>
      <c r="G524" s="72">
        <v>4.7</v>
      </c>
      <c r="H524" s="72">
        <f t="shared" si="44"/>
        <v>8.1</v>
      </c>
      <c r="I524" s="72" t="s">
        <v>5568</v>
      </c>
      <c r="J524" s="71"/>
      <c r="K524" s="65"/>
      <c r="L524" s="72">
        <v>21.820147098127801</v>
      </c>
      <c r="M524" s="72">
        <v>102.575553016928</v>
      </c>
      <c r="N524" s="72">
        <v>103.07111687699</v>
      </c>
      <c r="O524" s="65">
        <f t="shared" si="40"/>
        <v>21.820147098127801</v>
      </c>
      <c r="P524" s="71"/>
      <c r="Q524" s="72">
        <v>46.469718499999999</v>
      </c>
      <c r="R524" s="72">
        <v>88.408894607471197</v>
      </c>
      <c r="S524" s="72">
        <v>97.105510489510493</v>
      </c>
      <c r="T524" s="72">
        <v>90.261265861781794</v>
      </c>
      <c r="U524" s="72">
        <v>56.293199592944298</v>
      </c>
      <c r="V524" s="65">
        <f t="shared" si="41"/>
        <v>97.105510489510493</v>
      </c>
      <c r="W524" s="71"/>
      <c r="X524" s="72">
        <v>38.719429113924001</v>
      </c>
      <c r="Y524" s="72">
        <v>53.746254545454498</v>
      </c>
      <c r="Z524" s="72">
        <v>31.042944785275999</v>
      </c>
      <c r="AA524" s="72">
        <v>11.644357919999999</v>
      </c>
      <c r="AB524" s="72">
        <v>67.250071857496806</v>
      </c>
      <c r="AC524" s="72">
        <v>27.636399999999899</v>
      </c>
      <c r="AD524" s="72">
        <v>67.328947368420998</v>
      </c>
      <c r="AE524" s="72">
        <v>3.2426317087818899</v>
      </c>
      <c r="AF524" s="65"/>
      <c r="AG524" s="72">
        <v>-35.825944703266302</v>
      </c>
      <c r="AH524" s="72">
        <v>-54.255412794601497</v>
      </c>
      <c r="AI524" s="65">
        <f t="shared" si="42"/>
        <v>67.328947368420998</v>
      </c>
      <c r="AJ524" s="71"/>
      <c r="AK524" s="65"/>
      <c r="AL524" s="65"/>
      <c r="AM524" s="65"/>
      <c r="AN524" s="65"/>
      <c r="AO524" s="71"/>
      <c r="AP524" s="72">
        <v>93.941323797478702</v>
      </c>
      <c r="AQ524" s="65"/>
      <c r="AR524" s="65"/>
      <c r="AS524" s="65">
        <f t="shared" si="43"/>
        <v>93.941323797478702</v>
      </c>
      <c r="AT524" s="72">
        <v>-7</v>
      </c>
      <c r="AU524" s="72">
        <v>-1</v>
      </c>
      <c r="AV524" s="65">
        <f t="shared" si="45"/>
        <v>-1</v>
      </c>
      <c r="AW524" s="63" t="s">
        <v>5569</v>
      </c>
    </row>
    <row r="525" spans="1:49" ht="16" customHeight="1" x14ac:dyDescent="0.2">
      <c r="A525" s="30" t="s">
        <v>1802</v>
      </c>
      <c r="B525" s="30" t="s">
        <v>1804</v>
      </c>
      <c r="C525" s="71"/>
      <c r="D525" s="72">
        <v>25.8</v>
      </c>
      <c r="E525" s="72">
        <v>27.2</v>
      </c>
      <c r="F525" s="72">
        <v>-51.3</v>
      </c>
      <c r="G525" s="72">
        <v>-36.200000000000003</v>
      </c>
      <c r="H525" s="72">
        <f t="shared" si="44"/>
        <v>27.2</v>
      </c>
      <c r="I525" s="72" t="s">
        <v>5568</v>
      </c>
      <c r="J525" s="71"/>
      <c r="K525" s="65"/>
      <c r="L525" s="72">
        <v>9.9587850150685497</v>
      </c>
      <c r="M525" s="72">
        <v>101.317671535694</v>
      </c>
      <c r="N525" s="72">
        <v>98.993288590603996</v>
      </c>
      <c r="O525" s="65">
        <f t="shared" si="40"/>
        <v>9.9587850150685497</v>
      </c>
      <c r="P525" s="71"/>
      <c r="Q525" s="72">
        <v>0.24599362999999999</v>
      </c>
      <c r="R525" s="72">
        <v>82.237757187472397</v>
      </c>
      <c r="S525" s="72">
        <v>94.806607734806605</v>
      </c>
      <c r="T525" s="72">
        <v>53.043488405797</v>
      </c>
      <c r="U525" s="72">
        <v>12.918457001414399</v>
      </c>
      <c r="V525" s="65">
        <f t="shared" si="41"/>
        <v>94.806607734806605</v>
      </c>
      <c r="W525" s="71"/>
      <c r="X525" s="72">
        <v>15.2343765957446</v>
      </c>
      <c r="Y525" s="72">
        <v>18.9810197802197</v>
      </c>
      <c r="Z525" s="72">
        <v>-17.430050711018101</v>
      </c>
      <c r="AA525" s="72">
        <v>19.14530851</v>
      </c>
      <c r="AB525" s="72">
        <v>36.127772242444898</v>
      </c>
      <c r="AC525" s="72">
        <v>4.6130000000000102</v>
      </c>
      <c r="AD525" s="72">
        <v>80.757437273343697</v>
      </c>
      <c r="AE525" s="72">
        <v>10.8129212531167</v>
      </c>
      <c r="AF525" s="65"/>
      <c r="AG525" s="72">
        <v>-31.146492555588001</v>
      </c>
      <c r="AH525" s="72">
        <v>-0.87210638569369003</v>
      </c>
      <c r="AI525" s="65">
        <f t="shared" si="42"/>
        <v>80.757437273343697</v>
      </c>
      <c r="AJ525" s="71"/>
      <c r="AK525" s="65"/>
      <c r="AL525" s="65"/>
      <c r="AM525" s="65"/>
      <c r="AN525" s="65"/>
      <c r="AO525" s="71"/>
      <c r="AP525" s="72">
        <v>98.514645243617196</v>
      </c>
      <c r="AQ525" s="72">
        <v>98.804017427742707</v>
      </c>
      <c r="AR525" s="65"/>
      <c r="AS525" s="65">
        <f t="shared" si="43"/>
        <v>98.804017427742707</v>
      </c>
      <c r="AT525" s="72">
        <v>0</v>
      </c>
      <c r="AU525" s="72">
        <v>7</v>
      </c>
      <c r="AV525" s="65">
        <f t="shared" si="45"/>
        <v>7</v>
      </c>
      <c r="AW525" s="63" t="s">
        <v>5569</v>
      </c>
    </row>
    <row r="526" spans="1:49" ht="16" customHeight="1" x14ac:dyDescent="0.2">
      <c r="A526" s="30" t="s">
        <v>1805</v>
      </c>
      <c r="B526" s="30" t="s">
        <v>1807</v>
      </c>
      <c r="C526" s="71"/>
      <c r="D526" s="72">
        <v>35.6</v>
      </c>
      <c r="E526" s="72">
        <v>11.4</v>
      </c>
      <c r="F526" s="72">
        <v>19.3</v>
      </c>
      <c r="G526" s="72">
        <v>7.4</v>
      </c>
      <c r="H526" s="72">
        <f t="shared" si="44"/>
        <v>35.6</v>
      </c>
      <c r="I526" s="72" t="s">
        <v>5568</v>
      </c>
      <c r="J526" s="71"/>
      <c r="K526" s="65"/>
      <c r="L526" s="72">
        <v>-7.8592636402351497</v>
      </c>
      <c r="M526" s="72">
        <v>103.54138539827601</v>
      </c>
      <c r="N526" s="72">
        <v>104.167944333058</v>
      </c>
      <c r="O526" s="65">
        <f t="shared" si="40"/>
        <v>-7.8592636402351497</v>
      </c>
      <c r="P526" s="71"/>
      <c r="Q526" s="72">
        <v>30.6486147</v>
      </c>
      <c r="R526" s="72">
        <v>77.983120654008204</v>
      </c>
      <c r="S526" s="72">
        <v>94.657958041957997</v>
      </c>
      <c r="T526" s="72">
        <v>87.347027726894197</v>
      </c>
      <c r="U526" s="72">
        <v>68.640553731343203</v>
      </c>
      <c r="V526" s="65">
        <f t="shared" si="41"/>
        <v>94.657958041957997</v>
      </c>
      <c r="W526" s="71"/>
      <c r="X526" s="72">
        <v>60.871327848101203</v>
      </c>
      <c r="Y526" s="72">
        <v>79.720280519480497</v>
      </c>
      <c r="Z526" s="72">
        <v>92.545480336182095</v>
      </c>
      <c r="AA526" s="72">
        <v>14.548496370000001</v>
      </c>
      <c r="AB526" s="72">
        <v>100</v>
      </c>
      <c r="AC526" s="72">
        <v>11.7454</v>
      </c>
      <c r="AD526" s="72">
        <v>56.8521499195217</v>
      </c>
      <c r="AE526" s="72">
        <v>3.2171432655409098</v>
      </c>
      <c r="AF526" s="65"/>
      <c r="AG526" s="72">
        <v>14.932870190753899</v>
      </c>
      <c r="AH526" s="72">
        <v>30.895741801702499</v>
      </c>
      <c r="AI526" s="65">
        <f t="shared" si="42"/>
        <v>100</v>
      </c>
      <c r="AJ526" s="71"/>
      <c r="AK526" s="65"/>
      <c r="AL526" s="65"/>
      <c r="AM526" s="65"/>
      <c r="AN526" s="65"/>
      <c r="AO526" s="71"/>
      <c r="AP526" s="72">
        <v>101.459313985886</v>
      </c>
      <c r="AQ526" s="65"/>
      <c r="AR526" s="65"/>
      <c r="AS526" s="65">
        <f t="shared" si="43"/>
        <v>101.459313985886</v>
      </c>
      <c r="AT526" s="72">
        <v>-3</v>
      </c>
      <c r="AU526" s="72">
        <v>-1</v>
      </c>
      <c r="AV526" s="65">
        <f t="shared" si="45"/>
        <v>-1</v>
      </c>
      <c r="AW526" s="63" t="s">
        <v>5569</v>
      </c>
    </row>
    <row r="527" spans="1:49" ht="16" customHeight="1" x14ac:dyDescent="0.2">
      <c r="A527" s="30" t="s">
        <v>1808</v>
      </c>
      <c r="B527" s="30" t="s">
        <v>1810</v>
      </c>
      <c r="C527" s="71"/>
      <c r="D527" s="72">
        <v>58</v>
      </c>
      <c r="E527" s="72">
        <v>2.5</v>
      </c>
      <c r="F527" s="72">
        <v>-36.1</v>
      </c>
      <c r="G527" s="72">
        <v>34.6</v>
      </c>
      <c r="H527" s="72">
        <f t="shared" si="44"/>
        <v>58</v>
      </c>
      <c r="I527" s="72" t="s">
        <v>5568</v>
      </c>
      <c r="J527" s="71"/>
      <c r="K527" s="65"/>
      <c r="L527" s="72">
        <v>-1.13779842474517</v>
      </c>
      <c r="M527" s="72">
        <v>102.704694204845</v>
      </c>
      <c r="N527" s="72">
        <v>104.02684563758299</v>
      </c>
      <c r="O527" s="65">
        <f t="shared" si="40"/>
        <v>-1.13779842474517</v>
      </c>
      <c r="P527" s="71"/>
      <c r="Q527" s="72">
        <v>75.774201099999999</v>
      </c>
      <c r="R527" s="72">
        <v>90.753170992800307</v>
      </c>
      <c r="S527" s="72">
        <v>95.248596685082802</v>
      </c>
      <c r="T527" s="72">
        <v>97.487932850241506</v>
      </c>
      <c r="U527" s="72">
        <v>92.126377793493603</v>
      </c>
      <c r="V527" s="65">
        <f t="shared" si="41"/>
        <v>97.487932850241506</v>
      </c>
      <c r="W527" s="71"/>
      <c r="X527" s="72">
        <v>79.368115197568301</v>
      </c>
      <c r="Y527" s="72">
        <v>90.409591208791198</v>
      </c>
      <c r="Z527" s="72">
        <v>36.144578313253</v>
      </c>
      <c r="AA527" s="72">
        <v>7.1519479649999997</v>
      </c>
      <c r="AB527" s="72">
        <v>75.042971998891005</v>
      </c>
      <c r="AC527" s="72">
        <v>13.997399999999899</v>
      </c>
      <c r="AD527" s="72">
        <v>46.097682001842998</v>
      </c>
      <c r="AE527" s="72">
        <v>77.759795089573302</v>
      </c>
      <c r="AF527" s="65"/>
      <c r="AG527" s="72">
        <v>40.298280952581898</v>
      </c>
      <c r="AH527" s="72">
        <v>52.469881783117202</v>
      </c>
      <c r="AI527" s="65">
        <f t="shared" si="42"/>
        <v>90.409591208791198</v>
      </c>
      <c r="AJ527" s="71"/>
      <c r="AK527" s="65"/>
      <c r="AL527" s="65"/>
      <c r="AM527" s="65"/>
      <c r="AN527" s="65"/>
      <c r="AO527" s="71"/>
      <c r="AP527" s="72">
        <v>14.9568794428607</v>
      </c>
      <c r="AQ527" s="72">
        <v>18.206920891668101</v>
      </c>
      <c r="AR527" s="65"/>
      <c r="AS527" s="65">
        <f t="shared" si="43"/>
        <v>18.206920891668101</v>
      </c>
      <c r="AT527" s="72">
        <v>5</v>
      </c>
      <c r="AU527" s="72">
        <v>-1</v>
      </c>
      <c r="AV527" s="65">
        <f t="shared" si="45"/>
        <v>5</v>
      </c>
      <c r="AW527" s="63" t="s">
        <v>5569</v>
      </c>
    </row>
    <row r="528" spans="1:49" ht="16" customHeight="1" x14ac:dyDescent="0.2">
      <c r="A528" s="30" t="s">
        <v>1811</v>
      </c>
      <c r="B528" s="30" t="s">
        <v>1813</v>
      </c>
      <c r="C528" s="71"/>
      <c r="D528" s="72">
        <v>-30.3</v>
      </c>
      <c r="E528" s="72">
        <v>4.4000000000000004</v>
      </c>
      <c r="F528" s="72">
        <v>-61.2</v>
      </c>
      <c r="G528" s="72">
        <v>-14.4</v>
      </c>
      <c r="H528" s="72">
        <f t="shared" si="44"/>
        <v>4.4000000000000004</v>
      </c>
      <c r="I528" s="72" t="s">
        <v>5568</v>
      </c>
      <c r="J528" s="71"/>
      <c r="K528" s="65"/>
      <c r="L528" s="72">
        <v>40.112696816215397</v>
      </c>
      <c r="M528" s="72">
        <v>93.561117457679899</v>
      </c>
      <c r="N528" s="72">
        <v>91.737233164288199</v>
      </c>
      <c r="O528" s="65">
        <f t="shared" si="40"/>
        <v>40.112696816215397</v>
      </c>
      <c r="P528" s="71"/>
      <c r="Q528" s="72">
        <v>18.9892492</v>
      </c>
      <c r="R528" s="72">
        <v>87.512117650464006</v>
      </c>
      <c r="S528" s="72">
        <v>92.2104055944056</v>
      </c>
      <c r="T528" s="72">
        <v>89.678418234804298</v>
      </c>
      <c r="U528" s="72">
        <v>49.644624287652597</v>
      </c>
      <c r="V528" s="65">
        <f t="shared" si="41"/>
        <v>92.2104055944056</v>
      </c>
      <c r="W528" s="71"/>
      <c r="X528" s="72">
        <v>43.1498088607594</v>
      </c>
      <c r="Y528" s="72">
        <v>47.252748051947997</v>
      </c>
      <c r="Z528" s="72">
        <v>78.203670137778204</v>
      </c>
      <c r="AA528" s="72">
        <v>-11.40084244</v>
      </c>
      <c r="AB528" s="72">
        <v>83.965762313824797</v>
      </c>
      <c r="AC528" s="72">
        <v>19.695250000000001</v>
      </c>
      <c r="AD528" s="72">
        <v>47.695829600875797</v>
      </c>
      <c r="AE528" s="72">
        <v>-16.400021440897401</v>
      </c>
      <c r="AF528" s="65"/>
      <c r="AG528" s="72">
        <v>-25.081790989826999</v>
      </c>
      <c r="AH528" s="72">
        <v>46.249511374696397</v>
      </c>
      <c r="AI528" s="65">
        <f t="shared" si="42"/>
        <v>83.965762313824797</v>
      </c>
      <c r="AJ528" s="71"/>
      <c r="AK528" s="65"/>
      <c r="AL528" s="65"/>
      <c r="AM528" s="65"/>
      <c r="AN528" s="65"/>
      <c r="AO528" s="71"/>
      <c r="AP528" s="72">
        <v>27.988982473415401</v>
      </c>
      <c r="AQ528" s="65"/>
      <c r="AR528" s="65"/>
      <c r="AS528" s="65">
        <f t="shared" si="43"/>
        <v>27.988982473415401</v>
      </c>
      <c r="AT528" s="72">
        <v>-6</v>
      </c>
      <c r="AU528" s="72">
        <v>0</v>
      </c>
      <c r="AV528" s="65">
        <f t="shared" si="45"/>
        <v>0</v>
      </c>
      <c r="AW528" s="63" t="s">
        <v>5569</v>
      </c>
    </row>
    <row r="529" spans="1:49" ht="16" customHeight="1" x14ac:dyDescent="0.2">
      <c r="A529" s="30" t="s">
        <v>1814</v>
      </c>
      <c r="B529" s="30" t="s">
        <v>1816</v>
      </c>
      <c r="C529" s="71"/>
      <c r="D529" s="72">
        <v>14.9</v>
      </c>
      <c r="E529" s="72">
        <v>-8.8000000000000007</v>
      </c>
      <c r="F529" s="72">
        <v>-11.6</v>
      </c>
      <c r="G529" s="72">
        <v>31.9</v>
      </c>
      <c r="H529" s="72">
        <f t="shared" si="44"/>
        <v>31.9</v>
      </c>
      <c r="I529" s="72" t="s">
        <v>5568</v>
      </c>
      <c r="J529" s="71"/>
      <c r="K529" s="65"/>
      <c r="L529" s="72">
        <v>47</v>
      </c>
      <c r="M529" s="72">
        <v>101.317671535694</v>
      </c>
      <c r="N529" s="72">
        <v>103.187919463087</v>
      </c>
      <c r="O529" s="65">
        <f t="shared" si="40"/>
        <v>47</v>
      </c>
      <c r="P529" s="71"/>
      <c r="Q529" s="72">
        <v>9.1006633099999998</v>
      </c>
      <c r="R529" s="72">
        <v>65.299447205412207</v>
      </c>
      <c r="S529" s="72">
        <v>78.784508287292795</v>
      </c>
      <c r="T529" s="72">
        <v>49.855082608695596</v>
      </c>
      <c r="U529" s="72">
        <v>47.713365063649199</v>
      </c>
      <c r="V529" s="65">
        <f t="shared" si="41"/>
        <v>78.784508287292795</v>
      </c>
      <c r="W529" s="71"/>
      <c r="X529" s="72">
        <v>48.365075683890502</v>
      </c>
      <c r="Y529" s="72">
        <v>57.442558241758199</v>
      </c>
      <c r="Z529" s="72">
        <v>-5.7668711656441696</v>
      </c>
      <c r="AA529" s="72">
        <v>12.73020895</v>
      </c>
      <c r="AB529" s="72">
        <v>89.245267290417004</v>
      </c>
      <c r="AC529" s="72">
        <v>17.952999999999999</v>
      </c>
      <c r="AD529" s="72">
        <v>0</v>
      </c>
      <c r="AE529" s="72">
        <v>8.8380661809035299</v>
      </c>
      <c r="AF529" s="65"/>
      <c r="AG529" s="72">
        <v>-27.543097746554199</v>
      </c>
      <c r="AH529" s="72">
        <v>-4.6709656268246302</v>
      </c>
      <c r="AI529" s="65">
        <f t="shared" si="42"/>
        <v>89.245267290417004</v>
      </c>
      <c r="AJ529" s="71"/>
      <c r="AK529" s="65"/>
      <c r="AL529" s="65"/>
      <c r="AM529" s="65"/>
      <c r="AN529" s="65"/>
      <c r="AO529" s="71"/>
      <c r="AP529" s="72">
        <v>98.768327740290303</v>
      </c>
      <c r="AQ529" s="72">
        <v>99.708709149067801</v>
      </c>
      <c r="AR529" s="65"/>
      <c r="AS529" s="65">
        <f t="shared" si="43"/>
        <v>99.708709149067801</v>
      </c>
      <c r="AT529" s="72">
        <v>-1</v>
      </c>
      <c r="AU529" s="72">
        <v>2</v>
      </c>
      <c r="AV529" s="65">
        <f t="shared" si="45"/>
        <v>2</v>
      </c>
      <c r="AW529" s="63" t="s">
        <v>5569</v>
      </c>
    </row>
    <row r="530" spans="1:49" ht="16" customHeight="1" x14ac:dyDescent="0.2">
      <c r="A530" s="30" t="s">
        <v>1817</v>
      </c>
      <c r="B530" s="30" t="s">
        <v>1819</v>
      </c>
      <c r="C530" s="71"/>
      <c r="D530" s="72">
        <v>-14.3</v>
      </c>
      <c r="E530" s="72">
        <v>5.7</v>
      </c>
      <c r="F530" s="72">
        <v>-20.7</v>
      </c>
      <c r="G530" s="72">
        <v>29.2</v>
      </c>
      <c r="H530" s="72">
        <f t="shared" si="44"/>
        <v>29.2</v>
      </c>
      <c r="I530" s="72" t="s">
        <v>5568</v>
      </c>
      <c r="J530" s="71"/>
      <c r="K530" s="65"/>
      <c r="L530" s="72">
        <v>96.836767684340202</v>
      </c>
      <c r="M530" s="72">
        <v>103.398205539421</v>
      </c>
      <c r="N530" s="72">
        <v>103.187919463087</v>
      </c>
      <c r="O530" s="65">
        <f t="shared" si="40"/>
        <v>96.836767684340202</v>
      </c>
      <c r="P530" s="71"/>
      <c r="Q530" s="72">
        <v>3.1106520600000001</v>
      </c>
      <c r="R530" s="72">
        <v>-7.91978317057049</v>
      </c>
      <c r="S530" s="72">
        <v>31.270696132596601</v>
      </c>
      <c r="T530" s="72">
        <v>2.8985608695652099</v>
      </c>
      <c r="U530" s="72">
        <v>-8.2979503536067707</v>
      </c>
      <c r="V530" s="65">
        <f t="shared" si="41"/>
        <v>31.270696132596601</v>
      </c>
      <c r="W530" s="71"/>
      <c r="X530" s="72">
        <v>5.8118841945288704</v>
      </c>
      <c r="Y530" s="72">
        <v>1.3986021978022001</v>
      </c>
      <c r="Z530" s="72">
        <v>43.146035469310803</v>
      </c>
      <c r="AA530" s="72">
        <v>6.2019348499999998</v>
      </c>
      <c r="AB530" s="72">
        <v>65.089692239904394</v>
      </c>
      <c r="AC530" s="72">
        <v>5.2045999999999903</v>
      </c>
      <c r="AD530" s="72">
        <v>0</v>
      </c>
      <c r="AE530" s="72">
        <v>-10.0411743041218</v>
      </c>
      <c r="AF530" s="65"/>
      <c r="AG530" s="72">
        <v>-29.1225514623439</v>
      </c>
      <c r="AH530" s="72">
        <v>34.384609854419899</v>
      </c>
      <c r="AI530" s="65">
        <f t="shared" si="42"/>
        <v>65.089692239904394</v>
      </c>
      <c r="AJ530" s="71"/>
      <c r="AK530" s="65"/>
      <c r="AL530" s="65"/>
      <c r="AM530" s="65"/>
      <c r="AN530" s="65"/>
      <c r="AO530" s="71"/>
      <c r="AP530" s="72">
        <v>66.226986787734404</v>
      </c>
      <c r="AQ530" s="72">
        <v>73.860374254064197</v>
      </c>
      <c r="AR530" s="65"/>
      <c r="AS530" s="65">
        <f t="shared" si="43"/>
        <v>73.860374254064197</v>
      </c>
      <c r="AT530" s="72">
        <v>1</v>
      </c>
      <c r="AU530" s="72">
        <v>2</v>
      </c>
      <c r="AV530" s="65">
        <f t="shared" si="45"/>
        <v>2</v>
      </c>
      <c r="AW530" s="63" t="s">
        <v>5569</v>
      </c>
    </row>
    <row r="531" spans="1:49" ht="16" customHeight="1" x14ac:dyDescent="0.2">
      <c r="A531" s="30" t="s">
        <v>1820</v>
      </c>
      <c r="B531" s="30" t="s">
        <v>1822</v>
      </c>
      <c r="C531" s="71"/>
      <c r="D531" s="72">
        <v>48.6</v>
      </c>
      <c r="E531" s="72">
        <v>15.8</v>
      </c>
      <c r="F531" s="72">
        <v>-0.1</v>
      </c>
      <c r="G531" s="72">
        <v>37.4</v>
      </c>
      <c r="H531" s="72">
        <f t="shared" si="44"/>
        <v>48.6</v>
      </c>
      <c r="I531" s="72" t="s">
        <v>5568</v>
      </c>
      <c r="J531" s="71"/>
      <c r="K531" s="65"/>
      <c r="L531" s="72">
        <v>-2.5479541504248702</v>
      </c>
      <c r="M531" s="72">
        <v>92.302024186207703</v>
      </c>
      <c r="N531" s="72">
        <v>91.442953020134198</v>
      </c>
      <c r="O531" s="65">
        <f t="shared" si="40"/>
        <v>-2.5479541504248702</v>
      </c>
      <c r="P531" s="71"/>
      <c r="Q531" s="72">
        <v>7.3341969599999999</v>
      </c>
      <c r="R531" s="72">
        <v>-31.0126582278481</v>
      </c>
      <c r="S531" s="72">
        <v>6.6298121546961299</v>
      </c>
      <c r="T531" s="72">
        <v>25.7971115942028</v>
      </c>
      <c r="U531" s="72">
        <v>-2.49879900990098</v>
      </c>
      <c r="V531" s="65">
        <f t="shared" si="41"/>
        <v>25.7971115942028</v>
      </c>
      <c r="W531" s="71"/>
      <c r="X531" s="72">
        <v>-11.8172951367781</v>
      </c>
      <c r="Y531" s="72">
        <v>-10.6893098901099</v>
      </c>
      <c r="Z531" s="72">
        <v>16.917293233082699</v>
      </c>
      <c r="AA531" s="72">
        <v>-4.9349403870000002</v>
      </c>
      <c r="AB531" s="72">
        <v>36.237091100618798</v>
      </c>
      <c r="AC531" s="72">
        <v>-3</v>
      </c>
      <c r="AD531" s="72">
        <v>76.032021604938194</v>
      </c>
      <c r="AE531" s="72">
        <v>7.3929107862699803</v>
      </c>
      <c r="AF531" s="65"/>
      <c r="AG531" s="72">
        <v>-17.6893439169483</v>
      </c>
      <c r="AH531" s="72">
        <v>20.477333052296899</v>
      </c>
      <c r="AI531" s="65">
        <f t="shared" si="42"/>
        <v>76.032021604938194</v>
      </c>
      <c r="AJ531" s="71"/>
      <c r="AK531" s="65"/>
      <c r="AL531" s="65"/>
      <c r="AM531" s="65"/>
      <c r="AN531" s="65"/>
      <c r="AO531" s="71"/>
      <c r="AP531" s="72">
        <v>10.819230445398601</v>
      </c>
      <c r="AQ531" s="72">
        <v>14.667687344506099</v>
      </c>
      <c r="AR531" s="65"/>
      <c r="AS531" s="65">
        <f t="shared" si="43"/>
        <v>14.667687344506099</v>
      </c>
      <c r="AT531" s="72">
        <v>2</v>
      </c>
      <c r="AU531" s="72">
        <v>3</v>
      </c>
      <c r="AV531" s="65">
        <f t="shared" si="45"/>
        <v>3</v>
      </c>
      <c r="AW531" s="63" t="s">
        <v>5569</v>
      </c>
    </row>
    <row r="532" spans="1:49" ht="16" customHeight="1" x14ac:dyDescent="0.2">
      <c r="A532" s="30" t="s">
        <v>1823</v>
      </c>
      <c r="B532" s="30" t="s">
        <v>1825</v>
      </c>
      <c r="C532" s="71"/>
      <c r="D532" s="72">
        <v>-9.1</v>
      </c>
      <c r="E532" s="72">
        <v>-6.3</v>
      </c>
      <c r="F532" s="72">
        <v>76.900000000000006</v>
      </c>
      <c r="G532" s="72">
        <v>51</v>
      </c>
      <c r="H532" s="72">
        <f t="shared" si="44"/>
        <v>76.900000000000006</v>
      </c>
      <c r="I532" s="72" t="s">
        <v>5566</v>
      </c>
      <c r="J532" s="71"/>
      <c r="K532" s="65"/>
      <c r="L532" s="72">
        <v>97.124757289260103</v>
      </c>
      <c r="M532" s="72">
        <v>100.321944127116</v>
      </c>
      <c r="N532" s="72">
        <v>99.780634508786406</v>
      </c>
      <c r="O532" s="65">
        <f t="shared" si="40"/>
        <v>97.124757289260103</v>
      </c>
      <c r="P532" s="71"/>
      <c r="Q532" s="72">
        <v>24.059578699999999</v>
      </c>
      <c r="R532" s="72">
        <v>91.337380537641707</v>
      </c>
      <c r="S532" s="72">
        <v>98.154461538461504</v>
      </c>
      <c r="T532" s="72">
        <v>97.172173438800996</v>
      </c>
      <c r="U532" s="72">
        <v>96.048966214382602</v>
      </c>
      <c r="V532" s="65">
        <f t="shared" si="41"/>
        <v>98.154461538461504</v>
      </c>
      <c r="W532" s="71"/>
      <c r="X532" s="72">
        <v>96.9472772151898</v>
      </c>
      <c r="Y532" s="72">
        <v>99.200800000000001</v>
      </c>
      <c r="Z532" s="72">
        <v>102.3666939143</v>
      </c>
      <c r="AA532" s="72">
        <v>98.768980619999994</v>
      </c>
      <c r="AB532" s="72">
        <v>77.773314381064196</v>
      </c>
      <c r="AC532" s="72">
        <v>33.707999999999998</v>
      </c>
      <c r="AD532" s="72">
        <v>100</v>
      </c>
      <c r="AE532" s="72">
        <v>66.286909179355405</v>
      </c>
      <c r="AF532" s="65"/>
      <c r="AG532" s="72">
        <v>14.320565262037199</v>
      </c>
      <c r="AH532" s="72">
        <v>19.015482177047701</v>
      </c>
      <c r="AI532" s="65">
        <f t="shared" si="42"/>
        <v>102.3666939143</v>
      </c>
      <c r="AJ532" s="71"/>
      <c r="AK532" s="65"/>
      <c r="AL532" s="65"/>
      <c r="AM532" s="65"/>
      <c r="AN532" s="65"/>
      <c r="AO532" s="71"/>
      <c r="AP532" s="72">
        <v>92.983552444708806</v>
      </c>
      <c r="AQ532" s="65"/>
      <c r="AR532" s="65"/>
      <c r="AS532" s="65">
        <f t="shared" si="43"/>
        <v>92.983552444708806</v>
      </c>
      <c r="AT532" s="72">
        <v>-5</v>
      </c>
      <c r="AU532" s="72">
        <v>0</v>
      </c>
      <c r="AV532" s="65">
        <f t="shared" si="45"/>
        <v>0</v>
      </c>
      <c r="AW532" s="63" t="s">
        <v>5569</v>
      </c>
    </row>
    <row r="533" spans="1:49" ht="16" customHeight="1" x14ac:dyDescent="0.2">
      <c r="A533" s="30" t="s">
        <v>1826</v>
      </c>
      <c r="B533" s="30" t="s">
        <v>1828</v>
      </c>
      <c r="C533" s="71"/>
      <c r="D533" s="72">
        <v>-47.5</v>
      </c>
      <c r="E533" s="72">
        <v>3.8</v>
      </c>
      <c r="F533" s="72">
        <v>-26.8</v>
      </c>
      <c r="G533" s="72">
        <v>37.4</v>
      </c>
      <c r="H533" s="72">
        <f t="shared" si="44"/>
        <v>37.4</v>
      </c>
      <c r="I533" s="72" t="s">
        <v>5568</v>
      </c>
      <c r="J533" s="71"/>
      <c r="K533" s="65"/>
      <c r="L533" s="72">
        <v>-5.3637134331446896</v>
      </c>
      <c r="M533" s="72">
        <v>70.703084432443603</v>
      </c>
      <c r="N533" s="72">
        <v>82.231395211699393</v>
      </c>
      <c r="O533" s="65">
        <f t="shared" si="40"/>
        <v>-5.3637134331446896</v>
      </c>
      <c r="P533" s="71"/>
      <c r="Q533" s="72">
        <v>2.21737611</v>
      </c>
      <c r="R533" s="72">
        <v>-3.1645569620253098</v>
      </c>
      <c r="S533" s="72">
        <v>-6.0413426573426596</v>
      </c>
      <c r="T533" s="72">
        <v>6.3312075770191401</v>
      </c>
      <c r="U533" s="72">
        <v>-5.7149415196743396</v>
      </c>
      <c r="V533" s="65">
        <f t="shared" si="41"/>
        <v>6.3312075770191401</v>
      </c>
      <c r="W533" s="71"/>
      <c r="X533" s="72">
        <v>-7.1666468354430402</v>
      </c>
      <c r="Y533" s="72">
        <v>-21.5784207792207</v>
      </c>
      <c r="Z533" s="72">
        <v>-8.2706766917293209</v>
      </c>
      <c r="AA533" s="72">
        <v>-0.451083338</v>
      </c>
      <c r="AB533" s="72">
        <v>79.118150523880203</v>
      </c>
      <c r="AC533" s="72">
        <v>1.59880000000001</v>
      </c>
      <c r="AD533" s="72">
        <v>100</v>
      </c>
      <c r="AE533" s="72">
        <v>-3.8341483179846398</v>
      </c>
      <c r="AF533" s="65"/>
      <c r="AG533" s="72">
        <v>-61.7996426864309</v>
      </c>
      <c r="AH533" s="72">
        <v>71.604939131668104</v>
      </c>
      <c r="AI533" s="65">
        <f t="shared" si="42"/>
        <v>100</v>
      </c>
      <c r="AJ533" s="71"/>
      <c r="AK533" s="65"/>
      <c r="AL533" s="65"/>
      <c r="AM533" s="65"/>
      <c r="AN533" s="65"/>
      <c r="AO533" s="71"/>
      <c r="AP533" s="72">
        <v>-8.7152874327309302</v>
      </c>
      <c r="AQ533" s="65"/>
      <c r="AR533" s="65"/>
      <c r="AS533" s="65">
        <f t="shared" si="43"/>
        <v>-8.7152874327309302</v>
      </c>
      <c r="AT533" s="72">
        <v>-5</v>
      </c>
      <c r="AU533" s="72">
        <v>-1</v>
      </c>
      <c r="AV533" s="65">
        <f t="shared" si="45"/>
        <v>-1</v>
      </c>
      <c r="AW533" s="63" t="s">
        <v>5569</v>
      </c>
    </row>
    <row r="534" spans="1:49" ht="16" customHeight="1" x14ac:dyDescent="0.2">
      <c r="A534" s="30" t="s">
        <v>1829</v>
      </c>
      <c r="B534" s="30" t="s">
        <v>1831</v>
      </c>
      <c r="C534" s="71"/>
      <c r="D534" s="72">
        <v>41</v>
      </c>
      <c r="E534" s="72">
        <v>14.5</v>
      </c>
      <c r="F534" s="72">
        <v>41.9</v>
      </c>
      <c r="G534" s="72">
        <v>-0.8</v>
      </c>
      <c r="H534" s="72">
        <f t="shared" si="44"/>
        <v>41.9</v>
      </c>
      <c r="I534" s="72" t="s">
        <v>5568</v>
      </c>
      <c r="J534" s="71"/>
      <c r="K534" s="65"/>
      <c r="L534" s="72">
        <v>-0.43587944495634101</v>
      </c>
      <c r="M534" s="72">
        <v>21.123688856579001</v>
      </c>
      <c r="N534" s="72">
        <v>21.540275975940499</v>
      </c>
      <c r="O534" s="65">
        <f t="shared" si="40"/>
        <v>-0.43587944495634101</v>
      </c>
      <c r="P534" s="71"/>
      <c r="Q534" s="72">
        <v>3.1662061399999999</v>
      </c>
      <c r="R534" s="72">
        <v>-20.121951219512098</v>
      </c>
      <c r="S534" s="72">
        <v>-13.2965874125874</v>
      </c>
      <c r="T534" s="72">
        <v>8.4960701915070693</v>
      </c>
      <c r="U534" s="72">
        <v>14.095099185888699</v>
      </c>
      <c r="V534" s="65">
        <f t="shared" si="41"/>
        <v>14.095099185888699</v>
      </c>
      <c r="W534" s="71"/>
      <c r="X534" s="72">
        <v>2.3270240506328999</v>
      </c>
      <c r="Y534" s="72">
        <v>-8.5914077922077894</v>
      </c>
      <c r="Z534" s="72">
        <v>-10.714285714285699</v>
      </c>
      <c r="AA534" s="72">
        <v>-23.210826040000001</v>
      </c>
      <c r="AB534" s="72">
        <v>54.851740505099897</v>
      </c>
      <c r="AC534" s="72">
        <v>3.8188000000000102</v>
      </c>
      <c r="AD534" s="72">
        <v>28.922504649720999</v>
      </c>
      <c r="AE534" s="72">
        <v>39.796508880105002</v>
      </c>
      <c r="AF534" s="65"/>
      <c r="AG534" s="72">
        <v>-41.9470508068746</v>
      </c>
      <c r="AH534" s="72">
        <v>66.849458474322802</v>
      </c>
      <c r="AI534" s="65">
        <f t="shared" si="42"/>
        <v>54.851740505099897</v>
      </c>
      <c r="AJ534" s="71"/>
      <c r="AK534" s="65"/>
      <c r="AL534" s="65"/>
      <c r="AM534" s="65"/>
      <c r="AN534" s="65"/>
      <c r="AO534" s="71"/>
      <c r="AP534" s="72">
        <v>-13.4011580296155</v>
      </c>
      <c r="AQ534" s="65"/>
      <c r="AR534" s="65"/>
      <c r="AS534" s="65">
        <f t="shared" si="43"/>
        <v>-13.4011580296155</v>
      </c>
      <c r="AT534" s="72">
        <v>-14</v>
      </c>
      <c r="AU534" s="72">
        <v>2</v>
      </c>
      <c r="AV534" s="65">
        <f t="shared" si="45"/>
        <v>2</v>
      </c>
      <c r="AW534" s="63" t="s">
        <v>5569</v>
      </c>
    </row>
    <row r="535" spans="1:49" ht="16" customHeight="1" x14ac:dyDescent="0.2">
      <c r="A535" s="30" t="s">
        <v>1832</v>
      </c>
      <c r="B535" s="30" t="s">
        <v>1834</v>
      </c>
      <c r="C535" s="71"/>
      <c r="D535" s="72">
        <v>6.9</v>
      </c>
      <c r="E535" s="72">
        <v>11.4</v>
      </c>
      <c r="F535" s="72">
        <v>47.7</v>
      </c>
      <c r="G535" s="72">
        <v>29.2</v>
      </c>
      <c r="H535" s="72">
        <f t="shared" si="44"/>
        <v>47.7</v>
      </c>
      <c r="I535" s="72" t="s">
        <v>5568</v>
      </c>
      <c r="J535" s="71"/>
      <c r="K535" s="65"/>
      <c r="L535" s="72">
        <v>69.9041516559396</v>
      </c>
      <c r="M535" s="72">
        <v>101.60972063558</v>
      </c>
      <c r="N535" s="72">
        <v>102.70550772496701</v>
      </c>
      <c r="O535" s="65">
        <f t="shared" si="40"/>
        <v>69.9041516559396</v>
      </c>
      <c r="P535" s="71"/>
      <c r="Q535" s="72">
        <v>-169.54772</v>
      </c>
      <c r="R535" s="72">
        <v>-3.6585365853658498</v>
      </c>
      <c r="S535" s="72">
        <v>92.385230769230702</v>
      </c>
      <c r="T535" s="72">
        <v>46.048110158201403</v>
      </c>
      <c r="U535" s="72">
        <v>26.035397693351399</v>
      </c>
      <c r="V535" s="65">
        <f t="shared" si="41"/>
        <v>92.385230769230702</v>
      </c>
      <c r="W535" s="71"/>
      <c r="X535" s="72">
        <v>16.2510746835442</v>
      </c>
      <c r="Y535" s="72">
        <v>14.7852155844155</v>
      </c>
      <c r="Z535" s="72">
        <v>2.7777777777777701</v>
      </c>
      <c r="AA535" s="72">
        <v>-363.42288639999998</v>
      </c>
      <c r="AB535" s="72">
        <v>43.957367141314499</v>
      </c>
      <c r="AC535" s="72">
        <v>23.797249999999899</v>
      </c>
      <c r="AD535" s="72">
        <v>0</v>
      </c>
      <c r="AE535" s="72">
        <v>28.1200079308265</v>
      </c>
      <c r="AF535" s="65"/>
      <c r="AG535" s="72">
        <v>-41.800415390623797</v>
      </c>
      <c r="AH535" s="72">
        <v>-16.210666137444498</v>
      </c>
      <c r="AI535" s="65">
        <f t="shared" si="42"/>
        <v>43.957367141314499</v>
      </c>
      <c r="AJ535" s="71"/>
      <c r="AK535" s="65"/>
      <c r="AL535" s="65"/>
      <c r="AM535" s="65"/>
      <c r="AN535" s="65"/>
      <c r="AO535" s="71"/>
      <c r="AP535" s="72">
        <v>81.840449179150397</v>
      </c>
      <c r="AQ535" s="65"/>
      <c r="AR535" s="65"/>
      <c r="AS535" s="65">
        <f t="shared" si="43"/>
        <v>81.840449179150397</v>
      </c>
      <c r="AT535" s="72">
        <v>-4</v>
      </c>
      <c r="AU535" s="72">
        <v>-2</v>
      </c>
      <c r="AV535" s="65">
        <f t="shared" si="45"/>
        <v>-2</v>
      </c>
      <c r="AW535" s="63" t="s">
        <v>5569</v>
      </c>
    </row>
    <row r="536" spans="1:49" ht="16" customHeight="1" x14ac:dyDescent="0.2">
      <c r="A536" s="30" t="s">
        <v>1835</v>
      </c>
      <c r="B536" s="30" t="s">
        <v>1837</v>
      </c>
      <c r="C536" s="71"/>
      <c r="D536" s="72">
        <v>15.1</v>
      </c>
      <c r="E536" s="72">
        <v>-10.7</v>
      </c>
      <c r="F536" s="72">
        <v>-14.8</v>
      </c>
      <c r="G536" s="72">
        <v>-0.8</v>
      </c>
      <c r="H536" s="72">
        <f t="shared" si="44"/>
        <v>15.1</v>
      </c>
      <c r="I536" s="72" t="s">
        <v>5568</v>
      </c>
      <c r="J536" s="71"/>
      <c r="K536" s="65"/>
      <c r="L536" s="72">
        <v>18</v>
      </c>
      <c r="M536" s="72">
        <v>100.27740453382999</v>
      </c>
      <c r="N536" s="72">
        <v>101.510067114093</v>
      </c>
      <c r="O536" s="65">
        <f t="shared" si="40"/>
        <v>18</v>
      </c>
      <c r="P536" s="71"/>
      <c r="Q536" s="72">
        <v>-33.902479999999997</v>
      </c>
      <c r="R536" s="72">
        <v>6.4839331049655096</v>
      </c>
      <c r="S536" s="72">
        <v>-10.3867624309392</v>
      </c>
      <c r="T536" s="72">
        <v>-9.5652072463768096</v>
      </c>
      <c r="U536" s="72">
        <v>4.0075659123055196</v>
      </c>
      <c r="V536" s="65">
        <f t="shared" si="41"/>
        <v>6.4839331049655096</v>
      </c>
      <c r="W536" s="71"/>
      <c r="X536" s="72">
        <v>-5.4343164133738497</v>
      </c>
      <c r="Y536" s="72">
        <v>-11.788210989010899</v>
      </c>
      <c r="Z536" s="72">
        <v>-0.91173445866875302</v>
      </c>
      <c r="AA536" s="72">
        <v>4.6684353639999996</v>
      </c>
      <c r="AB536" s="72">
        <v>64.208449608402702</v>
      </c>
      <c r="AC536" s="72">
        <v>9.4133999999999904</v>
      </c>
      <c r="AD536" s="72">
        <v>63.018416296223897</v>
      </c>
      <c r="AE536" s="72">
        <v>7.4869164415948797</v>
      </c>
      <c r="AF536" s="65"/>
      <c r="AG536" s="72">
        <v>-19.329814663649199</v>
      </c>
      <c r="AH536" s="72">
        <v>20.637045287728</v>
      </c>
      <c r="AI536" s="65">
        <f t="shared" si="42"/>
        <v>64.208449608402702</v>
      </c>
      <c r="AJ536" s="71"/>
      <c r="AK536" s="65"/>
      <c r="AL536" s="65"/>
      <c r="AM536" s="65"/>
      <c r="AN536" s="65"/>
      <c r="AO536" s="71"/>
      <c r="AP536" s="72">
        <v>95.855352864698602</v>
      </c>
      <c r="AQ536" s="72">
        <v>97.988800711823302</v>
      </c>
      <c r="AR536" s="65"/>
      <c r="AS536" s="65">
        <f t="shared" si="43"/>
        <v>97.988800711823302</v>
      </c>
      <c r="AT536" s="72">
        <v>-7</v>
      </c>
      <c r="AU536" s="72">
        <v>-3</v>
      </c>
      <c r="AV536" s="65">
        <f t="shared" si="45"/>
        <v>-3</v>
      </c>
      <c r="AW536" s="63" t="s">
        <v>5569</v>
      </c>
    </row>
    <row r="537" spans="1:49" ht="16" customHeight="1" x14ac:dyDescent="0.2">
      <c r="A537" s="30" t="s">
        <v>1838</v>
      </c>
      <c r="B537" s="30" t="s">
        <v>1840</v>
      </c>
      <c r="C537" s="71"/>
      <c r="D537" s="72">
        <v>88</v>
      </c>
      <c r="E537" s="72">
        <v>79.599999999999994</v>
      </c>
      <c r="F537" s="72">
        <v>-17.7</v>
      </c>
      <c r="G537" s="72">
        <v>4.7</v>
      </c>
      <c r="H537" s="72">
        <f t="shared" si="44"/>
        <v>88</v>
      </c>
      <c r="I537" s="72" t="s">
        <v>5566</v>
      </c>
      <c r="J537" s="71"/>
      <c r="K537" s="65"/>
      <c r="L537" s="72">
        <v>40.993318946138999</v>
      </c>
      <c r="M537" s="72">
        <v>96.809847860950896</v>
      </c>
      <c r="N537" s="72">
        <v>93.959731543624102</v>
      </c>
      <c r="O537" s="65">
        <f t="shared" ref="O537:O600" si="46">MAX(K537,L537)</f>
        <v>40.993318946138999</v>
      </c>
      <c r="P537" s="71"/>
      <c r="Q537" s="72">
        <v>35.2244922</v>
      </c>
      <c r="R537" s="72">
        <v>18.826207944963201</v>
      </c>
      <c r="S537" s="72">
        <v>90.386718232044203</v>
      </c>
      <c r="T537" s="72">
        <v>42.801942512077197</v>
      </c>
      <c r="U537" s="72">
        <v>2.3102533239038201</v>
      </c>
      <c r="V537" s="65">
        <f t="shared" ref="V537:V600" si="47">MAX(Q537:U537)</f>
        <v>90.386718232044203</v>
      </c>
      <c r="W537" s="71"/>
      <c r="X537" s="72">
        <v>4.2921273556230899</v>
      </c>
      <c r="Y537" s="72">
        <v>26.673327472527401</v>
      </c>
      <c r="Z537" s="72">
        <v>-10.823433455087001</v>
      </c>
      <c r="AA537" s="72">
        <v>60.933107499999998</v>
      </c>
      <c r="AB537" s="72">
        <v>34.4986642425878</v>
      </c>
      <c r="AC537" s="72">
        <v>7.2335999999999903</v>
      </c>
      <c r="AD537" s="72">
        <v>38.346929803136099</v>
      </c>
      <c r="AE537" s="72">
        <v>13.520869140208401</v>
      </c>
      <c r="AF537" s="65"/>
      <c r="AG537" s="72">
        <v>-7.9037252575281798</v>
      </c>
      <c r="AH537" s="72">
        <v>12.229465141444701</v>
      </c>
      <c r="AI537" s="65">
        <f t="shared" ref="AI537:AI600" si="48">MAX(X537:AF537)</f>
        <v>60.933107499999998</v>
      </c>
      <c r="AJ537" s="71"/>
      <c r="AK537" s="65"/>
      <c r="AL537" s="65"/>
      <c r="AM537" s="65"/>
      <c r="AN537" s="65"/>
      <c r="AO537" s="71"/>
      <c r="AP537" s="72">
        <v>29.425529425529401</v>
      </c>
      <c r="AQ537" s="72">
        <v>32.612396761998902</v>
      </c>
      <c r="AR537" s="65"/>
      <c r="AS537" s="65">
        <f t="shared" ref="AS537:AS600" si="49">MAX(AP537:AR537)</f>
        <v>32.612396761998902</v>
      </c>
      <c r="AT537" s="72">
        <v>3</v>
      </c>
      <c r="AU537" s="72">
        <v>2</v>
      </c>
      <c r="AV537" s="65">
        <f t="shared" si="45"/>
        <v>3</v>
      </c>
      <c r="AW537" s="63" t="s">
        <v>5569</v>
      </c>
    </row>
    <row r="538" spans="1:49" ht="16" customHeight="1" x14ac:dyDescent="0.2">
      <c r="A538" s="30" t="s">
        <v>1841</v>
      </c>
      <c r="B538" s="30" t="s">
        <v>1843</v>
      </c>
      <c r="C538" s="71"/>
      <c r="D538" s="72">
        <v>84.2</v>
      </c>
      <c r="E538" s="72">
        <v>35.4</v>
      </c>
      <c r="F538" s="72">
        <v>33.200000000000003</v>
      </c>
      <c r="G538" s="72">
        <v>-38.9</v>
      </c>
      <c r="H538" s="72">
        <f t="shared" si="44"/>
        <v>84.2</v>
      </c>
      <c r="I538" s="72" t="s">
        <v>5566</v>
      </c>
      <c r="J538" s="71"/>
      <c r="K538" s="65"/>
      <c r="L538" s="72">
        <v>76.438476764824898</v>
      </c>
      <c r="M538" s="72">
        <v>103.21944127115999</v>
      </c>
      <c r="N538" s="72">
        <v>104.167944333058</v>
      </c>
      <c r="O538" s="65">
        <f t="shared" si="46"/>
        <v>76.438476764824898</v>
      </c>
      <c r="P538" s="71"/>
      <c r="Q538" s="72">
        <v>39.593483900000003</v>
      </c>
      <c r="R538" s="72">
        <v>100.402952838399</v>
      </c>
      <c r="S538" s="72">
        <v>96.843272727272705</v>
      </c>
      <c r="T538" s="72">
        <v>98.587660532889203</v>
      </c>
      <c r="U538" s="72">
        <v>96.456021845318801</v>
      </c>
      <c r="V538" s="65">
        <f t="shared" si="47"/>
        <v>100.402952838399</v>
      </c>
      <c r="W538" s="71"/>
      <c r="X538" s="72">
        <v>96.9472772151898</v>
      </c>
      <c r="Y538" s="72">
        <v>99.200800000000001</v>
      </c>
      <c r="Z538" s="72">
        <v>85.101953969998902</v>
      </c>
      <c r="AA538" s="72">
        <v>40.525112640000003</v>
      </c>
      <c r="AB538" s="72">
        <v>100</v>
      </c>
      <c r="AC538" s="72">
        <v>31.3748</v>
      </c>
      <c r="AD538" s="72">
        <v>60.2455995518471</v>
      </c>
      <c r="AE538" s="72">
        <v>4.0683180768667597</v>
      </c>
      <c r="AF538" s="65"/>
      <c r="AG538" s="72">
        <v>2.7583851632313601</v>
      </c>
      <c r="AH538" s="72">
        <v>26.556416319698702</v>
      </c>
      <c r="AI538" s="65">
        <f t="shared" si="48"/>
        <v>100</v>
      </c>
      <c r="AJ538" s="71"/>
      <c r="AK538" s="65"/>
      <c r="AL538" s="65"/>
      <c r="AM538" s="65"/>
      <c r="AN538" s="65"/>
      <c r="AO538" s="71"/>
      <c r="AP538" s="72">
        <v>99.451083730079205</v>
      </c>
      <c r="AQ538" s="65"/>
      <c r="AR538" s="65"/>
      <c r="AS538" s="65">
        <f t="shared" si="49"/>
        <v>99.451083730079205</v>
      </c>
      <c r="AT538" s="72">
        <v>-6</v>
      </c>
      <c r="AU538" s="72">
        <v>15</v>
      </c>
      <c r="AV538" s="65">
        <f t="shared" si="45"/>
        <v>15</v>
      </c>
      <c r="AW538" s="63" t="s">
        <v>5567</v>
      </c>
    </row>
    <row r="539" spans="1:49" ht="16" customHeight="1" x14ac:dyDescent="0.2">
      <c r="A539" s="30" t="s">
        <v>1844</v>
      </c>
      <c r="B539" s="30" t="s">
        <v>1846</v>
      </c>
      <c r="C539" s="71"/>
      <c r="D539" s="72">
        <v>95.4</v>
      </c>
      <c r="E539" s="72">
        <v>103.6</v>
      </c>
      <c r="F539" s="72">
        <v>99</v>
      </c>
      <c r="G539" s="72">
        <v>31.9</v>
      </c>
      <c r="H539" s="72">
        <f t="shared" si="44"/>
        <v>103.6</v>
      </c>
      <c r="I539" s="72" t="s">
        <v>5566</v>
      </c>
      <c r="J539" s="71"/>
      <c r="K539" s="65"/>
      <c r="L539" s="72">
        <v>80.0488908556067</v>
      </c>
      <c r="M539" s="72">
        <v>104.091716873997</v>
      </c>
      <c r="N539" s="72">
        <v>105.704697986577</v>
      </c>
      <c r="O539" s="65">
        <f t="shared" si="46"/>
        <v>80.0488908556067</v>
      </c>
      <c r="P539" s="71"/>
      <c r="Q539" s="72">
        <v>94.170509899999999</v>
      </c>
      <c r="R539" s="72">
        <v>22.891566265060199</v>
      </c>
      <c r="S539" s="72">
        <v>95.690585635359099</v>
      </c>
      <c r="T539" s="72">
        <v>98.743971497584496</v>
      </c>
      <c r="U539" s="72">
        <v>95.238117538896702</v>
      </c>
      <c r="V539" s="65">
        <f t="shared" si="47"/>
        <v>98.743971497584496</v>
      </c>
      <c r="W539" s="71"/>
      <c r="X539" s="72">
        <v>88.790607598784106</v>
      </c>
      <c r="Y539" s="72">
        <v>91.508492307692293</v>
      </c>
      <c r="Z539" s="72">
        <v>108.13953488372</v>
      </c>
      <c r="AA539" s="72">
        <v>84.215503330000004</v>
      </c>
      <c r="AB539" s="72">
        <v>89.869697809814198</v>
      </c>
      <c r="AC539" s="72">
        <v>24.807200000000002</v>
      </c>
      <c r="AD539" s="72">
        <v>61.009837962962898</v>
      </c>
      <c r="AE539" s="72">
        <v>88.140137590619403</v>
      </c>
      <c r="AF539" s="65"/>
      <c r="AG539" s="72">
        <v>-16.7830306514733</v>
      </c>
      <c r="AH539" s="72">
        <v>-13.8417511156564</v>
      </c>
      <c r="AI539" s="65">
        <f t="shared" si="48"/>
        <v>108.13953488372</v>
      </c>
      <c r="AJ539" s="71"/>
      <c r="AK539" s="65"/>
      <c r="AL539" s="65"/>
      <c r="AM539" s="65"/>
      <c r="AN539" s="65"/>
      <c r="AO539" s="71"/>
      <c r="AP539" s="72">
        <v>71.781758697646495</v>
      </c>
      <c r="AQ539" s="72">
        <v>77.270366126751199</v>
      </c>
      <c r="AR539" s="65"/>
      <c r="AS539" s="65">
        <f t="shared" si="49"/>
        <v>77.270366126751199</v>
      </c>
      <c r="AT539" s="72">
        <v>-9</v>
      </c>
      <c r="AU539" s="72">
        <v>2</v>
      </c>
      <c r="AV539" s="65">
        <f t="shared" si="45"/>
        <v>2</v>
      </c>
      <c r="AW539" s="63" t="s">
        <v>5569</v>
      </c>
    </row>
    <row r="540" spans="1:49" ht="16" customHeight="1" x14ac:dyDescent="0.2">
      <c r="A540" s="30" t="s">
        <v>1847</v>
      </c>
      <c r="B540" s="30" t="s">
        <v>1849</v>
      </c>
      <c r="C540" s="71"/>
      <c r="D540" s="72">
        <v>14.6</v>
      </c>
      <c r="E540" s="72">
        <v>-6.3</v>
      </c>
      <c r="F540" s="72">
        <v>-26.2</v>
      </c>
      <c r="G540" s="72">
        <v>15.6</v>
      </c>
      <c r="H540" s="72">
        <f t="shared" si="44"/>
        <v>15.6</v>
      </c>
      <c r="I540" s="72" t="s">
        <v>5568</v>
      </c>
      <c r="J540" s="71"/>
      <c r="K540" s="65"/>
      <c r="L540" s="72">
        <v>49.529443192606102</v>
      </c>
      <c r="M540" s="72">
        <v>103.05144987213301</v>
      </c>
      <c r="N540" s="72">
        <v>104.02684563758299</v>
      </c>
      <c r="O540" s="65">
        <f t="shared" si="46"/>
        <v>49.529443192606102</v>
      </c>
      <c r="P540" s="71"/>
      <c r="Q540" s="72">
        <v>22.199568800000002</v>
      </c>
      <c r="R540" s="72">
        <v>82.496418679711098</v>
      </c>
      <c r="S540" s="72">
        <v>94.806607734806605</v>
      </c>
      <c r="T540" s="72">
        <v>55.845420772946802</v>
      </c>
      <c r="U540" s="72">
        <v>20.839249080622299</v>
      </c>
      <c r="V540" s="65">
        <f t="shared" si="47"/>
        <v>94.806607734806605</v>
      </c>
      <c r="W540" s="71"/>
      <c r="X540" s="72">
        <v>14.626473860182299</v>
      </c>
      <c r="Y540" s="72">
        <v>15.684316483516399</v>
      </c>
      <c r="Z540" s="72">
        <v>4.4247787610619502</v>
      </c>
      <c r="AA540" s="72">
        <v>0.23500916299999999</v>
      </c>
      <c r="AB540" s="72">
        <v>57.939718240531597</v>
      </c>
      <c r="AC540" s="72">
        <v>8.2685999999999993</v>
      </c>
      <c r="AD540" s="72">
        <v>56.542438173459502</v>
      </c>
      <c r="AE540" s="72">
        <v>1.5093671361762</v>
      </c>
      <c r="AF540" s="65"/>
      <c r="AG540" s="72">
        <v>-2.7945550371404999</v>
      </c>
      <c r="AH540" s="72">
        <v>14.112162253994899</v>
      </c>
      <c r="AI540" s="65">
        <f t="shared" si="48"/>
        <v>57.939718240531597</v>
      </c>
      <c r="AJ540" s="71"/>
      <c r="AK540" s="65"/>
      <c r="AL540" s="65"/>
      <c r="AM540" s="65"/>
      <c r="AN540" s="65"/>
      <c r="AO540" s="71"/>
      <c r="AP540" s="72">
        <v>53.796544450749998</v>
      </c>
      <c r="AQ540" s="72">
        <v>82.271024762207702</v>
      </c>
      <c r="AR540" s="65"/>
      <c r="AS540" s="65">
        <f t="shared" si="49"/>
        <v>82.271024762207702</v>
      </c>
      <c r="AT540" s="72">
        <v>-8</v>
      </c>
      <c r="AU540" s="72">
        <v>-3</v>
      </c>
      <c r="AV540" s="65">
        <f t="shared" si="45"/>
        <v>-3</v>
      </c>
      <c r="AW540" s="63" t="s">
        <v>5569</v>
      </c>
    </row>
    <row r="541" spans="1:49" ht="16" customHeight="1" x14ac:dyDescent="0.2">
      <c r="A541" s="30" t="s">
        <v>1850</v>
      </c>
      <c r="B541" s="30" t="s">
        <v>1852</v>
      </c>
      <c r="C541" s="71"/>
      <c r="D541" s="72">
        <v>86.9</v>
      </c>
      <c r="E541" s="72">
        <v>-7</v>
      </c>
      <c r="F541" s="72">
        <v>29.1</v>
      </c>
      <c r="G541" s="72">
        <v>-74.3</v>
      </c>
      <c r="H541" s="72">
        <f t="shared" si="44"/>
        <v>86.9</v>
      </c>
      <c r="I541" s="72" t="s">
        <v>5566</v>
      </c>
      <c r="J541" s="71"/>
      <c r="K541" s="65"/>
      <c r="L541" s="72">
        <v>72.886791410102504</v>
      </c>
      <c r="M541" s="72">
        <v>94.382558189935395</v>
      </c>
      <c r="N541" s="72">
        <v>94.798657718120793</v>
      </c>
      <c r="O541" s="65">
        <f t="shared" si="46"/>
        <v>72.886791410102504</v>
      </c>
      <c r="P541" s="71"/>
      <c r="Q541" s="72">
        <v>34.414546399999999</v>
      </c>
      <c r="R541" s="72">
        <v>2.4976713707429199</v>
      </c>
      <c r="S541" s="72">
        <v>51.381193370165697</v>
      </c>
      <c r="T541" s="72">
        <v>28.2125705314009</v>
      </c>
      <c r="U541" s="72">
        <v>-1.65014271570013</v>
      </c>
      <c r="V541" s="65">
        <f t="shared" si="47"/>
        <v>51.381193370165697</v>
      </c>
      <c r="W541" s="71"/>
      <c r="X541" s="72">
        <v>17.6659875379939</v>
      </c>
      <c r="Y541" s="72">
        <v>22.277723076922999</v>
      </c>
      <c r="Z541" s="72">
        <v>0</v>
      </c>
      <c r="AA541" s="72">
        <v>27.82424396</v>
      </c>
      <c r="AB541" s="72">
        <v>31.893540338231201</v>
      </c>
      <c r="AC541" s="72">
        <v>4.6703999999999999</v>
      </c>
      <c r="AD541" s="72">
        <v>38.031622558552399</v>
      </c>
      <c r="AE541" s="72">
        <v>-7.0046907726907497</v>
      </c>
      <c r="AF541" s="65"/>
      <c r="AG541" s="72">
        <v>-26.3320075505072</v>
      </c>
      <c r="AH541" s="72">
        <v>22.316519325258799</v>
      </c>
      <c r="AI541" s="65">
        <f t="shared" si="48"/>
        <v>38.031622558552399</v>
      </c>
      <c r="AJ541" s="71"/>
      <c r="AK541" s="65"/>
      <c r="AL541" s="65"/>
      <c r="AM541" s="65"/>
      <c r="AN541" s="65"/>
      <c r="AO541" s="71"/>
      <c r="AP541" s="72">
        <v>-13.9804205224765</v>
      </c>
      <c r="AQ541" s="72">
        <v>-5.3150638627850997</v>
      </c>
      <c r="AR541" s="65"/>
      <c r="AS541" s="65">
        <f t="shared" si="49"/>
        <v>-5.3150638627850997</v>
      </c>
      <c r="AT541" s="72">
        <v>-7</v>
      </c>
      <c r="AU541" s="72">
        <v>-1</v>
      </c>
      <c r="AV541" s="65">
        <f t="shared" si="45"/>
        <v>-1</v>
      </c>
      <c r="AW541" s="63" t="s">
        <v>5569</v>
      </c>
    </row>
    <row r="542" spans="1:49" ht="16" customHeight="1" x14ac:dyDescent="0.2">
      <c r="A542" s="30" t="s">
        <v>1853</v>
      </c>
      <c r="B542" s="30" t="s">
        <v>1855</v>
      </c>
      <c r="C542" s="71"/>
      <c r="D542" s="72">
        <v>-11.7</v>
      </c>
      <c r="E542" s="72">
        <v>-3.8</v>
      </c>
      <c r="F542" s="72">
        <v>-14.7</v>
      </c>
      <c r="G542" s="72">
        <v>-8.9</v>
      </c>
      <c r="H542" s="72">
        <f t="shared" si="44"/>
        <v>-3.8</v>
      </c>
      <c r="I542" s="72" t="s">
        <v>5568</v>
      </c>
      <c r="J542" s="71"/>
      <c r="K542" s="65"/>
      <c r="L542" s="72">
        <v>94.130080680833004</v>
      </c>
      <c r="M542" s="72">
        <v>103.05144987213301</v>
      </c>
      <c r="N542" s="72">
        <v>105.704697986577</v>
      </c>
      <c r="O542" s="65">
        <f t="shared" si="46"/>
        <v>94.130080680833004</v>
      </c>
      <c r="P542" s="71"/>
      <c r="Q542" s="72">
        <v>30.9904233</v>
      </c>
      <c r="R542" s="72">
        <v>96.397113496179998</v>
      </c>
      <c r="S542" s="72">
        <v>98.784508287292795</v>
      </c>
      <c r="T542" s="72">
        <v>96.135275845410604</v>
      </c>
      <c r="U542" s="72">
        <v>95.521002970297005</v>
      </c>
      <c r="V542" s="65">
        <f t="shared" si="47"/>
        <v>98.784508287292795</v>
      </c>
      <c r="W542" s="71"/>
      <c r="X542" s="72">
        <v>95.781489057750704</v>
      </c>
      <c r="Y542" s="72">
        <v>98.101898901098906</v>
      </c>
      <c r="Z542" s="72">
        <v>98.360995604838195</v>
      </c>
      <c r="AA542" s="72">
        <v>98.720469030000004</v>
      </c>
      <c r="AB542" s="72">
        <v>60.816856345542298</v>
      </c>
      <c r="AC542" s="72">
        <v>17.806199999999901</v>
      </c>
      <c r="AD542" s="72">
        <v>42.963450773789901</v>
      </c>
      <c r="AE542" s="72">
        <v>107.683509874916</v>
      </c>
      <c r="AF542" s="65"/>
      <c r="AG542" s="72">
        <v>-27.352228186053701</v>
      </c>
      <c r="AH542" s="72">
        <v>10.0625785162888</v>
      </c>
      <c r="AI542" s="65">
        <f t="shared" si="48"/>
        <v>107.683509874916</v>
      </c>
      <c r="AJ542" s="71"/>
      <c r="AK542" s="65"/>
      <c r="AL542" s="65"/>
      <c r="AM542" s="65"/>
      <c r="AN542" s="65"/>
      <c r="AO542" s="71"/>
      <c r="AP542" s="72">
        <v>98.593374294308802</v>
      </c>
      <c r="AQ542" s="72">
        <v>99.758417485404394</v>
      </c>
      <c r="AR542" s="65"/>
      <c r="AS542" s="65">
        <f t="shared" si="49"/>
        <v>99.758417485404394</v>
      </c>
      <c r="AT542" s="72">
        <v>-8</v>
      </c>
      <c r="AU542" s="72">
        <v>-1</v>
      </c>
      <c r="AV542" s="65">
        <f t="shared" si="45"/>
        <v>-1</v>
      </c>
      <c r="AW542" s="63" t="s">
        <v>5569</v>
      </c>
    </row>
    <row r="543" spans="1:49" ht="16" customHeight="1" x14ac:dyDescent="0.2">
      <c r="A543" s="30" t="s">
        <v>1856</v>
      </c>
      <c r="B543" s="30" t="s">
        <v>1858</v>
      </c>
      <c r="C543" s="71"/>
      <c r="D543" s="72">
        <v>-11.3</v>
      </c>
      <c r="E543" s="72">
        <v>-32.200000000000003</v>
      </c>
      <c r="F543" s="72">
        <v>20.2</v>
      </c>
      <c r="G543" s="72">
        <v>-33.5</v>
      </c>
      <c r="H543" s="72">
        <f t="shared" si="44"/>
        <v>20.2</v>
      </c>
      <c r="I543" s="72" t="s">
        <v>5568</v>
      </c>
      <c r="J543" s="71"/>
      <c r="K543" s="65"/>
      <c r="L543" s="72">
        <v>14.4854036651454</v>
      </c>
      <c r="M543" s="72">
        <v>103.54138539827601</v>
      </c>
      <c r="N543" s="72">
        <v>103.80233518103501</v>
      </c>
      <c r="O543" s="65">
        <f t="shared" si="46"/>
        <v>14.4854036651454</v>
      </c>
      <c r="P543" s="71"/>
      <c r="Q543" s="72">
        <v>30.891068400000002</v>
      </c>
      <c r="R543" s="72">
        <v>93.738072043334796</v>
      </c>
      <c r="S543" s="72">
        <v>94.220895104895106</v>
      </c>
      <c r="T543" s="72">
        <v>90.760849542048206</v>
      </c>
      <c r="U543" s="72">
        <v>61.991978426051503</v>
      </c>
      <c r="V543" s="65">
        <f t="shared" si="47"/>
        <v>94.220895104895106</v>
      </c>
      <c r="W543" s="71"/>
      <c r="X543" s="72">
        <v>42.833353164556897</v>
      </c>
      <c r="Y543" s="72">
        <v>21.278722077922001</v>
      </c>
      <c r="Z543" s="72">
        <v>16.6527181814958</v>
      </c>
      <c r="AA543" s="72">
        <v>28.794475779999999</v>
      </c>
      <c r="AB543" s="72">
        <v>93.637599653915004</v>
      </c>
      <c r="AC543" s="72">
        <v>27.07</v>
      </c>
      <c r="AD543" s="72">
        <v>44.545943041375601</v>
      </c>
      <c r="AE543" s="72">
        <v>-3.27189968657096</v>
      </c>
      <c r="AF543" s="65"/>
      <c r="AG543" s="72">
        <v>6.8887886766009601</v>
      </c>
      <c r="AH543" s="72">
        <v>36.086421172502497</v>
      </c>
      <c r="AI543" s="65">
        <f t="shared" si="48"/>
        <v>93.637599653915004</v>
      </c>
      <c r="AJ543" s="71"/>
      <c r="AK543" s="65"/>
      <c r="AL543" s="65"/>
      <c r="AM543" s="65"/>
      <c r="AN543" s="65"/>
      <c r="AO543" s="71"/>
      <c r="AP543" s="72">
        <v>94.301775381854398</v>
      </c>
      <c r="AQ543" s="65"/>
      <c r="AR543" s="65"/>
      <c r="AS543" s="65">
        <f t="shared" si="49"/>
        <v>94.301775381854398</v>
      </c>
      <c r="AT543" s="72">
        <v>-5</v>
      </c>
      <c r="AU543" s="72">
        <v>-3</v>
      </c>
      <c r="AV543" s="65">
        <f t="shared" si="45"/>
        <v>-3</v>
      </c>
      <c r="AW543" s="63" t="s">
        <v>5569</v>
      </c>
    </row>
    <row r="544" spans="1:49" ht="16" customHeight="1" x14ac:dyDescent="0.2">
      <c r="A544" s="30" t="s">
        <v>1859</v>
      </c>
      <c r="B544" s="30" t="s">
        <v>1861</v>
      </c>
      <c r="C544" s="71"/>
      <c r="D544" s="72">
        <v>14.9</v>
      </c>
      <c r="E544" s="72">
        <v>7.6</v>
      </c>
      <c r="F544" s="72">
        <v>-73.2</v>
      </c>
      <c r="G544" s="72">
        <v>-22.6</v>
      </c>
      <c r="H544" s="72">
        <f t="shared" si="44"/>
        <v>14.9</v>
      </c>
      <c r="I544" s="72" t="s">
        <v>5568</v>
      </c>
      <c r="J544" s="71"/>
      <c r="K544" s="65"/>
      <c r="L544" s="72">
        <v>1.62151691090002</v>
      </c>
      <c r="M544" s="72">
        <v>97.746391110187901</v>
      </c>
      <c r="N544" s="72">
        <v>99.049416204741107</v>
      </c>
      <c r="O544" s="65">
        <f t="shared" si="46"/>
        <v>1.62151691090002</v>
      </c>
      <c r="P544" s="71"/>
      <c r="Q544" s="72">
        <v>29.746011599999999</v>
      </c>
      <c r="R544" s="72">
        <v>44.2520274558848</v>
      </c>
      <c r="S544" s="72">
        <v>94.920195804195799</v>
      </c>
      <c r="T544" s="72">
        <v>81.685079350541201</v>
      </c>
      <c r="U544" s="72">
        <v>33.633769470827602</v>
      </c>
      <c r="V544" s="65">
        <f t="shared" si="47"/>
        <v>94.920195804195799</v>
      </c>
      <c r="W544" s="71"/>
      <c r="X544" s="72">
        <v>27.959935443037899</v>
      </c>
      <c r="Y544" s="72">
        <v>48.5514493506493</v>
      </c>
      <c r="Z544" s="72">
        <v>11.4110429447852</v>
      </c>
      <c r="AA544" s="72">
        <v>-4.112095107</v>
      </c>
      <c r="AB544" s="72">
        <v>68.194706627203303</v>
      </c>
      <c r="AC544" s="72">
        <v>28.680333333333301</v>
      </c>
      <c r="AD544" s="72">
        <v>7.8228793133854504</v>
      </c>
      <c r="AE544" s="72">
        <v>-9.3992629403308996</v>
      </c>
      <c r="AF544" s="65"/>
      <c r="AG544" s="72">
        <v>-20.9389887515776</v>
      </c>
      <c r="AH544" s="72">
        <v>-40.885773288106897</v>
      </c>
      <c r="AI544" s="65">
        <f t="shared" si="48"/>
        <v>68.194706627203303</v>
      </c>
      <c r="AJ544" s="71"/>
      <c r="AK544" s="65"/>
      <c r="AL544" s="65"/>
      <c r="AM544" s="65"/>
      <c r="AN544" s="65"/>
      <c r="AO544" s="71"/>
      <c r="AP544" s="72">
        <v>94.8476020667662</v>
      </c>
      <c r="AQ544" s="65"/>
      <c r="AR544" s="65"/>
      <c r="AS544" s="65">
        <f t="shared" si="49"/>
        <v>94.8476020667662</v>
      </c>
      <c r="AT544" s="72">
        <v>-15</v>
      </c>
      <c r="AU544" s="72">
        <v>0</v>
      </c>
      <c r="AV544" s="65">
        <f t="shared" si="45"/>
        <v>0</v>
      </c>
      <c r="AW544" s="63" t="s">
        <v>5569</v>
      </c>
    </row>
    <row r="545" spans="1:49" ht="16" customHeight="1" x14ac:dyDescent="0.2">
      <c r="A545" s="30" t="s">
        <v>1862</v>
      </c>
      <c r="B545" s="30" t="s">
        <v>1864</v>
      </c>
      <c r="C545" s="71"/>
      <c r="D545" s="72">
        <v>-25.6</v>
      </c>
      <c r="E545" s="72">
        <v>-7</v>
      </c>
      <c r="F545" s="72">
        <v>-7.7</v>
      </c>
      <c r="G545" s="72">
        <v>-38.9</v>
      </c>
      <c r="H545" s="72">
        <f t="shared" si="44"/>
        <v>-7</v>
      </c>
      <c r="I545" s="72" t="s">
        <v>5568</v>
      </c>
      <c r="J545" s="71"/>
      <c r="K545" s="65"/>
      <c r="L545" s="72">
        <v>12.726066173829</v>
      </c>
      <c r="M545" s="72">
        <v>101.28777650846401</v>
      </c>
      <c r="N545" s="72">
        <v>100.87746196485401</v>
      </c>
      <c r="O545" s="65">
        <f t="shared" si="46"/>
        <v>12.726066173829</v>
      </c>
      <c r="P545" s="71"/>
      <c r="Q545" s="72">
        <v>62.8026245</v>
      </c>
      <c r="R545" s="72">
        <v>-0.84388185654009296</v>
      </c>
      <c r="S545" s="72">
        <v>90.8118041958042</v>
      </c>
      <c r="T545" s="72">
        <v>70.444446544546196</v>
      </c>
      <c r="U545" s="72">
        <v>38.518437042062402</v>
      </c>
      <c r="V545" s="65">
        <f t="shared" si="47"/>
        <v>90.8118041958042</v>
      </c>
      <c r="W545" s="71"/>
      <c r="X545" s="72">
        <v>31.757403797468299</v>
      </c>
      <c r="Y545" s="72">
        <v>31.668332467532402</v>
      </c>
      <c r="Z545" s="72">
        <v>51.937984496124002</v>
      </c>
      <c r="AA545" s="72">
        <v>-12.483705499999999</v>
      </c>
      <c r="AB545" s="72">
        <v>69.468720625820495</v>
      </c>
      <c r="AC545" s="72">
        <v>24.1144999999999</v>
      </c>
      <c r="AD545" s="72">
        <v>73.369984567901199</v>
      </c>
      <c r="AE545" s="72">
        <v>0.342809403101551</v>
      </c>
      <c r="AF545" s="65"/>
      <c r="AG545" s="72">
        <v>-34.190935861293497</v>
      </c>
      <c r="AH545" s="72">
        <v>-17.3123937063752</v>
      </c>
      <c r="AI545" s="65">
        <f t="shared" si="48"/>
        <v>73.369984567901199</v>
      </c>
      <c r="AJ545" s="71"/>
      <c r="AK545" s="65"/>
      <c r="AL545" s="65"/>
      <c r="AM545" s="65"/>
      <c r="AN545" s="65"/>
      <c r="AO545" s="71"/>
      <c r="AP545" s="72">
        <v>96.732248922216499</v>
      </c>
      <c r="AQ545" s="65"/>
      <c r="AR545" s="65"/>
      <c r="AS545" s="65">
        <f t="shared" si="49"/>
        <v>96.732248922216499</v>
      </c>
      <c r="AT545" s="72">
        <v>-6</v>
      </c>
      <c r="AU545" s="72">
        <v>-1</v>
      </c>
      <c r="AV545" s="65">
        <f t="shared" si="45"/>
        <v>-1</v>
      </c>
      <c r="AW545" s="63" t="s">
        <v>5569</v>
      </c>
    </row>
    <row r="546" spans="1:49" ht="16" customHeight="1" x14ac:dyDescent="0.2">
      <c r="A546" s="30" t="s">
        <v>1865</v>
      </c>
      <c r="B546" s="30" t="s">
        <v>1867</v>
      </c>
      <c r="C546" s="71"/>
      <c r="D546" s="72">
        <v>7.2</v>
      </c>
      <c r="E546" s="72">
        <v>-12.6</v>
      </c>
      <c r="F546" s="72">
        <v>38.700000000000003</v>
      </c>
      <c r="G546" s="72">
        <v>48.2</v>
      </c>
      <c r="H546" s="72">
        <f t="shared" si="44"/>
        <v>48.2</v>
      </c>
      <c r="I546" s="72" t="s">
        <v>5568</v>
      </c>
      <c r="J546" s="71"/>
      <c r="K546" s="65"/>
      <c r="L546" s="72">
        <v>88.191102761813895</v>
      </c>
      <c r="M546" s="72">
        <v>98.712223491535994</v>
      </c>
      <c r="N546" s="72">
        <v>100.87746196485401</v>
      </c>
      <c r="O546" s="65">
        <f t="shared" si="46"/>
        <v>88.191102761813895</v>
      </c>
      <c r="P546" s="71"/>
      <c r="Q546" s="72">
        <v>92.991227899999998</v>
      </c>
      <c r="R546" s="72">
        <v>-10.9704641350211</v>
      </c>
      <c r="S546" s="72">
        <v>96.581034965034902</v>
      </c>
      <c r="T546" s="72">
        <v>74.774171773521999</v>
      </c>
      <c r="U546" s="72">
        <v>32.005546947082699</v>
      </c>
      <c r="V546" s="65">
        <f t="shared" si="47"/>
        <v>96.581034965034902</v>
      </c>
      <c r="W546" s="71"/>
      <c r="X546" s="72">
        <v>49.795378481012598</v>
      </c>
      <c r="Y546" s="72">
        <v>55.044955844155801</v>
      </c>
      <c r="Z546" s="72">
        <v>52.325581395348799</v>
      </c>
      <c r="AA546" s="72">
        <v>11.38175036</v>
      </c>
      <c r="AB546" s="72">
        <v>43.547196780784098</v>
      </c>
      <c r="AC546" s="72">
        <v>24.301599999999901</v>
      </c>
      <c r="AD546" s="72">
        <v>67.644736842105203</v>
      </c>
      <c r="AE546" s="72">
        <v>24.941809865348802</v>
      </c>
      <c r="AF546" s="65"/>
      <c r="AG546" s="72">
        <v>-25.781678508949501</v>
      </c>
      <c r="AH546" s="72">
        <v>-35.437078725130696</v>
      </c>
      <c r="AI546" s="65">
        <f t="shared" si="48"/>
        <v>67.644736842105203</v>
      </c>
      <c r="AJ546" s="71"/>
      <c r="AK546" s="65"/>
      <c r="AL546" s="65"/>
      <c r="AM546" s="65"/>
      <c r="AN546" s="65"/>
      <c r="AO546" s="71"/>
      <c r="AP546" s="72">
        <v>97.895992608915293</v>
      </c>
      <c r="AQ546" s="65"/>
      <c r="AR546" s="65"/>
      <c r="AS546" s="65">
        <f t="shared" si="49"/>
        <v>97.895992608915293</v>
      </c>
      <c r="AT546" s="72">
        <v>-3</v>
      </c>
      <c r="AU546" s="72">
        <v>-2</v>
      </c>
      <c r="AV546" s="65">
        <f t="shared" si="45"/>
        <v>-2</v>
      </c>
      <c r="AW546" s="63" t="s">
        <v>5569</v>
      </c>
    </row>
    <row r="547" spans="1:49" ht="16" customHeight="1" x14ac:dyDescent="0.2">
      <c r="A547" s="30" t="s">
        <v>1868</v>
      </c>
      <c r="B547" s="30" t="s">
        <v>1870</v>
      </c>
      <c r="C547" s="71"/>
      <c r="D547" s="72">
        <v>72.400000000000006</v>
      </c>
      <c r="E547" s="72">
        <v>-10.7</v>
      </c>
      <c r="F547" s="72">
        <v>-96.1</v>
      </c>
      <c r="G547" s="72">
        <v>-41.6</v>
      </c>
      <c r="H547" s="72">
        <f t="shared" si="44"/>
        <v>72.400000000000006</v>
      </c>
      <c r="I547" s="72" t="s">
        <v>5568</v>
      </c>
      <c r="J547" s="71"/>
      <c r="K547" s="65"/>
      <c r="L547" s="72">
        <v>96.5727729437221</v>
      </c>
      <c r="M547" s="72">
        <v>103.21944127115999</v>
      </c>
      <c r="N547" s="72">
        <v>103.80233518103501</v>
      </c>
      <c r="O547" s="65">
        <f t="shared" si="46"/>
        <v>96.5727729437221</v>
      </c>
      <c r="P547" s="71"/>
      <c r="Q547" s="72">
        <v>5.3565598799999998</v>
      </c>
      <c r="R547" s="72">
        <v>39.415994491955402</v>
      </c>
      <c r="S547" s="72">
        <v>24.990125874125798</v>
      </c>
      <c r="T547" s="72">
        <v>61.618468193172298</v>
      </c>
      <c r="U547" s="72">
        <v>54.664977069199402</v>
      </c>
      <c r="V547" s="65">
        <f t="shared" si="47"/>
        <v>61.618468193172298</v>
      </c>
      <c r="W547" s="71"/>
      <c r="X547" s="72">
        <v>64.035884810126504</v>
      </c>
      <c r="Y547" s="72">
        <v>77.122877922077905</v>
      </c>
      <c r="Z547" s="72">
        <v>31.6413145206193</v>
      </c>
      <c r="AA547" s="72">
        <v>11.579079119999999</v>
      </c>
      <c r="AB547" s="72">
        <v>92.216179469748397</v>
      </c>
      <c r="AC547" s="72">
        <v>32.149000000000001</v>
      </c>
      <c r="AD547" s="72">
        <v>41.564647924717498</v>
      </c>
      <c r="AE547" s="72">
        <v>8.7598155506449</v>
      </c>
      <c r="AF547" s="65"/>
      <c r="AG547" s="72">
        <v>9.0047658454419999</v>
      </c>
      <c r="AH547" s="72">
        <v>-123.922909005249</v>
      </c>
      <c r="AI547" s="65">
        <f t="shared" si="48"/>
        <v>92.216179469748397</v>
      </c>
      <c r="AJ547" s="71"/>
      <c r="AK547" s="65"/>
      <c r="AL547" s="65"/>
      <c r="AM547" s="65"/>
      <c r="AN547" s="65"/>
      <c r="AO547" s="71"/>
      <c r="AP547" s="72">
        <v>97.885693992218805</v>
      </c>
      <c r="AQ547" s="65"/>
      <c r="AR547" s="65"/>
      <c r="AS547" s="65">
        <f t="shared" si="49"/>
        <v>97.885693992218805</v>
      </c>
      <c r="AT547" s="72">
        <v>-10</v>
      </c>
      <c r="AU547" s="72">
        <v>5</v>
      </c>
      <c r="AV547" s="65">
        <f t="shared" si="45"/>
        <v>5</v>
      </c>
      <c r="AW547" s="63" t="s">
        <v>5569</v>
      </c>
    </row>
    <row r="548" spans="1:49" ht="16" customHeight="1" x14ac:dyDescent="0.2">
      <c r="A548" s="30" t="s">
        <v>1871</v>
      </c>
      <c r="B548" s="30" t="s">
        <v>1873</v>
      </c>
      <c r="C548" s="71"/>
      <c r="D548" s="72">
        <v>81.7</v>
      </c>
      <c r="E548" s="72">
        <v>-25.3</v>
      </c>
      <c r="F548" s="72">
        <v>-56</v>
      </c>
      <c r="G548" s="72">
        <v>-3.5</v>
      </c>
      <c r="H548" s="72">
        <f t="shared" si="44"/>
        <v>81.7</v>
      </c>
      <c r="I548" s="72" t="s">
        <v>5566</v>
      </c>
      <c r="J548" s="71"/>
      <c r="K548" s="65"/>
      <c r="L548" s="72">
        <v>22.985106598392299</v>
      </c>
      <c r="M548" s="72">
        <v>102.253608889812</v>
      </c>
      <c r="N548" s="72">
        <v>102.33989857294399</v>
      </c>
      <c r="O548" s="65">
        <f t="shared" si="46"/>
        <v>22.985106598392299</v>
      </c>
      <c r="P548" s="71"/>
      <c r="Q548" s="72">
        <v>82.200058299999995</v>
      </c>
      <c r="R548" s="72">
        <v>101.77685207284701</v>
      </c>
      <c r="S548" s="72">
        <v>89.762853146853104</v>
      </c>
      <c r="T548" s="72">
        <v>56.705895337218898</v>
      </c>
      <c r="U548" s="72">
        <v>24.271489959294399</v>
      </c>
      <c r="V548" s="65">
        <f t="shared" si="47"/>
        <v>101.77685207284701</v>
      </c>
      <c r="W548" s="71"/>
      <c r="X548" s="72">
        <v>28.276391139240499</v>
      </c>
      <c r="Y548" s="72">
        <v>68.031968831168797</v>
      </c>
      <c r="Z548" s="72">
        <v>19.370994301690502</v>
      </c>
      <c r="AA548" s="72">
        <v>27.6756344</v>
      </c>
      <c r="AB548" s="72">
        <v>39.858475990358997</v>
      </c>
      <c r="AC548" s="72">
        <v>35.956599999999902</v>
      </c>
      <c r="AD548" s="72">
        <v>80.4470323065364</v>
      </c>
      <c r="AE548" s="72">
        <v>4.9619265568569801</v>
      </c>
      <c r="AF548" s="65"/>
      <c r="AG548" s="72">
        <v>14.996631400417201</v>
      </c>
      <c r="AH548" s="72">
        <v>8.1394405887361891</v>
      </c>
      <c r="AI548" s="65">
        <f t="shared" si="48"/>
        <v>80.4470323065364</v>
      </c>
      <c r="AJ548" s="71"/>
      <c r="AK548" s="65"/>
      <c r="AL548" s="65"/>
      <c r="AM548" s="65"/>
      <c r="AN548" s="65"/>
      <c r="AO548" s="71"/>
      <c r="AP548" s="72">
        <v>100.336764765973</v>
      </c>
      <c r="AQ548" s="65"/>
      <c r="AR548" s="65"/>
      <c r="AS548" s="65">
        <f t="shared" si="49"/>
        <v>100.336764765973</v>
      </c>
      <c r="AT548" s="72">
        <v>-8</v>
      </c>
      <c r="AU548" s="72">
        <v>4</v>
      </c>
      <c r="AV548" s="65">
        <f t="shared" si="45"/>
        <v>4</v>
      </c>
      <c r="AW548" s="63" t="s">
        <v>5569</v>
      </c>
    </row>
    <row r="549" spans="1:49" ht="16" customHeight="1" x14ac:dyDescent="0.2">
      <c r="A549" s="30" t="s">
        <v>1874</v>
      </c>
      <c r="B549" s="30" t="s">
        <v>1876</v>
      </c>
      <c r="C549" s="71"/>
      <c r="D549" s="72">
        <v>44.6</v>
      </c>
      <c r="E549" s="72">
        <v>-17.100000000000001</v>
      </c>
      <c r="F549" s="72">
        <v>-49.6</v>
      </c>
      <c r="G549" s="72">
        <v>-11.7</v>
      </c>
      <c r="H549" s="72">
        <f t="shared" si="44"/>
        <v>44.6</v>
      </c>
      <c r="I549" s="72" t="s">
        <v>5568</v>
      </c>
      <c r="J549" s="71"/>
      <c r="K549" s="65"/>
      <c r="L549" s="72">
        <v>21.4205532600613</v>
      </c>
      <c r="M549" s="72">
        <v>78.429743483227696</v>
      </c>
      <c r="N549" s="72">
        <v>88.446750796084402</v>
      </c>
      <c r="O549" s="65">
        <f t="shared" si="46"/>
        <v>21.4205532600613</v>
      </c>
      <c r="P549" s="71"/>
      <c r="Q549" s="72">
        <v>15.571227199999999</v>
      </c>
      <c r="R549" s="72">
        <v>6.1130136092543497</v>
      </c>
      <c r="S549" s="72">
        <v>-5.1672167832167801</v>
      </c>
      <c r="T549" s="72">
        <v>3.41696944213155</v>
      </c>
      <c r="U549" s="72">
        <v>-1.5086999999999899</v>
      </c>
      <c r="V549" s="65">
        <f t="shared" si="47"/>
        <v>15.571227199999999</v>
      </c>
      <c r="W549" s="71"/>
      <c r="X549" s="72">
        <v>19.7320873417721</v>
      </c>
      <c r="Y549" s="72">
        <v>32.967033766233698</v>
      </c>
      <c r="Z549" s="72">
        <v>35.698842567911697</v>
      </c>
      <c r="AA549" s="72">
        <v>7.2907778619999997</v>
      </c>
      <c r="AB549" s="72">
        <v>50.327544651133998</v>
      </c>
      <c r="AC549" s="72">
        <v>29.2655999999999</v>
      </c>
      <c r="AD549" s="72">
        <v>0</v>
      </c>
      <c r="AE549" s="72">
        <v>-3.6966700902938401</v>
      </c>
      <c r="AF549" s="65"/>
      <c r="AG549" s="72">
        <v>-7.8861683135564302</v>
      </c>
      <c r="AH549" s="72">
        <v>8.3164711539678198</v>
      </c>
      <c r="AI549" s="65">
        <f t="shared" si="48"/>
        <v>50.327544651133998</v>
      </c>
      <c r="AJ549" s="71"/>
      <c r="AK549" s="65"/>
      <c r="AL549" s="65"/>
      <c r="AM549" s="65"/>
      <c r="AN549" s="65"/>
      <c r="AO549" s="71"/>
      <c r="AP549" s="72">
        <v>-9.9820172863942194</v>
      </c>
      <c r="AQ549" s="65"/>
      <c r="AR549" s="65"/>
      <c r="AS549" s="65">
        <f t="shared" si="49"/>
        <v>-9.9820172863942194</v>
      </c>
      <c r="AT549" s="72">
        <v>-12</v>
      </c>
      <c r="AU549" s="72">
        <v>-1</v>
      </c>
      <c r="AV549" s="65">
        <f t="shared" si="45"/>
        <v>-1</v>
      </c>
      <c r="AW549" s="63" t="s">
        <v>5569</v>
      </c>
    </row>
    <row r="550" spans="1:49" ht="16" customHeight="1" x14ac:dyDescent="0.2">
      <c r="A550" s="30" t="s">
        <v>1877</v>
      </c>
      <c r="B550" s="30" t="s">
        <v>1879</v>
      </c>
      <c r="C550" s="71"/>
      <c r="D550" s="72">
        <v>-29.8</v>
      </c>
      <c r="E550" s="72">
        <v>-20.9</v>
      </c>
      <c r="F550" s="72">
        <v>-10.199999999999999</v>
      </c>
      <c r="G550" s="72">
        <v>-14.4</v>
      </c>
      <c r="H550" s="72">
        <f t="shared" si="44"/>
        <v>-10.199999999999999</v>
      </c>
      <c r="I550" s="72" t="s">
        <v>5568</v>
      </c>
      <c r="J550" s="71"/>
      <c r="K550" s="65"/>
      <c r="L550" s="72">
        <v>-5.3599215278205099</v>
      </c>
      <c r="M550" s="72">
        <v>100.321944127116</v>
      </c>
      <c r="N550" s="72">
        <v>101.243071116876</v>
      </c>
      <c r="O550" s="65">
        <f t="shared" si="46"/>
        <v>-5.3599215278205099</v>
      </c>
      <c r="P550" s="71"/>
      <c r="Q550" s="72">
        <v>12.1978069</v>
      </c>
      <c r="R550" s="72">
        <v>-2.4390243902439002</v>
      </c>
      <c r="S550" s="72">
        <v>-6.12875524475524</v>
      </c>
      <c r="T550" s="72">
        <v>26.9806663613655</v>
      </c>
      <c r="U550" s="72">
        <v>3.78302320217096</v>
      </c>
      <c r="V550" s="65">
        <f t="shared" si="47"/>
        <v>26.9806663613655</v>
      </c>
      <c r="W550" s="71"/>
      <c r="X550" s="72">
        <v>-0.52107721518988004</v>
      </c>
      <c r="Y550" s="72">
        <v>-5.9940051948051902</v>
      </c>
      <c r="Z550" s="72">
        <v>-2.3809523809523698</v>
      </c>
      <c r="AA550" s="72">
        <v>-3.5488949320000001</v>
      </c>
      <c r="AB550" s="72">
        <v>0</v>
      </c>
      <c r="AC550" s="72">
        <v>2.91</v>
      </c>
      <c r="AD550" s="72">
        <v>1.63422194668318</v>
      </c>
      <c r="AE550" s="72">
        <v>-13.409017684129401</v>
      </c>
      <c r="AF550" s="65"/>
      <c r="AG550" s="72">
        <v>-31.4672041812989</v>
      </c>
      <c r="AH550" s="72">
        <v>18.3216759118577</v>
      </c>
      <c r="AI550" s="65">
        <f t="shared" si="48"/>
        <v>2.91</v>
      </c>
      <c r="AJ550" s="71"/>
      <c r="AK550" s="65"/>
      <c r="AL550" s="65"/>
      <c r="AM550" s="65"/>
      <c r="AN550" s="65"/>
      <c r="AO550" s="71"/>
      <c r="AP550" s="72">
        <v>60.810673885000298</v>
      </c>
      <c r="AQ550" s="65"/>
      <c r="AR550" s="65"/>
      <c r="AS550" s="65">
        <f t="shared" si="49"/>
        <v>60.810673885000298</v>
      </c>
      <c r="AT550" s="72">
        <v>-13</v>
      </c>
      <c r="AU550" s="72">
        <v>-4</v>
      </c>
      <c r="AV550" s="65">
        <f t="shared" si="45"/>
        <v>-4</v>
      </c>
      <c r="AW550" s="63" t="s">
        <v>5569</v>
      </c>
    </row>
    <row r="551" spans="1:49" ht="16" customHeight="1" x14ac:dyDescent="0.2">
      <c r="A551" s="30" t="s">
        <v>1880</v>
      </c>
      <c r="B551" s="30" t="s">
        <v>1882</v>
      </c>
      <c r="C551" s="71"/>
      <c r="D551" s="72">
        <v>56.6</v>
      </c>
      <c r="E551" s="72">
        <v>2.5</v>
      </c>
      <c r="F551" s="72">
        <v>-218.5</v>
      </c>
      <c r="G551" s="72">
        <v>18.3</v>
      </c>
      <c r="H551" s="72">
        <f t="shared" si="44"/>
        <v>56.6</v>
      </c>
      <c r="I551" s="72" t="s">
        <v>5568</v>
      </c>
      <c r="J551" s="71"/>
      <c r="K551" s="65"/>
      <c r="L551" s="72">
        <v>-12.6594665104512</v>
      </c>
      <c r="M551" s="72">
        <v>98.890381864678602</v>
      </c>
      <c r="N551" s="72">
        <v>101.510067114093</v>
      </c>
      <c r="O551" s="65">
        <f t="shared" si="46"/>
        <v>-12.6594665104512</v>
      </c>
      <c r="P551" s="71"/>
      <c r="Q551" s="72">
        <v>69.6714099</v>
      </c>
      <c r="R551" s="72">
        <v>93.906156359565898</v>
      </c>
      <c r="S551" s="72">
        <v>98.232022099447505</v>
      </c>
      <c r="T551" s="72">
        <v>98.743971497584496</v>
      </c>
      <c r="U551" s="72">
        <v>96.369659264497798</v>
      </c>
      <c r="V551" s="65">
        <f t="shared" si="47"/>
        <v>98.743971497584496</v>
      </c>
      <c r="W551" s="71"/>
      <c r="X551" s="72">
        <v>85.143191185410302</v>
      </c>
      <c r="Y551" s="72">
        <v>97.002997802197797</v>
      </c>
      <c r="Z551" s="72">
        <v>44.620961722998103</v>
      </c>
      <c r="AA551" s="72">
        <v>-4.2280572049999998</v>
      </c>
      <c r="AB551" s="72">
        <v>80.022179096201796</v>
      </c>
      <c r="AC551" s="72">
        <v>4.0018000000000002</v>
      </c>
      <c r="AD551" s="72">
        <v>100</v>
      </c>
      <c r="AE551" s="72">
        <v>47.006752729967999</v>
      </c>
      <c r="AF551" s="65"/>
      <c r="AG551" s="72">
        <v>-14.8848786343722</v>
      </c>
      <c r="AH551" s="72">
        <v>7.6824049407515496</v>
      </c>
      <c r="AI551" s="65">
        <f t="shared" si="48"/>
        <v>100</v>
      </c>
      <c r="AJ551" s="71"/>
      <c r="AK551" s="65"/>
      <c r="AL551" s="65"/>
      <c r="AM551" s="65"/>
      <c r="AN551" s="65"/>
      <c r="AO551" s="71"/>
      <c r="AP551" s="72">
        <v>53.254188768207399</v>
      </c>
      <c r="AQ551" s="72">
        <v>51.929056262380399</v>
      </c>
      <c r="AR551" s="65"/>
      <c r="AS551" s="65">
        <f t="shared" si="49"/>
        <v>53.254188768207399</v>
      </c>
      <c r="AT551" s="72">
        <v>-9</v>
      </c>
      <c r="AU551" s="72">
        <v>-4</v>
      </c>
      <c r="AV551" s="65">
        <f t="shared" si="45"/>
        <v>-4</v>
      </c>
      <c r="AW551" s="63" t="s">
        <v>5569</v>
      </c>
    </row>
    <row r="552" spans="1:49" ht="16" customHeight="1" x14ac:dyDescent="0.2">
      <c r="A552" s="30" t="s">
        <v>1883</v>
      </c>
      <c r="B552" s="30" t="s">
        <v>1885</v>
      </c>
      <c r="C552" s="71"/>
      <c r="D552" s="72">
        <v>26.6</v>
      </c>
      <c r="E552" s="72">
        <v>-12</v>
      </c>
      <c r="F552" s="72">
        <v>-37.200000000000003</v>
      </c>
      <c r="G552" s="72">
        <v>-6.2</v>
      </c>
      <c r="H552" s="72">
        <f t="shared" si="44"/>
        <v>26.6</v>
      </c>
      <c r="I552" s="72" t="s">
        <v>5568</v>
      </c>
      <c r="J552" s="71"/>
      <c r="K552" s="65"/>
      <c r="L552" s="72">
        <v>-23.917917712126801</v>
      </c>
      <c r="M552" s="72">
        <v>74.566413957835607</v>
      </c>
      <c r="N552" s="72">
        <v>69.069465738884304</v>
      </c>
      <c r="O552" s="65">
        <f t="shared" si="46"/>
        <v>-23.917917712126801</v>
      </c>
      <c r="P552" s="71"/>
      <c r="Q552" s="72">
        <v>54.381254599999998</v>
      </c>
      <c r="R552" s="72">
        <v>73.831592772921695</v>
      </c>
      <c r="S552" s="72">
        <v>55.060055944055897</v>
      </c>
      <c r="T552" s="72">
        <v>59.9531892589508</v>
      </c>
      <c r="U552" s="72">
        <v>65.248423473541294</v>
      </c>
      <c r="V552" s="65">
        <f t="shared" si="47"/>
        <v>73.831592772921695</v>
      </c>
      <c r="W552" s="71"/>
      <c r="X552" s="72">
        <v>45.997910126582198</v>
      </c>
      <c r="Y552" s="72">
        <v>23.876124675324601</v>
      </c>
      <c r="Z552" s="72">
        <v>46.825946855267603</v>
      </c>
      <c r="AA552" s="72">
        <v>-15.64907176</v>
      </c>
      <c r="AB552" s="72">
        <v>77.952536926024294</v>
      </c>
      <c r="AC552" s="72">
        <v>32.129600000000003</v>
      </c>
      <c r="AD552" s="72">
        <v>0</v>
      </c>
      <c r="AE552" s="72">
        <v>1.05791808885523</v>
      </c>
      <c r="AF552" s="65"/>
      <c r="AG552" s="72">
        <v>-12.5574017533126</v>
      </c>
      <c r="AH552" s="72">
        <v>43.230455717927697</v>
      </c>
      <c r="AI552" s="65">
        <f t="shared" si="48"/>
        <v>77.952536926024294</v>
      </c>
      <c r="AJ552" s="71"/>
      <c r="AK552" s="65"/>
      <c r="AL552" s="65"/>
      <c r="AM552" s="65"/>
      <c r="AN552" s="65"/>
      <c r="AO552" s="71"/>
      <c r="AP552" s="72">
        <v>-8.2106552146048895</v>
      </c>
      <c r="AQ552" s="65"/>
      <c r="AR552" s="65"/>
      <c r="AS552" s="65">
        <f t="shared" si="49"/>
        <v>-8.2106552146048895</v>
      </c>
      <c r="AT552" s="72">
        <v>-12</v>
      </c>
      <c r="AU552" s="72">
        <v>1</v>
      </c>
      <c r="AV552" s="65">
        <f t="shared" si="45"/>
        <v>1</v>
      </c>
      <c r="AW552" s="63" t="s">
        <v>5569</v>
      </c>
    </row>
    <row r="553" spans="1:49" ht="16" customHeight="1" x14ac:dyDescent="0.2">
      <c r="A553" s="30" t="s">
        <v>1886</v>
      </c>
      <c r="B553" s="30" t="s">
        <v>1888</v>
      </c>
      <c r="C553" s="71"/>
      <c r="D553" s="72">
        <v>16.2</v>
      </c>
      <c r="E553" s="72">
        <v>-5.7</v>
      </c>
      <c r="F553" s="72">
        <v>-24.9</v>
      </c>
      <c r="G553" s="72">
        <v>-30.7</v>
      </c>
      <c r="H553" s="72">
        <f t="shared" si="44"/>
        <v>16.2</v>
      </c>
      <c r="I553" s="72" t="s">
        <v>5568</v>
      </c>
      <c r="J553" s="71"/>
      <c r="K553" s="65"/>
      <c r="L553" s="72">
        <v>41.910502324996102</v>
      </c>
      <c r="M553" s="72">
        <v>102.704694204845</v>
      </c>
      <c r="N553" s="72">
        <v>101.510067114093</v>
      </c>
      <c r="O553" s="65">
        <f t="shared" si="46"/>
        <v>41.910502324996102</v>
      </c>
      <c r="P553" s="71"/>
      <c r="Q553" s="72">
        <v>17.1297462</v>
      </c>
      <c r="R553" s="72">
        <v>75.298000486841204</v>
      </c>
      <c r="S553" s="72">
        <v>85.966828729281701</v>
      </c>
      <c r="T553" s="72">
        <v>49.178754106280103</v>
      </c>
      <c r="U553" s="72">
        <v>24.092431541725599</v>
      </c>
      <c r="V553" s="65">
        <f t="shared" si="47"/>
        <v>85.966828729281701</v>
      </c>
      <c r="W553" s="71"/>
      <c r="X553" s="72">
        <v>10.067203343465</v>
      </c>
      <c r="Y553" s="72">
        <v>-9.5904087912087803</v>
      </c>
      <c r="Z553" s="72">
        <v>15.4171257300588</v>
      </c>
      <c r="AA553" s="72">
        <v>6.9781203060000001</v>
      </c>
      <c r="AB553" s="72">
        <v>22.8805519278174</v>
      </c>
      <c r="AC553" s="72">
        <v>9.0963999999999796</v>
      </c>
      <c r="AD553" s="72">
        <v>0</v>
      </c>
      <c r="AE553" s="72">
        <v>2.60718575540547</v>
      </c>
      <c r="AF553" s="65"/>
      <c r="AG553" s="72">
        <v>-3.5334921607689802</v>
      </c>
      <c r="AH553" s="72">
        <v>7.0595252437940301</v>
      </c>
      <c r="AI553" s="65">
        <f t="shared" si="48"/>
        <v>22.8805519278174</v>
      </c>
      <c r="AJ553" s="71"/>
      <c r="AK553" s="65"/>
      <c r="AL553" s="65"/>
      <c r="AM553" s="65"/>
      <c r="AN553" s="65"/>
      <c r="AO553" s="71"/>
      <c r="AP553" s="72">
        <v>96.546418976325498</v>
      </c>
      <c r="AQ553" s="72">
        <v>97.829734035546394</v>
      </c>
      <c r="AR553" s="65"/>
      <c r="AS553" s="65">
        <f t="shared" si="49"/>
        <v>97.829734035546394</v>
      </c>
      <c r="AT553" s="72">
        <v>-13</v>
      </c>
      <c r="AU553" s="72">
        <v>-2</v>
      </c>
      <c r="AV553" s="65">
        <f t="shared" si="45"/>
        <v>-2</v>
      </c>
      <c r="AW553" s="63" t="s">
        <v>5569</v>
      </c>
    </row>
    <row r="554" spans="1:49" ht="16" customHeight="1" x14ac:dyDescent="0.2">
      <c r="A554" s="30" t="s">
        <v>1889</v>
      </c>
      <c r="B554" s="30" t="s">
        <v>1891</v>
      </c>
      <c r="C554" s="71"/>
      <c r="D554" s="72">
        <v>-19</v>
      </c>
      <c r="E554" s="72">
        <v>8.1999999999999993</v>
      </c>
      <c r="F554" s="72">
        <v>-43.6</v>
      </c>
      <c r="G554" s="72">
        <v>48.2</v>
      </c>
      <c r="H554" s="72">
        <f t="shared" si="44"/>
        <v>48.2</v>
      </c>
      <c r="I554" s="72" t="s">
        <v>5568</v>
      </c>
      <c r="J554" s="71"/>
      <c r="K554" s="65"/>
      <c r="L554" s="72">
        <v>2.2326758934596902</v>
      </c>
      <c r="M554" s="72">
        <v>8.3871527025269792</v>
      </c>
      <c r="N554" s="72">
        <v>-61.241610738254998</v>
      </c>
      <c r="O554" s="65">
        <f t="shared" si="46"/>
        <v>2.2326758934596902</v>
      </c>
      <c r="P554" s="71"/>
      <c r="Q554" s="72">
        <v>78.439767200000006</v>
      </c>
      <c r="R554" s="72">
        <v>-5.2489626691611297</v>
      </c>
      <c r="S554" s="72">
        <v>97.458541436464103</v>
      </c>
      <c r="T554" s="72">
        <v>89.6618458937198</v>
      </c>
      <c r="U554" s="72">
        <v>38.519588543140003</v>
      </c>
      <c r="V554" s="65">
        <f t="shared" si="47"/>
        <v>97.458541436464103</v>
      </c>
      <c r="W554" s="71"/>
      <c r="X554" s="72">
        <v>32.8635559270516</v>
      </c>
      <c r="Y554" s="72">
        <v>25.574426373626299</v>
      </c>
      <c r="Z554" s="72">
        <v>17.546012269938601</v>
      </c>
      <c r="AA554" s="72">
        <v>-29.093712679999999</v>
      </c>
      <c r="AB554" s="72">
        <v>54.429038135576398</v>
      </c>
      <c r="AC554" s="72">
        <v>8.0757999999999992</v>
      </c>
      <c r="AD554" s="72">
        <v>100</v>
      </c>
      <c r="AE554" s="72">
        <v>3.4979700311584598</v>
      </c>
      <c r="AF554" s="65"/>
      <c r="AG554" s="72">
        <v>-20.6513520770384</v>
      </c>
      <c r="AH554" s="72">
        <v>18.875404257451699</v>
      </c>
      <c r="AI554" s="65">
        <f t="shared" si="48"/>
        <v>100</v>
      </c>
      <c r="AJ554" s="71"/>
      <c r="AK554" s="65"/>
      <c r="AL554" s="65"/>
      <c r="AM554" s="65"/>
      <c r="AN554" s="65"/>
      <c r="AO554" s="71"/>
      <c r="AP554" s="72">
        <v>15.3242816794218</v>
      </c>
      <c r="AQ554" s="72">
        <v>-7.0250306327622702</v>
      </c>
      <c r="AR554" s="65"/>
      <c r="AS554" s="65">
        <f t="shared" si="49"/>
        <v>15.3242816794218</v>
      </c>
      <c r="AT554" s="72">
        <v>-8</v>
      </c>
      <c r="AU554" s="72">
        <v>-1</v>
      </c>
      <c r="AV554" s="65">
        <f t="shared" si="45"/>
        <v>-1</v>
      </c>
      <c r="AW554" s="63" t="s">
        <v>5569</v>
      </c>
    </row>
    <row r="555" spans="1:49" ht="16" customHeight="1" x14ac:dyDescent="0.2">
      <c r="A555" s="30" t="s">
        <v>1892</v>
      </c>
      <c r="B555" s="30" t="s">
        <v>1894</v>
      </c>
      <c r="C555" s="71"/>
      <c r="D555" s="72">
        <v>24.6</v>
      </c>
      <c r="E555" s="72">
        <v>-8.1999999999999993</v>
      </c>
      <c r="F555" s="72">
        <v>-37.6</v>
      </c>
      <c r="G555" s="72">
        <v>45.5</v>
      </c>
      <c r="H555" s="72">
        <f t="shared" si="44"/>
        <v>45.5</v>
      </c>
      <c r="I555" s="72" t="s">
        <v>5568</v>
      </c>
      <c r="J555" s="71"/>
      <c r="K555" s="65"/>
      <c r="L555" s="72">
        <v>61.983449808924803</v>
      </c>
      <c r="M555" s="72">
        <v>98.390279364419897</v>
      </c>
      <c r="N555" s="72">
        <v>98.318197900695793</v>
      </c>
      <c r="O555" s="65">
        <f t="shared" si="46"/>
        <v>61.983449808924803</v>
      </c>
      <c r="P555" s="71"/>
      <c r="Q555" s="72">
        <v>72.106096500000007</v>
      </c>
      <c r="R555" s="72">
        <v>100.696500958735</v>
      </c>
      <c r="S555" s="72">
        <v>98.678937062936996</v>
      </c>
      <c r="T555" s="72">
        <v>94.424463197335498</v>
      </c>
      <c r="U555" s="72">
        <v>75.153443826322899</v>
      </c>
      <c r="V555" s="65">
        <f t="shared" si="47"/>
        <v>100.696500958735</v>
      </c>
      <c r="W555" s="71"/>
      <c r="X555" s="72">
        <v>83.972593670885999</v>
      </c>
      <c r="Y555" s="72">
        <v>99.200800000000001</v>
      </c>
      <c r="Z555" s="72">
        <v>31.7657058914122</v>
      </c>
      <c r="AA555" s="72">
        <v>-1.8925706120000001</v>
      </c>
      <c r="AB555" s="72">
        <v>37.444358992285999</v>
      </c>
      <c r="AC555" s="72">
        <v>27.790999999999901</v>
      </c>
      <c r="AD555" s="72">
        <v>15.617835518193999</v>
      </c>
      <c r="AE555" s="72">
        <v>14.7816544303695</v>
      </c>
      <c r="AF555" s="65"/>
      <c r="AG555" s="72">
        <v>-19.795199238096401</v>
      </c>
      <c r="AH555" s="72">
        <v>-4.0243910461372101</v>
      </c>
      <c r="AI555" s="65">
        <f t="shared" si="48"/>
        <v>99.200800000000001</v>
      </c>
      <c r="AJ555" s="71"/>
      <c r="AK555" s="65"/>
      <c r="AL555" s="65"/>
      <c r="AM555" s="65"/>
      <c r="AN555" s="65"/>
      <c r="AO555" s="71"/>
      <c r="AP555" s="72">
        <v>97.175089440163802</v>
      </c>
      <c r="AQ555" s="65"/>
      <c r="AR555" s="65"/>
      <c r="AS555" s="65">
        <f t="shared" si="49"/>
        <v>97.175089440163802</v>
      </c>
      <c r="AT555" s="72">
        <v>-11</v>
      </c>
      <c r="AU555" s="72">
        <v>6</v>
      </c>
      <c r="AV555" s="65">
        <f t="shared" si="45"/>
        <v>6</v>
      </c>
      <c r="AW555" s="63" t="s">
        <v>5569</v>
      </c>
    </row>
    <row r="556" spans="1:49" ht="16" customHeight="1" x14ac:dyDescent="0.2">
      <c r="A556" s="30" t="s">
        <v>1895</v>
      </c>
      <c r="B556" s="30" t="s">
        <v>1897</v>
      </c>
      <c r="C556" s="71"/>
      <c r="D556" s="72">
        <v>38.299999999999997</v>
      </c>
      <c r="E556" s="72">
        <v>3.8</v>
      </c>
      <c r="F556" s="72">
        <v>-59.8</v>
      </c>
      <c r="G556" s="72">
        <v>-17.100000000000001</v>
      </c>
      <c r="H556" s="72">
        <f t="shared" si="44"/>
        <v>38.299999999999997</v>
      </c>
      <c r="I556" s="72" t="s">
        <v>5568</v>
      </c>
      <c r="J556" s="71"/>
      <c r="K556" s="65"/>
      <c r="L556" s="72">
        <v>23.2274604085931</v>
      </c>
      <c r="M556" s="72">
        <v>103.21944127115999</v>
      </c>
      <c r="N556" s="72">
        <v>104.167944333058</v>
      </c>
      <c r="O556" s="65">
        <f t="shared" si="46"/>
        <v>23.2274604085931</v>
      </c>
      <c r="P556" s="71"/>
      <c r="Q556" s="72">
        <v>12.4374527</v>
      </c>
      <c r="R556" s="72">
        <v>29.2745115809862</v>
      </c>
      <c r="S556" s="72">
        <v>94.657958041957997</v>
      </c>
      <c r="T556" s="72">
        <v>74.6909078268109</v>
      </c>
      <c r="U556" s="72">
        <v>62.670404477611903</v>
      </c>
      <c r="V556" s="65">
        <f t="shared" si="47"/>
        <v>94.657958041957997</v>
      </c>
      <c r="W556" s="71"/>
      <c r="X556" s="72">
        <v>45.048543037974603</v>
      </c>
      <c r="Y556" s="72">
        <v>77.122877922077905</v>
      </c>
      <c r="Z556" s="72">
        <v>2.9809503500728498</v>
      </c>
      <c r="AA556" s="72">
        <v>-12.85772231</v>
      </c>
      <c r="AB556" s="72">
        <v>41.819509504610501</v>
      </c>
      <c r="AC556" s="72">
        <v>25.832999999999998</v>
      </c>
      <c r="AD556" s="72">
        <v>81.943988684582706</v>
      </c>
      <c r="AE556" s="72">
        <v>-2.3898099252911398</v>
      </c>
      <c r="AF556" s="65"/>
      <c r="AG556" s="72">
        <v>-41.083619729143102</v>
      </c>
      <c r="AH556" s="72">
        <v>5.0007020311566999</v>
      </c>
      <c r="AI556" s="65">
        <f t="shared" si="48"/>
        <v>81.943988684582706</v>
      </c>
      <c r="AJ556" s="71"/>
      <c r="AK556" s="65"/>
      <c r="AL556" s="65"/>
      <c r="AM556" s="65"/>
      <c r="AN556" s="65"/>
      <c r="AO556" s="71"/>
      <c r="AP556" s="72">
        <v>101.93305035392299</v>
      </c>
      <c r="AQ556" s="65"/>
      <c r="AR556" s="65"/>
      <c r="AS556" s="65">
        <f t="shared" si="49"/>
        <v>101.93305035392299</v>
      </c>
      <c r="AT556" s="72">
        <v>-13</v>
      </c>
      <c r="AU556" s="72">
        <v>1</v>
      </c>
      <c r="AV556" s="65">
        <f t="shared" si="45"/>
        <v>1</v>
      </c>
      <c r="AW556" s="63" t="s">
        <v>5569</v>
      </c>
    </row>
    <row r="557" spans="1:49" ht="16" customHeight="1" x14ac:dyDescent="0.2">
      <c r="A557" s="30" t="s">
        <v>1898</v>
      </c>
      <c r="B557" s="30" t="s">
        <v>1900</v>
      </c>
      <c r="C557" s="71"/>
      <c r="D557" s="72">
        <v>50.1</v>
      </c>
      <c r="E557" s="72">
        <v>3.2</v>
      </c>
      <c r="F557" s="72">
        <v>-66.400000000000006</v>
      </c>
      <c r="G557" s="72">
        <v>15.6</v>
      </c>
      <c r="H557" s="72">
        <f t="shared" si="44"/>
        <v>50.1</v>
      </c>
      <c r="I557" s="72" t="s">
        <v>5568</v>
      </c>
      <c r="J557" s="71"/>
      <c r="K557" s="65"/>
      <c r="L557" s="72">
        <v>-21</v>
      </c>
      <c r="M557" s="72">
        <v>-12.4181873347492</v>
      </c>
      <c r="N557" s="72">
        <v>30.2013422818791</v>
      </c>
      <c r="O557" s="65">
        <f t="shared" si="46"/>
        <v>-21</v>
      </c>
      <c r="P557" s="71"/>
      <c r="Q557" s="72">
        <v>-7.3131724</v>
      </c>
      <c r="R557" s="72">
        <v>50.967253327554197</v>
      </c>
      <c r="S557" s="72">
        <v>53.812132596684997</v>
      </c>
      <c r="T557" s="72">
        <v>5.5072565217391203</v>
      </c>
      <c r="U557" s="72">
        <v>1.1787115983026899</v>
      </c>
      <c r="V557" s="65">
        <f t="shared" si="47"/>
        <v>53.812132596684997</v>
      </c>
      <c r="W557" s="71"/>
      <c r="X557" s="72">
        <v>-10.2975382978723</v>
      </c>
      <c r="Y557" s="72">
        <v>2.49750329670329</v>
      </c>
      <c r="Z557" s="72">
        <v>2.4252633072094598</v>
      </c>
      <c r="AA557" s="72">
        <v>10.896324290000001</v>
      </c>
      <c r="AB557" s="72">
        <v>64.718141292568504</v>
      </c>
      <c r="AC557" s="72">
        <v>20.771999999999998</v>
      </c>
      <c r="AD557" s="72">
        <v>42.878202671226802</v>
      </c>
      <c r="AE557" s="72">
        <v>1.40443786231946</v>
      </c>
      <c r="AF557" s="65"/>
      <c r="AG557" s="72">
        <v>-11.252227052571399</v>
      </c>
      <c r="AH557" s="72">
        <v>7.64022858338513</v>
      </c>
      <c r="AI557" s="65">
        <f t="shared" si="48"/>
        <v>64.718141292568504</v>
      </c>
      <c r="AJ557" s="71"/>
      <c r="AK557" s="65"/>
      <c r="AL557" s="65"/>
      <c r="AM557" s="65"/>
      <c r="AN557" s="65"/>
      <c r="AO557" s="71"/>
      <c r="AP557" s="72">
        <v>-10.017724970995999</v>
      </c>
      <c r="AQ557" s="72">
        <v>-5.0068721774985301</v>
      </c>
      <c r="AR557" s="65"/>
      <c r="AS557" s="65">
        <f t="shared" si="49"/>
        <v>-5.0068721774985301</v>
      </c>
      <c r="AT557" s="72">
        <v>-3</v>
      </c>
      <c r="AU557" s="72">
        <v>-1</v>
      </c>
      <c r="AV557" s="65">
        <f t="shared" si="45"/>
        <v>-1</v>
      </c>
      <c r="AW557" s="63" t="s">
        <v>5569</v>
      </c>
    </row>
    <row r="558" spans="1:49" ht="16" customHeight="1" x14ac:dyDescent="0.2">
      <c r="A558" s="30" t="s">
        <v>1901</v>
      </c>
      <c r="B558" s="30" t="s">
        <v>1903</v>
      </c>
      <c r="C558" s="71"/>
      <c r="D558" s="72">
        <v>-371.4</v>
      </c>
      <c r="E558" s="72">
        <v>10.7</v>
      </c>
      <c r="F558" s="72">
        <v>61.1</v>
      </c>
      <c r="G558" s="72">
        <v>18.3</v>
      </c>
      <c r="H558" s="72">
        <f t="shared" si="44"/>
        <v>61.1</v>
      </c>
      <c r="I558" s="72" t="s">
        <v>5568</v>
      </c>
      <c r="J558" s="71"/>
      <c r="K558" s="65"/>
      <c r="L558" s="72">
        <v>85.352860035082202</v>
      </c>
      <c r="M558" s="72">
        <v>102.01118287027001</v>
      </c>
      <c r="N558" s="72">
        <v>102.34899328858999</v>
      </c>
      <c r="O558" s="65">
        <f t="shared" si="46"/>
        <v>85.352860035082202</v>
      </c>
      <c r="P558" s="71"/>
      <c r="Q558" s="72">
        <v>84.224103600000007</v>
      </c>
      <c r="R558" s="72">
        <v>84.738955823293097</v>
      </c>
      <c r="S558" s="72">
        <v>92.707160220994396</v>
      </c>
      <c r="T558" s="72">
        <v>67.4396236714975</v>
      </c>
      <c r="U558" s="72">
        <v>40.075458415841503</v>
      </c>
      <c r="V558" s="65">
        <f t="shared" si="47"/>
        <v>92.707160220994396</v>
      </c>
      <c r="W558" s="71"/>
      <c r="X558" s="72">
        <v>18.577841641337301</v>
      </c>
      <c r="Y558" s="72">
        <v>33.266734065934003</v>
      </c>
      <c r="Z558" s="72">
        <v>53.875968992247998</v>
      </c>
      <c r="AA558" s="72">
        <v>3.9252874950000001</v>
      </c>
      <c r="AB558" s="72">
        <v>43.604103132797299</v>
      </c>
      <c r="AC558" s="72">
        <v>7.8125999999999998</v>
      </c>
      <c r="AD558" s="72">
        <v>0</v>
      </c>
      <c r="AE558" s="72">
        <v>27.4255562817795</v>
      </c>
      <c r="AF558" s="65"/>
      <c r="AG558" s="72">
        <v>-25.5723211353653</v>
      </c>
      <c r="AH558" s="72">
        <v>12.738407609304501</v>
      </c>
      <c r="AI558" s="65">
        <f t="shared" si="48"/>
        <v>53.875968992247998</v>
      </c>
      <c r="AJ558" s="71"/>
      <c r="AK558" s="65"/>
      <c r="AL558" s="65"/>
      <c r="AM558" s="65"/>
      <c r="AN558" s="65"/>
      <c r="AO558" s="71"/>
      <c r="AP558" s="72">
        <v>94.237033489369907</v>
      </c>
      <c r="AQ558" s="72">
        <v>96.109825598301896</v>
      </c>
      <c r="AR558" s="65"/>
      <c r="AS558" s="65">
        <f t="shared" si="49"/>
        <v>96.109825598301896</v>
      </c>
      <c r="AT558" s="72">
        <v>10</v>
      </c>
      <c r="AU558" s="72">
        <v>1</v>
      </c>
      <c r="AV558" s="65">
        <f t="shared" si="45"/>
        <v>10</v>
      </c>
      <c r="AW558" s="63" t="s">
        <v>5567</v>
      </c>
    </row>
    <row r="559" spans="1:49" ht="16" customHeight="1" x14ac:dyDescent="0.2">
      <c r="A559" s="30" t="s">
        <v>1904</v>
      </c>
      <c r="B559" s="30" t="s">
        <v>1906</v>
      </c>
      <c r="C559" s="71"/>
      <c r="D559" s="72">
        <v>-52.8</v>
      </c>
      <c r="E559" s="72">
        <v>-41.1</v>
      </c>
      <c r="F559" s="72">
        <v>-5.5</v>
      </c>
      <c r="G559" s="72">
        <v>10.1</v>
      </c>
      <c r="H559" s="72">
        <f t="shared" si="44"/>
        <v>10.1</v>
      </c>
      <c r="I559" s="72" t="s">
        <v>5568</v>
      </c>
      <c r="J559" s="71"/>
      <c r="K559" s="65"/>
      <c r="L559" s="72">
        <v>-6.70366006943049</v>
      </c>
      <c r="M559" s="72">
        <v>1.10528368948029</v>
      </c>
      <c r="N559" s="72">
        <v>-36.0738255033556</v>
      </c>
      <c r="O559" s="65">
        <f t="shared" si="46"/>
        <v>-6.70366006943049</v>
      </c>
      <c r="P559" s="71"/>
      <c r="Q559" s="72">
        <v>9.6435390299999995</v>
      </c>
      <c r="R559" s="72">
        <v>-25.949367088607602</v>
      </c>
      <c r="S559" s="72">
        <v>-27.292839779005501</v>
      </c>
      <c r="T559" s="72">
        <v>5.1207830917874304</v>
      </c>
      <c r="U559" s="72">
        <v>-11.834018246110301</v>
      </c>
      <c r="V559" s="65">
        <f t="shared" si="47"/>
        <v>9.6435390299999995</v>
      </c>
      <c r="W559" s="71"/>
      <c r="X559" s="72">
        <v>3.0763218844984701</v>
      </c>
      <c r="Y559" s="72">
        <v>3.5964043956043898</v>
      </c>
      <c r="Z559" s="72">
        <v>10.5263157894736</v>
      </c>
      <c r="AA559" s="72">
        <v>-0.191471536</v>
      </c>
      <c r="AB559" s="72">
        <v>15.6129493425631</v>
      </c>
      <c r="AC559" s="72">
        <v>7.5863999999999896</v>
      </c>
      <c r="AD559" s="72">
        <v>62.314646286024796</v>
      </c>
      <c r="AE559" s="72">
        <v>-1.5358109097280499</v>
      </c>
      <c r="AF559" s="65"/>
      <c r="AG559" s="72">
        <v>17.129777582074901</v>
      </c>
      <c r="AH559" s="72">
        <v>11.2563635273541</v>
      </c>
      <c r="AI559" s="65">
        <f t="shared" si="48"/>
        <v>62.314646286024796</v>
      </c>
      <c r="AJ559" s="71"/>
      <c r="AK559" s="65"/>
      <c r="AL559" s="65"/>
      <c r="AM559" s="65"/>
      <c r="AN559" s="65"/>
      <c r="AO559" s="71"/>
      <c r="AP559" s="72">
        <v>-14.6015052557108</v>
      </c>
      <c r="AQ559" s="72">
        <v>-14.202914399759401</v>
      </c>
      <c r="AR559" s="65"/>
      <c r="AS559" s="65">
        <f t="shared" si="49"/>
        <v>-14.202914399759401</v>
      </c>
      <c r="AT559" s="72">
        <v>-8</v>
      </c>
      <c r="AU559" s="72">
        <v>3</v>
      </c>
      <c r="AV559" s="65">
        <f t="shared" si="45"/>
        <v>3</v>
      </c>
      <c r="AW559" s="63" t="s">
        <v>5569</v>
      </c>
    </row>
    <row r="560" spans="1:49" ht="16" customHeight="1" x14ac:dyDescent="0.2">
      <c r="A560" s="30" t="s">
        <v>1907</v>
      </c>
      <c r="B560" s="30" t="s">
        <v>1909</v>
      </c>
      <c r="C560" s="71"/>
      <c r="D560" s="72">
        <v>-8.6</v>
      </c>
      <c r="E560" s="72">
        <v>-15.8</v>
      </c>
      <c r="F560" s="72">
        <v>19.399999999999999</v>
      </c>
      <c r="G560" s="72">
        <v>23.7</v>
      </c>
      <c r="H560" s="72">
        <f t="shared" si="44"/>
        <v>23.7</v>
      </c>
      <c r="I560" s="72" t="s">
        <v>5568</v>
      </c>
      <c r="J560" s="71"/>
      <c r="K560" s="65"/>
      <c r="L560" s="72">
        <v>1.89216241972472</v>
      </c>
      <c r="M560" s="72">
        <v>98.890381864678602</v>
      </c>
      <c r="N560" s="72">
        <v>96.476510067114006</v>
      </c>
      <c r="O560" s="65">
        <f t="shared" si="46"/>
        <v>1.89216241972472</v>
      </c>
      <c r="P560" s="71"/>
      <c r="Q560" s="72">
        <v>85.260056300000002</v>
      </c>
      <c r="R560" s="72">
        <v>13.9240506329113</v>
      </c>
      <c r="S560" s="72">
        <v>76.022077348066205</v>
      </c>
      <c r="T560" s="72">
        <v>72.173923188405695</v>
      </c>
      <c r="U560" s="72">
        <v>19.141936492220601</v>
      </c>
      <c r="V560" s="65">
        <f t="shared" si="47"/>
        <v>85.260056300000002</v>
      </c>
      <c r="W560" s="71"/>
      <c r="X560" s="72">
        <v>6.4197869300911803</v>
      </c>
      <c r="Y560" s="72">
        <v>27.772228571428499</v>
      </c>
      <c r="Z560" s="72">
        <v>57.142857142857103</v>
      </c>
      <c r="AA560" s="72">
        <v>8.6460315419999993</v>
      </c>
      <c r="AB560" s="72">
        <v>100</v>
      </c>
      <c r="AC560" s="72">
        <v>10.0336</v>
      </c>
      <c r="AD560" s="72">
        <v>37.7331267033613</v>
      </c>
      <c r="AE560" s="72">
        <v>-3.3580278293627299</v>
      </c>
      <c r="AF560" s="65"/>
      <c r="AG560" s="72">
        <v>-14.132361804849999</v>
      </c>
      <c r="AH560" s="72">
        <v>-11.9360948504817</v>
      </c>
      <c r="AI560" s="65">
        <f t="shared" si="48"/>
        <v>100</v>
      </c>
      <c r="AJ560" s="71"/>
      <c r="AK560" s="65"/>
      <c r="AL560" s="65"/>
      <c r="AM560" s="65"/>
      <c r="AN560" s="65"/>
      <c r="AO560" s="71"/>
      <c r="AP560" s="72">
        <v>82.069021321357695</v>
      </c>
      <c r="AQ560" s="72">
        <v>75.838766040258704</v>
      </c>
      <c r="AR560" s="65"/>
      <c r="AS560" s="65">
        <f t="shared" si="49"/>
        <v>82.069021321357695</v>
      </c>
      <c r="AT560" s="72">
        <v>-9</v>
      </c>
      <c r="AU560" s="72">
        <v>9</v>
      </c>
      <c r="AV560" s="65">
        <f t="shared" si="45"/>
        <v>9</v>
      </c>
      <c r="AW560" s="63" t="s">
        <v>5569</v>
      </c>
    </row>
    <row r="561" spans="1:49" ht="16" customHeight="1" x14ac:dyDescent="0.2">
      <c r="A561" s="30" t="s">
        <v>1910</v>
      </c>
      <c r="B561" s="30" t="s">
        <v>1912</v>
      </c>
      <c r="C561" s="71"/>
      <c r="D561" s="72">
        <v>-3.4</v>
      </c>
      <c r="E561" s="72">
        <v>-15.2</v>
      </c>
      <c r="F561" s="72">
        <v>-80.900000000000006</v>
      </c>
      <c r="G561" s="72">
        <v>-14.4</v>
      </c>
      <c r="H561" s="72">
        <f t="shared" si="44"/>
        <v>-3.4</v>
      </c>
      <c r="I561" s="72" t="s">
        <v>5568</v>
      </c>
      <c r="J561" s="71"/>
      <c r="K561" s="65"/>
      <c r="L561" s="72">
        <v>72.721030478551398</v>
      </c>
      <c r="M561" s="72">
        <v>99.678055872884002</v>
      </c>
      <c r="N561" s="72">
        <v>100.87746196485401</v>
      </c>
      <c r="O561" s="65">
        <f t="shared" si="46"/>
        <v>72.721030478551398</v>
      </c>
      <c r="P561" s="71"/>
      <c r="Q561" s="72">
        <v>69.238599600000001</v>
      </c>
      <c r="R561" s="72">
        <v>69.989354500212798</v>
      </c>
      <c r="S561" s="72">
        <v>92.647468531468505</v>
      </c>
      <c r="T561" s="72">
        <v>83.849941965029103</v>
      </c>
      <c r="U561" s="72">
        <v>43.945845454545399</v>
      </c>
      <c r="V561" s="65">
        <f t="shared" si="47"/>
        <v>92.647468531468505</v>
      </c>
      <c r="W561" s="71"/>
      <c r="X561" s="72">
        <v>57.073859493670803</v>
      </c>
      <c r="Y561" s="72">
        <v>66.733267532467494</v>
      </c>
      <c r="Z561" s="72">
        <v>18.497109826589501</v>
      </c>
      <c r="AA561" s="72">
        <v>7.9271541919999997</v>
      </c>
      <c r="AB561" s="72">
        <v>80.121747728817695</v>
      </c>
      <c r="AC561" s="72">
        <v>31.847200000000001</v>
      </c>
      <c r="AD561" s="72">
        <v>7.4219233466727097</v>
      </c>
      <c r="AE561" s="72">
        <v>3.85340622085738</v>
      </c>
      <c r="AF561" s="65"/>
      <c r="AG561" s="72">
        <v>-6.5637616346808496</v>
      </c>
      <c r="AH561" s="72">
        <v>-6.3088823910356897</v>
      </c>
      <c r="AI561" s="65">
        <f t="shared" si="48"/>
        <v>80.121747728817695</v>
      </c>
      <c r="AJ561" s="71"/>
      <c r="AK561" s="65"/>
      <c r="AL561" s="65"/>
      <c r="AM561" s="65"/>
      <c r="AN561" s="65"/>
      <c r="AO561" s="71"/>
      <c r="AP561" s="72">
        <v>95.115366100873899</v>
      </c>
      <c r="AQ561" s="65"/>
      <c r="AR561" s="65"/>
      <c r="AS561" s="65">
        <f t="shared" si="49"/>
        <v>95.115366100873899</v>
      </c>
      <c r="AT561" s="72">
        <v>-14</v>
      </c>
      <c r="AU561" s="72">
        <v>2</v>
      </c>
      <c r="AV561" s="65">
        <f t="shared" si="45"/>
        <v>2</v>
      </c>
      <c r="AW561" s="63" t="s">
        <v>5569</v>
      </c>
    </row>
    <row r="562" spans="1:49" ht="16" customHeight="1" x14ac:dyDescent="0.2">
      <c r="A562" s="30" t="s">
        <v>1913</v>
      </c>
      <c r="B562" s="30" t="s">
        <v>1915</v>
      </c>
      <c r="C562" s="71"/>
      <c r="D562" s="72">
        <v>-48.7</v>
      </c>
      <c r="E562" s="72">
        <v>-19</v>
      </c>
      <c r="F562" s="72">
        <v>27.2</v>
      </c>
      <c r="G562" s="72">
        <v>15.6</v>
      </c>
      <c r="H562" s="72">
        <f t="shared" si="44"/>
        <v>27.2</v>
      </c>
      <c r="I562" s="72" t="s">
        <v>5568</v>
      </c>
      <c r="J562" s="71"/>
      <c r="K562" s="65"/>
      <c r="L562" s="72">
        <v>9.1282910400664701</v>
      </c>
      <c r="M562" s="72">
        <v>95.076069524511198</v>
      </c>
      <c r="N562" s="72">
        <v>90.604026845637506</v>
      </c>
      <c r="O562" s="65">
        <f t="shared" si="46"/>
        <v>9.1282910400664701</v>
      </c>
      <c r="P562" s="71"/>
      <c r="Q562" s="72">
        <v>-2.9958298000000001</v>
      </c>
      <c r="R562" s="72">
        <v>46.162305103339797</v>
      </c>
      <c r="S562" s="72">
        <v>46.0773259668508</v>
      </c>
      <c r="T562" s="72">
        <v>38.5507347826086</v>
      </c>
      <c r="U562" s="72">
        <v>-0.37715827439886901</v>
      </c>
      <c r="V562" s="65">
        <f t="shared" si="47"/>
        <v>46.162305103339797</v>
      </c>
      <c r="W562" s="71"/>
      <c r="X562" s="72">
        <v>-19.4160793313069</v>
      </c>
      <c r="Y562" s="72">
        <v>26.673327472527401</v>
      </c>
      <c r="Z562" s="72">
        <v>-0.96255227399272003</v>
      </c>
      <c r="AA562" s="72">
        <v>-4.0895390870000004</v>
      </c>
      <c r="AB562" s="72">
        <v>90.562630499802395</v>
      </c>
      <c r="AC562" s="72">
        <v>11.0288</v>
      </c>
      <c r="AD562" s="72">
        <v>85.5491483795184</v>
      </c>
      <c r="AE562" s="72">
        <v>-8.62775086138228</v>
      </c>
      <c r="AF562" s="65"/>
      <c r="AG562" s="72">
        <v>-32.674362329711499</v>
      </c>
      <c r="AH562" s="72">
        <v>-6.0129620551373897</v>
      </c>
      <c r="AI562" s="65">
        <f t="shared" si="48"/>
        <v>90.562630499802395</v>
      </c>
      <c r="AJ562" s="71"/>
      <c r="AK562" s="65"/>
      <c r="AL562" s="65"/>
      <c r="AM562" s="65"/>
      <c r="AN562" s="65"/>
      <c r="AO562" s="71"/>
      <c r="AP562" s="72">
        <v>0.38325739260318598</v>
      </c>
      <c r="AQ562" s="72">
        <v>-0.24481355645749001</v>
      </c>
      <c r="AR562" s="65"/>
      <c r="AS562" s="65">
        <f t="shared" si="49"/>
        <v>0.38325739260318598</v>
      </c>
      <c r="AT562" s="72">
        <v>-10</v>
      </c>
      <c r="AU562" s="72">
        <v>6</v>
      </c>
      <c r="AV562" s="65">
        <f t="shared" si="45"/>
        <v>6</v>
      </c>
      <c r="AW562" s="63" t="s">
        <v>5569</v>
      </c>
    </row>
    <row r="563" spans="1:49" ht="16" customHeight="1" x14ac:dyDescent="0.2">
      <c r="A563" s="30" t="s">
        <v>1916</v>
      </c>
      <c r="B563" s="30" t="s">
        <v>1918</v>
      </c>
      <c r="C563" s="71"/>
      <c r="D563" s="72">
        <v>6</v>
      </c>
      <c r="E563" s="72">
        <v>-20.9</v>
      </c>
      <c r="F563" s="72">
        <v>-33.6</v>
      </c>
      <c r="G563" s="72">
        <v>-68.900000000000006</v>
      </c>
      <c r="H563" s="72">
        <f t="shared" si="44"/>
        <v>6</v>
      </c>
      <c r="I563" s="72" t="s">
        <v>5568</v>
      </c>
      <c r="J563" s="71"/>
      <c r="K563" s="65"/>
      <c r="L563" s="72">
        <v>4.2565902254079298</v>
      </c>
      <c r="M563" s="72">
        <v>89.874734515192202</v>
      </c>
      <c r="N563" s="72">
        <v>92.281879194630804</v>
      </c>
      <c r="O563" s="65">
        <f t="shared" si="46"/>
        <v>4.2565902254079298</v>
      </c>
      <c r="P563" s="71"/>
      <c r="Q563" s="72">
        <v>69.344821100000004</v>
      </c>
      <c r="R563" s="72">
        <v>98.725850870600098</v>
      </c>
      <c r="S563" s="72">
        <v>89.723734806629807</v>
      </c>
      <c r="T563" s="72">
        <v>77.681169565217303</v>
      </c>
      <c r="U563" s="72">
        <v>34.1348643564356</v>
      </c>
      <c r="V563" s="65">
        <f t="shared" si="47"/>
        <v>98.725850870600098</v>
      </c>
      <c r="W563" s="71"/>
      <c r="X563" s="72">
        <v>21.617355319148899</v>
      </c>
      <c r="Y563" s="72">
        <v>6.8931076923076802</v>
      </c>
      <c r="Z563" s="72">
        <v>54.522855420404902</v>
      </c>
      <c r="AA563" s="72">
        <v>19.932437870000001</v>
      </c>
      <c r="AB563" s="72">
        <v>100</v>
      </c>
      <c r="AC563" s="72">
        <v>23.941800000000001</v>
      </c>
      <c r="AD563" s="72">
        <v>56.8734701278293</v>
      </c>
      <c r="AE563" s="72">
        <v>8.9668498941211592</v>
      </c>
      <c r="AF563" s="65"/>
      <c r="AG563" s="72">
        <v>-4.0545592757941797</v>
      </c>
      <c r="AH563" s="72">
        <v>8.2548474908571308</v>
      </c>
      <c r="AI563" s="65">
        <f t="shared" si="48"/>
        <v>100</v>
      </c>
      <c r="AJ563" s="71"/>
      <c r="AK563" s="65"/>
      <c r="AL563" s="65"/>
      <c r="AM563" s="65"/>
      <c r="AN563" s="65"/>
      <c r="AO563" s="71"/>
      <c r="AP563" s="72">
        <v>31.271288280634</v>
      </c>
      <c r="AQ563" s="72">
        <v>47.614372668368297</v>
      </c>
      <c r="AR563" s="65"/>
      <c r="AS563" s="65">
        <f t="shared" si="49"/>
        <v>47.614372668368297</v>
      </c>
      <c r="AT563" s="72">
        <v>-15</v>
      </c>
      <c r="AU563" s="72">
        <v>0</v>
      </c>
      <c r="AV563" s="65">
        <f t="shared" si="45"/>
        <v>0</v>
      </c>
      <c r="AW563" s="63" t="s">
        <v>5569</v>
      </c>
    </row>
    <row r="564" spans="1:49" ht="16" customHeight="1" x14ac:dyDescent="0.2">
      <c r="A564" s="30" t="s">
        <v>1919</v>
      </c>
      <c r="B564" s="30" t="s">
        <v>1921</v>
      </c>
      <c r="C564" s="71"/>
      <c r="D564" s="72">
        <v>-5</v>
      </c>
      <c r="E564" s="72">
        <v>0.6</v>
      </c>
      <c r="F564" s="72">
        <v>-10</v>
      </c>
      <c r="G564" s="72">
        <v>29.2</v>
      </c>
      <c r="H564" s="72">
        <f t="shared" si="44"/>
        <v>29.2</v>
      </c>
      <c r="I564" s="72" t="s">
        <v>5568</v>
      </c>
      <c r="J564" s="71"/>
      <c r="K564" s="65"/>
      <c r="L564" s="72">
        <v>53</v>
      </c>
      <c r="M564" s="72">
        <v>103.05144987213301</v>
      </c>
      <c r="N564" s="72">
        <v>104.02684563758299</v>
      </c>
      <c r="O564" s="65">
        <f t="shared" si="46"/>
        <v>53</v>
      </c>
      <c r="P564" s="71"/>
      <c r="Q564" s="72">
        <v>7.1060005799999999</v>
      </c>
      <c r="R564" s="72">
        <v>78.818262637672603</v>
      </c>
      <c r="S564" s="72">
        <v>77.016552486187805</v>
      </c>
      <c r="T564" s="72">
        <v>72.077304830917797</v>
      </c>
      <c r="U564" s="72">
        <v>36.963718670438404</v>
      </c>
      <c r="V564" s="65">
        <f t="shared" si="47"/>
        <v>78.818262637672603</v>
      </c>
      <c r="W564" s="71"/>
      <c r="X564" s="72">
        <v>31.647750455927</v>
      </c>
      <c r="Y564" s="72">
        <v>53.046953846153798</v>
      </c>
      <c r="Z564" s="72">
        <v>20.369162027022199</v>
      </c>
      <c r="AA564" s="72">
        <v>-4.7815629270000004</v>
      </c>
      <c r="AB564" s="72">
        <v>69.657863502661499</v>
      </c>
      <c r="AC564" s="72">
        <v>9.4160000000000093</v>
      </c>
      <c r="AD564" s="72">
        <v>29.880909418982199</v>
      </c>
      <c r="AE564" s="72">
        <v>-6.6666436119382002</v>
      </c>
      <c r="AF564" s="65"/>
      <c r="AG564" s="72">
        <v>-4.3385639479579998</v>
      </c>
      <c r="AH564" s="72">
        <v>-54.3505281517348</v>
      </c>
      <c r="AI564" s="65">
        <f t="shared" si="48"/>
        <v>69.657863502661499</v>
      </c>
      <c r="AJ564" s="71"/>
      <c r="AK564" s="65"/>
      <c r="AL564" s="65"/>
      <c r="AM564" s="65"/>
      <c r="AN564" s="65"/>
      <c r="AO564" s="71"/>
      <c r="AP564" s="72">
        <v>95.977820276885694</v>
      </c>
      <c r="AQ564" s="72">
        <v>98.127984053565697</v>
      </c>
      <c r="AR564" s="65"/>
      <c r="AS564" s="65">
        <f t="shared" si="49"/>
        <v>98.127984053565697</v>
      </c>
      <c r="AT564" s="72">
        <v>-12</v>
      </c>
      <c r="AU564" s="72">
        <v>6</v>
      </c>
      <c r="AV564" s="65">
        <f t="shared" si="45"/>
        <v>6</v>
      </c>
      <c r="AW564" s="63" t="s">
        <v>5569</v>
      </c>
    </row>
    <row r="565" spans="1:49" ht="16" customHeight="1" x14ac:dyDescent="0.2">
      <c r="A565" s="30" t="s">
        <v>1922</v>
      </c>
      <c r="B565" s="30" t="s">
        <v>1924</v>
      </c>
      <c r="C565" s="71"/>
      <c r="D565" s="72">
        <v>-4.5</v>
      </c>
      <c r="E565" s="72">
        <v>-2.5</v>
      </c>
      <c r="F565" s="72">
        <v>-61.7</v>
      </c>
      <c r="G565" s="72">
        <v>-25.3</v>
      </c>
      <c r="H565" s="72">
        <f t="shared" si="44"/>
        <v>-2.5</v>
      </c>
      <c r="I565" s="72" t="s">
        <v>5568</v>
      </c>
      <c r="J565" s="71"/>
      <c r="K565" s="65"/>
      <c r="L565" s="72">
        <v>-2.0908047772236502</v>
      </c>
      <c r="M565" s="72">
        <v>59.706991461141598</v>
      </c>
      <c r="N565" s="72">
        <v>62.080536912751597</v>
      </c>
      <c r="O565" s="65">
        <f t="shared" si="46"/>
        <v>-2.0908047772236502</v>
      </c>
      <c r="P565" s="71"/>
      <c r="Q565" s="72">
        <v>-17.673120999999998</v>
      </c>
      <c r="R565" s="72">
        <v>6.7015684856337403</v>
      </c>
      <c r="S565" s="72">
        <v>12.5966629834254</v>
      </c>
      <c r="T565" s="72">
        <v>-2.3188304347825999</v>
      </c>
      <c r="U565" s="72">
        <v>-16.360185148514802</v>
      </c>
      <c r="V565" s="65">
        <f t="shared" si="47"/>
        <v>12.5966629834254</v>
      </c>
      <c r="W565" s="71"/>
      <c r="X565" s="72">
        <v>-15.768662917933099</v>
      </c>
      <c r="Y565" s="72">
        <v>-11.788210989010899</v>
      </c>
      <c r="Z565" s="72">
        <v>-7.2488386112982699</v>
      </c>
      <c r="AA565" s="72">
        <v>5.0738110650000001</v>
      </c>
      <c r="AB565" s="72">
        <v>2.9215971927261601</v>
      </c>
      <c r="AC565" s="72">
        <v>-4.5777999999999901</v>
      </c>
      <c r="AD565" s="72">
        <v>51.278930648954102</v>
      </c>
      <c r="AE565" s="72">
        <v>-1.0249123632134101</v>
      </c>
      <c r="AF565" s="65"/>
      <c r="AG565" s="72">
        <v>-16.6021301072205</v>
      </c>
      <c r="AH565" s="72">
        <v>25.9458224050158</v>
      </c>
      <c r="AI565" s="65">
        <f t="shared" si="48"/>
        <v>51.278930648954102</v>
      </c>
      <c r="AJ565" s="71"/>
      <c r="AK565" s="65"/>
      <c r="AL565" s="65"/>
      <c r="AM565" s="65"/>
      <c r="AN565" s="65"/>
      <c r="AO565" s="71"/>
      <c r="AP565" s="72">
        <v>38.2519307752952</v>
      </c>
      <c r="AQ565" s="72">
        <v>8.4243203006360208</v>
      </c>
      <c r="AR565" s="65"/>
      <c r="AS565" s="65">
        <f t="shared" si="49"/>
        <v>38.2519307752952</v>
      </c>
      <c r="AT565" s="72">
        <v>-10</v>
      </c>
      <c r="AU565" s="72">
        <v>-1</v>
      </c>
      <c r="AV565" s="65">
        <f t="shared" si="45"/>
        <v>-1</v>
      </c>
      <c r="AW565" s="63" t="s">
        <v>5569</v>
      </c>
    </row>
    <row r="566" spans="1:49" ht="16" customHeight="1" x14ac:dyDescent="0.2">
      <c r="A566" s="30" t="s">
        <v>1925</v>
      </c>
      <c r="B566" s="30" t="s">
        <v>1927</v>
      </c>
      <c r="C566" s="71"/>
      <c r="D566" s="72">
        <v>96.4</v>
      </c>
      <c r="E566" s="72">
        <v>-16.399999999999999</v>
      </c>
      <c r="F566" s="72">
        <v>43.2</v>
      </c>
      <c r="G566" s="72">
        <v>34.6</v>
      </c>
      <c r="H566" s="72">
        <f t="shared" si="44"/>
        <v>96.4</v>
      </c>
      <c r="I566" s="72" t="s">
        <v>5566</v>
      </c>
      <c r="J566" s="71"/>
      <c r="K566" s="65"/>
      <c r="L566" s="72">
        <v>95.933823716420605</v>
      </c>
      <c r="M566" s="72">
        <v>103.21944127115999</v>
      </c>
      <c r="N566" s="72">
        <v>104.167944333058</v>
      </c>
      <c r="O566" s="65">
        <f t="shared" si="46"/>
        <v>95.933823716420605</v>
      </c>
      <c r="P566" s="71"/>
      <c r="Q566" s="72">
        <v>-10.742409</v>
      </c>
      <c r="R566" s="72">
        <v>49.4288601252807</v>
      </c>
      <c r="S566" s="72">
        <v>88.102013986014001</v>
      </c>
      <c r="T566" s="72">
        <v>91.177169275603603</v>
      </c>
      <c r="U566" s="72">
        <v>81.8020191316146</v>
      </c>
      <c r="V566" s="65">
        <f t="shared" si="47"/>
        <v>91.177169275603603</v>
      </c>
      <c r="W566" s="71"/>
      <c r="X566" s="72">
        <v>74.162467088607499</v>
      </c>
      <c r="Y566" s="72">
        <v>77.122877922077905</v>
      </c>
      <c r="Z566" s="72">
        <v>38.596758750310201</v>
      </c>
      <c r="AA566" s="72">
        <v>78.436292359999996</v>
      </c>
      <c r="AB566" s="72">
        <v>71.926951362709303</v>
      </c>
      <c r="AC566" s="72">
        <v>21.075199999999899</v>
      </c>
      <c r="AD566" s="72">
        <v>100</v>
      </c>
      <c r="AE566" s="72">
        <v>8.4009600565301898</v>
      </c>
      <c r="AF566" s="65"/>
      <c r="AG566" s="72">
        <v>-6.9338588857297099</v>
      </c>
      <c r="AH566" s="72">
        <v>2.1118197033560602</v>
      </c>
      <c r="AI566" s="65">
        <f t="shared" si="48"/>
        <v>100</v>
      </c>
      <c r="AJ566" s="71"/>
      <c r="AK566" s="65"/>
      <c r="AL566" s="65"/>
      <c r="AM566" s="65"/>
      <c r="AN566" s="65"/>
      <c r="AO566" s="71"/>
      <c r="AP566" s="72">
        <v>99.492278196865001</v>
      </c>
      <c r="AQ566" s="65"/>
      <c r="AR566" s="65"/>
      <c r="AS566" s="65">
        <f t="shared" si="49"/>
        <v>99.492278196865001</v>
      </c>
      <c r="AT566" s="72">
        <v>-6</v>
      </c>
      <c r="AU566" s="72">
        <v>1</v>
      </c>
      <c r="AV566" s="65">
        <f t="shared" si="45"/>
        <v>1</v>
      </c>
      <c r="AW566" s="63" t="s">
        <v>5569</v>
      </c>
    </row>
    <row r="567" spans="1:49" ht="16" customHeight="1" x14ac:dyDescent="0.2">
      <c r="A567" s="30" t="s">
        <v>1928</v>
      </c>
      <c r="B567" s="30" t="s">
        <v>1930</v>
      </c>
      <c r="C567" s="71"/>
      <c r="D567" s="72">
        <v>-13.5</v>
      </c>
      <c r="E567" s="72">
        <v>-4.4000000000000004</v>
      </c>
      <c r="F567" s="72">
        <v>22.3</v>
      </c>
      <c r="G567" s="72">
        <v>12.8</v>
      </c>
      <c r="H567" s="72">
        <f t="shared" si="44"/>
        <v>22.3</v>
      </c>
      <c r="I567" s="72" t="s">
        <v>5568</v>
      </c>
      <c r="J567" s="71"/>
      <c r="K567" s="65"/>
      <c r="L567" s="72">
        <v>4.9970322906203197</v>
      </c>
      <c r="M567" s="72">
        <v>102.575553016928</v>
      </c>
      <c r="N567" s="72">
        <v>103.43672602901199</v>
      </c>
      <c r="O567" s="65">
        <f t="shared" si="46"/>
        <v>4.9970322906203197</v>
      </c>
      <c r="P567" s="71"/>
      <c r="Q567" s="72">
        <v>93.419784800000002</v>
      </c>
      <c r="R567" s="72">
        <v>95.052558455356007</v>
      </c>
      <c r="S567" s="72">
        <v>65.899216783216701</v>
      </c>
      <c r="T567" s="72">
        <v>79.5202167360532</v>
      </c>
      <c r="U567" s="72">
        <v>51.679902442333699</v>
      </c>
      <c r="V567" s="65">
        <f t="shared" si="47"/>
        <v>95.052558455356007</v>
      </c>
      <c r="W567" s="71"/>
      <c r="X567" s="72">
        <v>49.478922784810102</v>
      </c>
      <c r="Y567" s="72">
        <v>51.148851948051899</v>
      </c>
      <c r="Z567" s="72">
        <v>78.259942424565494</v>
      </c>
      <c r="AA567" s="72">
        <v>23.615277389999999</v>
      </c>
      <c r="AB567" s="72">
        <v>89.311538223842703</v>
      </c>
      <c r="AC567" s="72">
        <v>29.1</v>
      </c>
      <c r="AD567" s="72">
        <v>42.987956603961301</v>
      </c>
      <c r="AE567" s="72">
        <v>17.250019020150901</v>
      </c>
      <c r="AF567" s="65"/>
      <c r="AG567" s="72">
        <v>6.6578063951907103</v>
      </c>
      <c r="AH567" s="72">
        <v>32.707648197568801</v>
      </c>
      <c r="AI567" s="65">
        <f t="shared" si="48"/>
        <v>89.311538223842703</v>
      </c>
      <c r="AJ567" s="71"/>
      <c r="AK567" s="65"/>
      <c r="AL567" s="65"/>
      <c r="AM567" s="65"/>
      <c r="AN567" s="65"/>
      <c r="AO567" s="71"/>
      <c r="AP567" s="72">
        <v>97.576735491325394</v>
      </c>
      <c r="AQ567" s="65"/>
      <c r="AR567" s="65"/>
      <c r="AS567" s="65">
        <f t="shared" si="49"/>
        <v>97.576735491325394</v>
      </c>
      <c r="AT567" s="72">
        <v>-15</v>
      </c>
      <c r="AU567" s="72">
        <v>-1</v>
      </c>
      <c r="AV567" s="65">
        <f t="shared" si="45"/>
        <v>-1</v>
      </c>
      <c r="AW567" s="63" t="s">
        <v>5569</v>
      </c>
    </row>
    <row r="568" spans="1:49" ht="16" customHeight="1" x14ac:dyDescent="0.2">
      <c r="A568" s="30" t="s">
        <v>1931</v>
      </c>
      <c r="B568" s="30" t="s">
        <v>1933</v>
      </c>
      <c r="C568" s="71"/>
      <c r="D568" s="72">
        <v>33.6</v>
      </c>
      <c r="E568" s="72">
        <v>-12.6</v>
      </c>
      <c r="F568" s="72">
        <v>40.799999999999997</v>
      </c>
      <c r="G568" s="72">
        <v>-11.7</v>
      </c>
      <c r="H568" s="72">
        <f t="shared" si="44"/>
        <v>40.799999999999997</v>
      </c>
      <c r="I568" s="72" t="s">
        <v>5568</v>
      </c>
      <c r="J568" s="71"/>
      <c r="K568" s="65"/>
      <c r="L568" s="72">
        <v>14.7035509724845</v>
      </c>
      <c r="M568" s="72">
        <v>97.102502855955905</v>
      </c>
      <c r="N568" s="72">
        <v>98.318197900695793</v>
      </c>
      <c r="O568" s="65">
        <f t="shared" si="46"/>
        <v>14.7035509724845</v>
      </c>
      <c r="P568" s="71"/>
      <c r="Q568" s="72">
        <v>24.994894899999998</v>
      </c>
      <c r="R568" s="72">
        <v>-5.4852320675105499</v>
      </c>
      <c r="S568" s="72">
        <v>99.116</v>
      </c>
      <c r="T568" s="72">
        <v>98.670924479600302</v>
      </c>
      <c r="U568" s="72">
        <v>70.947202306648506</v>
      </c>
      <c r="V568" s="65">
        <f t="shared" si="47"/>
        <v>99.116</v>
      </c>
      <c r="W568" s="71"/>
      <c r="X568" s="72">
        <v>46.630821518987297</v>
      </c>
      <c r="Y568" s="72">
        <v>61.538462337662303</v>
      </c>
      <c r="Z568" s="72">
        <v>16.279069767441801</v>
      </c>
      <c r="AA568" s="72">
        <v>-13.16600785</v>
      </c>
      <c r="AB568" s="72">
        <v>14.760695114467</v>
      </c>
      <c r="AC568" s="72">
        <v>13.1966</v>
      </c>
      <c r="AD568" s="72">
        <v>76.690001603163495</v>
      </c>
      <c r="AE568" s="72">
        <v>3.1298249223920198</v>
      </c>
      <c r="AF568" s="65"/>
      <c r="AG568" s="72">
        <v>-28.475263630590199</v>
      </c>
      <c r="AH568" s="72">
        <v>30.356744825779199</v>
      </c>
      <c r="AI568" s="65">
        <f t="shared" si="48"/>
        <v>76.690001603163495</v>
      </c>
      <c r="AJ568" s="71"/>
      <c r="AK568" s="65"/>
      <c r="AL568" s="65"/>
      <c r="AM568" s="65"/>
      <c r="AN568" s="65"/>
      <c r="AO568" s="71"/>
      <c r="AP568" s="72">
        <v>29.0909344599355</v>
      </c>
      <c r="AQ568" s="65"/>
      <c r="AR568" s="65"/>
      <c r="AS568" s="65">
        <f t="shared" si="49"/>
        <v>29.0909344599355</v>
      </c>
      <c r="AT568" s="72">
        <v>-13</v>
      </c>
      <c r="AU568" s="72">
        <v>-1</v>
      </c>
      <c r="AV568" s="65">
        <f t="shared" si="45"/>
        <v>-1</v>
      </c>
      <c r="AW568" s="63" t="s">
        <v>5569</v>
      </c>
    </row>
    <row r="569" spans="1:49" ht="16" customHeight="1" x14ac:dyDescent="0.2">
      <c r="A569" s="30" t="s">
        <v>1934</v>
      </c>
      <c r="B569" s="30" t="s">
        <v>1936</v>
      </c>
      <c r="C569" s="71"/>
      <c r="D569" s="72">
        <v>-17.399999999999999</v>
      </c>
      <c r="E569" s="72">
        <v>21.5</v>
      </c>
      <c r="F569" s="72">
        <v>-20.7</v>
      </c>
      <c r="G569" s="72">
        <v>18.3</v>
      </c>
      <c r="H569" s="72">
        <f t="shared" si="44"/>
        <v>21.5</v>
      </c>
      <c r="I569" s="72" t="s">
        <v>5568</v>
      </c>
      <c r="J569" s="71"/>
      <c r="K569" s="65"/>
      <c r="L569" s="72">
        <v>-1.3474719632498799</v>
      </c>
      <c r="M569" s="72">
        <v>103.21944127115999</v>
      </c>
      <c r="N569" s="72">
        <v>103.80233518103501</v>
      </c>
      <c r="O569" s="65">
        <f t="shared" si="46"/>
        <v>-1.3474719632498799</v>
      </c>
      <c r="P569" s="71"/>
      <c r="Q569" s="72">
        <v>98.249235400000003</v>
      </c>
      <c r="R569" s="72">
        <v>95.182593092870206</v>
      </c>
      <c r="S569" s="72">
        <v>87.490125874125795</v>
      </c>
      <c r="T569" s="72">
        <v>90.261265861781794</v>
      </c>
      <c r="U569" s="72">
        <v>86.279631071913101</v>
      </c>
      <c r="V569" s="65">
        <f t="shared" si="47"/>
        <v>98.249235400000003</v>
      </c>
      <c r="W569" s="71"/>
      <c r="X569" s="72">
        <v>81.440948101265803</v>
      </c>
      <c r="Y569" s="72">
        <v>86.213787012986998</v>
      </c>
      <c r="Z569" s="72">
        <v>98.467676158729006</v>
      </c>
      <c r="AA569" s="72">
        <v>78.13651394</v>
      </c>
      <c r="AB569" s="72">
        <v>91.947299323374196</v>
      </c>
      <c r="AC569" s="72">
        <v>46.8688</v>
      </c>
      <c r="AD569" s="72">
        <v>10.2869662801261</v>
      </c>
      <c r="AE569" s="72">
        <v>18.151726914435802</v>
      </c>
      <c r="AF569" s="65"/>
      <c r="AG569" s="72">
        <v>-48.028214949133101</v>
      </c>
      <c r="AH569" s="72">
        <v>-12.3403531022458</v>
      </c>
      <c r="AI569" s="65">
        <f t="shared" si="48"/>
        <v>98.467676158729006</v>
      </c>
      <c r="AJ569" s="71"/>
      <c r="AK569" s="65"/>
      <c r="AL569" s="65"/>
      <c r="AM569" s="65"/>
      <c r="AN569" s="65"/>
      <c r="AO569" s="71"/>
      <c r="AP569" s="72">
        <v>100.326466149277</v>
      </c>
      <c r="AQ569" s="65"/>
      <c r="AR569" s="65"/>
      <c r="AS569" s="65">
        <f t="shared" si="49"/>
        <v>100.326466149277</v>
      </c>
      <c r="AT569" s="72">
        <v>-9</v>
      </c>
      <c r="AU569" s="72">
        <v>10</v>
      </c>
      <c r="AV569" s="65">
        <f t="shared" si="45"/>
        <v>10</v>
      </c>
      <c r="AW569" s="63" t="s">
        <v>5567</v>
      </c>
    </row>
    <row r="570" spans="1:49" ht="16" customHeight="1" x14ac:dyDescent="0.2">
      <c r="A570" s="30" t="s">
        <v>1937</v>
      </c>
      <c r="B570" s="30" t="s">
        <v>1939</v>
      </c>
      <c r="C570" s="71"/>
      <c r="D570" s="72">
        <v>22.3</v>
      </c>
      <c r="E570" s="72">
        <v>-20.2</v>
      </c>
      <c r="F570" s="72">
        <v>-14.2</v>
      </c>
      <c r="G570" s="72">
        <v>23.7</v>
      </c>
      <c r="H570" s="72">
        <f t="shared" si="44"/>
        <v>23.7</v>
      </c>
      <c r="I570" s="72" t="s">
        <v>5568</v>
      </c>
      <c r="J570" s="71"/>
      <c r="K570" s="65"/>
      <c r="L570" s="72">
        <v>26.500401172135799</v>
      </c>
      <c r="M570" s="72">
        <v>99.678055872884002</v>
      </c>
      <c r="N570" s="72">
        <v>102.33989857294399</v>
      </c>
      <c r="O570" s="65">
        <f t="shared" si="46"/>
        <v>26.500401172135799</v>
      </c>
      <c r="P570" s="71"/>
      <c r="Q570" s="72">
        <v>-22.70252</v>
      </c>
      <c r="R570" s="72">
        <v>35.920986513167698</v>
      </c>
      <c r="S570" s="72">
        <v>54.972643356643303</v>
      </c>
      <c r="T570" s="72">
        <v>29.062265029142299</v>
      </c>
      <c r="U570" s="72">
        <v>3.5116527815468102</v>
      </c>
      <c r="V570" s="65">
        <f t="shared" si="47"/>
        <v>54.972643356643303</v>
      </c>
      <c r="W570" s="71"/>
      <c r="X570" s="72">
        <v>18.782720253164499</v>
      </c>
      <c r="Y570" s="72">
        <v>-2.0979012987012799</v>
      </c>
      <c r="Z570" s="72">
        <v>7.8144436151686403</v>
      </c>
      <c r="AA570" s="72">
        <v>-10.64489663</v>
      </c>
      <c r="AB570" s="72">
        <v>8.3523886039181701</v>
      </c>
      <c r="AC570" s="72">
        <v>4.6877999999999904</v>
      </c>
      <c r="AD570" s="72">
        <v>32.493583881530398</v>
      </c>
      <c r="AE570" s="72">
        <v>-9.1986940072691592</v>
      </c>
      <c r="AF570" s="65"/>
      <c r="AG570" s="72">
        <v>-37.769244087814997</v>
      </c>
      <c r="AH570" s="72">
        <v>-18.729037685683402</v>
      </c>
      <c r="AI570" s="65">
        <f t="shared" si="48"/>
        <v>32.493583881530398</v>
      </c>
      <c r="AJ570" s="71"/>
      <c r="AK570" s="65"/>
      <c r="AL570" s="65"/>
      <c r="AM570" s="65"/>
      <c r="AN570" s="65"/>
      <c r="AO570" s="71"/>
      <c r="AP570" s="72">
        <v>17.968428427769901</v>
      </c>
      <c r="AQ570" s="65"/>
      <c r="AR570" s="65"/>
      <c r="AS570" s="65">
        <f t="shared" si="49"/>
        <v>17.968428427769901</v>
      </c>
      <c r="AT570" s="72">
        <v>-7</v>
      </c>
      <c r="AU570" s="72">
        <v>3</v>
      </c>
      <c r="AV570" s="65">
        <f t="shared" si="45"/>
        <v>3</v>
      </c>
      <c r="AW570" s="63" t="s">
        <v>5569</v>
      </c>
    </row>
    <row r="571" spans="1:49" ht="16" customHeight="1" x14ac:dyDescent="0.2">
      <c r="A571" s="30" t="s">
        <v>1940</v>
      </c>
      <c r="B571" s="30" t="s">
        <v>1942</v>
      </c>
      <c r="C571" s="71"/>
      <c r="D571" s="72">
        <v>-3.6</v>
      </c>
      <c r="E571" s="72">
        <v>-12.6</v>
      </c>
      <c r="F571" s="72">
        <v>-88.5</v>
      </c>
      <c r="G571" s="72">
        <v>26.5</v>
      </c>
      <c r="H571" s="72">
        <f t="shared" si="44"/>
        <v>26.5</v>
      </c>
      <c r="I571" s="72" t="s">
        <v>5568</v>
      </c>
      <c r="J571" s="71"/>
      <c r="K571" s="65"/>
      <c r="L571" s="72">
        <v>-3.1025211123286098</v>
      </c>
      <c r="M571" s="72">
        <v>-107.332017862706</v>
      </c>
      <c r="N571" s="72">
        <v>-32.9354876754334</v>
      </c>
      <c r="O571" s="65">
        <f t="shared" si="46"/>
        <v>-3.1025211123286098</v>
      </c>
      <c r="P571" s="71"/>
      <c r="Q571" s="72">
        <v>-72.170120999999995</v>
      </c>
      <c r="R571" s="72">
        <v>-13.321538741130899</v>
      </c>
      <c r="S571" s="72">
        <v>13.5390769230769</v>
      </c>
      <c r="T571" s="72">
        <v>17.9048961698584</v>
      </c>
      <c r="U571" s="72">
        <v>16.537432971506099</v>
      </c>
      <c r="V571" s="65">
        <f t="shared" si="47"/>
        <v>17.9048961698584</v>
      </c>
      <c r="W571" s="71"/>
      <c r="X571" s="72">
        <v>34.289049367088602</v>
      </c>
      <c r="Y571" s="72">
        <v>43.356644155844101</v>
      </c>
      <c r="Z571" s="72">
        <v>41.438615820213002</v>
      </c>
      <c r="AA571" s="72">
        <v>-108.9216708</v>
      </c>
      <c r="AB571" s="72">
        <v>40.334195623295798</v>
      </c>
      <c r="AC571" s="72">
        <v>13.848799999999899</v>
      </c>
      <c r="AD571" s="72">
        <v>0</v>
      </c>
      <c r="AE571" s="72">
        <v>17.294308594456901</v>
      </c>
      <c r="AF571" s="65"/>
      <c r="AG571" s="72">
        <v>-46.294761367377397</v>
      </c>
      <c r="AH571" s="72">
        <v>20.559672968883302</v>
      </c>
      <c r="AI571" s="65">
        <f t="shared" si="48"/>
        <v>43.356644155844101</v>
      </c>
      <c r="AJ571" s="71"/>
      <c r="AK571" s="65"/>
      <c r="AL571" s="65"/>
      <c r="AM571" s="65"/>
      <c r="AN571" s="65"/>
      <c r="AO571" s="71"/>
      <c r="AP571" s="72">
        <v>-26.130248266427198</v>
      </c>
      <c r="AQ571" s="65"/>
      <c r="AR571" s="65"/>
      <c r="AS571" s="65">
        <f t="shared" si="49"/>
        <v>-26.130248266427198</v>
      </c>
      <c r="AT571" s="72">
        <v>0</v>
      </c>
      <c r="AU571" s="72">
        <v>6</v>
      </c>
      <c r="AV571" s="65">
        <f t="shared" si="45"/>
        <v>6</v>
      </c>
      <c r="AW571" s="63" t="s">
        <v>5569</v>
      </c>
    </row>
    <row r="572" spans="1:49" ht="16" customHeight="1" x14ac:dyDescent="0.2">
      <c r="A572" s="30" t="s">
        <v>1943</v>
      </c>
      <c r="B572" s="30" t="s">
        <v>1945</v>
      </c>
      <c r="C572" s="71"/>
      <c r="D572" s="72">
        <v>-25.8</v>
      </c>
      <c r="E572" s="72">
        <v>-24</v>
      </c>
      <c r="F572" s="72">
        <v>-49.1</v>
      </c>
      <c r="G572" s="72">
        <v>31.9</v>
      </c>
      <c r="H572" s="72">
        <f t="shared" si="44"/>
        <v>31.9</v>
      </c>
      <c r="I572" s="72" t="s">
        <v>5568</v>
      </c>
      <c r="J572" s="71"/>
      <c r="K572" s="65"/>
      <c r="L572" s="72">
        <v>78.078733870922704</v>
      </c>
      <c r="M572" s="72">
        <v>102.704694204845</v>
      </c>
      <c r="N572" s="72">
        <v>101.510067114093</v>
      </c>
      <c r="O572" s="65">
        <f t="shared" si="46"/>
        <v>78.078733870922704</v>
      </c>
      <c r="P572" s="71"/>
      <c r="Q572" s="72">
        <v>96.493008700000004</v>
      </c>
      <c r="R572" s="72">
        <v>88.607594936708793</v>
      </c>
      <c r="S572" s="72">
        <v>98.232022099447505</v>
      </c>
      <c r="T572" s="72">
        <v>98.840589855072395</v>
      </c>
      <c r="U572" s="72">
        <v>91.419164214992904</v>
      </c>
      <c r="V572" s="65">
        <f t="shared" si="47"/>
        <v>98.840589855072395</v>
      </c>
      <c r="W572" s="71"/>
      <c r="X572" s="72">
        <v>87.2708507598784</v>
      </c>
      <c r="Y572" s="72">
        <v>98.101898901098906</v>
      </c>
      <c r="Z572" s="72">
        <v>98.4962406015037</v>
      </c>
      <c r="AA572" s="72">
        <v>53.739957510000004</v>
      </c>
      <c r="AB572" s="72">
        <v>100</v>
      </c>
      <c r="AC572" s="72">
        <v>2.5304000000000002</v>
      </c>
      <c r="AD572" s="72">
        <v>100</v>
      </c>
      <c r="AE572" s="72">
        <v>26.411041601104699</v>
      </c>
      <c r="AF572" s="65"/>
      <c r="AG572" s="72">
        <v>-26.2332728163186</v>
      </c>
      <c r="AH572" s="72">
        <v>52.866372673257501</v>
      </c>
      <c r="AI572" s="65">
        <f t="shared" si="48"/>
        <v>100</v>
      </c>
      <c r="AJ572" s="71"/>
      <c r="AK572" s="65"/>
      <c r="AL572" s="65"/>
      <c r="AM572" s="65"/>
      <c r="AN572" s="65"/>
      <c r="AO572" s="71"/>
      <c r="AP572" s="72">
        <v>98.803318429486595</v>
      </c>
      <c r="AQ572" s="72">
        <v>99.639117478196596</v>
      </c>
      <c r="AR572" s="65"/>
      <c r="AS572" s="65">
        <f t="shared" si="49"/>
        <v>99.639117478196596</v>
      </c>
      <c r="AT572" s="72">
        <v>-2</v>
      </c>
      <c r="AU572" s="72">
        <v>2</v>
      </c>
      <c r="AV572" s="65">
        <f t="shared" si="45"/>
        <v>2</v>
      </c>
      <c r="AW572" s="63" t="s">
        <v>5569</v>
      </c>
    </row>
    <row r="573" spans="1:49" ht="16" customHeight="1" x14ac:dyDescent="0.2">
      <c r="A573" s="30" t="s">
        <v>1946</v>
      </c>
      <c r="B573" s="30" t="s">
        <v>1948</v>
      </c>
      <c r="C573" s="71"/>
      <c r="D573" s="72">
        <v>20.8</v>
      </c>
      <c r="E573" s="72">
        <v>0</v>
      </c>
      <c r="F573" s="72">
        <v>-23.6</v>
      </c>
      <c r="G573" s="72">
        <v>42.8</v>
      </c>
      <c r="H573" s="72">
        <f t="shared" si="44"/>
        <v>42.8</v>
      </c>
      <c r="I573" s="72" t="s">
        <v>5568</v>
      </c>
      <c r="J573" s="71"/>
      <c r="K573" s="65"/>
      <c r="L573" s="72">
        <v>66.332982556849402</v>
      </c>
      <c r="M573" s="72">
        <v>98.712223491535994</v>
      </c>
      <c r="N573" s="72">
        <v>100.14624366080901</v>
      </c>
      <c r="O573" s="65">
        <f t="shared" si="46"/>
        <v>66.332982556849402</v>
      </c>
      <c r="P573" s="71"/>
      <c r="Q573" s="72">
        <v>85.951720100000003</v>
      </c>
      <c r="R573" s="72">
        <v>96.805187089880107</v>
      </c>
      <c r="S573" s="72">
        <v>98.329286713286706</v>
      </c>
      <c r="T573" s="72">
        <v>93.258767943380505</v>
      </c>
      <c r="U573" s="72">
        <v>62.534719267299799</v>
      </c>
      <c r="V573" s="65">
        <f t="shared" si="47"/>
        <v>98.329286713286706</v>
      </c>
      <c r="W573" s="71"/>
      <c r="X573" s="72">
        <v>51.694112658227802</v>
      </c>
      <c r="Y573" s="72">
        <v>60.239761038960999</v>
      </c>
      <c r="Z573" s="72">
        <v>48.217945528426299</v>
      </c>
      <c r="AA573" s="72">
        <v>26.594523649999999</v>
      </c>
      <c r="AB573" s="72">
        <v>88.945598048583406</v>
      </c>
      <c r="AC573" s="72">
        <v>23.152999999999999</v>
      </c>
      <c r="AD573" s="72">
        <v>23.401931478500799</v>
      </c>
      <c r="AE573" s="72">
        <v>7.4557795898794303</v>
      </c>
      <c r="AF573" s="65"/>
      <c r="AG573" s="72">
        <v>-34.841341269959202</v>
      </c>
      <c r="AH573" s="72">
        <v>22.907953029948299</v>
      </c>
      <c r="AI573" s="65">
        <f t="shared" si="48"/>
        <v>88.945598048583406</v>
      </c>
      <c r="AJ573" s="71"/>
      <c r="AK573" s="65"/>
      <c r="AL573" s="65"/>
      <c r="AM573" s="65"/>
      <c r="AN573" s="65"/>
      <c r="AO573" s="71"/>
      <c r="AP573" s="72">
        <v>96.649859988644906</v>
      </c>
      <c r="AQ573" s="65"/>
      <c r="AR573" s="65"/>
      <c r="AS573" s="65">
        <f t="shared" si="49"/>
        <v>96.649859988644906</v>
      </c>
      <c r="AT573" s="72">
        <v>-5</v>
      </c>
      <c r="AU573" s="72">
        <v>2</v>
      </c>
      <c r="AV573" s="65">
        <f t="shared" si="45"/>
        <v>2</v>
      </c>
      <c r="AW573" s="63" t="s">
        <v>5569</v>
      </c>
    </row>
    <row r="574" spans="1:49" ht="16" customHeight="1" x14ac:dyDescent="0.2">
      <c r="A574" s="30" t="s">
        <v>1949</v>
      </c>
      <c r="B574" s="30" t="s">
        <v>1951</v>
      </c>
      <c r="C574" s="71"/>
      <c r="D574" s="72">
        <v>21.3</v>
      </c>
      <c r="E574" s="72">
        <v>-3.2</v>
      </c>
      <c r="F574" s="72">
        <v>-115.6</v>
      </c>
      <c r="G574" s="72">
        <v>-0.8</v>
      </c>
      <c r="H574" s="72">
        <f t="shared" si="44"/>
        <v>21.3</v>
      </c>
      <c r="I574" s="72" t="s">
        <v>5568</v>
      </c>
      <c r="J574" s="71"/>
      <c r="K574" s="65"/>
      <c r="L574" s="72">
        <v>-8.1639843300639203</v>
      </c>
      <c r="M574" s="72">
        <v>40.982185427593002</v>
      </c>
      <c r="N574" s="72">
        <v>57.885906040268402</v>
      </c>
      <c r="O574" s="65">
        <f t="shared" si="46"/>
        <v>-8.1639843300639203</v>
      </c>
      <c r="P574" s="71"/>
      <c r="Q574" s="72">
        <v>27.355700599999999</v>
      </c>
      <c r="R574" s="72">
        <v>98.297398109734502</v>
      </c>
      <c r="S574" s="72">
        <v>-39.558033149171202</v>
      </c>
      <c r="T574" s="72">
        <v>7.0531502415458904</v>
      </c>
      <c r="U574" s="72">
        <v>-15.511528854313999</v>
      </c>
      <c r="V574" s="65">
        <f t="shared" si="47"/>
        <v>98.297398109734502</v>
      </c>
      <c r="W574" s="71"/>
      <c r="X574" s="72">
        <v>-14.552857446808501</v>
      </c>
      <c r="Y574" s="72">
        <v>-18.381617582417501</v>
      </c>
      <c r="Z574" s="72">
        <v>63.335224653356498</v>
      </c>
      <c r="AA574" s="72">
        <v>45.227102360000004</v>
      </c>
      <c r="AB574" s="72">
        <v>100</v>
      </c>
      <c r="AC574" s="72">
        <v>22.8341999999999</v>
      </c>
      <c r="AD574" s="72">
        <v>0</v>
      </c>
      <c r="AE574" s="72">
        <v>-5.3314707994572803</v>
      </c>
      <c r="AF574" s="65"/>
      <c r="AG574" s="72">
        <v>-26.0446257291504</v>
      </c>
      <c r="AH574" s="72">
        <v>32.648167476380799</v>
      </c>
      <c r="AI574" s="65">
        <f t="shared" si="48"/>
        <v>100</v>
      </c>
      <c r="AJ574" s="71"/>
      <c r="AK574" s="65"/>
      <c r="AL574" s="65"/>
      <c r="AM574" s="65"/>
      <c r="AN574" s="65"/>
      <c r="AO574" s="71"/>
      <c r="AP574" s="72">
        <v>-18.520462445696001</v>
      </c>
      <c r="AQ574" s="72">
        <v>-12.1748142772283</v>
      </c>
      <c r="AR574" s="65"/>
      <c r="AS574" s="65">
        <f t="shared" si="49"/>
        <v>-12.1748142772283</v>
      </c>
      <c r="AT574" s="72">
        <v>-6</v>
      </c>
      <c r="AU574" s="72">
        <v>1</v>
      </c>
      <c r="AV574" s="65">
        <f t="shared" si="45"/>
        <v>1</v>
      </c>
      <c r="AW574" s="63" t="s">
        <v>5569</v>
      </c>
    </row>
    <row r="575" spans="1:49" ht="16" customHeight="1" x14ac:dyDescent="0.2">
      <c r="A575" s="30" t="s">
        <v>1952</v>
      </c>
      <c r="B575" s="30" t="s">
        <v>1954</v>
      </c>
      <c r="C575" s="71"/>
      <c r="D575" s="72">
        <v>-37.5</v>
      </c>
      <c r="E575" s="72">
        <v>-5.7</v>
      </c>
      <c r="F575" s="72">
        <v>-21.2</v>
      </c>
      <c r="G575" s="72">
        <v>26.5</v>
      </c>
      <c r="H575" s="72">
        <f t="shared" si="44"/>
        <v>26.5</v>
      </c>
      <c r="I575" s="72" t="s">
        <v>5568</v>
      </c>
      <c r="J575" s="71"/>
      <c r="K575" s="65"/>
      <c r="L575" s="72">
        <v>6</v>
      </c>
      <c r="M575" s="72">
        <v>97.503359195526798</v>
      </c>
      <c r="N575" s="72">
        <v>95.6375838926174</v>
      </c>
      <c r="O575" s="65">
        <f t="shared" si="46"/>
        <v>6</v>
      </c>
      <c r="P575" s="71"/>
      <c r="Q575" s="72">
        <v>-61.940263000000002</v>
      </c>
      <c r="R575" s="72">
        <v>90.492685798069701</v>
      </c>
      <c r="S575" s="72">
        <v>98.453016574585604</v>
      </c>
      <c r="T575" s="72">
        <v>68.115952173913001</v>
      </c>
      <c r="U575" s="72">
        <v>55.492714427156997</v>
      </c>
      <c r="V575" s="65">
        <f t="shared" si="47"/>
        <v>98.453016574585604</v>
      </c>
      <c r="W575" s="71"/>
      <c r="X575" s="72">
        <v>55.963859878419399</v>
      </c>
      <c r="Y575" s="72">
        <v>59.640360439560403</v>
      </c>
      <c r="Z575" s="72">
        <v>-13.5362956133196</v>
      </c>
      <c r="AA575" s="72">
        <v>-46.23140463</v>
      </c>
      <c r="AB575" s="72">
        <v>55.6913586617814</v>
      </c>
      <c r="AC575" s="72">
        <v>12.3202</v>
      </c>
      <c r="AD575" s="72">
        <v>39.511992574861999</v>
      </c>
      <c r="AE575" s="72">
        <v>16.710807826158099</v>
      </c>
      <c r="AF575" s="65"/>
      <c r="AG575" s="72">
        <v>-19.6957846890955</v>
      </c>
      <c r="AH575" s="72">
        <v>7.0457849197131397</v>
      </c>
      <c r="AI575" s="65">
        <f t="shared" si="48"/>
        <v>59.640360439560403</v>
      </c>
      <c r="AJ575" s="71"/>
      <c r="AK575" s="65"/>
      <c r="AL575" s="65"/>
      <c r="AM575" s="65"/>
      <c r="AN575" s="65"/>
      <c r="AO575" s="71"/>
      <c r="AP575" s="72">
        <v>42.704495975523997</v>
      </c>
      <c r="AQ575" s="72">
        <v>43.856422441325499</v>
      </c>
      <c r="AR575" s="65"/>
      <c r="AS575" s="65">
        <f t="shared" si="49"/>
        <v>43.856422441325499</v>
      </c>
      <c r="AT575" s="72">
        <v>-6</v>
      </c>
      <c r="AU575" s="72">
        <v>-1</v>
      </c>
      <c r="AV575" s="65">
        <f t="shared" si="45"/>
        <v>-1</v>
      </c>
      <c r="AW575" s="63" t="s">
        <v>5569</v>
      </c>
    </row>
    <row r="576" spans="1:49" ht="16" customHeight="1" x14ac:dyDescent="0.2">
      <c r="A576" s="30" t="s">
        <v>1955</v>
      </c>
      <c r="B576" s="30" t="s">
        <v>1957</v>
      </c>
      <c r="C576" s="71"/>
      <c r="D576" s="72">
        <v>42.5</v>
      </c>
      <c r="E576" s="72">
        <v>8.8000000000000007</v>
      </c>
      <c r="F576" s="72">
        <v>9.9</v>
      </c>
      <c r="G576" s="72">
        <v>21</v>
      </c>
      <c r="H576" s="72">
        <f t="shared" si="44"/>
        <v>42.5</v>
      </c>
      <c r="I576" s="72" t="s">
        <v>5568</v>
      </c>
      <c r="J576" s="71"/>
      <c r="K576" s="65"/>
      <c r="L576" s="72">
        <v>85.877615048389202</v>
      </c>
      <c r="M576" s="72">
        <v>104.091716873997</v>
      </c>
      <c r="N576" s="72">
        <v>105.704697986577</v>
      </c>
      <c r="O576" s="65">
        <f t="shared" si="46"/>
        <v>85.877615048389202</v>
      </c>
      <c r="P576" s="71"/>
      <c r="Q576" s="72">
        <v>33.007628699999998</v>
      </c>
      <c r="R576" s="72">
        <v>43.483444311952297</v>
      </c>
      <c r="S576" s="72">
        <v>68.950254143646404</v>
      </c>
      <c r="T576" s="72">
        <v>24.057981159420201</v>
      </c>
      <c r="U576" s="72">
        <v>-1.0843718528995601</v>
      </c>
      <c r="V576" s="65">
        <f t="shared" si="47"/>
        <v>68.950254143646404</v>
      </c>
      <c r="W576" s="71"/>
      <c r="X576" s="72">
        <v>2.77237051671732</v>
      </c>
      <c r="Y576" s="72">
        <v>12.3876131868131</v>
      </c>
      <c r="Z576" s="72">
        <v>-7.4368269538330303</v>
      </c>
      <c r="AA576" s="72">
        <v>-5.1872320739999997</v>
      </c>
      <c r="AB576" s="72">
        <v>41.1484735051624</v>
      </c>
      <c r="AC576" s="72">
        <v>6.4188000000000001</v>
      </c>
      <c r="AD576" s="72">
        <v>40.474806025475601</v>
      </c>
      <c r="AE576" s="72">
        <v>50.808434226588702</v>
      </c>
      <c r="AF576" s="65"/>
      <c r="AG576" s="72">
        <v>-7.8581830491307496</v>
      </c>
      <c r="AH576" s="72">
        <v>-20.244334064139899</v>
      </c>
      <c r="AI576" s="65">
        <f t="shared" si="48"/>
        <v>50.808434226588702</v>
      </c>
      <c r="AJ576" s="71"/>
      <c r="AK576" s="65"/>
      <c r="AL576" s="65"/>
      <c r="AM576" s="65"/>
      <c r="AN576" s="65"/>
      <c r="AO576" s="71"/>
      <c r="AP576" s="72">
        <v>98.086009300962502</v>
      </c>
      <c r="AQ576" s="72">
        <v>100.036784168889</v>
      </c>
      <c r="AR576" s="65"/>
      <c r="AS576" s="65">
        <f t="shared" si="49"/>
        <v>100.036784168889</v>
      </c>
      <c r="AT576" s="72">
        <v>-1</v>
      </c>
      <c r="AU576" s="72">
        <v>4</v>
      </c>
      <c r="AV576" s="65">
        <f t="shared" si="45"/>
        <v>4</v>
      </c>
      <c r="AW576" s="63" t="s">
        <v>5569</v>
      </c>
    </row>
    <row r="577" spans="1:49" ht="16" customHeight="1" x14ac:dyDescent="0.2">
      <c r="A577" s="30" t="s">
        <v>1958</v>
      </c>
      <c r="B577" s="30" t="s">
        <v>1960</v>
      </c>
      <c r="C577" s="71"/>
      <c r="D577" s="72">
        <v>-24</v>
      </c>
      <c r="E577" s="72">
        <v>0.6</v>
      </c>
      <c r="F577" s="72">
        <v>15.5</v>
      </c>
      <c r="G577" s="72">
        <v>31.9</v>
      </c>
      <c r="H577" s="72">
        <f t="shared" si="44"/>
        <v>31.9</v>
      </c>
      <c r="I577" s="72" t="s">
        <v>5568</v>
      </c>
      <c r="J577" s="71"/>
      <c r="K577" s="65"/>
      <c r="L577" s="72">
        <v>1.9170167896634001</v>
      </c>
      <c r="M577" s="72">
        <v>100.27740453382999</v>
      </c>
      <c r="N577" s="72">
        <v>100.671140939597</v>
      </c>
      <c r="O577" s="65">
        <f t="shared" si="46"/>
        <v>1.9170167896634001</v>
      </c>
      <c r="P577" s="71"/>
      <c r="Q577" s="72">
        <v>-73.263732000000005</v>
      </c>
      <c r="R577" s="72">
        <v>74.113409805276007</v>
      </c>
      <c r="S577" s="72">
        <v>92.375668508287305</v>
      </c>
      <c r="T577" s="72">
        <v>46.956531884057902</v>
      </c>
      <c r="U577" s="72">
        <v>6.4120920792079197</v>
      </c>
      <c r="V577" s="65">
        <f t="shared" si="47"/>
        <v>92.375668508287305</v>
      </c>
      <c r="W577" s="71"/>
      <c r="X577" s="72">
        <v>7.0276896656534902</v>
      </c>
      <c r="Y577" s="72">
        <v>2.49750329670329</v>
      </c>
      <c r="Z577" s="72">
        <v>-15.695946664775301</v>
      </c>
      <c r="AA577" s="72">
        <v>-34.109055990000002</v>
      </c>
      <c r="AB577" s="72">
        <v>57.349047503741303</v>
      </c>
      <c r="AC577" s="72">
        <v>9.1593999999999909</v>
      </c>
      <c r="AD577" s="72">
        <v>77.541400029309699</v>
      </c>
      <c r="AE577" s="72">
        <v>-8.2790019838593807</v>
      </c>
      <c r="AF577" s="65"/>
      <c r="AG577" s="72">
        <v>-19.691678265316</v>
      </c>
      <c r="AH577" s="72">
        <v>-15.393977120624299</v>
      </c>
      <c r="AI577" s="65">
        <f t="shared" si="48"/>
        <v>77.541400029309699</v>
      </c>
      <c r="AJ577" s="71"/>
      <c r="AK577" s="65"/>
      <c r="AL577" s="65"/>
      <c r="AM577" s="65"/>
      <c r="AN577" s="65"/>
      <c r="AO577" s="71"/>
      <c r="AP577" s="72">
        <v>97.989784905672707</v>
      </c>
      <c r="AQ577" s="72">
        <v>98.545534078792599</v>
      </c>
      <c r="AR577" s="65"/>
      <c r="AS577" s="65">
        <f t="shared" si="49"/>
        <v>98.545534078792599</v>
      </c>
      <c r="AT577" s="72">
        <v>-6</v>
      </c>
      <c r="AU577" s="72">
        <v>0</v>
      </c>
      <c r="AV577" s="65">
        <f t="shared" si="45"/>
        <v>0</v>
      </c>
      <c r="AW577" s="63" t="s">
        <v>5569</v>
      </c>
    </row>
    <row r="578" spans="1:49" ht="16" customHeight="1" x14ac:dyDescent="0.2">
      <c r="A578" s="30" t="s">
        <v>1961</v>
      </c>
      <c r="B578" s="30" t="s">
        <v>1963</v>
      </c>
      <c r="C578" s="71"/>
      <c r="D578" s="72">
        <v>9.5</v>
      </c>
      <c r="E578" s="72">
        <v>-12</v>
      </c>
      <c r="F578" s="72">
        <v>44.9</v>
      </c>
      <c r="G578" s="72">
        <v>26.5</v>
      </c>
      <c r="H578" s="72">
        <f t="shared" si="44"/>
        <v>44.9</v>
      </c>
      <c r="I578" s="72" t="s">
        <v>5568</v>
      </c>
      <c r="J578" s="71"/>
      <c r="K578" s="65"/>
      <c r="L578" s="72">
        <v>69.273559765446095</v>
      </c>
      <c r="M578" s="72">
        <v>100.970915868406</v>
      </c>
      <c r="N578" s="72">
        <v>100.671140939597</v>
      </c>
      <c r="O578" s="65">
        <f t="shared" si="46"/>
        <v>69.273559765446095</v>
      </c>
      <c r="P578" s="71"/>
      <c r="Q578" s="72">
        <v>77.995412999999999</v>
      </c>
      <c r="R578" s="72">
        <v>90.709137005014995</v>
      </c>
      <c r="S578" s="72">
        <v>97.458541436464103</v>
      </c>
      <c r="T578" s="72">
        <v>79.033826570048305</v>
      </c>
      <c r="U578" s="72">
        <v>52.946745544554403</v>
      </c>
      <c r="V578" s="65">
        <f t="shared" si="47"/>
        <v>97.458541436464103</v>
      </c>
      <c r="W578" s="71"/>
      <c r="X578" s="72">
        <v>50.4927352583586</v>
      </c>
      <c r="Y578" s="72">
        <v>64.035964835164805</v>
      </c>
      <c r="Z578" s="72">
        <v>44.243345061662502</v>
      </c>
      <c r="AA578" s="72">
        <v>42.045383549999997</v>
      </c>
      <c r="AB578" s="72">
        <v>94.327893711023805</v>
      </c>
      <c r="AC578" s="72">
        <v>22.751000000000001</v>
      </c>
      <c r="AD578" s="72">
        <v>0</v>
      </c>
      <c r="AE578" s="72">
        <v>26.549114928974099</v>
      </c>
      <c r="AF578" s="65"/>
      <c r="AG578" s="72">
        <v>21.731360744145501</v>
      </c>
      <c r="AH578" s="72">
        <v>8.9359055353003196</v>
      </c>
      <c r="AI578" s="65">
        <f t="shared" si="48"/>
        <v>94.327893711023805</v>
      </c>
      <c r="AJ578" s="71"/>
      <c r="AK578" s="65"/>
      <c r="AL578" s="65"/>
      <c r="AM578" s="65"/>
      <c r="AN578" s="65"/>
      <c r="AO578" s="71"/>
      <c r="AP578" s="72">
        <v>98.059766284065304</v>
      </c>
      <c r="AQ578" s="72">
        <v>98.456059073386896</v>
      </c>
      <c r="AR578" s="65"/>
      <c r="AS578" s="65">
        <f t="shared" si="49"/>
        <v>98.456059073386896</v>
      </c>
      <c r="AT578" s="72">
        <v>0</v>
      </c>
      <c r="AU578" s="72">
        <v>0</v>
      </c>
      <c r="AV578" s="65">
        <f t="shared" si="45"/>
        <v>0</v>
      </c>
      <c r="AW578" s="63" t="s">
        <v>5569</v>
      </c>
    </row>
    <row r="579" spans="1:49" ht="16" customHeight="1" x14ac:dyDescent="0.2">
      <c r="A579" s="30" t="s">
        <v>1964</v>
      </c>
      <c r="B579" s="30" t="s">
        <v>1966</v>
      </c>
      <c r="C579" s="71"/>
      <c r="D579" s="72">
        <v>-31.6</v>
      </c>
      <c r="E579" s="72">
        <v>6.3</v>
      </c>
      <c r="F579" s="72">
        <v>7.5</v>
      </c>
      <c r="G579" s="72">
        <v>21</v>
      </c>
      <c r="H579" s="72">
        <f t="shared" si="44"/>
        <v>21</v>
      </c>
      <c r="I579" s="72" t="s">
        <v>5568</v>
      </c>
      <c r="J579" s="71"/>
      <c r="K579" s="65"/>
      <c r="L579" s="72">
        <v>26.588763518763599</v>
      </c>
      <c r="M579" s="72">
        <v>102.704694204845</v>
      </c>
      <c r="N579" s="72">
        <v>103.187919463087</v>
      </c>
      <c r="O579" s="65">
        <f t="shared" si="46"/>
        <v>26.588763518763599</v>
      </c>
      <c r="P579" s="71"/>
      <c r="Q579" s="72">
        <v>86.425048799999999</v>
      </c>
      <c r="R579" s="72">
        <v>80.495364605472304</v>
      </c>
      <c r="S579" s="72">
        <v>97.679535911602201</v>
      </c>
      <c r="T579" s="72">
        <v>89.565227536231802</v>
      </c>
      <c r="U579" s="72">
        <v>53.936844554455398</v>
      </c>
      <c r="V579" s="65">
        <f t="shared" si="47"/>
        <v>97.679535911602201</v>
      </c>
      <c r="W579" s="71"/>
      <c r="X579" s="72">
        <v>38.030729179331303</v>
      </c>
      <c r="Y579" s="72">
        <v>37.662338461538397</v>
      </c>
      <c r="Z579" s="72">
        <v>98.762012837334595</v>
      </c>
      <c r="AA579" s="72">
        <v>30.845733370000001</v>
      </c>
      <c r="AB579" s="72">
        <v>88.4831115010102</v>
      </c>
      <c r="AC579" s="72">
        <v>13.888</v>
      </c>
      <c r="AD579" s="72">
        <v>24.131225162763101</v>
      </c>
      <c r="AE579" s="72">
        <v>4.9411182234948399</v>
      </c>
      <c r="AF579" s="65"/>
      <c r="AG579" s="72">
        <v>-15.5833927695562</v>
      </c>
      <c r="AH579" s="72">
        <v>-5.0664779385102099</v>
      </c>
      <c r="AI579" s="65">
        <f t="shared" si="48"/>
        <v>98.762012837334595</v>
      </c>
      <c r="AJ579" s="71"/>
      <c r="AK579" s="65"/>
      <c r="AL579" s="65"/>
      <c r="AM579" s="65"/>
      <c r="AN579" s="65"/>
      <c r="AO579" s="71"/>
      <c r="AP579" s="72">
        <v>96.546418976325498</v>
      </c>
      <c r="AQ579" s="72">
        <v>98.843784096811902</v>
      </c>
      <c r="AR579" s="65"/>
      <c r="AS579" s="65">
        <f t="shared" si="49"/>
        <v>98.843784096811902</v>
      </c>
      <c r="AT579" s="72">
        <v>-6</v>
      </c>
      <c r="AU579" s="72">
        <v>0</v>
      </c>
      <c r="AV579" s="65">
        <f t="shared" si="45"/>
        <v>0</v>
      </c>
      <c r="AW579" s="63" t="s">
        <v>5569</v>
      </c>
    </row>
    <row r="580" spans="1:49" ht="16" customHeight="1" x14ac:dyDescent="0.2">
      <c r="A580" s="30" t="s">
        <v>1967</v>
      </c>
      <c r="B580" s="30" t="s">
        <v>1969</v>
      </c>
      <c r="C580" s="71"/>
      <c r="D580" s="72">
        <v>-65.3</v>
      </c>
      <c r="E580" s="72">
        <v>4.4000000000000004</v>
      </c>
      <c r="F580" s="72">
        <v>-30</v>
      </c>
      <c r="G580" s="72">
        <v>-11.7</v>
      </c>
      <c r="H580" s="72">
        <f t="shared" ref="H580:H643" si="50">MAX(D580:G580)</f>
        <v>4.4000000000000004</v>
      </c>
      <c r="I580" s="72" t="s">
        <v>5568</v>
      </c>
      <c r="J580" s="71"/>
      <c r="K580" s="65"/>
      <c r="L580" s="72">
        <v>61.615973143431603</v>
      </c>
      <c r="M580" s="72">
        <v>100.970915868406</v>
      </c>
      <c r="N580" s="72">
        <v>101.510067114093</v>
      </c>
      <c r="O580" s="65">
        <f t="shared" si="46"/>
        <v>61.615973143431603</v>
      </c>
      <c r="P580" s="71"/>
      <c r="Q580" s="72">
        <v>29.6609178</v>
      </c>
      <c r="R580" s="72">
        <v>91.697807928870006</v>
      </c>
      <c r="S580" s="72">
        <v>88.839756906077298</v>
      </c>
      <c r="T580" s="72">
        <v>58.260879710144899</v>
      </c>
      <c r="U580" s="72">
        <v>13.059899717114501</v>
      </c>
      <c r="V580" s="65">
        <f t="shared" si="47"/>
        <v>91.697807928870006</v>
      </c>
      <c r="W580" s="71"/>
      <c r="X580" s="72">
        <v>7.9395437689969501</v>
      </c>
      <c r="Y580" s="72">
        <v>-6.29370549450549</v>
      </c>
      <c r="Z580" s="72">
        <v>82.233057909854907</v>
      </c>
      <c r="AA580" s="72">
        <v>17.813343079999999</v>
      </c>
      <c r="AB580" s="72">
        <v>64.451386766276102</v>
      </c>
      <c r="AC580" s="72">
        <v>-1.4259999999999999</v>
      </c>
      <c r="AD580" s="72">
        <v>55.911489813367901</v>
      </c>
      <c r="AE580" s="72">
        <v>3.6144180237256198</v>
      </c>
      <c r="AF580" s="65"/>
      <c r="AG580" s="72">
        <v>-33.105852145792198</v>
      </c>
      <c r="AH580" s="72">
        <v>39.383924491418902</v>
      </c>
      <c r="AI580" s="65">
        <f t="shared" si="48"/>
        <v>82.233057909854907</v>
      </c>
      <c r="AJ580" s="71"/>
      <c r="AK580" s="65"/>
      <c r="AL580" s="65"/>
      <c r="AM580" s="65"/>
      <c r="AN580" s="65"/>
      <c r="AO580" s="71"/>
      <c r="AP580" s="72">
        <v>54.093965308918499</v>
      </c>
      <c r="AQ580" s="72">
        <v>67.1000405122941</v>
      </c>
      <c r="AR580" s="65"/>
      <c r="AS580" s="65">
        <f t="shared" si="49"/>
        <v>67.1000405122941</v>
      </c>
      <c r="AT580" s="72">
        <v>-4</v>
      </c>
      <c r="AU580" s="72">
        <v>-5</v>
      </c>
      <c r="AV580" s="65">
        <f t="shared" ref="AV580:AV643" si="51">MAX(AT580:AU580)</f>
        <v>-4</v>
      </c>
      <c r="AW580" s="63" t="s">
        <v>5569</v>
      </c>
    </row>
    <row r="581" spans="1:49" ht="16" customHeight="1" x14ac:dyDescent="0.2">
      <c r="A581" s="30" t="s">
        <v>1970</v>
      </c>
      <c r="B581" s="30" t="s">
        <v>1972</v>
      </c>
      <c r="C581" s="71"/>
      <c r="D581" s="72">
        <v>80.5</v>
      </c>
      <c r="E581" s="72">
        <v>10.1</v>
      </c>
      <c r="F581" s="72">
        <v>46.8</v>
      </c>
      <c r="G581" s="72">
        <v>59.1</v>
      </c>
      <c r="H581" s="72">
        <f t="shared" si="50"/>
        <v>80.5</v>
      </c>
      <c r="I581" s="72" t="s">
        <v>5566</v>
      </c>
      <c r="J581" s="71"/>
      <c r="K581" s="65"/>
      <c r="L581" s="72">
        <v>50.4661275679141</v>
      </c>
      <c r="M581" s="72">
        <v>100.970915868406</v>
      </c>
      <c r="N581" s="72">
        <v>101.510067114093</v>
      </c>
      <c r="O581" s="65">
        <f t="shared" si="46"/>
        <v>50.4661275679141</v>
      </c>
      <c r="P581" s="71"/>
      <c r="Q581" s="72">
        <v>-8.9732371999999998</v>
      </c>
      <c r="R581" s="72">
        <v>20.801181445227499</v>
      </c>
      <c r="S581" s="72">
        <v>56.6850607734806</v>
      </c>
      <c r="T581" s="72">
        <v>22.318850724637599</v>
      </c>
      <c r="U581" s="72">
        <v>-2.7816844413012798</v>
      </c>
      <c r="V581" s="65">
        <f t="shared" si="47"/>
        <v>56.6850607734806</v>
      </c>
      <c r="W581" s="71"/>
      <c r="X581" s="72">
        <v>12.4988142857142</v>
      </c>
      <c r="Y581" s="72">
        <v>12.3876131868131</v>
      </c>
      <c r="Z581" s="72">
        <v>0.95003368913790998</v>
      </c>
      <c r="AA581" s="72">
        <v>-20.122998330000001</v>
      </c>
      <c r="AB581" s="72">
        <v>54.190101766332397</v>
      </c>
      <c r="AC581" s="72">
        <v>15.259</v>
      </c>
      <c r="AD581" s="72">
        <v>42.728070175438503</v>
      </c>
      <c r="AE581" s="72">
        <v>38.136441629462098</v>
      </c>
      <c r="AF581" s="65"/>
      <c r="AG581" s="72">
        <v>-35.067702422790902</v>
      </c>
      <c r="AH581" s="72">
        <v>31.595852513066902</v>
      </c>
      <c r="AI581" s="65">
        <f t="shared" si="48"/>
        <v>54.190101766332397</v>
      </c>
      <c r="AJ581" s="71"/>
      <c r="AK581" s="65"/>
      <c r="AL581" s="65"/>
      <c r="AM581" s="65"/>
      <c r="AN581" s="65"/>
      <c r="AO581" s="71"/>
      <c r="AP581" s="72">
        <v>97.193746726456993</v>
      </c>
      <c r="AQ581" s="72">
        <v>98.575359080594595</v>
      </c>
      <c r="AR581" s="65"/>
      <c r="AS581" s="65">
        <f t="shared" si="49"/>
        <v>98.575359080594595</v>
      </c>
      <c r="AT581" s="72">
        <v>-4</v>
      </c>
      <c r="AU581" s="72">
        <v>5</v>
      </c>
      <c r="AV581" s="65">
        <f t="shared" si="51"/>
        <v>5</v>
      </c>
      <c r="AW581" s="63" t="s">
        <v>5569</v>
      </c>
    </row>
    <row r="582" spans="1:49" ht="16" customHeight="1" x14ac:dyDescent="0.2">
      <c r="A582" s="30" t="s">
        <v>1973</v>
      </c>
      <c r="B582" s="30" t="s">
        <v>1975</v>
      </c>
      <c r="C582" s="71"/>
      <c r="D582" s="72">
        <v>-36.9</v>
      </c>
      <c r="E582" s="72">
        <v>5.7</v>
      </c>
      <c r="F582" s="72">
        <v>-59</v>
      </c>
      <c r="G582" s="72">
        <v>67.3</v>
      </c>
      <c r="H582" s="72">
        <f t="shared" si="50"/>
        <v>67.3</v>
      </c>
      <c r="I582" s="72" t="s">
        <v>5568</v>
      </c>
      <c r="J582" s="71"/>
      <c r="K582" s="65"/>
      <c r="L582" s="72">
        <v>-2.9442027250701401</v>
      </c>
      <c r="M582" s="72">
        <v>92.302024186207703</v>
      </c>
      <c r="N582" s="72">
        <v>84.731543624161006</v>
      </c>
      <c r="O582" s="65">
        <f t="shared" si="46"/>
        <v>-2.9442027250701401</v>
      </c>
      <c r="P582" s="71"/>
      <c r="Q582" s="72">
        <v>7.1917914100000004</v>
      </c>
      <c r="R582" s="72">
        <v>-12.048192771084301</v>
      </c>
      <c r="S582" s="72">
        <v>-3.9779226519336999</v>
      </c>
      <c r="T582" s="72">
        <v>9.8550826086956391</v>
      </c>
      <c r="U582" s="72">
        <v>-12.541231824611</v>
      </c>
      <c r="V582" s="65">
        <f t="shared" si="47"/>
        <v>9.8550826086956391</v>
      </c>
      <c r="W582" s="71"/>
      <c r="X582" s="72">
        <v>6.1158355623100196</v>
      </c>
      <c r="Y582" s="72">
        <v>20.079920879120799</v>
      </c>
      <c r="Z582" s="72">
        <v>-15.891472868217001</v>
      </c>
      <c r="AA582" s="72">
        <v>-10.91615543</v>
      </c>
      <c r="AB582" s="72">
        <v>33.368450235652901</v>
      </c>
      <c r="AC582" s="72">
        <v>-2.0811999999999902</v>
      </c>
      <c r="AD582" s="72">
        <v>41.6329089506172</v>
      </c>
      <c r="AE582" s="72">
        <v>-15.910748229685</v>
      </c>
      <c r="AF582" s="65"/>
      <c r="AG582" s="72">
        <v>0.16771015487874399</v>
      </c>
      <c r="AH582" s="72">
        <v>11.3895168190747</v>
      </c>
      <c r="AI582" s="65">
        <f t="shared" si="48"/>
        <v>41.6329089506172</v>
      </c>
      <c r="AJ582" s="71"/>
      <c r="AK582" s="65"/>
      <c r="AL582" s="65"/>
      <c r="AM582" s="65"/>
      <c r="AN582" s="65"/>
      <c r="AO582" s="71"/>
      <c r="AP582" s="72">
        <v>-3.8681113447468398</v>
      </c>
      <c r="AQ582" s="72">
        <v>2.1312449204293702</v>
      </c>
      <c r="AR582" s="65"/>
      <c r="AS582" s="65">
        <f t="shared" si="49"/>
        <v>2.1312449204293702</v>
      </c>
      <c r="AT582" s="72">
        <v>0</v>
      </c>
      <c r="AU582" s="72">
        <v>5</v>
      </c>
      <c r="AV582" s="65">
        <f t="shared" si="51"/>
        <v>5</v>
      </c>
      <c r="AW582" s="63" t="s">
        <v>5569</v>
      </c>
    </row>
    <row r="583" spans="1:49" ht="16" customHeight="1" x14ac:dyDescent="0.2">
      <c r="A583" s="30" t="s">
        <v>1976</v>
      </c>
      <c r="B583" s="30" t="s">
        <v>1978</v>
      </c>
      <c r="C583" s="71"/>
      <c r="D583" s="72">
        <v>27.8</v>
      </c>
      <c r="E583" s="72">
        <v>-20.2</v>
      </c>
      <c r="F583" s="72">
        <v>-18.100000000000001</v>
      </c>
      <c r="G583" s="72">
        <v>29.2</v>
      </c>
      <c r="H583" s="72">
        <f t="shared" si="50"/>
        <v>29.2</v>
      </c>
      <c r="I583" s="72" t="s">
        <v>5568</v>
      </c>
      <c r="J583" s="71"/>
      <c r="K583" s="65"/>
      <c r="L583" s="72">
        <v>1.7551208689028299</v>
      </c>
      <c r="M583" s="72">
        <v>87.766123169591793</v>
      </c>
      <c r="N583" s="72">
        <v>83.328222667767406</v>
      </c>
      <c r="O583" s="65">
        <f t="shared" si="46"/>
        <v>1.7551208689028299</v>
      </c>
      <c r="P583" s="71"/>
      <c r="Q583" s="72">
        <v>83.373706799999994</v>
      </c>
      <c r="R583" s="72">
        <v>48.5872112582759</v>
      </c>
      <c r="S583" s="72">
        <v>3.5740419580419598</v>
      </c>
      <c r="T583" s="72">
        <v>15.989825395503701</v>
      </c>
      <c r="U583" s="72">
        <v>5.8183013568520998</v>
      </c>
      <c r="V583" s="65">
        <f t="shared" si="47"/>
        <v>83.373706799999994</v>
      </c>
      <c r="W583" s="71"/>
      <c r="X583" s="72">
        <v>-2.4198113924050602</v>
      </c>
      <c r="Y583" s="72">
        <v>9.5904103896103905</v>
      </c>
      <c r="Z583" s="72">
        <v>61.9528260534764</v>
      </c>
      <c r="AA583" s="72">
        <v>7.9505958440000004</v>
      </c>
      <c r="AB583" s="72">
        <v>39.0104640052203</v>
      </c>
      <c r="AC583" s="72">
        <v>21.33</v>
      </c>
      <c r="AD583" s="72">
        <v>6.3323000619962704</v>
      </c>
      <c r="AE583" s="72">
        <v>26.549114928974099</v>
      </c>
      <c r="AF583" s="65"/>
      <c r="AG583" s="72">
        <v>-21.3076563869393</v>
      </c>
      <c r="AH583" s="72">
        <v>34.196401657562802</v>
      </c>
      <c r="AI583" s="65">
        <f t="shared" si="48"/>
        <v>61.9528260534764</v>
      </c>
      <c r="AJ583" s="71"/>
      <c r="AK583" s="65"/>
      <c r="AL583" s="65"/>
      <c r="AM583" s="65"/>
      <c r="AN583" s="65"/>
      <c r="AO583" s="71"/>
      <c r="AP583" s="72">
        <v>-8.3239399982658302</v>
      </c>
      <c r="AQ583" s="65"/>
      <c r="AR583" s="65"/>
      <c r="AS583" s="65">
        <f t="shared" si="49"/>
        <v>-8.3239399982658302</v>
      </c>
      <c r="AT583" s="72">
        <v>-1</v>
      </c>
      <c r="AU583" s="72">
        <v>6</v>
      </c>
      <c r="AV583" s="65">
        <f t="shared" si="51"/>
        <v>6</v>
      </c>
      <c r="AW583" s="63" t="s">
        <v>5569</v>
      </c>
    </row>
    <row r="584" spans="1:49" ht="16" customHeight="1" x14ac:dyDescent="0.2">
      <c r="A584" s="30" t="s">
        <v>1979</v>
      </c>
      <c r="B584" s="30" t="s">
        <v>1981</v>
      </c>
      <c r="C584" s="71"/>
      <c r="D584" s="72">
        <v>29.8</v>
      </c>
      <c r="E584" s="72">
        <v>9.5</v>
      </c>
      <c r="F584" s="72">
        <v>-1.9</v>
      </c>
      <c r="G584" s="72">
        <v>48.2</v>
      </c>
      <c r="H584" s="72">
        <f t="shared" si="50"/>
        <v>48.2</v>
      </c>
      <c r="I584" s="72" t="s">
        <v>5568</v>
      </c>
      <c r="J584" s="71"/>
      <c r="K584" s="65"/>
      <c r="L584" s="72">
        <v>-21.097295095627</v>
      </c>
      <c r="M584" s="72">
        <v>100.624160201118</v>
      </c>
      <c r="N584" s="72">
        <v>95.6375838926174</v>
      </c>
      <c r="O584" s="65">
        <f t="shared" si="46"/>
        <v>-21.097295095627</v>
      </c>
      <c r="P584" s="71"/>
      <c r="Q584" s="72">
        <v>-15.633708</v>
      </c>
      <c r="R584" s="72">
        <v>0.105031499959906</v>
      </c>
      <c r="S584" s="72">
        <v>-18.784552486187799</v>
      </c>
      <c r="T584" s="72">
        <v>12.3671599033816</v>
      </c>
      <c r="U584" s="72">
        <v>2.0273678925035399</v>
      </c>
      <c r="V584" s="65">
        <f t="shared" si="47"/>
        <v>12.3671599033816</v>
      </c>
      <c r="W584" s="71"/>
      <c r="X584" s="72">
        <v>-8.1698787234042491</v>
      </c>
      <c r="Y584" s="72">
        <v>2.49750329670329</v>
      </c>
      <c r="Z584" s="72">
        <v>-10.940517231166501</v>
      </c>
      <c r="AA584" s="72">
        <v>-10.583937580000001</v>
      </c>
      <c r="AB584" s="72">
        <v>17.463930324862201</v>
      </c>
      <c r="AC584" s="72">
        <v>2.0762</v>
      </c>
      <c r="AD584" s="72">
        <v>100</v>
      </c>
      <c r="AE584" s="72">
        <v>-8.4013202866624894</v>
      </c>
      <c r="AF584" s="65"/>
      <c r="AG584" s="72">
        <v>-59.468117035770703</v>
      </c>
      <c r="AH584" s="72">
        <v>-0.69701443534166396</v>
      </c>
      <c r="AI584" s="65">
        <f t="shared" si="48"/>
        <v>100</v>
      </c>
      <c r="AJ584" s="71"/>
      <c r="AK584" s="65"/>
      <c r="AL584" s="65"/>
      <c r="AM584" s="65"/>
      <c r="AN584" s="65"/>
      <c r="AO584" s="71"/>
      <c r="AP584" s="72">
        <v>93.633444100733797</v>
      </c>
      <c r="AQ584" s="72">
        <v>95.205133876976802</v>
      </c>
      <c r="AR584" s="65"/>
      <c r="AS584" s="65">
        <f t="shared" si="49"/>
        <v>95.205133876976802</v>
      </c>
      <c r="AT584" s="72">
        <v>-3</v>
      </c>
      <c r="AU584" s="72">
        <v>4</v>
      </c>
      <c r="AV584" s="65">
        <f t="shared" si="51"/>
        <v>4</v>
      </c>
      <c r="AW584" s="63" t="s">
        <v>5569</v>
      </c>
    </row>
    <row r="585" spans="1:49" ht="16" customHeight="1" x14ac:dyDescent="0.2">
      <c r="A585" s="30" t="s">
        <v>1982</v>
      </c>
      <c r="B585" s="30" t="s">
        <v>1984</v>
      </c>
      <c r="C585" s="71"/>
      <c r="D585" s="72">
        <v>1.4</v>
      </c>
      <c r="E585" s="72">
        <v>-11.4</v>
      </c>
      <c r="F585" s="72">
        <v>-1.8</v>
      </c>
      <c r="G585" s="72">
        <v>40.1</v>
      </c>
      <c r="H585" s="72">
        <f t="shared" si="50"/>
        <v>40.1</v>
      </c>
      <c r="I585" s="72" t="s">
        <v>5568</v>
      </c>
      <c r="J585" s="71"/>
      <c r="K585" s="65"/>
      <c r="L585" s="72">
        <v>94.384251021076494</v>
      </c>
      <c r="M585" s="72">
        <v>102.01118287027001</v>
      </c>
      <c r="N585" s="72">
        <v>102.34899328858999</v>
      </c>
      <c r="O585" s="65">
        <f t="shared" si="46"/>
        <v>94.384251021076494</v>
      </c>
      <c r="P585" s="71"/>
      <c r="Q585" s="72">
        <v>16.0165598</v>
      </c>
      <c r="R585" s="72">
        <v>3.2359998728328701</v>
      </c>
      <c r="S585" s="72">
        <v>42.320419889502702</v>
      </c>
      <c r="T585" s="72">
        <v>19.227063285024101</v>
      </c>
      <c r="U585" s="72">
        <v>-4.1961115983026698</v>
      </c>
      <c r="V585" s="65">
        <f t="shared" si="47"/>
        <v>42.320419889502702</v>
      </c>
      <c r="W585" s="71"/>
      <c r="X585" s="72">
        <v>3.9881759878419398</v>
      </c>
      <c r="Y585" s="72">
        <v>-23.876123076923001</v>
      </c>
      <c r="Z585" s="72">
        <v>50.039390600750998</v>
      </c>
      <c r="AA585" s="72">
        <v>25.649043649999999</v>
      </c>
      <c r="AB585" s="72">
        <v>41.086548347273101</v>
      </c>
      <c r="AC585" s="72">
        <v>3.8797999999999999</v>
      </c>
      <c r="AD585" s="72">
        <v>0</v>
      </c>
      <c r="AE585" s="72">
        <v>23.746344384617402</v>
      </c>
      <c r="AF585" s="65"/>
      <c r="AG585" s="72">
        <v>-26.899498890566601</v>
      </c>
      <c r="AH585" s="72">
        <v>46.186007957167703</v>
      </c>
      <c r="AI585" s="65">
        <f t="shared" si="48"/>
        <v>50.039390600750998</v>
      </c>
      <c r="AJ585" s="71"/>
      <c r="AK585" s="65"/>
      <c r="AL585" s="65"/>
      <c r="AM585" s="65"/>
      <c r="AN585" s="65"/>
      <c r="AO585" s="71"/>
      <c r="AP585" s="72">
        <v>22.1212230558024</v>
      </c>
      <c r="AQ585" s="72">
        <v>28.307654835254102</v>
      </c>
      <c r="AR585" s="65"/>
      <c r="AS585" s="65">
        <f t="shared" si="49"/>
        <v>28.307654835254102</v>
      </c>
      <c r="AT585" s="72">
        <v>0</v>
      </c>
      <c r="AU585" s="72">
        <v>10</v>
      </c>
      <c r="AV585" s="65">
        <f t="shared" si="51"/>
        <v>10</v>
      </c>
      <c r="AW585" s="63" t="s">
        <v>5567</v>
      </c>
    </row>
    <row r="586" spans="1:49" ht="16" customHeight="1" x14ac:dyDescent="0.2">
      <c r="A586" s="30" t="s">
        <v>1985</v>
      </c>
      <c r="B586" s="30" t="s">
        <v>1987</v>
      </c>
      <c r="C586" s="71"/>
      <c r="D586" s="72">
        <v>67.900000000000006</v>
      </c>
      <c r="E586" s="72">
        <v>3.8</v>
      </c>
      <c r="F586" s="72">
        <v>-12.4</v>
      </c>
      <c r="G586" s="72">
        <v>1.9</v>
      </c>
      <c r="H586" s="72">
        <f t="shared" si="50"/>
        <v>67.900000000000006</v>
      </c>
      <c r="I586" s="72" t="s">
        <v>5568</v>
      </c>
      <c r="J586" s="71"/>
      <c r="K586" s="65"/>
      <c r="L586" s="72">
        <v>65.1194021850268</v>
      </c>
      <c r="M586" s="72">
        <v>101.60972063558</v>
      </c>
      <c r="N586" s="72">
        <v>103.43672602901199</v>
      </c>
      <c r="O586" s="65">
        <f t="shared" si="46"/>
        <v>65.1194021850268</v>
      </c>
      <c r="P586" s="71"/>
      <c r="Q586" s="72">
        <v>1.2622833499999999</v>
      </c>
      <c r="R586" s="72">
        <v>-4.4355842235635503</v>
      </c>
      <c r="S586" s="72">
        <v>21.406209790209701</v>
      </c>
      <c r="T586" s="72">
        <v>28.812473189009101</v>
      </c>
      <c r="U586" s="72">
        <v>9.2104316146540004</v>
      </c>
      <c r="V586" s="65">
        <f t="shared" si="47"/>
        <v>28.812473189009101</v>
      </c>
      <c r="W586" s="71"/>
      <c r="X586" s="72">
        <v>1.6941126582278401</v>
      </c>
      <c r="Y586" s="72">
        <v>23.876124675324601</v>
      </c>
      <c r="Z586" s="72">
        <v>59.796092060002103</v>
      </c>
      <c r="AA586" s="72">
        <v>21.221033989999999</v>
      </c>
      <c r="AB586" s="72">
        <v>64.486125702984907</v>
      </c>
      <c r="AC586" s="72">
        <v>38.789499999999997</v>
      </c>
      <c r="AD586" s="72">
        <v>77.665511118626796</v>
      </c>
      <c r="AE586" s="72">
        <v>-2.51435733215293</v>
      </c>
      <c r="AF586" s="65"/>
      <c r="AG586" s="72">
        <v>-18.542938085164501</v>
      </c>
      <c r="AH586" s="72">
        <v>-14.5278751453883</v>
      </c>
      <c r="AI586" s="65">
        <f t="shared" si="48"/>
        <v>77.665511118626796</v>
      </c>
      <c r="AJ586" s="71"/>
      <c r="AK586" s="65"/>
      <c r="AL586" s="65"/>
      <c r="AM586" s="65"/>
      <c r="AN586" s="65"/>
      <c r="AO586" s="71"/>
      <c r="AP586" s="72">
        <v>-20.5278007835586</v>
      </c>
      <c r="AQ586" s="65"/>
      <c r="AR586" s="65"/>
      <c r="AS586" s="65">
        <f t="shared" si="49"/>
        <v>-20.5278007835586</v>
      </c>
      <c r="AT586" s="72">
        <v>-2</v>
      </c>
      <c r="AU586" s="72">
        <v>3</v>
      </c>
      <c r="AV586" s="65">
        <f t="shared" si="51"/>
        <v>3</v>
      </c>
      <c r="AW586" s="63" t="s">
        <v>5569</v>
      </c>
    </row>
    <row r="587" spans="1:49" ht="16" customHeight="1" x14ac:dyDescent="0.2">
      <c r="A587" s="30" t="s">
        <v>1988</v>
      </c>
      <c r="B587" s="30" t="s">
        <v>1990</v>
      </c>
      <c r="C587" s="71"/>
      <c r="D587" s="72">
        <v>-37.4</v>
      </c>
      <c r="E587" s="72">
        <v>27.8</v>
      </c>
      <c r="F587" s="72">
        <v>-2.6</v>
      </c>
      <c r="G587" s="72">
        <v>53.7</v>
      </c>
      <c r="H587" s="72">
        <f t="shared" si="50"/>
        <v>53.7</v>
      </c>
      <c r="I587" s="72" t="s">
        <v>5568</v>
      </c>
      <c r="J587" s="71"/>
      <c r="K587" s="65"/>
      <c r="L587" s="72">
        <v>-6.3827538633167</v>
      </c>
      <c r="M587" s="72">
        <v>-11.392667982137199</v>
      </c>
      <c r="N587" s="72">
        <v>-11.364547706097399</v>
      </c>
      <c r="O587" s="65">
        <f t="shared" si="46"/>
        <v>-6.3827538633167</v>
      </c>
      <c r="P587" s="71"/>
      <c r="Q587" s="72">
        <v>50.490574000000002</v>
      </c>
      <c r="R587" s="72">
        <v>67.129316149322605</v>
      </c>
      <c r="S587" s="72">
        <v>27.787328671328599</v>
      </c>
      <c r="T587" s="72">
        <v>11.410308326394601</v>
      </c>
      <c r="U587" s="72">
        <v>17.7585998643147</v>
      </c>
      <c r="V587" s="65">
        <f t="shared" si="47"/>
        <v>67.129316149322605</v>
      </c>
      <c r="W587" s="71"/>
      <c r="X587" s="72">
        <v>17.516897468354401</v>
      </c>
      <c r="Y587" s="72">
        <v>36.8631376623376</v>
      </c>
      <c r="Z587" s="72">
        <v>79.212128750992093</v>
      </c>
      <c r="AA587" s="72">
        <v>-6.0701590420000002</v>
      </c>
      <c r="AB587" s="72">
        <v>47.218960509239203</v>
      </c>
      <c r="AC587" s="72">
        <v>12.64925</v>
      </c>
      <c r="AD587" s="72">
        <v>32.482333034736698</v>
      </c>
      <c r="AE587" s="72">
        <v>18.373921182799702</v>
      </c>
      <c r="AF587" s="65"/>
      <c r="AG587" s="72">
        <v>-10.5969500600324</v>
      </c>
      <c r="AH587" s="72">
        <v>-59.994521695102499</v>
      </c>
      <c r="AI587" s="65">
        <f t="shared" si="48"/>
        <v>79.212128750992093</v>
      </c>
      <c r="AJ587" s="71"/>
      <c r="AK587" s="65"/>
      <c r="AL587" s="65"/>
      <c r="AM587" s="65"/>
      <c r="AN587" s="65"/>
      <c r="AO587" s="71"/>
      <c r="AP587" s="72">
        <v>-4.2559864031682402</v>
      </c>
      <c r="AQ587" s="65"/>
      <c r="AR587" s="65"/>
      <c r="AS587" s="65">
        <f t="shared" si="49"/>
        <v>-4.2559864031682402</v>
      </c>
      <c r="AT587" s="72">
        <v>-7</v>
      </c>
      <c r="AU587" s="72">
        <v>0</v>
      </c>
      <c r="AV587" s="65">
        <f t="shared" si="51"/>
        <v>0</v>
      </c>
      <c r="AW587" s="63" t="s">
        <v>5569</v>
      </c>
    </row>
    <row r="588" spans="1:49" ht="16" customHeight="1" x14ac:dyDescent="0.2">
      <c r="A588" s="30" t="s">
        <v>1991</v>
      </c>
      <c r="B588" s="30" t="s">
        <v>1993</v>
      </c>
      <c r="C588" s="71"/>
      <c r="D588" s="72">
        <v>2.7</v>
      </c>
      <c r="E588" s="72">
        <v>19</v>
      </c>
      <c r="F588" s="72">
        <v>14.9</v>
      </c>
      <c r="G588" s="72">
        <v>42.8</v>
      </c>
      <c r="H588" s="72">
        <f t="shared" si="50"/>
        <v>42.8</v>
      </c>
      <c r="I588" s="72" t="s">
        <v>5568</v>
      </c>
      <c r="J588" s="71"/>
      <c r="K588" s="65"/>
      <c r="L588" s="72">
        <v>96.509175113624096</v>
      </c>
      <c r="M588" s="72">
        <v>103.21944127115999</v>
      </c>
      <c r="N588" s="72">
        <v>103.07111687699</v>
      </c>
      <c r="O588" s="65">
        <f t="shared" si="46"/>
        <v>96.509175113624096</v>
      </c>
      <c r="P588" s="71"/>
      <c r="Q588" s="72">
        <v>18.359976</v>
      </c>
      <c r="R588" s="72">
        <v>35.898969519274999</v>
      </c>
      <c r="S588" s="72">
        <v>23.591524475524398</v>
      </c>
      <c r="T588" s="72">
        <v>24.316220066611098</v>
      </c>
      <c r="U588" s="72">
        <v>-5.0365154681139703</v>
      </c>
      <c r="V588" s="65">
        <f t="shared" si="47"/>
        <v>35.898969519274999</v>
      </c>
      <c r="W588" s="71"/>
      <c r="X588" s="72">
        <v>18.1498088607594</v>
      </c>
      <c r="Y588" s="72">
        <v>13.4865142857142</v>
      </c>
      <c r="Z588" s="72">
        <v>73.007368707869801</v>
      </c>
      <c r="AA588" s="72">
        <v>12.900839319999999</v>
      </c>
      <c r="AB588" s="72">
        <v>0</v>
      </c>
      <c r="AC588" s="72">
        <v>13.113799999999999</v>
      </c>
      <c r="AD588" s="72" t="s">
        <v>5570</v>
      </c>
      <c r="AE588" s="72">
        <v>7.7959564311746998E-2</v>
      </c>
      <c r="AF588" s="65"/>
      <c r="AG588" s="72">
        <v>8.27179406531185</v>
      </c>
      <c r="AH588" s="72">
        <v>62.889917777450499</v>
      </c>
      <c r="AI588" s="65">
        <f t="shared" si="48"/>
        <v>73.007368707869801</v>
      </c>
      <c r="AJ588" s="71"/>
      <c r="AK588" s="65"/>
      <c r="AL588" s="65"/>
      <c r="AM588" s="65"/>
      <c r="AN588" s="65"/>
      <c r="AO588" s="71"/>
      <c r="AP588" s="72">
        <v>64.291606328400206</v>
      </c>
      <c r="AQ588" s="65"/>
      <c r="AR588" s="65"/>
      <c r="AS588" s="65">
        <f t="shared" si="49"/>
        <v>64.291606328400206</v>
      </c>
      <c r="AT588" s="72">
        <v>-7</v>
      </c>
      <c r="AU588" s="72">
        <v>6</v>
      </c>
      <c r="AV588" s="65">
        <f t="shared" si="51"/>
        <v>6</v>
      </c>
      <c r="AW588" s="63" t="s">
        <v>5569</v>
      </c>
    </row>
    <row r="589" spans="1:49" ht="16" customHeight="1" x14ac:dyDescent="0.2">
      <c r="A589" s="30" t="s">
        <v>1994</v>
      </c>
      <c r="B589" s="30" t="s">
        <v>1996</v>
      </c>
      <c r="C589" s="71"/>
      <c r="D589" s="72">
        <v>50.1</v>
      </c>
      <c r="E589" s="72">
        <v>8.8000000000000007</v>
      </c>
      <c r="F589" s="72">
        <v>-38</v>
      </c>
      <c r="G589" s="72">
        <v>23.7</v>
      </c>
      <c r="H589" s="72">
        <f t="shared" si="50"/>
        <v>50.1</v>
      </c>
      <c r="I589" s="72" t="s">
        <v>5568</v>
      </c>
      <c r="J589" s="71"/>
      <c r="K589" s="65"/>
      <c r="L589" s="72">
        <v>1.08480972852586</v>
      </c>
      <c r="M589" s="72">
        <v>98.390279364419897</v>
      </c>
      <c r="N589" s="72">
        <v>98.318197900695793</v>
      </c>
      <c r="O589" s="65">
        <f t="shared" si="46"/>
        <v>1.08480972852586</v>
      </c>
      <c r="P589" s="71"/>
      <c r="Q589" s="72">
        <v>84.928697900000003</v>
      </c>
      <c r="R589" s="72">
        <v>55.696202531645497</v>
      </c>
      <c r="S589" s="72">
        <v>-5.9539300699300499</v>
      </c>
      <c r="T589" s="72">
        <v>7.2471109908409597</v>
      </c>
      <c r="U589" s="72">
        <v>-7.8859048846675703</v>
      </c>
      <c r="V589" s="65">
        <f t="shared" si="47"/>
        <v>84.928697900000003</v>
      </c>
      <c r="W589" s="71"/>
      <c r="X589" s="72">
        <v>6.7574037974683501</v>
      </c>
      <c r="Y589" s="72">
        <v>21.278722077922001</v>
      </c>
      <c r="Z589" s="72">
        <v>86.821705426356502</v>
      </c>
      <c r="AA589" s="72">
        <v>-13.968775969999999</v>
      </c>
      <c r="AB589" s="72">
        <v>47.7856238395985</v>
      </c>
      <c r="AC589" s="72">
        <v>10.3293999999999</v>
      </c>
      <c r="AD589" s="72">
        <v>30.5989583333333</v>
      </c>
      <c r="AE589" s="72">
        <v>-3.3355854921204702</v>
      </c>
      <c r="AF589" s="65"/>
      <c r="AG589" s="72">
        <v>-9.8800067930972109</v>
      </c>
      <c r="AH589" s="72">
        <v>1.20726385333467</v>
      </c>
      <c r="AI589" s="65">
        <f t="shared" si="48"/>
        <v>86.821705426356502</v>
      </c>
      <c r="AJ589" s="71"/>
      <c r="AK589" s="65"/>
      <c r="AL589" s="65"/>
      <c r="AM589" s="65"/>
      <c r="AN589" s="65"/>
      <c r="AO589" s="71"/>
      <c r="AP589" s="72">
        <v>2.5925936999707302</v>
      </c>
      <c r="AQ589" s="65"/>
      <c r="AR589" s="65"/>
      <c r="AS589" s="65">
        <f t="shared" si="49"/>
        <v>2.5925936999707302</v>
      </c>
      <c r="AT589" s="72">
        <v>-6</v>
      </c>
      <c r="AU589" s="72">
        <v>3</v>
      </c>
      <c r="AV589" s="65">
        <f t="shared" si="51"/>
        <v>3</v>
      </c>
      <c r="AW589" s="63" t="s">
        <v>5569</v>
      </c>
    </row>
    <row r="590" spans="1:49" ht="16" customHeight="1" x14ac:dyDescent="0.2">
      <c r="A590" s="30" t="s">
        <v>1997</v>
      </c>
      <c r="B590" s="30" t="s">
        <v>1999</v>
      </c>
      <c r="C590" s="71"/>
      <c r="D590" s="72">
        <v>39.6</v>
      </c>
      <c r="E590" s="72">
        <v>-8.8000000000000007</v>
      </c>
      <c r="F590" s="72">
        <v>-98.1</v>
      </c>
      <c r="G590" s="72">
        <v>10.1</v>
      </c>
      <c r="H590" s="72">
        <f t="shared" si="50"/>
        <v>39.6</v>
      </c>
      <c r="I590" s="72" t="s">
        <v>5568</v>
      </c>
      <c r="J590" s="71"/>
      <c r="K590" s="65"/>
      <c r="L590" s="72">
        <v>20.174247448396901</v>
      </c>
      <c r="M590" s="72">
        <v>13.935243379133899</v>
      </c>
      <c r="N590" s="72">
        <v>0.83892617449664497</v>
      </c>
      <c r="O590" s="65">
        <f t="shared" si="46"/>
        <v>20.174247448396901</v>
      </c>
      <c r="P590" s="71"/>
      <c r="Q590" s="72">
        <v>6.5980797899999999</v>
      </c>
      <c r="R590" s="72">
        <v>2.67380732188417</v>
      </c>
      <c r="S590" s="72">
        <v>-5.96687292817679</v>
      </c>
      <c r="T590" s="72">
        <v>-3.8647241545893798</v>
      </c>
      <c r="U590" s="72">
        <v>-4.3375543140028299</v>
      </c>
      <c r="V590" s="65">
        <f t="shared" si="47"/>
        <v>6.5980797899999999</v>
      </c>
      <c r="W590" s="71"/>
      <c r="X590" s="72">
        <v>8.8513978723404207</v>
      </c>
      <c r="Y590" s="72">
        <v>11.288712087912</v>
      </c>
      <c r="Z590" s="72">
        <v>31.2222340690194</v>
      </c>
      <c r="AA590" s="72">
        <v>-0.86009450200000004</v>
      </c>
      <c r="AB590" s="72">
        <v>1.53035763792625</v>
      </c>
      <c r="AC590" s="72">
        <v>0.43480000000000901</v>
      </c>
      <c r="AD590" s="72">
        <v>38.716468182364899</v>
      </c>
      <c r="AE590" s="72">
        <v>-5.2026870862396697</v>
      </c>
      <c r="AF590" s="65"/>
      <c r="AG590" s="72">
        <v>-30.533896260129101</v>
      </c>
      <c r="AH590" s="72">
        <v>31.402015486743199</v>
      </c>
      <c r="AI590" s="65">
        <f t="shared" si="48"/>
        <v>38.716468182364899</v>
      </c>
      <c r="AJ590" s="71"/>
      <c r="AK590" s="65"/>
      <c r="AL590" s="65"/>
      <c r="AM590" s="65"/>
      <c r="AN590" s="65"/>
      <c r="AO590" s="71"/>
      <c r="AP590" s="72">
        <v>-4.4717007333829599</v>
      </c>
      <c r="AQ590" s="72">
        <v>-11.1607642159628</v>
      </c>
      <c r="AR590" s="65"/>
      <c r="AS590" s="65">
        <f t="shared" si="49"/>
        <v>-4.4717007333829599</v>
      </c>
      <c r="AT590" s="72">
        <v>-5</v>
      </c>
      <c r="AU590" s="72">
        <v>0</v>
      </c>
      <c r="AV590" s="65">
        <f t="shared" si="51"/>
        <v>0</v>
      </c>
      <c r="AW590" s="63" t="s">
        <v>5569</v>
      </c>
    </row>
    <row r="591" spans="1:49" ht="16" customHeight="1" x14ac:dyDescent="0.2">
      <c r="A591" s="30" t="s">
        <v>2000</v>
      </c>
      <c r="B591" s="30" t="s">
        <v>2002</v>
      </c>
      <c r="C591" s="71"/>
      <c r="D591" s="72">
        <v>16.5</v>
      </c>
      <c r="E591" s="72">
        <v>0</v>
      </c>
      <c r="F591" s="72">
        <v>12.2</v>
      </c>
      <c r="G591" s="72">
        <v>26.5</v>
      </c>
      <c r="H591" s="72">
        <f t="shared" si="50"/>
        <v>26.5</v>
      </c>
      <c r="I591" s="72" t="s">
        <v>5568</v>
      </c>
      <c r="J591" s="71"/>
      <c r="K591" s="65"/>
      <c r="L591" s="72">
        <v>37.1429652317196</v>
      </c>
      <c r="M591" s="72">
        <v>103.74496120670899</v>
      </c>
      <c r="N591" s="72">
        <v>105.704697986577</v>
      </c>
      <c r="O591" s="65">
        <f t="shared" si="46"/>
        <v>37.1429652317196</v>
      </c>
      <c r="P591" s="71"/>
      <c r="Q591" s="72">
        <v>-3.8092785999999998</v>
      </c>
      <c r="R591" s="72">
        <v>16.090128272714601</v>
      </c>
      <c r="S591" s="72">
        <v>83.7568839779005</v>
      </c>
      <c r="T591" s="72">
        <v>43.091797584540998</v>
      </c>
      <c r="U591" s="72">
        <v>12.069800707213499</v>
      </c>
      <c r="V591" s="65">
        <f t="shared" si="47"/>
        <v>83.7568839779005</v>
      </c>
      <c r="W591" s="71"/>
      <c r="X591" s="72">
        <v>1.5565650455927</v>
      </c>
      <c r="Y591" s="72">
        <v>-1.89810109890109</v>
      </c>
      <c r="Z591" s="72">
        <v>86.742249232919804</v>
      </c>
      <c r="AA591" s="72">
        <v>-3.2384293080000002</v>
      </c>
      <c r="AB591" s="72">
        <v>47.4553126625039</v>
      </c>
      <c r="AC591" s="72">
        <v>5.0362</v>
      </c>
      <c r="AD591" s="72">
        <v>70.189704359202594</v>
      </c>
      <c r="AE591" s="72">
        <v>3.0689633210797398</v>
      </c>
      <c r="AF591" s="65"/>
      <c r="AG591" s="72">
        <v>-22.115133131922899</v>
      </c>
      <c r="AH591" s="72">
        <v>-1.3252556424667199</v>
      </c>
      <c r="AI591" s="65">
        <f t="shared" si="48"/>
        <v>86.742249232919804</v>
      </c>
      <c r="AJ591" s="71"/>
      <c r="AK591" s="65"/>
      <c r="AL591" s="65"/>
      <c r="AM591" s="65"/>
      <c r="AN591" s="65"/>
      <c r="AO591" s="71"/>
      <c r="AP591" s="72">
        <v>99.546870574907899</v>
      </c>
      <c r="AQ591" s="72">
        <v>101.239725908233</v>
      </c>
      <c r="AR591" s="65"/>
      <c r="AS591" s="65">
        <f t="shared" si="49"/>
        <v>101.239725908233</v>
      </c>
      <c r="AT591" s="72">
        <v>-10</v>
      </c>
      <c r="AU591" s="72">
        <v>4</v>
      </c>
      <c r="AV591" s="65">
        <f t="shared" si="51"/>
        <v>4</v>
      </c>
      <c r="AW591" s="63" t="s">
        <v>5569</v>
      </c>
    </row>
    <row r="592" spans="1:49" ht="16" customHeight="1" x14ac:dyDescent="0.2">
      <c r="A592" s="30" t="s">
        <v>2003</v>
      </c>
      <c r="B592" s="30" t="s">
        <v>2005</v>
      </c>
      <c r="C592" s="71"/>
      <c r="D592" s="72">
        <v>19.2</v>
      </c>
      <c r="E592" s="72">
        <v>10.1</v>
      </c>
      <c r="F592" s="72">
        <v>2.5</v>
      </c>
      <c r="G592" s="72">
        <v>23.7</v>
      </c>
      <c r="H592" s="72">
        <f t="shared" si="50"/>
        <v>23.7</v>
      </c>
      <c r="I592" s="72" t="s">
        <v>5568</v>
      </c>
      <c r="J592" s="71"/>
      <c r="K592" s="65"/>
      <c r="L592" s="72">
        <v>2.8688703803913902</v>
      </c>
      <c r="M592" s="72">
        <v>69.069394477916006</v>
      </c>
      <c r="N592" s="72">
        <v>87.248322147650995</v>
      </c>
      <c r="O592" s="65">
        <f t="shared" si="46"/>
        <v>2.8688703803913902</v>
      </c>
      <c r="P592" s="71"/>
      <c r="Q592" s="72">
        <v>7.30005843</v>
      </c>
      <c r="R592" s="72">
        <v>5.9466626537657898</v>
      </c>
      <c r="S592" s="72">
        <v>20.441966850828699</v>
      </c>
      <c r="T592" s="72">
        <v>4.1545995169082</v>
      </c>
      <c r="U592" s="72">
        <v>-18.481825884016899</v>
      </c>
      <c r="V592" s="65">
        <f t="shared" si="47"/>
        <v>20.441966850828699</v>
      </c>
      <c r="W592" s="71"/>
      <c r="X592" s="72">
        <v>-15.4647115501519</v>
      </c>
      <c r="Y592" s="72">
        <v>-4.0959032967033</v>
      </c>
      <c r="Z592" s="72">
        <v>-6.7878293556509002</v>
      </c>
      <c r="AA592" s="72">
        <v>-13.08622585</v>
      </c>
      <c r="AB592" s="72">
        <v>4.4649626662749897</v>
      </c>
      <c r="AC592" s="72">
        <v>-1.0935999999999999</v>
      </c>
      <c r="AD592" s="72">
        <v>43.051145522934803</v>
      </c>
      <c r="AE592" s="72">
        <v>92.3227437201801</v>
      </c>
      <c r="AF592" s="65"/>
      <c r="AG592" s="72">
        <v>-19.536340920336301</v>
      </c>
      <c r="AH592" s="72">
        <v>22.466452924190101</v>
      </c>
      <c r="AI592" s="65">
        <f t="shared" si="48"/>
        <v>92.3227437201801</v>
      </c>
      <c r="AJ592" s="71"/>
      <c r="AK592" s="65"/>
      <c r="AL592" s="65"/>
      <c r="AM592" s="65"/>
      <c r="AN592" s="65"/>
      <c r="AO592" s="71"/>
      <c r="AP592" s="72">
        <v>-3.7194009156625998</v>
      </c>
      <c r="AQ592" s="72">
        <v>-0.57288857627868495</v>
      </c>
      <c r="AR592" s="65"/>
      <c r="AS592" s="65">
        <f t="shared" si="49"/>
        <v>-0.57288857627868495</v>
      </c>
      <c r="AT592" s="72">
        <v>-5</v>
      </c>
      <c r="AU592" s="72">
        <v>0</v>
      </c>
      <c r="AV592" s="65">
        <f t="shared" si="51"/>
        <v>0</v>
      </c>
      <c r="AW592" s="63" t="s">
        <v>5569</v>
      </c>
    </row>
    <row r="593" spans="1:49" ht="16" customHeight="1" x14ac:dyDescent="0.2">
      <c r="A593" s="30" t="s">
        <v>2006</v>
      </c>
      <c r="B593" s="30" t="s">
        <v>2008</v>
      </c>
      <c r="C593" s="71"/>
      <c r="D593" s="72">
        <v>24.5</v>
      </c>
      <c r="E593" s="72">
        <v>14.5</v>
      </c>
      <c r="F593" s="72">
        <v>-70.2</v>
      </c>
      <c r="G593" s="72">
        <v>26.5</v>
      </c>
      <c r="H593" s="72">
        <f t="shared" si="50"/>
        <v>26.5</v>
      </c>
      <c r="I593" s="72" t="s">
        <v>5568</v>
      </c>
      <c r="J593" s="71"/>
      <c r="K593" s="65"/>
      <c r="L593" s="72">
        <v>30</v>
      </c>
      <c r="M593" s="72">
        <v>103.398205539421</v>
      </c>
      <c r="N593" s="72">
        <v>104.02684563758299</v>
      </c>
      <c r="O593" s="65">
        <f t="shared" si="46"/>
        <v>30</v>
      </c>
      <c r="P593" s="71"/>
      <c r="Q593" s="72">
        <v>-3.6622761000000001</v>
      </c>
      <c r="R593" s="72">
        <v>37.311038666422</v>
      </c>
      <c r="S593" s="72">
        <v>91.602187845303803</v>
      </c>
      <c r="T593" s="72">
        <v>44.927546376811499</v>
      </c>
      <c r="U593" s="72">
        <v>16.313082178217801</v>
      </c>
      <c r="V593" s="65">
        <f t="shared" si="47"/>
        <v>91.602187845303803</v>
      </c>
      <c r="W593" s="71"/>
      <c r="X593" s="72">
        <v>9.1553492401215806</v>
      </c>
      <c r="Y593" s="72">
        <v>25.574426373626299</v>
      </c>
      <c r="Z593" s="72">
        <v>13.610057094223199</v>
      </c>
      <c r="AA593" s="72">
        <v>-10.605005630000001</v>
      </c>
      <c r="AB593" s="72">
        <v>6.3560617187406896</v>
      </c>
      <c r="AC593" s="72">
        <v>8.7471999999999905</v>
      </c>
      <c r="AD593" s="72">
        <v>5.3362530127564396</v>
      </c>
      <c r="AE593" s="72">
        <v>26.6744793377759</v>
      </c>
      <c r="AF593" s="65"/>
      <c r="AG593" s="72">
        <v>-26.8405544073511</v>
      </c>
      <c r="AH593" s="72">
        <v>53.344558362024202</v>
      </c>
      <c r="AI593" s="65">
        <f t="shared" si="48"/>
        <v>26.6744793377759</v>
      </c>
      <c r="AJ593" s="71"/>
      <c r="AK593" s="65"/>
      <c r="AL593" s="65"/>
      <c r="AM593" s="65"/>
      <c r="AN593" s="65"/>
      <c r="AO593" s="71"/>
      <c r="AP593" s="72">
        <v>98.112252317859799</v>
      </c>
      <c r="AQ593" s="72">
        <v>98.704600755069606</v>
      </c>
      <c r="AR593" s="65"/>
      <c r="AS593" s="65">
        <f t="shared" si="49"/>
        <v>98.704600755069606</v>
      </c>
      <c r="AT593" s="72">
        <v>-7</v>
      </c>
      <c r="AU593" s="72">
        <v>4</v>
      </c>
      <c r="AV593" s="65">
        <f t="shared" si="51"/>
        <v>4</v>
      </c>
      <c r="AW593" s="63" t="s">
        <v>5569</v>
      </c>
    </row>
    <row r="594" spans="1:49" ht="16" customHeight="1" x14ac:dyDescent="0.2">
      <c r="A594" s="30" t="s">
        <v>2009</v>
      </c>
      <c r="B594" s="30" t="s">
        <v>2011</v>
      </c>
      <c r="C594" s="71"/>
      <c r="D594" s="72">
        <v>67.8</v>
      </c>
      <c r="E594" s="72">
        <v>37.9</v>
      </c>
      <c r="F594" s="72">
        <v>41.5</v>
      </c>
      <c r="G594" s="72">
        <v>48.2</v>
      </c>
      <c r="H594" s="72">
        <f t="shared" si="50"/>
        <v>67.8</v>
      </c>
      <c r="I594" s="72" t="s">
        <v>5568</v>
      </c>
      <c r="J594" s="71"/>
      <c r="K594" s="65"/>
      <c r="L594" s="72">
        <v>-11.0308570528685</v>
      </c>
      <c r="M594" s="72">
        <v>43.756230765896497</v>
      </c>
      <c r="N594" s="72">
        <v>72.147651006711399</v>
      </c>
      <c r="O594" s="65">
        <f t="shared" si="46"/>
        <v>-11.0308570528685</v>
      </c>
      <c r="P594" s="71"/>
      <c r="Q594" s="72">
        <v>76.472330999999997</v>
      </c>
      <c r="R594" s="72">
        <v>94.405923722935498</v>
      </c>
      <c r="S594" s="72">
        <v>92.928154696132594</v>
      </c>
      <c r="T594" s="72">
        <v>91.690831400966104</v>
      </c>
      <c r="U594" s="72">
        <v>91.702049646393206</v>
      </c>
      <c r="V594" s="65">
        <f t="shared" si="47"/>
        <v>94.405923722935498</v>
      </c>
      <c r="W594" s="71"/>
      <c r="X594" s="72">
        <v>76.024650151975607</v>
      </c>
      <c r="Y594" s="72">
        <v>36.563437362637302</v>
      </c>
      <c r="Z594" s="72">
        <v>18.422284478172902</v>
      </c>
      <c r="AA594" s="72">
        <v>-11.44271663</v>
      </c>
      <c r="AB594" s="72">
        <v>72.281674521763193</v>
      </c>
      <c r="AC594" s="72">
        <v>13.440249999999899</v>
      </c>
      <c r="AD594" s="72">
        <v>71.960669053599105</v>
      </c>
      <c r="AE594" s="72">
        <v>49.549131643652203</v>
      </c>
      <c r="AF594" s="65"/>
      <c r="AG594" s="72">
        <v>-7.7463611881392396</v>
      </c>
      <c r="AH594" s="72">
        <v>52.443082740183598</v>
      </c>
      <c r="AI594" s="65">
        <f t="shared" si="48"/>
        <v>76.024650151975607</v>
      </c>
      <c r="AJ594" s="71"/>
      <c r="AK594" s="65"/>
      <c r="AL594" s="65"/>
      <c r="AM594" s="65"/>
      <c r="AN594" s="65"/>
      <c r="AO594" s="71"/>
      <c r="AP594" s="72">
        <v>0.57570618318282196</v>
      </c>
      <c r="AQ594" s="72">
        <v>6.5354035198472902</v>
      </c>
      <c r="AR594" s="65"/>
      <c r="AS594" s="65">
        <f t="shared" si="49"/>
        <v>6.5354035198472902</v>
      </c>
      <c r="AT594" s="72">
        <v>-4</v>
      </c>
      <c r="AU594" s="72">
        <v>8</v>
      </c>
      <c r="AV594" s="65">
        <f t="shared" si="51"/>
        <v>8</v>
      </c>
      <c r="AW594" s="63" t="s">
        <v>5569</v>
      </c>
    </row>
    <row r="595" spans="1:49" ht="16" customHeight="1" x14ac:dyDescent="0.2">
      <c r="A595" s="30" t="s">
        <v>2012</v>
      </c>
      <c r="B595" s="30" t="s">
        <v>2014</v>
      </c>
      <c r="C595" s="71"/>
      <c r="D595" s="72">
        <v>33</v>
      </c>
      <c r="E595" s="72">
        <v>10.6</v>
      </c>
      <c r="F595" s="72">
        <v>-26.4</v>
      </c>
      <c r="G595" s="72">
        <v>33.6</v>
      </c>
      <c r="H595" s="72">
        <f t="shared" si="50"/>
        <v>33.6</v>
      </c>
      <c r="I595" s="72" t="s">
        <v>5568</v>
      </c>
      <c r="J595" s="71"/>
      <c r="K595" s="65"/>
      <c r="L595" s="72">
        <v>-3.80438439603381E-3</v>
      </c>
      <c r="M595" s="72">
        <v>102.897497144044</v>
      </c>
      <c r="N595" s="72">
        <v>103.80233518103501</v>
      </c>
      <c r="O595" s="65">
        <f t="shared" si="46"/>
        <v>-3.80438439603381E-3</v>
      </c>
      <c r="P595" s="71"/>
      <c r="Q595" s="72">
        <v>79.688159799999994</v>
      </c>
      <c r="R595" s="72">
        <v>101.908954036203</v>
      </c>
      <c r="S595" s="72">
        <v>95.0076083916084</v>
      </c>
      <c r="T595" s="72">
        <v>90.594321648626106</v>
      </c>
      <c r="U595" s="72">
        <v>49.644624287652597</v>
      </c>
      <c r="V595" s="65">
        <f t="shared" si="47"/>
        <v>101.908954036203</v>
      </c>
      <c r="W595" s="71"/>
      <c r="X595" s="72">
        <v>45.048543037974603</v>
      </c>
      <c r="Y595" s="72">
        <v>31.668332467532402</v>
      </c>
      <c r="Z595" s="72">
        <v>26.6730639371645</v>
      </c>
      <c r="AA595" s="72">
        <v>12.548291949999999</v>
      </c>
      <c r="AB595" s="72">
        <v>47.0709330598864</v>
      </c>
      <c r="AC595" s="72">
        <v>10.929599999999899</v>
      </c>
      <c r="AD595" s="72">
        <v>91.588118811881102</v>
      </c>
      <c r="AE595" s="72">
        <v>21.021824470519299</v>
      </c>
      <c r="AF595" s="65"/>
      <c r="AG595" s="72">
        <v>-14.702656327699099</v>
      </c>
      <c r="AH595" s="72">
        <v>4.5384297411599199</v>
      </c>
      <c r="AI595" s="65">
        <f t="shared" si="48"/>
        <v>91.588118811881102</v>
      </c>
      <c r="AJ595" s="71"/>
      <c r="AK595" s="65"/>
      <c r="AL595" s="65"/>
      <c r="AM595" s="65"/>
      <c r="AN595" s="65"/>
      <c r="AO595" s="71"/>
      <c r="AP595" s="72">
        <v>100.831098367403</v>
      </c>
      <c r="AQ595" s="65"/>
      <c r="AR595" s="65"/>
      <c r="AS595" s="65">
        <f t="shared" si="49"/>
        <v>100.831098367403</v>
      </c>
      <c r="AT595" s="72">
        <v>12</v>
      </c>
      <c r="AU595" s="72">
        <v>-9</v>
      </c>
      <c r="AV595" s="65">
        <f t="shared" si="51"/>
        <v>12</v>
      </c>
      <c r="AW595" s="63" t="s">
        <v>5567</v>
      </c>
    </row>
    <row r="596" spans="1:49" ht="16" customHeight="1" x14ac:dyDescent="0.2">
      <c r="A596" s="30" t="s">
        <v>2015</v>
      </c>
      <c r="B596" s="30" t="s">
        <v>2017</v>
      </c>
      <c r="C596" s="71"/>
      <c r="D596" s="72">
        <v>97.6</v>
      </c>
      <c r="E596" s="72">
        <v>9.1</v>
      </c>
      <c r="F596" s="72">
        <v>55</v>
      </c>
      <c r="G596" s="72">
        <v>22.1</v>
      </c>
      <c r="H596" s="72">
        <f t="shared" si="50"/>
        <v>97.6</v>
      </c>
      <c r="I596" s="72" t="s">
        <v>5566</v>
      </c>
      <c r="J596" s="71"/>
      <c r="K596" s="65"/>
      <c r="L596" s="72">
        <v>33.356202567535703</v>
      </c>
      <c r="M596" s="72">
        <v>-24.207880022539101</v>
      </c>
      <c r="N596" s="72">
        <v>-41.107382550335501</v>
      </c>
      <c r="O596" s="65">
        <f t="shared" si="46"/>
        <v>33.356202567535703</v>
      </c>
      <c r="P596" s="71"/>
      <c r="Q596" s="72">
        <v>-5.3886884000000004</v>
      </c>
      <c r="R596" s="72">
        <v>-16.496541101789202</v>
      </c>
      <c r="S596" s="72">
        <v>91.823182320442001</v>
      </c>
      <c r="T596" s="72">
        <v>31.304357971014401</v>
      </c>
      <c r="U596" s="72">
        <v>14.049998727015501</v>
      </c>
      <c r="V596" s="65">
        <f t="shared" si="47"/>
        <v>91.823182320442001</v>
      </c>
      <c r="W596" s="71"/>
      <c r="X596" s="72">
        <v>7.3316410334346402</v>
      </c>
      <c r="Y596" s="72">
        <v>23.376624175824102</v>
      </c>
      <c r="Z596" s="72">
        <v>21.084337349397501</v>
      </c>
      <c r="AA596" s="72">
        <v>-0.99728651999999995</v>
      </c>
      <c r="AB596" s="72">
        <v>24.288482157972901</v>
      </c>
      <c r="AC596" s="72">
        <v>6.8476000000000097</v>
      </c>
      <c r="AD596" s="72">
        <v>31.8815796505103</v>
      </c>
      <c r="AE596" s="72">
        <v>-1.8085382610509799</v>
      </c>
      <c r="AF596" s="65"/>
      <c r="AG596" s="72">
        <v>-7.6877633257527602</v>
      </c>
      <c r="AH596" s="72">
        <v>18.499686723192099</v>
      </c>
      <c r="AI596" s="65">
        <f t="shared" si="48"/>
        <v>31.8815796505103</v>
      </c>
      <c r="AJ596" s="71"/>
      <c r="AK596" s="65"/>
      <c r="AL596" s="65"/>
      <c r="AM596" s="65"/>
      <c r="AN596" s="65"/>
      <c r="AO596" s="71"/>
      <c r="AP596" s="72">
        <v>-6.8685629433292901</v>
      </c>
      <c r="AQ596" s="72">
        <v>-1.57699697027688</v>
      </c>
      <c r="AR596" s="65"/>
      <c r="AS596" s="65">
        <f t="shared" si="49"/>
        <v>-1.57699697027688</v>
      </c>
      <c r="AT596" s="72">
        <v>7</v>
      </c>
      <c r="AU596" s="72">
        <v>-14</v>
      </c>
      <c r="AV596" s="65">
        <f t="shared" si="51"/>
        <v>7</v>
      </c>
      <c r="AW596" s="63" t="s">
        <v>5569</v>
      </c>
    </row>
    <row r="597" spans="1:49" ht="16" customHeight="1" x14ac:dyDescent="0.2">
      <c r="A597" s="30" t="s">
        <v>2018</v>
      </c>
      <c r="B597" s="30" t="s">
        <v>2020</v>
      </c>
      <c r="C597" s="71"/>
      <c r="D597" s="72">
        <v>34.799999999999997</v>
      </c>
      <c r="E597" s="72">
        <v>3.2</v>
      </c>
      <c r="F597" s="72">
        <v>21.3</v>
      </c>
      <c r="G597" s="72">
        <v>35.9</v>
      </c>
      <c r="H597" s="72">
        <f t="shared" si="50"/>
        <v>35.9</v>
      </c>
      <c r="I597" s="72" t="s">
        <v>5568</v>
      </c>
      <c r="J597" s="71"/>
      <c r="K597" s="65"/>
      <c r="L597" s="72">
        <v>-4.60603163034272</v>
      </c>
      <c r="M597" s="72">
        <v>103.54138539827601</v>
      </c>
      <c r="N597" s="72">
        <v>104.167944333058</v>
      </c>
      <c r="O597" s="65">
        <f t="shared" si="46"/>
        <v>-4.60603163034272</v>
      </c>
      <c r="P597" s="71"/>
      <c r="Q597" s="72">
        <v>79.531562500000007</v>
      </c>
      <c r="R597" s="72">
        <v>100.71851795262801</v>
      </c>
      <c r="S597" s="72">
        <v>68.171944055943996</v>
      </c>
      <c r="T597" s="72">
        <v>68.113056036636095</v>
      </c>
      <c r="U597" s="72">
        <v>36.347473677069203</v>
      </c>
      <c r="V597" s="65">
        <f t="shared" si="47"/>
        <v>100.71851795262801</v>
      </c>
      <c r="W597" s="71"/>
      <c r="X597" s="72">
        <v>18.466264556961999</v>
      </c>
      <c r="Y597" s="72">
        <v>35.564436363636297</v>
      </c>
      <c r="Z597" s="72">
        <v>103.810522325289</v>
      </c>
      <c r="AA597" s="72">
        <v>13.60139034</v>
      </c>
      <c r="AB597" s="72">
        <v>28.532475704397601</v>
      </c>
      <c r="AC597" s="72">
        <v>15.414999999999999</v>
      </c>
      <c r="AD597" s="72">
        <v>30.1319734289577</v>
      </c>
      <c r="AE597" s="72">
        <v>-1.1290246351301001</v>
      </c>
      <c r="AF597" s="65"/>
      <c r="AG597" s="72">
        <v>-35.102990515920297</v>
      </c>
      <c r="AH597" s="72">
        <v>-65.727769873371003</v>
      </c>
      <c r="AI597" s="65">
        <f t="shared" si="48"/>
        <v>103.810522325289</v>
      </c>
      <c r="AJ597" s="71"/>
      <c r="AK597" s="65"/>
      <c r="AL597" s="65"/>
      <c r="AM597" s="65"/>
      <c r="AN597" s="65"/>
      <c r="AO597" s="71"/>
      <c r="AP597" s="72">
        <v>99.461382346775594</v>
      </c>
      <c r="AQ597" s="65"/>
      <c r="AR597" s="65"/>
      <c r="AS597" s="65">
        <f t="shared" si="49"/>
        <v>99.461382346775594</v>
      </c>
      <c r="AT597" s="72">
        <v>9</v>
      </c>
      <c r="AU597" s="72">
        <v>-47</v>
      </c>
      <c r="AV597" s="65">
        <f t="shared" si="51"/>
        <v>9</v>
      </c>
      <c r="AW597" s="63" t="s">
        <v>5569</v>
      </c>
    </row>
    <row r="598" spans="1:49" ht="16" customHeight="1" x14ac:dyDescent="0.2">
      <c r="A598" s="30" t="s">
        <v>2021</v>
      </c>
      <c r="B598" s="30" t="s">
        <v>2023</v>
      </c>
      <c r="C598" s="71"/>
      <c r="D598" s="72">
        <v>14.4</v>
      </c>
      <c r="E598" s="72">
        <v>17.3</v>
      </c>
      <c r="F598" s="72">
        <v>-49.7</v>
      </c>
      <c r="G598" s="72">
        <v>40.5</v>
      </c>
      <c r="H598" s="72">
        <f t="shared" si="50"/>
        <v>40.5</v>
      </c>
      <c r="I598" s="72" t="s">
        <v>5568</v>
      </c>
      <c r="J598" s="71"/>
      <c r="K598" s="65"/>
      <c r="L598" s="72">
        <v>11.761568125747299</v>
      </c>
      <c r="M598" s="72">
        <v>102.897497144044</v>
      </c>
      <c r="N598" s="72">
        <v>103.80233518103501</v>
      </c>
      <c r="O598" s="65">
        <f t="shared" si="46"/>
        <v>11.761568125747299</v>
      </c>
      <c r="P598" s="71"/>
      <c r="Q598" s="72">
        <v>56.789817399999997</v>
      </c>
      <c r="R598" s="72">
        <v>90.986429173135704</v>
      </c>
      <c r="S598" s="72">
        <v>93.696419580419501</v>
      </c>
      <c r="T598" s="72">
        <v>98.920716319733501</v>
      </c>
      <c r="U598" s="72">
        <v>96.184651424694707</v>
      </c>
      <c r="V598" s="65">
        <f t="shared" si="47"/>
        <v>98.920716319733501</v>
      </c>
      <c r="W598" s="71"/>
      <c r="X598" s="72">
        <v>97.896644303797402</v>
      </c>
      <c r="Y598" s="72">
        <v>96.603397402597395</v>
      </c>
      <c r="Z598" s="72">
        <v>50.086527891059902</v>
      </c>
      <c r="AA598" s="72">
        <v>72.848223169999997</v>
      </c>
      <c r="AB598" s="72">
        <v>100.201780204971</v>
      </c>
      <c r="AC598" s="72">
        <v>42.951250000000002</v>
      </c>
      <c r="AD598" s="72">
        <v>39.5449660495334</v>
      </c>
      <c r="AE598" s="72">
        <v>25.425212766325298</v>
      </c>
      <c r="AF598" s="65"/>
      <c r="AG598" s="72">
        <v>-28.1086331028656</v>
      </c>
      <c r="AH598" s="72">
        <v>-9.26646560208283</v>
      </c>
      <c r="AI598" s="65">
        <f t="shared" si="48"/>
        <v>100.201780204971</v>
      </c>
      <c r="AJ598" s="71"/>
      <c r="AK598" s="65"/>
      <c r="AL598" s="65"/>
      <c r="AM598" s="65"/>
      <c r="AN598" s="65"/>
      <c r="AO598" s="71"/>
      <c r="AP598" s="72">
        <v>97.298672840521206</v>
      </c>
      <c r="AQ598" s="65"/>
      <c r="AR598" s="65"/>
      <c r="AS598" s="65">
        <f t="shared" si="49"/>
        <v>97.298672840521206</v>
      </c>
      <c r="AT598" s="72">
        <v>10</v>
      </c>
      <c r="AU598" s="72">
        <v>-11</v>
      </c>
      <c r="AV598" s="65">
        <f t="shared" si="51"/>
        <v>10</v>
      </c>
      <c r="AW598" s="63" t="s">
        <v>5567</v>
      </c>
    </row>
    <row r="599" spans="1:49" ht="16" customHeight="1" x14ac:dyDescent="0.2">
      <c r="A599" s="30" t="s">
        <v>2024</v>
      </c>
      <c r="B599" s="30" t="s">
        <v>2026</v>
      </c>
      <c r="C599" s="71"/>
      <c r="D599" s="72">
        <v>53.9</v>
      </c>
      <c r="E599" s="72">
        <v>16.5</v>
      </c>
      <c r="F599" s="72">
        <v>42.9</v>
      </c>
      <c r="G599" s="72">
        <v>15.3</v>
      </c>
      <c r="H599" s="72">
        <f t="shared" si="50"/>
        <v>53.9</v>
      </c>
      <c r="I599" s="72" t="s">
        <v>5568</v>
      </c>
      <c r="J599" s="71"/>
      <c r="K599" s="65"/>
      <c r="L599" s="72">
        <v>95.451619477362698</v>
      </c>
      <c r="M599" s="72">
        <v>102.01118287027001</v>
      </c>
      <c r="N599" s="72">
        <v>100.671140939597</v>
      </c>
      <c r="O599" s="65">
        <f t="shared" si="46"/>
        <v>95.451619477362698</v>
      </c>
      <c r="P599" s="71"/>
      <c r="Q599" s="72">
        <v>-5.9895643999999999</v>
      </c>
      <c r="R599" s="72">
        <v>22.174410653947401</v>
      </c>
      <c r="S599" s="72">
        <v>44.198872928176797</v>
      </c>
      <c r="T599" s="72">
        <v>15.845420772946801</v>
      </c>
      <c r="U599" s="72">
        <v>13.484227864214899</v>
      </c>
      <c r="V599" s="65">
        <f t="shared" si="47"/>
        <v>44.198872928176797</v>
      </c>
      <c r="W599" s="71"/>
      <c r="X599" s="72">
        <v>17.6659875379939</v>
      </c>
      <c r="Y599" s="72">
        <v>32.167832967032901</v>
      </c>
      <c r="Z599" s="72">
        <v>21.5907879304829</v>
      </c>
      <c r="AA599" s="72">
        <v>-10.37870496</v>
      </c>
      <c r="AB599" s="72">
        <v>72.120579397182397</v>
      </c>
      <c r="AC599" s="72">
        <v>4.05440000000001</v>
      </c>
      <c r="AD599" s="72">
        <v>104.85752938192201</v>
      </c>
      <c r="AE599" s="72">
        <v>-7.3845765019291001</v>
      </c>
      <c r="AF599" s="65"/>
      <c r="AG599" s="72">
        <v>-30.193436458870298</v>
      </c>
      <c r="AH599" s="72">
        <v>23.6802874624405</v>
      </c>
      <c r="AI599" s="65">
        <f t="shared" si="48"/>
        <v>104.85752938192201</v>
      </c>
      <c r="AJ599" s="71"/>
      <c r="AK599" s="65"/>
      <c r="AL599" s="65"/>
      <c r="AM599" s="65"/>
      <c r="AN599" s="65"/>
      <c r="AO599" s="71"/>
      <c r="AP599" s="72">
        <v>18.989556372733901</v>
      </c>
      <c r="AQ599" s="72">
        <v>1.0376615210253699</v>
      </c>
      <c r="AR599" s="65"/>
      <c r="AS599" s="65">
        <f t="shared" si="49"/>
        <v>18.989556372733901</v>
      </c>
      <c r="AT599" s="72">
        <v>11</v>
      </c>
      <c r="AU599" s="72">
        <v>-18</v>
      </c>
      <c r="AV599" s="65">
        <f t="shared" si="51"/>
        <v>11</v>
      </c>
      <c r="AW599" s="63" t="s">
        <v>5567</v>
      </c>
    </row>
    <row r="600" spans="1:49" ht="16" customHeight="1" x14ac:dyDescent="0.2">
      <c r="A600" s="30" t="s">
        <v>2027</v>
      </c>
      <c r="B600" s="30" t="s">
        <v>2029</v>
      </c>
      <c r="C600" s="71"/>
      <c r="D600" s="72">
        <v>58.3</v>
      </c>
      <c r="E600" s="72">
        <v>47</v>
      </c>
      <c r="F600" s="72">
        <v>-34.299999999999997</v>
      </c>
      <c r="G600" s="72">
        <v>22.1</v>
      </c>
      <c r="H600" s="72">
        <f t="shared" si="50"/>
        <v>58.3</v>
      </c>
      <c r="I600" s="72" t="s">
        <v>5568</v>
      </c>
      <c r="J600" s="71"/>
      <c r="K600" s="65"/>
      <c r="L600" s="72">
        <v>93.907143056777997</v>
      </c>
      <c r="M600" s="72">
        <v>104.091716873997</v>
      </c>
      <c r="N600" s="72">
        <v>104.86577181208</v>
      </c>
      <c r="O600" s="65">
        <f t="shared" si="46"/>
        <v>93.907143056777997</v>
      </c>
      <c r="P600" s="71"/>
      <c r="Q600" s="72">
        <v>-67.307582999999994</v>
      </c>
      <c r="R600" s="72">
        <v>-22.9888970767221</v>
      </c>
      <c r="S600" s="72">
        <v>38.011027624309399</v>
      </c>
      <c r="T600" s="72">
        <v>28.115952173913001</v>
      </c>
      <c r="U600" s="72">
        <v>16.454524893917899</v>
      </c>
      <c r="V600" s="65">
        <f t="shared" si="47"/>
        <v>38.011027624309399</v>
      </c>
      <c r="W600" s="71"/>
      <c r="X600" s="72">
        <v>6.1158355623100196</v>
      </c>
      <c r="Y600" s="72">
        <v>15.684316483516399</v>
      </c>
      <c r="Z600" s="72">
        <v>88.248273329305405</v>
      </c>
      <c r="AA600" s="72">
        <v>-36.35349738</v>
      </c>
      <c r="AB600" s="72">
        <v>45.555863598558297</v>
      </c>
      <c r="AC600" s="72">
        <v>-0.147199999999998</v>
      </c>
      <c r="AD600" s="72">
        <v>58.481604877011399</v>
      </c>
      <c r="AE600" s="72">
        <v>12.424462623097799</v>
      </c>
      <c r="AF600" s="65"/>
      <c r="AG600" s="72">
        <v>-16.712373099564999</v>
      </c>
      <c r="AH600" s="72">
        <v>17.587979279784498</v>
      </c>
      <c r="AI600" s="65">
        <f t="shared" si="48"/>
        <v>88.248273329305405</v>
      </c>
      <c r="AJ600" s="71"/>
      <c r="AK600" s="65"/>
      <c r="AL600" s="65"/>
      <c r="AM600" s="65"/>
      <c r="AN600" s="65"/>
      <c r="AO600" s="71"/>
      <c r="AP600" s="72">
        <v>96.695129405409702</v>
      </c>
      <c r="AQ600" s="72">
        <v>98.257225728040694</v>
      </c>
      <c r="AR600" s="65"/>
      <c r="AS600" s="65">
        <f t="shared" si="49"/>
        <v>98.257225728040694</v>
      </c>
      <c r="AT600" s="72">
        <v>12</v>
      </c>
      <c r="AU600" s="72">
        <v>-7</v>
      </c>
      <c r="AV600" s="65">
        <f t="shared" si="51"/>
        <v>12</v>
      </c>
      <c r="AW600" s="63" t="s">
        <v>5567</v>
      </c>
    </row>
    <row r="601" spans="1:49" ht="16" customHeight="1" x14ac:dyDescent="0.2">
      <c r="A601" s="30" t="s">
        <v>2030</v>
      </c>
      <c r="B601" s="30" t="s">
        <v>2032</v>
      </c>
      <c r="C601" s="71"/>
      <c r="D601" s="72">
        <v>80.599999999999994</v>
      </c>
      <c r="E601" s="72">
        <v>49.3</v>
      </c>
      <c r="F601" s="72">
        <v>-4.0999999999999996</v>
      </c>
      <c r="G601" s="72">
        <v>49.6</v>
      </c>
      <c r="H601" s="72">
        <f t="shared" si="50"/>
        <v>80.599999999999994</v>
      </c>
      <c r="I601" s="72" t="s">
        <v>5566</v>
      </c>
      <c r="J601" s="71"/>
      <c r="K601" s="65"/>
      <c r="L601" s="72">
        <v>84.153113612512996</v>
      </c>
      <c r="M601" s="72">
        <v>102.01118287027001</v>
      </c>
      <c r="N601" s="72">
        <v>104.86577181208</v>
      </c>
      <c r="O601" s="65">
        <f t="shared" ref="O601:O664" si="52">MAX(K601,L601)</f>
        <v>84.153113612512996</v>
      </c>
      <c r="P601" s="71"/>
      <c r="Q601" s="72">
        <v>16.9528076</v>
      </c>
      <c r="R601" s="72">
        <v>16.974997672628898</v>
      </c>
      <c r="S601" s="72">
        <v>39.889480662983402</v>
      </c>
      <c r="T601" s="72">
        <v>9.4686091787439501</v>
      </c>
      <c r="U601" s="72">
        <v>17.444623903818901</v>
      </c>
      <c r="V601" s="65">
        <f t="shared" ref="V601:V664" si="53">MAX(Q601:U601)</f>
        <v>39.889480662983402</v>
      </c>
      <c r="W601" s="71"/>
      <c r="X601" s="72">
        <v>21.3134039513677</v>
      </c>
      <c r="Y601" s="72">
        <v>20.079920879120799</v>
      </c>
      <c r="Z601" s="72">
        <v>93.453313947303002</v>
      </c>
      <c r="AA601" s="72">
        <v>37.0991517</v>
      </c>
      <c r="AB601" s="72">
        <v>41.452730801219801</v>
      </c>
      <c r="AC601" s="72">
        <v>7.0185999999999904</v>
      </c>
      <c r="AD601" s="72">
        <v>52.141261536652699</v>
      </c>
      <c r="AE601" s="72">
        <v>-1.86575865618598</v>
      </c>
      <c r="AF601" s="65"/>
      <c r="AG601" s="72">
        <v>-15.244971044506</v>
      </c>
      <c r="AH601" s="72">
        <v>92.367685783497393</v>
      </c>
      <c r="AI601" s="65">
        <f t="shared" ref="AI601:AI664" si="54">MAX(X601:AF601)</f>
        <v>93.453313947303002</v>
      </c>
      <c r="AJ601" s="71"/>
      <c r="AK601" s="65"/>
      <c r="AL601" s="65"/>
      <c r="AM601" s="65"/>
      <c r="AN601" s="65"/>
      <c r="AO601" s="71"/>
      <c r="AP601" s="72">
        <v>-11.5923059848293</v>
      </c>
      <c r="AQ601" s="72">
        <v>-6.6770722784064596</v>
      </c>
      <c r="AR601" s="65"/>
      <c r="AS601" s="65">
        <f t="shared" ref="AS601:AS664" si="55">MAX(AP601:AR601)</f>
        <v>-6.6770722784064596</v>
      </c>
      <c r="AT601" s="72">
        <v>10</v>
      </c>
      <c r="AU601" s="72">
        <v>-11</v>
      </c>
      <c r="AV601" s="65">
        <f t="shared" si="51"/>
        <v>10</v>
      </c>
      <c r="AW601" s="63" t="s">
        <v>5567</v>
      </c>
    </row>
    <row r="602" spans="1:49" ht="16" customHeight="1" x14ac:dyDescent="0.2">
      <c r="A602" s="30" t="s">
        <v>2033</v>
      </c>
      <c r="B602" s="30" t="s">
        <v>2035</v>
      </c>
      <c r="C602" s="71"/>
      <c r="D602" s="72">
        <v>58.9</v>
      </c>
      <c r="E602" s="72">
        <v>44.8</v>
      </c>
      <c r="F602" s="72">
        <v>8.5</v>
      </c>
      <c r="G602" s="72">
        <v>51.9</v>
      </c>
      <c r="H602" s="72">
        <f t="shared" si="50"/>
        <v>58.9</v>
      </c>
      <c r="I602" s="72" t="s">
        <v>5568</v>
      </c>
      <c r="J602" s="71"/>
      <c r="K602" s="65"/>
      <c r="L602" s="72">
        <v>62.8157824628044</v>
      </c>
      <c r="M602" s="72">
        <v>100.96583238134799</v>
      </c>
      <c r="N602" s="72">
        <v>101.60868026889899</v>
      </c>
      <c r="O602" s="65">
        <f t="shared" si="52"/>
        <v>62.8157824628044</v>
      </c>
      <c r="P602" s="71"/>
      <c r="Q602" s="72">
        <v>100.89421900000001</v>
      </c>
      <c r="R602" s="72">
        <v>76.793248945147596</v>
      </c>
      <c r="S602" s="72">
        <v>87.577538461538396</v>
      </c>
      <c r="T602" s="72">
        <v>71.360349958368005</v>
      </c>
      <c r="U602" s="72">
        <v>13.6880435549525</v>
      </c>
      <c r="V602" s="65">
        <f t="shared" si="53"/>
        <v>100.89421900000001</v>
      </c>
      <c r="W602" s="71"/>
      <c r="X602" s="72">
        <v>9.6055050632911403</v>
      </c>
      <c r="Y602" s="72">
        <v>23.876124675324601</v>
      </c>
      <c r="Z602" s="72">
        <v>96.899224806201502</v>
      </c>
      <c r="AA602" s="72">
        <v>38.458838569999998</v>
      </c>
      <c r="AB602" s="72">
        <v>95.781770724090507</v>
      </c>
      <c r="AC602" s="72">
        <v>19.101599999999902</v>
      </c>
      <c r="AD602" s="72">
        <v>44.7910725356478</v>
      </c>
      <c r="AE602" s="72">
        <v>41.075500201152501</v>
      </c>
      <c r="AF602" s="65"/>
      <c r="AG602" s="72">
        <v>-16.301536915131202</v>
      </c>
      <c r="AH602" s="72">
        <v>-14.3700739611728</v>
      </c>
      <c r="AI602" s="65">
        <f t="shared" si="54"/>
        <v>96.899224806201502</v>
      </c>
      <c r="AJ602" s="71"/>
      <c r="AK602" s="65"/>
      <c r="AL602" s="65"/>
      <c r="AM602" s="65"/>
      <c r="AN602" s="65"/>
      <c r="AO602" s="71"/>
      <c r="AP602" s="72">
        <v>96.691054455430702</v>
      </c>
      <c r="AQ602" s="65"/>
      <c r="AR602" s="65"/>
      <c r="AS602" s="65">
        <f t="shared" si="55"/>
        <v>96.691054455430702</v>
      </c>
      <c r="AT602" s="72">
        <v>14</v>
      </c>
      <c r="AU602" s="72">
        <v>-18</v>
      </c>
      <c r="AV602" s="65">
        <f t="shared" si="51"/>
        <v>14</v>
      </c>
      <c r="AW602" s="63" t="s">
        <v>5567</v>
      </c>
    </row>
    <row r="603" spans="1:49" ht="16" customHeight="1" x14ac:dyDescent="0.2">
      <c r="A603" s="30" t="s">
        <v>2036</v>
      </c>
      <c r="B603" s="30" t="s">
        <v>2038</v>
      </c>
      <c r="C603" s="71"/>
      <c r="D603" s="72">
        <v>86.6</v>
      </c>
      <c r="E603" s="72">
        <v>-7.2</v>
      </c>
      <c r="F603" s="72">
        <v>7.5</v>
      </c>
      <c r="G603" s="72">
        <v>33.6</v>
      </c>
      <c r="H603" s="72">
        <f t="shared" si="50"/>
        <v>86.6</v>
      </c>
      <c r="I603" s="72" t="s">
        <v>5566</v>
      </c>
      <c r="J603" s="71"/>
      <c r="K603" s="65"/>
      <c r="L603" s="72">
        <v>96.685470193245095</v>
      </c>
      <c r="M603" s="72">
        <v>102.897497144044</v>
      </c>
      <c r="N603" s="72">
        <v>103.07111687699</v>
      </c>
      <c r="O603" s="65">
        <f t="shared" si="52"/>
        <v>96.685470193245095</v>
      </c>
      <c r="P603" s="71"/>
      <c r="Q603" s="72">
        <v>51.364978200000003</v>
      </c>
      <c r="R603" s="72">
        <v>96.3530795083946</v>
      </c>
      <c r="S603" s="72">
        <v>96.4062097902098</v>
      </c>
      <c r="T603" s="72">
        <v>97.921548959200607</v>
      </c>
      <c r="U603" s="72">
        <v>96.456021845318801</v>
      </c>
      <c r="V603" s="65">
        <f t="shared" si="53"/>
        <v>97.921548959200607</v>
      </c>
      <c r="W603" s="71"/>
      <c r="X603" s="72">
        <v>97.896644303797402</v>
      </c>
      <c r="Y603" s="72">
        <v>99.200800000000001</v>
      </c>
      <c r="Z603" s="72">
        <v>57.212626316475301</v>
      </c>
      <c r="AA603" s="72">
        <v>79.288855710000007</v>
      </c>
      <c r="AB603" s="72">
        <v>62.193313145046602</v>
      </c>
      <c r="AC603" s="72">
        <v>13.6692</v>
      </c>
      <c r="AD603" s="72">
        <v>100</v>
      </c>
      <c r="AE603" s="72">
        <v>22.046667669547301</v>
      </c>
      <c r="AF603" s="65"/>
      <c r="AG603" s="72">
        <v>-12.7273641742003</v>
      </c>
      <c r="AH603" s="72">
        <v>10.992044463198299</v>
      </c>
      <c r="AI603" s="65">
        <f t="shared" si="54"/>
        <v>100</v>
      </c>
      <c r="AJ603" s="71"/>
      <c r="AK603" s="65"/>
      <c r="AL603" s="65"/>
      <c r="AM603" s="65"/>
      <c r="AN603" s="65"/>
      <c r="AO603" s="71"/>
      <c r="AP603" s="72">
        <v>99.142125229185694</v>
      </c>
      <c r="AQ603" s="65"/>
      <c r="AR603" s="65"/>
      <c r="AS603" s="65">
        <f t="shared" si="55"/>
        <v>99.142125229185694</v>
      </c>
      <c r="AT603" s="72">
        <v>14</v>
      </c>
      <c r="AU603" s="72">
        <v>-16</v>
      </c>
      <c r="AV603" s="65">
        <f t="shared" si="51"/>
        <v>14</v>
      </c>
      <c r="AW603" s="63" t="s">
        <v>5567</v>
      </c>
    </row>
    <row r="604" spans="1:49" ht="16" customHeight="1" x14ac:dyDescent="0.2">
      <c r="A604" s="30" t="s">
        <v>2039</v>
      </c>
      <c r="B604" s="30" t="s">
        <v>2041</v>
      </c>
      <c r="C604" s="71"/>
      <c r="D604" s="72">
        <v>14.3</v>
      </c>
      <c r="E604" s="72">
        <v>-8</v>
      </c>
      <c r="F604" s="72">
        <v>31.3</v>
      </c>
      <c r="G604" s="72">
        <v>38.200000000000003</v>
      </c>
      <c r="H604" s="72">
        <f t="shared" si="50"/>
        <v>38.200000000000003</v>
      </c>
      <c r="I604" s="72" t="s">
        <v>5568</v>
      </c>
      <c r="J604" s="71"/>
      <c r="K604" s="65"/>
      <c r="L604" s="72">
        <v>48.708802114392697</v>
      </c>
      <c r="M604" s="72">
        <v>90.915001517055998</v>
      </c>
      <c r="N604" s="72">
        <v>99.832214765100602</v>
      </c>
      <c r="O604" s="65">
        <f t="shared" si="52"/>
        <v>48.708802114392697</v>
      </c>
      <c r="P604" s="71"/>
      <c r="Q604" s="72">
        <v>22.501584300000001</v>
      </c>
      <c r="R604" s="72">
        <v>53.283625436416898</v>
      </c>
      <c r="S604" s="72">
        <v>25.856331491712702</v>
      </c>
      <c r="T604" s="72">
        <v>7.8260971014492604</v>
      </c>
      <c r="U604" s="72">
        <v>-15.3700861386138</v>
      </c>
      <c r="V604" s="65">
        <f t="shared" si="53"/>
        <v>53.283625436416898</v>
      </c>
      <c r="W604" s="71"/>
      <c r="X604" s="72">
        <v>-5.1303650455927103</v>
      </c>
      <c r="Y604" s="72">
        <v>-1.89810109890109</v>
      </c>
      <c r="Z604" s="72">
        <v>58.108088939323999</v>
      </c>
      <c r="AA604" s="72">
        <v>7.6688280539999996</v>
      </c>
      <c r="AB604" s="72">
        <v>38.491821458275503</v>
      </c>
      <c r="AC604" s="72">
        <v>4.6768000000000001</v>
      </c>
      <c r="AD604" s="72">
        <v>24.8827609789458</v>
      </c>
      <c r="AE604" s="72">
        <v>-5.3466307243449904</v>
      </c>
      <c r="AF604" s="65"/>
      <c r="AG604" s="72">
        <v>-19.930924240945998</v>
      </c>
      <c r="AH604" s="72">
        <v>21.205145430658401</v>
      </c>
      <c r="AI604" s="65">
        <f t="shared" si="54"/>
        <v>58.108088939323999</v>
      </c>
      <c r="AJ604" s="71"/>
      <c r="AK604" s="65"/>
      <c r="AL604" s="65"/>
      <c r="AM604" s="65"/>
      <c r="AN604" s="65"/>
      <c r="AO604" s="71"/>
      <c r="AP604" s="72">
        <v>1.05682815963189</v>
      </c>
      <c r="AQ604" s="72">
        <v>8.5535619751110303</v>
      </c>
      <c r="AR604" s="65"/>
      <c r="AS604" s="65">
        <f t="shared" si="55"/>
        <v>8.5535619751110303</v>
      </c>
      <c r="AT604" s="72">
        <v>12</v>
      </c>
      <c r="AU604" s="72">
        <v>-13</v>
      </c>
      <c r="AV604" s="65">
        <f t="shared" si="51"/>
        <v>12</v>
      </c>
      <c r="AW604" s="63" t="s">
        <v>5567</v>
      </c>
    </row>
    <row r="605" spans="1:49" ht="16" customHeight="1" x14ac:dyDescent="0.2">
      <c r="A605" s="30" t="s">
        <v>2042</v>
      </c>
      <c r="B605" s="30" t="s">
        <v>2044</v>
      </c>
      <c r="C605" s="71"/>
      <c r="D605" s="72">
        <v>11.9</v>
      </c>
      <c r="E605" s="72">
        <v>23.2</v>
      </c>
      <c r="F605" s="72">
        <v>30.6</v>
      </c>
      <c r="G605" s="72">
        <v>15.3</v>
      </c>
      <c r="H605" s="72">
        <f t="shared" si="50"/>
        <v>30.6</v>
      </c>
      <c r="I605" s="72" t="s">
        <v>5568</v>
      </c>
      <c r="J605" s="71"/>
      <c r="K605" s="65"/>
      <c r="L605" s="72">
        <v>8.1672848647283107</v>
      </c>
      <c r="M605" s="72">
        <v>102.897497144044</v>
      </c>
      <c r="N605" s="72">
        <v>104.167944333058</v>
      </c>
      <c r="O605" s="65">
        <f t="shared" si="52"/>
        <v>8.1672848647283107</v>
      </c>
      <c r="P605" s="71"/>
      <c r="Q605" s="72">
        <v>92.370361900000006</v>
      </c>
      <c r="R605" s="72">
        <v>108.14237453586399</v>
      </c>
      <c r="S605" s="72">
        <v>93.521594405594399</v>
      </c>
      <c r="T605" s="72">
        <v>89.761682181515397</v>
      </c>
      <c r="U605" s="72">
        <v>84.787093758480296</v>
      </c>
      <c r="V605" s="65">
        <f t="shared" si="53"/>
        <v>108.14237453586399</v>
      </c>
      <c r="W605" s="71"/>
      <c r="X605" s="72">
        <v>81.124492405063293</v>
      </c>
      <c r="Y605" s="72">
        <v>57.6423584415584</v>
      </c>
      <c r="Z605" s="72">
        <v>102.62030568459799</v>
      </c>
      <c r="AA605" s="72">
        <v>38.577072209999997</v>
      </c>
      <c r="AB605" s="72">
        <v>72.687102156850599</v>
      </c>
      <c r="AC605" s="72">
        <v>18.91375</v>
      </c>
      <c r="AD605" s="72">
        <v>19.619456292717999</v>
      </c>
      <c r="AE605" s="72">
        <v>-1.50103285183532</v>
      </c>
      <c r="AF605" s="65"/>
      <c r="AG605" s="72">
        <v>-13.010827309548199</v>
      </c>
      <c r="AH605" s="72">
        <v>-29.228892022747502</v>
      </c>
      <c r="AI605" s="65">
        <f t="shared" si="54"/>
        <v>102.62030568459799</v>
      </c>
      <c r="AJ605" s="71"/>
      <c r="AK605" s="65"/>
      <c r="AL605" s="65"/>
      <c r="AM605" s="65"/>
      <c r="AN605" s="65"/>
      <c r="AO605" s="71"/>
      <c r="AP605" s="72">
        <v>99.698250530793999</v>
      </c>
      <c r="AQ605" s="65"/>
      <c r="AR605" s="65"/>
      <c r="AS605" s="65">
        <f t="shared" si="55"/>
        <v>99.698250530793999</v>
      </c>
      <c r="AT605" s="72">
        <v>13</v>
      </c>
      <c r="AU605" s="72">
        <v>-3</v>
      </c>
      <c r="AV605" s="65">
        <f t="shared" si="51"/>
        <v>13</v>
      </c>
      <c r="AW605" s="63" t="s">
        <v>5567</v>
      </c>
    </row>
    <row r="606" spans="1:49" ht="16" customHeight="1" x14ac:dyDescent="0.2">
      <c r="A606" s="30" t="s">
        <v>2045</v>
      </c>
      <c r="B606" s="30" t="s">
        <v>2047</v>
      </c>
      <c r="C606" s="71"/>
      <c r="D606" s="72">
        <v>-78.5</v>
      </c>
      <c r="E606" s="72">
        <v>3.9</v>
      </c>
      <c r="F606" s="72">
        <v>-11.3</v>
      </c>
      <c r="G606" s="72">
        <v>40.5</v>
      </c>
      <c r="H606" s="72">
        <f t="shared" si="50"/>
        <v>40.5</v>
      </c>
      <c r="I606" s="72" t="s">
        <v>5568</v>
      </c>
      <c r="J606" s="71"/>
      <c r="K606" s="65"/>
      <c r="L606" s="72">
        <v>54.005090501753301</v>
      </c>
      <c r="M606" s="72">
        <v>101.60972063558</v>
      </c>
      <c r="N606" s="72">
        <v>101.243071116876</v>
      </c>
      <c r="O606" s="65">
        <f t="shared" si="52"/>
        <v>54.005090501753301</v>
      </c>
      <c r="P606" s="71"/>
      <c r="Q606" s="72">
        <v>4.9078262700000002</v>
      </c>
      <c r="R606" s="72">
        <v>13.179329838768201</v>
      </c>
      <c r="S606" s="72">
        <v>41.5111048951049</v>
      </c>
      <c r="T606" s="72">
        <v>34.890741298917497</v>
      </c>
      <c r="U606" s="72">
        <v>4.0543936227951098</v>
      </c>
      <c r="V606" s="65">
        <f t="shared" si="53"/>
        <v>41.5111048951049</v>
      </c>
      <c r="W606" s="71"/>
      <c r="X606" s="72">
        <v>17.8333531645569</v>
      </c>
      <c r="Y606" s="72">
        <v>6.9930077922077896</v>
      </c>
      <c r="Z606" s="72">
        <v>-7.6959756429849104</v>
      </c>
      <c r="AA606" s="72">
        <v>4.329429287</v>
      </c>
      <c r="AB606" s="72">
        <v>0</v>
      </c>
      <c r="AC606" s="72">
        <v>14.31475</v>
      </c>
      <c r="AD606" s="72">
        <v>46.391957798347697</v>
      </c>
      <c r="AE606" s="72">
        <v>-1.3273644641331801</v>
      </c>
      <c r="AF606" s="65"/>
      <c r="AG606" s="72">
        <v>-8.5598261125210104</v>
      </c>
      <c r="AH606" s="72">
        <v>8.57665552371523</v>
      </c>
      <c r="AI606" s="65">
        <f t="shared" si="54"/>
        <v>46.391957798347697</v>
      </c>
      <c r="AJ606" s="71"/>
      <c r="AK606" s="65"/>
      <c r="AL606" s="65"/>
      <c r="AM606" s="65"/>
      <c r="AN606" s="65"/>
      <c r="AO606" s="71"/>
      <c r="AP606" s="72">
        <v>48.555320016225302</v>
      </c>
      <c r="AQ606" s="65"/>
      <c r="AR606" s="65"/>
      <c r="AS606" s="65">
        <f t="shared" si="55"/>
        <v>48.555320016225302</v>
      </c>
      <c r="AT606" s="72">
        <v>-10</v>
      </c>
      <c r="AU606" s="72">
        <v>-13</v>
      </c>
      <c r="AV606" s="65">
        <f t="shared" si="51"/>
        <v>-10</v>
      </c>
      <c r="AW606" s="63" t="s">
        <v>5569</v>
      </c>
    </row>
    <row r="607" spans="1:49" ht="16" customHeight="1" x14ac:dyDescent="0.2">
      <c r="A607" s="30" t="s">
        <v>2048</v>
      </c>
      <c r="B607" s="30" t="s">
        <v>2050</v>
      </c>
      <c r="C607" s="71"/>
      <c r="D607" s="72">
        <v>34.799999999999997</v>
      </c>
      <c r="E607" s="72">
        <v>-6.5</v>
      </c>
      <c r="F607" s="72">
        <v>47.6</v>
      </c>
      <c r="G607" s="72">
        <v>15.3</v>
      </c>
      <c r="H607" s="72">
        <f t="shared" si="50"/>
        <v>47.6</v>
      </c>
      <c r="I607" s="72" t="s">
        <v>5568</v>
      </c>
      <c r="J607" s="71"/>
      <c r="K607" s="65"/>
      <c r="L607" s="72">
        <v>88.622759088333893</v>
      </c>
      <c r="M607" s="72">
        <v>101.317671535694</v>
      </c>
      <c r="N607" s="72">
        <v>102.34899328858999</v>
      </c>
      <c r="O607" s="65">
        <f t="shared" si="52"/>
        <v>88.622759088333893</v>
      </c>
      <c r="P607" s="71"/>
      <c r="Q607" s="72">
        <v>-199.99369999999999</v>
      </c>
      <c r="R607" s="72">
        <v>-23.937146227478198</v>
      </c>
      <c r="S607" s="72">
        <v>27.513790055248599</v>
      </c>
      <c r="T607" s="72">
        <v>33.526580193236697</v>
      </c>
      <c r="U607" s="72">
        <v>22.678004384724101</v>
      </c>
      <c r="V607" s="65">
        <f t="shared" si="53"/>
        <v>33.526580193236697</v>
      </c>
      <c r="W607" s="71"/>
      <c r="X607" s="72">
        <v>4.5960787234042497</v>
      </c>
      <c r="Y607" s="72">
        <v>-5.1948043956044003</v>
      </c>
      <c r="Z607" s="72">
        <v>43.565115920910699</v>
      </c>
      <c r="AA607" s="72">
        <v>-231.7785724</v>
      </c>
      <c r="AB607" s="72">
        <v>46.107249609990497</v>
      </c>
      <c r="AC607" s="72">
        <v>-2.9653999999999998</v>
      </c>
      <c r="AD607" s="72">
        <v>8.2055102339895196</v>
      </c>
      <c r="AE607" s="72">
        <v>16.990222489657</v>
      </c>
      <c r="AF607" s="65"/>
      <c r="AG607" s="72">
        <v>-5.41584762639717</v>
      </c>
      <c r="AH607" s="72">
        <v>44.669140246753201</v>
      </c>
      <c r="AI607" s="65">
        <f t="shared" si="54"/>
        <v>46.107249609990497</v>
      </c>
      <c r="AJ607" s="71"/>
      <c r="AK607" s="65"/>
      <c r="AL607" s="65"/>
      <c r="AM607" s="65"/>
      <c r="AN607" s="65"/>
      <c r="AO607" s="71"/>
      <c r="AP607" s="72">
        <v>7.2764231642736199</v>
      </c>
      <c r="AQ607" s="72">
        <v>16.1291124328005</v>
      </c>
      <c r="AR607" s="65"/>
      <c r="AS607" s="65">
        <f t="shared" si="55"/>
        <v>16.1291124328005</v>
      </c>
      <c r="AT607" s="72">
        <v>1</v>
      </c>
      <c r="AU607" s="72">
        <v>-7</v>
      </c>
      <c r="AV607" s="65">
        <f t="shared" si="51"/>
        <v>1</v>
      </c>
      <c r="AW607" s="63" t="s">
        <v>5569</v>
      </c>
    </row>
    <row r="608" spans="1:49" ht="16" customHeight="1" x14ac:dyDescent="0.2">
      <c r="A608" s="30" t="s">
        <v>2051</v>
      </c>
      <c r="B608" s="30" t="s">
        <v>2053</v>
      </c>
      <c r="C608" s="71"/>
      <c r="D608" s="72">
        <v>-63.9</v>
      </c>
      <c r="E608" s="72">
        <v>-17.7</v>
      </c>
      <c r="F608" s="72">
        <v>30.8</v>
      </c>
      <c r="G608" s="72">
        <v>45</v>
      </c>
      <c r="H608" s="72">
        <f t="shared" si="50"/>
        <v>45</v>
      </c>
      <c r="I608" s="72" t="s">
        <v>5568</v>
      </c>
      <c r="J608" s="71"/>
      <c r="K608" s="65"/>
      <c r="L608" s="72">
        <v>2.79307076777574</v>
      </c>
      <c r="M608" s="72">
        <v>100.96583238134799</v>
      </c>
      <c r="N608" s="72">
        <v>101.243071116876</v>
      </c>
      <c r="O608" s="65">
        <f t="shared" si="52"/>
        <v>2.79307076777574</v>
      </c>
      <c r="P608" s="71"/>
      <c r="Q608" s="72">
        <v>58.297732500000002</v>
      </c>
      <c r="R608" s="72">
        <v>103.757156773999</v>
      </c>
      <c r="S608" s="72">
        <v>92.2104055944056</v>
      </c>
      <c r="T608" s="72">
        <v>67.780000249791797</v>
      </c>
      <c r="U608" s="72">
        <v>35.397677204884602</v>
      </c>
      <c r="V608" s="65">
        <f t="shared" si="53"/>
        <v>103.757156773999</v>
      </c>
      <c r="W608" s="71"/>
      <c r="X608" s="72">
        <v>37.770062025316399</v>
      </c>
      <c r="Y608" s="72">
        <v>13.4865142857142</v>
      </c>
      <c r="Z608" s="72">
        <v>27.589276215468601</v>
      </c>
      <c r="AA608" s="72">
        <v>-8.6021038690000005</v>
      </c>
      <c r="AB608" s="72">
        <v>47.027377788764603</v>
      </c>
      <c r="AC608" s="72">
        <v>29.005199999999899</v>
      </c>
      <c r="AD608" s="72">
        <v>0</v>
      </c>
      <c r="AE608" s="72">
        <v>-0.95981445554528799</v>
      </c>
      <c r="AF608" s="65"/>
      <c r="AG608" s="72">
        <v>10.7021744371418</v>
      </c>
      <c r="AH608" s="72">
        <v>54.080966203607701</v>
      </c>
      <c r="AI608" s="65">
        <f t="shared" si="54"/>
        <v>47.027377788764603</v>
      </c>
      <c r="AJ608" s="71"/>
      <c r="AK608" s="65"/>
      <c r="AL608" s="65"/>
      <c r="AM608" s="65"/>
      <c r="AN608" s="65"/>
      <c r="AO608" s="71"/>
      <c r="AP608" s="72">
        <v>97.432554857575099</v>
      </c>
      <c r="AQ608" s="65"/>
      <c r="AR608" s="65"/>
      <c r="AS608" s="65">
        <f t="shared" si="55"/>
        <v>97.432554857575099</v>
      </c>
      <c r="AT608" s="72">
        <v>1</v>
      </c>
      <c r="AU608" s="72">
        <v>-4</v>
      </c>
      <c r="AV608" s="65">
        <f t="shared" si="51"/>
        <v>1</v>
      </c>
      <c r="AW608" s="63" t="s">
        <v>5569</v>
      </c>
    </row>
    <row r="609" spans="1:49" ht="16" customHeight="1" x14ac:dyDescent="0.2">
      <c r="A609" s="30" t="s">
        <v>2054</v>
      </c>
      <c r="B609" s="30" t="s">
        <v>2056</v>
      </c>
      <c r="C609" s="71"/>
      <c r="D609" s="72">
        <v>57.9</v>
      </c>
      <c r="E609" s="72">
        <v>-13.2</v>
      </c>
      <c r="F609" s="72">
        <v>45.7</v>
      </c>
      <c r="G609" s="72">
        <v>47.3</v>
      </c>
      <c r="H609" s="72">
        <f t="shared" si="50"/>
        <v>57.9</v>
      </c>
      <c r="I609" s="72" t="s">
        <v>5568</v>
      </c>
      <c r="J609" s="71"/>
      <c r="K609" s="65"/>
      <c r="L609" s="72">
        <v>47.422153062613603</v>
      </c>
      <c r="M609" s="72">
        <v>73.230462485371206</v>
      </c>
      <c r="N609" s="72">
        <v>38.590604026845597</v>
      </c>
      <c r="O609" s="65">
        <f t="shared" si="52"/>
        <v>47.422153062613603</v>
      </c>
      <c r="P609" s="71"/>
      <c r="Q609" s="72">
        <v>19.213221000000001</v>
      </c>
      <c r="R609" s="72">
        <v>98.987906311996895</v>
      </c>
      <c r="S609" s="72">
        <v>96.464066298342502</v>
      </c>
      <c r="T609" s="72">
        <v>56.038657487922599</v>
      </c>
      <c r="U609" s="72">
        <v>25.7897441301273</v>
      </c>
      <c r="V609" s="65">
        <f t="shared" si="53"/>
        <v>98.987906311996895</v>
      </c>
      <c r="W609" s="71"/>
      <c r="X609" s="72">
        <v>12.194862917933101</v>
      </c>
      <c r="Y609" s="72">
        <v>23.376624175824102</v>
      </c>
      <c r="Z609" s="72">
        <v>-13.357263863714399</v>
      </c>
      <c r="AA609" s="72">
        <v>2.0655416089999998</v>
      </c>
      <c r="AB609" s="72">
        <v>7.3362051127706396</v>
      </c>
      <c r="AC609" s="72">
        <v>9.7179999999999893</v>
      </c>
      <c r="AD609" s="72">
        <v>0</v>
      </c>
      <c r="AE609" s="72">
        <v>-3.0945900926915302</v>
      </c>
      <c r="AF609" s="65"/>
      <c r="AG609" s="72">
        <v>-10.0326729685912</v>
      </c>
      <c r="AH609" s="72">
        <v>22.018577724341799</v>
      </c>
      <c r="AI609" s="65">
        <f t="shared" si="54"/>
        <v>23.376624175824102</v>
      </c>
      <c r="AJ609" s="71"/>
      <c r="AK609" s="65"/>
      <c r="AL609" s="65"/>
      <c r="AM609" s="65"/>
      <c r="AN609" s="65"/>
      <c r="AO609" s="71"/>
      <c r="AP609" s="72">
        <v>18.211013538116301</v>
      </c>
      <c r="AQ609" s="72">
        <v>10.233703743286201</v>
      </c>
      <c r="AR609" s="65"/>
      <c r="AS609" s="65">
        <f t="shared" si="55"/>
        <v>18.211013538116301</v>
      </c>
      <c r="AT609" s="72">
        <v>1</v>
      </c>
      <c r="AU609" s="72">
        <v>-12</v>
      </c>
      <c r="AV609" s="65">
        <f t="shared" si="51"/>
        <v>1</v>
      </c>
      <c r="AW609" s="63" t="s">
        <v>5569</v>
      </c>
    </row>
    <row r="610" spans="1:49" ht="16" customHeight="1" x14ac:dyDescent="0.2">
      <c r="A610" s="30" t="s">
        <v>2057</v>
      </c>
      <c r="B610" s="30" t="s">
        <v>2059</v>
      </c>
      <c r="C610" s="71"/>
      <c r="D610" s="72">
        <v>-124</v>
      </c>
      <c r="E610" s="72">
        <v>12.1</v>
      </c>
      <c r="F610" s="72">
        <v>18.2</v>
      </c>
      <c r="G610" s="72">
        <v>49.6</v>
      </c>
      <c r="H610" s="72">
        <f t="shared" si="50"/>
        <v>49.6</v>
      </c>
      <c r="I610" s="72" t="s">
        <v>5568</v>
      </c>
      <c r="J610" s="71"/>
      <c r="K610" s="65"/>
      <c r="L610" s="72">
        <v>64.577750687892006</v>
      </c>
      <c r="M610" s="72">
        <v>99.583893199254405</v>
      </c>
      <c r="N610" s="72">
        <v>100.671140939597</v>
      </c>
      <c r="O610" s="65">
        <f t="shared" si="52"/>
        <v>64.577750687892006</v>
      </c>
      <c r="P610" s="71"/>
      <c r="Q610" s="72">
        <v>23.9594728</v>
      </c>
      <c r="R610" s="72">
        <v>8.5159027702977408</v>
      </c>
      <c r="S610" s="72">
        <v>26.629812154696101</v>
      </c>
      <c r="T610" s="72">
        <v>-1.25602850241546</v>
      </c>
      <c r="U610" s="72">
        <v>-25.412518953323801</v>
      </c>
      <c r="V610" s="65">
        <f t="shared" si="53"/>
        <v>26.629812154696101</v>
      </c>
      <c r="W610" s="71"/>
      <c r="X610" s="72">
        <v>-0.57109452887538203</v>
      </c>
      <c r="Y610" s="72">
        <v>20.079920879120799</v>
      </c>
      <c r="Z610" s="72">
        <v>-7.5093885867955601</v>
      </c>
      <c r="AA610" s="72">
        <v>-6.5602184499999998</v>
      </c>
      <c r="AB610" s="72">
        <v>27.6351538674799</v>
      </c>
      <c r="AC610" s="72">
        <v>-6.6998000000000104</v>
      </c>
      <c r="AD610" s="72">
        <v>55.989934075281703</v>
      </c>
      <c r="AE610" s="72">
        <v>9.8655116824072806</v>
      </c>
      <c r="AF610" s="65"/>
      <c r="AG610" s="72">
        <v>-14.0622531064047</v>
      </c>
      <c r="AH610" s="72">
        <v>-21.824086292578201</v>
      </c>
      <c r="AI610" s="65">
        <f t="shared" si="54"/>
        <v>55.989934075281703</v>
      </c>
      <c r="AJ610" s="71"/>
      <c r="AK610" s="65"/>
      <c r="AL610" s="65"/>
      <c r="AM610" s="65"/>
      <c r="AN610" s="65"/>
      <c r="AO610" s="71"/>
      <c r="AP610" s="72">
        <v>71.029458879926096</v>
      </c>
      <c r="AQ610" s="72">
        <v>77.757507822849405</v>
      </c>
      <c r="AR610" s="65"/>
      <c r="AS610" s="65">
        <f t="shared" si="55"/>
        <v>77.757507822849405</v>
      </c>
      <c r="AT610" s="72">
        <v>5</v>
      </c>
      <c r="AU610" s="72">
        <v>-2</v>
      </c>
      <c r="AV610" s="65">
        <f t="shared" si="51"/>
        <v>5</v>
      </c>
      <c r="AW610" s="63" t="s">
        <v>5569</v>
      </c>
    </row>
    <row r="611" spans="1:49" ht="16" customHeight="1" x14ac:dyDescent="0.2">
      <c r="A611" s="30" t="s">
        <v>2060</v>
      </c>
      <c r="B611" s="30" t="s">
        <v>2062</v>
      </c>
      <c r="C611" s="71"/>
      <c r="D611" s="72">
        <v>-146.69999999999999</v>
      </c>
      <c r="E611" s="72">
        <v>-171.6</v>
      </c>
      <c r="F611" s="72">
        <v>1.2</v>
      </c>
      <c r="G611" s="72">
        <v>47.3</v>
      </c>
      <c r="H611" s="72">
        <f t="shared" si="50"/>
        <v>47.3</v>
      </c>
      <c r="I611" s="72" t="s">
        <v>5568</v>
      </c>
      <c r="J611" s="71"/>
      <c r="K611" s="65"/>
      <c r="L611" s="72">
        <v>4.34889401981797</v>
      </c>
      <c r="M611" s="72">
        <v>53.318101568179401</v>
      </c>
      <c r="N611" s="72">
        <v>33.2397688406651</v>
      </c>
      <c r="O611" s="65">
        <f t="shared" si="52"/>
        <v>4.34889401981797</v>
      </c>
      <c r="P611" s="71"/>
      <c r="Q611" s="72">
        <v>82.158113999999998</v>
      </c>
      <c r="R611" s="72">
        <v>86.387732548566603</v>
      </c>
      <c r="S611" s="72">
        <v>95.532083916083906</v>
      </c>
      <c r="T611" s="72">
        <v>93.425295836802604</v>
      </c>
      <c r="U611" s="72">
        <v>78.816944504748903</v>
      </c>
      <c r="V611" s="65">
        <f t="shared" si="53"/>
        <v>95.532083916083906</v>
      </c>
      <c r="W611" s="71"/>
      <c r="X611" s="72">
        <v>51.377656962025299</v>
      </c>
      <c r="Y611" s="72">
        <v>51.148851948051899</v>
      </c>
      <c r="Z611" s="72">
        <v>61.145762992974802</v>
      </c>
      <c r="AA611" s="72">
        <v>5.4981600110000004</v>
      </c>
      <c r="AB611" s="72">
        <v>74.448427167665699</v>
      </c>
      <c r="AC611" s="72">
        <v>30.8721999999999</v>
      </c>
      <c r="AD611" s="72">
        <v>65.045932654873297</v>
      </c>
      <c r="AE611" s="72">
        <v>-2.9635772754152399</v>
      </c>
      <c r="AF611" s="65"/>
      <c r="AG611" s="72">
        <v>-23.662600318089002</v>
      </c>
      <c r="AH611" s="72">
        <v>-4.6957591296224797</v>
      </c>
      <c r="AI611" s="65">
        <f t="shared" si="54"/>
        <v>74.448427167665699</v>
      </c>
      <c r="AJ611" s="71"/>
      <c r="AK611" s="65"/>
      <c r="AL611" s="65"/>
      <c r="AM611" s="65"/>
      <c r="AN611" s="65"/>
      <c r="AO611" s="71"/>
      <c r="AP611" s="72">
        <v>-7.7266202298717603</v>
      </c>
      <c r="AQ611" s="65"/>
      <c r="AR611" s="65"/>
      <c r="AS611" s="65">
        <f t="shared" si="55"/>
        <v>-7.7266202298717603</v>
      </c>
      <c r="AT611" s="72">
        <v>5</v>
      </c>
      <c r="AU611" s="72">
        <v>-15</v>
      </c>
      <c r="AV611" s="65">
        <f t="shared" si="51"/>
        <v>5</v>
      </c>
      <c r="AW611" s="63" t="s">
        <v>5569</v>
      </c>
    </row>
    <row r="612" spans="1:49" ht="16" customHeight="1" x14ac:dyDescent="0.2">
      <c r="A612" s="30" t="s">
        <v>2063</v>
      </c>
      <c r="B612" s="30" t="s">
        <v>2065</v>
      </c>
      <c r="C612" s="71"/>
      <c r="D612" s="72">
        <v>12.4</v>
      </c>
      <c r="E612" s="72">
        <v>9.1</v>
      </c>
      <c r="F612" s="72">
        <v>-6.7</v>
      </c>
      <c r="G612" s="72">
        <v>42.7</v>
      </c>
      <c r="H612" s="72">
        <f t="shared" si="50"/>
        <v>42.7</v>
      </c>
      <c r="I612" s="72" t="s">
        <v>5568</v>
      </c>
      <c r="J612" s="71"/>
      <c r="K612" s="65"/>
      <c r="L612" s="72">
        <v>61.747226894390202</v>
      </c>
      <c r="M612" s="72">
        <v>101.317671535694</v>
      </c>
      <c r="N612" s="72">
        <v>104.02684563758299</v>
      </c>
      <c r="O612" s="65">
        <f t="shared" si="52"/>
        <v>61.747226894390202</v>
      </c>
      <c r="P612" s="71"/>
      <c r="Q612" s="72">
        <v>27.1394406</v>
      </c>
      <c r="R612" s="72">
        <v>93.520099759758494</v>
      </c>
      <c r="S612" s="72">
        <v>-4.9723977900552496</v>
      </c>
      <c r="T612" s="72">
        <v>6.08696666666666</v>
      </c>
      <c r="U612" s="72">
        <v>-2.9231271570014101</v>
      </c>
      <c r="V612" s="65">
        <f t="shared" si="53"/>
        <v>93.520099759758494</v>
      </c>
      <c r="W612" s="71"/>
      <c r="X612" s="72">
        <v>15.8422793313069</v>
      </c>
      <c r="Y612" s="72">
        <v>6.8931076923076802</v>
      </c>
      <c r="Z612" s="72">
        <v>73.090296288398406</v>
      </c>
      <c r="AA612" s="72">
        <v>23.38404942</v>
      </c>
      <c r="AB612" s="72">
        <v>48.172996950374198</v>
      </c>
      <c r="AC612" s="72">
        <v>9.0623999999999896</v>
      </c>
      <c r="AD612" s="72">
        <v>0</v>
      </c>
      <c r="AE612" s="72">
        <v>-14.907752267720699</v>
      </c>
      <c r="AF612" s="65"/>
      <c r="AG612" s="72">
        <v>-9.1121413913830906</v>
      </c>
      <c r="AH612" s="72">
        <v>21.793938337110699</v>
      </c>
      <c r="AI612" s="65">
        <f t="shared" si="54"/>
        <v>73.090296288398406</v>
      </c>
      <c r="AJ612" s="71"/>
      <c r="AK612" s="65"/>
      <c r="AL612" s="65"/>
      <c r="AM612" s="65"/>
      <c r="AN612" s="65"/>
      <c r="AO612" s="71"/>
      <c r="AP612" s="72">
        <v>-1.57622120238942</v>
      </c>
      <c r="AQ612" s="72">
        <v>12.5401705493019</v>
      </c>
      <c r="AR612" s="65"/>
      <c r="AS612" s="65">
        <f t="shared" si="55"/>
        <v>12.5401705493019</v>
      </c>
      <c r="AT612" s="72">
        <v>0</v>
      </c>
      <c r="AU612" s="72">
        <v>0</v>
      </c>
      <c r="AV612" s="65">
        <f t="shared" si="51"/>
        <v>0</v>
      </c>
      <c r="AW612" s="63" t="s">
        <v>5569</v>
      </c>
    </row>
    <row r="613" spans="1:49" ht="16" customHeight="1" x14ac:dyDescent="0.2">
      <c r="A613" s="30" t="s">
        <v>2066</v>
      </c>
      <c r="B613" s="30" t="s">
        <v>2068</v>
      </c>
      <c r="C613" s="71"/>
      <c r="D613" s="72">
        <v>24.5</v>
      </c>
      <c r="E613" s="72">
        <v>41.1</v>
      </c>
      <c r="F613" s="72">
        <v>32.9</v>
      </c>
      <c r="G613" s="72">
        <v>26.7</v>
      </c>
      <c r="H613" s="72">
        <f t="shared" si="50"/>
        <v>41.1</v>
      </c>
      <c r="I613" s="72" t="s">
        <v>5568</v>
      </c>
      <c r="J613" s="71"/>
      <c r="K613" s="65"/>
      <c r="L613" s="72">
        <v>9.2837915048361701</v>
      </c>
      <c r="M613" s="72">
        <v>100.970915868406</v>
      </c>
      <c r="N613" s="72">
        <v>104.02684563758299</v>
      </c>
      <c r="O613" s="65">
        <f t="shared" si="52"/>
        <v>9.2837915048361701</v>
      </c>
      <c r="P613" s="71"/>
      <c r="Q613" s="72">
        <v>24.616306099999999</v>
      </c>
      <c r="R613" s="72">
        <v>19.5733685478701</v>
      </c>
      <c r="S613" s="72">
        <v>17.569038674033099</v>
      </c>
      <c r="T613" s="72">
        <v>4.2512178743961204</v>
      </c>
      <c r="U613" s="72">
        <v>-10.278148373408699</v>
      </c>
      <c r="V613" s="65">
        <f t="shared" si="53"/>
        <v>24.616306099999999</v>
      </c>
      <c r="W613" s="71"/>
      <c r="X613" s="72">
        <v>3.0763218844984701</v>
      </c>
      <c r="Y613" s="72">
        <v>-10.6893098901099</v>
      </c>
      <c r="Z613" s="72">
        <v>-7.9595668810936901</v>
      </c>
      <c r="AA613" s="72">
        <v>4.4272557470000002</v>
      </c>
      <c r="AB613" s="72">
        <v>38.924313834211198</v>
      </c>
      <c r="AC613" s="72">
        <v>8.4313999999999893</v>
      </c>
      <c r="AD613" s="72">
        <v>23.354986166245599</v>
      </c>
      <c r="AE613" s="72">
        <v>16.613160964655901</v>
      </c>
      <c r="AF613" s="65"/>
      <c r="AG613" s="72">
        <v>-32.3682962598117</v>
      </c>
      <c r="AH613" s="72">
        <v>-39.1561595607876</v>
      </c>
      <c r="AI613" s="65">
        <f t="shared" si="54"/>
        <v>38.924313834211198</v>
      </c>
      <c r="AJ613" s="71"/>
      <c r="AK613" s="65"/>
      <c r="AL613" s="65"/>
      <c r="AM613" s="65"/>
      <c r="AN613" s="65"/>
      <c r="AO613" s="71"/>
      <c r="AP613" s="72">
        <v>83.092498980349404</v>
      </c>
      <c r="AQ613" s="72">
        <v>84.020758201254097</v>
      </c>
      <c r="AR613" s="65"/>
      <c r="AS613" s="65">
        <f t="shared" si="55"/>
        <v>84.020758201254097</v>
      </c>
      <c r="AT613" s="72">
        <v>4</v>
      </c>
      <c r="AU613" s="72">
        <v>13</v>
      </c>
      <c r="AV613" s="65">
        <f t="shared" si="51"/>
        <v>13</v>
      </c>
      <c r="AW613" s="63" t="s">
        <v>5567</v>
      </c>
    </row>
    <row r="614" spans="1:49" ht="16" customHeight="1" x14ac:dyDescent="0.2">
      <c r="A614" s="30" t="s">
        <v>2069</v>
      </c>
      <c r="B614" s="30" t="s">
        <v>2071</v>
      </c>
      <c r="C614" s="71"/>
      <c r="D614" s="72">
        <v>30.9</v>
      </c>
      <c r="E614" s="72">
        <v>3.9</v>
      </c>
      <c r="F614" s="72">
        <v>-16</v>
      </c>
      <c r="G614" s="72">
        <v>38.200000000000003</v>
      </c>
      <c r="H614" s="72">
        <f t="shared" si="50"/>
        <v>38.200000000000003</v>
      </c>
      <c r="I614" s="72" t="s">
        <v>5568</v>
      </c>
      <c r="J614" s="71"/>
      <c r="K614" s="65"/>
      <c r="L614" s="72">
        <v>25.117338178659701</v>
      </c>
      <c r="M614" s="72">
        <v>103.74496120670899</v>
      </c>
      <c r="N614" s="72">
        <v>104.02684563758299</v>
      </c>
      <c r="O614" s="65">
        <f t="shared" si="52"/>
        <v>25.117338178659701</v>
      </c>
      <c r="P614" s="71"/>
      <c r="Q614" s="72">
        <v>4.1655445100000001</v>
      </c>
      <c r="R614" s="72">
        <v>26.782036031000299</v>
      </c>
      <c r="S614" s="72">
        <v>28.287270718232001</v>
      </c>
      <c r="T614" s="72">
        <v>20.193246859903301</v>
      </c>
      <c r="U614" s="72">
        <v>-2.21591357850069</v>
      </c>
      <c r="V614" s="65">
        <f t="shared" si="53"/>
        <v>28.287270718232001</v>
      </c>
      <c r="W614" s="71"/>
      <c r="X614" s="72">
        <v>1.8605164133738501</v>
      </c>
      <c r="Y614" s="72">
        <v>1.3986021978022001</v>
      </c>
      <c r="Z614" s="72">
        <v>11.494355001125401</v>
      </c>
      <c r="AA614" s="72">
        <v>3.1365385059999999</v>
      </c>
      <c r="AB614" s="72">
        <v>0</v>
      </c>
      <c r="AC614" s="72">
        <v>-1.5435999999999901</v>
      </c>
      <c r="AD614" s="72">
        <v>0</v>
      </c>
      <c r="AE614" s="72">
        <v>1.56012212089668</v>
      </c>
      <c r="AF614" s="65"/>
      <c r="AG614" s="72">
        <v>-9.9711089035232998</v>
      </c>
      <c r="AH614" s="72">
        <v>18.7672541298444</v>
      </c>
      <c r="AI614" s="65">
        <f t="shared" si="54"/>
        <v>11.494355001125401</v>
      </c>
      <c r="AJ614" s="71"/>
      <c r="AK614" s="65"/>
      <c r="AL614" s="65"/>
      <c r="AM614" s="65"/>
      <c r="AN614" s="65"/>
      <c r="AO614" s="71"/>
      <c r="AP614" s="72">
        <v>70.469607852785401</v>
      </c>
      <c r="AQ614" s="72">
        <v>68.124032240826907</v>
      </c>
      <c r="AR614" s="65"/>
      <c r="AS614" s="65">
        <f t="shared" si="55"/>
        <v>70.469607852785401</v>
      </c>
      <c r="AT614" s="72">
        <v>1</v>
      </c>
      <c r="AU614" s="72">
        <v>-8</v>
      </c>
      <c r="AV614" s="65">
        <f t="shared" si="51"/>
        <v>1</v>
      </c>
      <c r="AW614" s="63" t="s">
        <v>5569</v>
      </c>
    </row>
    <row r="615" spans="1:49" ht="16" customHeight="1" x14ac:dyDescent="0.2">
      <c r="A615" s="30" t="s">
        <v>2072</v>
      </c>
      <c r="B615" s="30" t="s">
        <v>2074</v>
      </c>
      <c r="C615" s="71"/>
      <c r="D615" s="72">
        <v>-3.9</v>
      </c>
      <c r="E615" s="72">
        <v>18.8</v>
      </c>
      <c r="F615" s="72">
        <v>-62</v>
      </c>
      <c r="G615" s="72">
        <v>38.200000000000003</v>
      </c>
      <c r="H615" s="72">
        <f t="shared" si="50"/>
        <v>38.200000000000003</v>
      </c>
      <c r="I615" s="72" t="s">
        <v>5568</v>
      </c>
      <c r="J615" s="71"/>
      <c r="K615" s="65"/>
      <c r="L615" s="72">
        <v>65.170121063905896</v>
      </c>
      <c r="M615" s="72">
        <v>92.595285076331905</v>
      </c>
      <c r="N615" s="72">
        <v>93.930888076424097</v>
      </c>
      <c r="O615" s="65">
        <f t="shared" si="52"/>
        <v>65.170121063905896</v>
      </c>
      <c r="P615" s="71"/>
      <c r="Q615" s="72">
        <v>69.024292700000004</v>
      </c>
      <c r="R615" s="72">
        <v>80.445801420950204</v>
      </c>
      <c r="S615" s="72">
        <v>71.318797202797199</v>
      </c>
      <c r="T615" s="72">
        <v>77.1055622814321</v>
      </c>
      <c r="U615" s="72">
        <v>51.2728468113975</v>
      </c>
      <c r="V615" s="65">
        <f t="shared" si="53"/>
        <v>80.445801420950204</v>
      </c>
      <c r="W615" s="71"/>
      <c r="X615" s="72">
        <v>47.896644303797402</v>
      </c>
      <c r="Y615" s="72">
        <v>56.343657142857097</v>
      </c>
      <c r="Z615" s="72">
        <v>89.857956901351699</v>
      </c>
      <c r="AA615" s="72">
        <v>-8.578444695</v>
      </c>
      <c r="AB615" s="72">
        <v>64.900914338095305</v>
      </c>
      <c r="AC615" s="72">
        <v>25.333400000000001</v>
      </c>
      <c r="AD615" s="72">
        <v>32.702369055317099</v>
      </c>
      <c r="AE615" s="72">
        <v>-3.2848305073999802</v>
      </c>
      <c r="AF615" s="65"/>
      <c r="AG615" s="72">
        <v>-44.376467608095297</v>
      </c>
      <c r="AH615" s="72">
        <v>-39.875051537924399</v>
      </c>
      <c r="AI615" s="65">
        <f t="shared" si="54"/>
        <v>89.857956901351699</v>
      </c>
      <c r="AJ615" s="71"/>
      <c r="AK615" s="65"/>
      <c r="AL615" s="65"/>
      <c r="AM615" s="65"/>
      <c r="AN615" s="65"/>
      <c r="AO615" s="71"/>
      <c r="AP615" s="72">
        <v>1.43914862996837</v>
      </c>
      <c r="AQ615" s="65"/>
      <c r="AR615" s="65"/>
      <c r="AS615" s="65">
        <f t="shared" si="55"/>
        <v>1.43914862996837</v>
      </c>
      <c r="AT615" s="72">
        <v>4</v>
      </c>
      <c r="AU615" s="72">
        <v>-8</v>
      </c>
      <c r="AV615" s="65">
        <f t="shared" si="51"/>
        <v>4</v>
      </c>
      <c r="AW615" s="63" t="s">
        <v>5569</v>
      </c>
    </row>
    <row r="616" spans="1:49" ht="16" customHeight="1" x14ac:dyDescent="0.2">
      <c r="A616" s="30" t="s">
        <v>2075</v>
      </c>
      <c r="B616" s="30" t="s">
        <v>2077</v>
      </c>
      <c r="C616" s="71"/>
      <c r="D616" s="72">
        <v>8.9</v>
      </c>
      <c r="E616" s="72">
        <v>-24.3</v>
      </c>
      <c r="F616" s="72">
        <v>31.9</v>
      </c>
      <c r="G616" s="72">
        <v>61.1</v>
      </c>
      <c r="H616" s="72">
        <f t="shared" si="50"/>
        <v>61.1</v>
      </c>
      <c r="I616" s="72" t="s">
        <v>5568</v>
      </c>
      <c r="J616" s="71"/>
      <c r="K616" s="65"/>
      <c r="L616" s="72">
        <v>51.9876887392669</v>
      </c>
      <c r="M616" s="72">
        <v>100.624160201118</v>
      </c>
      <c r="N616" s="72">
        <v>98.993288590603996</v>
      </c>
      <c r="O616" s="65">
        <f t="shared" si="52"/>
        <v>51.9876887392669</v>
      </c>
      <c r="P616" s="71"/>
      <c r="Q616" s="72">
        <v>-0.73290420000000001</v>
      </c>
      <c r="R616" s="72">
        <v>49.370387511551002</v>
      </c>
      <c r="S616" s="72">
        <v>45.303845303867398</v>
      </c>
      <c r="T616" s="72">
        <v>32.946870048309101</v>
      </c>
      <c r="U616" s="72">
        <v>3.7246804809052398</v>
      </c>
      <c r="V616" s="65">
        <f t="shared" si="53"/>
        <v>49.370387511551002</v>
      </c>
      <c r="W616" s="71"/>
      <c r="X616" s="72">
        <v>13.7146197568389</v>
      </c>
      <c r="Y616" s="72">
        <v>23.376624175824102</v>
      </c>
      <c r="Z616" s="72">
        <v>-42.675626795276401</v>
      </c>
      <c r="AA616" s="72">
        <v>-1.8686856030000001</v>
      </c>
      <c r="AB616" s="72">
        <v>60.188077819281702</v>
      </c>
      <c r="AC616" s="72">
        <v>3.76399999999999</v>
      </c>
      <c r="AD616" s="72">
        <v>36.4117131546341</v>
      </c>
      <c r="AE616" s="72">
        <v>-1.06028552128469</v>
      </c>
      <c r="AF616" s="65"/>
      <c r="AG616" s="72">
        <v>-6.8467109574707496</v>
      </c>
      <c r="AH616" s="72">
        <v>9.6988617600707308</v>
      </c>
      <c r="AI616" s="65">
        <f t="shared" si="54"/>
        <v>60.188077819281702</v>
      </c>
      <c r="AJ616" s="71"/>
      <c r="AK616" s="65"/>
      <c r="AL616" s="65"/>
      <c r="AM616" s="65"/>
      <c r="AN616" s="65"/>
      <c r="AO616" s="71"/>
      <c r="AP616" s="72">
        <v>90.991647066413407</v>
      </c>
      <c r="AQ616" s="72">
        <v>97.084108990498194</v>
      </c>
      <c r="AR616" s="65"/>
      <c r="AS616" s="65">
        <f t="shared" si="55"/>
        <v>97.084108990498194</v>
      </c>
      <c r="AT616" s="72">
        <v>3</v>
      </c>
      <c r="AU616" s="72">
        <v>-15</v>
      </c>
      <c r="AV616" s="65">
        <f t="shared" si="51"/>
        <v>3</v>
      </c>
      <c r="AW616" s="63" t="s">
        <v>5569</v>
      </c>
    </row>
    <row r="617" spans="1:49" ht="16" customHeight="1" x14ac:dyDescent="0.2">
      <c r="A617" s="30" t="s">
        <v>2078</v>
      </c>
      <c r="B617" s="30" t="s">
        <v>2080</v>
      </c>
      <c r="C617" s="71"/>
      <c r="D617" s="72">
        <v>-71.599999999999994</v>
      </c>
      <c r="E617" s="72">
        <v>-8.6999999999999993</v>
      </c>
      <c r="F617" s="72">
        <v>7.9</v>
      </c>
      <c r="G617" s="72">
        <v>45</v>
      </c>
      <c r="H617" s="72">
        <f t="shared" si="50"/>
        <v>45</v>
      </c>
      <c r="I617" s="72" t="s">
        <v>5568</v>
      </c>
      <c r="J617" s="71"/>
      <c r="K617" s="65"/>
      <c r="L617" s="72">
        <v>30.697785167731698</v>
      </c>
      <c r="M617" s="72">
        <v>102.01118287027001</v>
      </c>
      <c r="N617" s="72">
        <v>103.187919463087</v>
      </c>
      <c r="O617" s="65">
        <f t="shared" si="52"/>
        <v>30.697785167731698</v>
      </c>
      <c r="P617" s="71"/>
      <c r="Q617" s="72">
        <v>93.308318200000002</v>
      </c>
      <c r="R617" s="72">
        <v>84.249047314235099</v>
      </c>
      <c r="S617" s="72">
        <v>71.712685082872895</v>
      </c>
      <c r="T617" s="72">
        <v>69.758464251207698</v>
      </c>
      <c r="U617" s="72">
        <v>34.700635219236197</v>
      </c>
      <c r="V617" s="65">
        <f t="shared" si="53"/>
        <v>93.308318200000002</v>
      </c>
      <c r="W617" s="71"/>
      <c r="X617" s="72">
        <v>16.450182066869299</v>
      </c>
      <c r="Y617" s="72">
        <v>22.277723076922999</v>
      </c>
      <c r="Z617" s="72">
        <v>29.338593311298201</v>
      </c>
      <c r="AA617" s="72">
        <v>25.98392879</v>
      </c>
      <c r="AB617" s="72">
        <v>82.339894649293001</v>
      </c>
      <c r="AC617" s="72">
        <v>11.012499999999999</v>
      </c>
      <c r="AD617" s="72">
        <v>29.3329552704331</v>
      </c>
      <c r="AE617" s="72">
        <v>58.165819117211299</v>
      </c>
      <c r="AF617" s="65"/>
      <c r="AG617" s="72">
        <v>-6.6080493529618902</v>
      </c>
      <c r="AH617" s="72">
        <v>-27.4994657463671</v>
      </c>
      <c r="AI617" s="65">
        <f t="shared" si="54"/>
        <v>82.339894649293001</v>
      </c>
      <c r="AJ617" s="71"/>
      <c r="AK617" s="65"/>
      <c r="AL617" s="65"/>
      <c r="AM617" s="65"/>
      <c r="AN617" s="65"/>
      <c r="AO617" s="71"/>
      <c r="AP617" s="72">
        <v>93.957107975799502</v>
      </c>
      <c r="AQ617" s="72">
        <v>95.891108918421097</v>
      </c>
      <c r="AR617" s="65"/>
      <c r="AS617" s="65">
        <f t="shared" si="55"/>
        <v>95.891108918421097</v>
      </c>
      <c r="AT617" s="72">
        <v>8</v>
      </c>
      <c r="AU617" s="72">
        <v>-16</v>
      </c>
      <c r="AV617" s="65">
        <f t="shared" si="51"/>
        <v>8</v>
      </c>
      <c r="AW617" s="63" t="s">
        <v>5569</v>
      </c>
    </row>
    <row r="618" spans="1:49" ht="16" customHeight="1" x14ac:dyDescent="0.2">
      <c r="A618" s="30" t="s">
        <v>2081</v>
      </c>
      <c r="B618" s="30" t="s">
        <v>2083</v>
      </c>
      <c r="C618" s="71"/>
      <c r="D618" s="72">
        <v>87.5</v>
      </c>
      <c r="E618" s="72">
        <v>-39.200000000000003</v>
      </c>
      <c r="F618" s="72">
        <v>-16.399999999999999</v>
      </c>
      <c r="G618" s="72">
        <v>15.3</v>
      </c>
      <c r="H618" s="72">
        <f t="shared" si="50"/>
        <v>87.5</v>
      </c>
      <c r="I618" s="72" t="s">
        <v>5566</v>
      </c>
      <c r="J618" s="71"/>
      <c r="K618" s="65"/>
      <c r="L618" s="72">
        <v>57.073636702965999</v>
      </c>
      <c r="M618" s="72">
        <v>101.664427202982</v>
      </c>
      <c r="N618" s="72">
        <v>100.671140939597</v>
      </c>
      <c r="O618" s="65">
        <f t="shared" si="52"/>
        <v>57.073636702965999</v>
      </c>
      <c r="P618" s="71"/>
      <c r="Q618" s="72">
        <v>8.9154654000000004</v>
      </c>
      <c r="R618" s="72">
        <v>2.8536211749683802</v>
      </c>
      <c r="S618" s="72">
        <v>38.674011049723703</v>
      </c>
      <c r="T618" s="72">
        <v>25.7971115942028</v>
      </c>
      <c r="U618" s="72">
        <v>6.4120920792079197</v>
      </c>
      <c r="V618" s="65">
        <f t="shared" si="53"/>
        <v>38.674011049723703</v>
      </c>
      <c r="W618" s="71"/>
      <c r="X618" s="72">
        <v>26.176625835866201</v>
      </c>
      <c r="Y618" s="72">
        <v>12.3876131868131</v>
      </c>
      <c r="Z618" s="72">
        <v>7.2623142664633402</v>
      </c>
      <c r="AA618" s="72">
        <v>0.77127565399999998</v>
      </c>
      <c r="AB618" s="72">
        <v>59.997538871929997</v>
      </c>
      <c r="AC618" s="72">
        <v>8.27639999999999</v>
      </c>
      <c r="AD618" s="72">
        <v>39.614352684494499</v>
      </c>
      <c r="AE618" s="72">
        <v>29.2536435116501</v>
      </c>
      <c r="AF618" s="65"/>
      <c r="AG618" s="72">
        <v>-30.520681926112001</v>
      </c>
      <c r="AH618" s="72">
        <v>33.733274615964099</v>
      </c>
      <c r="AI618" s="65">
        <f t="shared" si="54"/>
        <v>59.997538871929997</v>
      </c>
      <c r="AJ618" s="71"/>
      <c r="AK618" s="65"/>
      <c r="AL618" s="65"/>
      <c r="AM618" s="65"/>
      <c r="AN618" s="65"/>
      <c r="AO618" s="71"/>
      <c r="AP618" s="72">
        <v>19.470678349183</v>
      </c>
      <c r="AQ618" s="72">
        <v>-5.21564719011202</v>
      </c>
      <c r="AR618" s="65"/>
      <c r="AS618" s="65">
        <f t="shared" si="55"/>
        <v>19.470678349183</v>
      </c>
      <c r="AT618" s="72">
        <v>11</v>
      </c>
      <c r="AU618" s="72">
        <v>5</v>
      </c>
      <c r="AV618" s="65">
        <f t="shared" si="51"/>
        <v>11</v>
      </c>
      <c r="AW618" s="63" t="s">
        <v>5567</v>
      </c>
    </row>
    <row r="619" spans="1:49" ht="16" customHeight="1" x14ac:dyDescent="0.2">
      <c r="A619" s="30" t="s">
        <v>2084</v>
      </c>
      <c r="B619" s="30" t="s">
        <v>2086</v>
      </c>
      <c r="C619" s="71"/>
      <c r="D619" s="72">
        <v>-49.9</v>
      </c>
      <c r="E619" s="72">
        <v>-5.8</v>
      </c>
      <c r="F619" s="72">
        <v>-7.4</v>
      </c>
      <c r="G619" s="72">
        <v>54.2</v>
      </c>
      <c r="H619" s="72">
        <f t="shared" si="50"/>
        <v>54.2</v>
      </c>
      <c r="I619" s="72" t="s">
        <v>5568</v>
      </c>
      <c r="J619" s="71"/>
      <c r="K619" s="65"/>
      <c r="L619" s="72">
        <v>49.347679697844299</v>
      </c>
      <c r="M619" s="72">
        <v>102.01118287027001</v>
      </c>
      <c r="N619" s="72">
        <v>104.86577181208</v>
      </c>
      <c r="O619" s="65">
        <f t="shared" si="52"/>
        <v>49.347679697844299</v>
      </c>
      <c r="P619" s="71"/>
      <c r="Q619" s="72">
        <v>70.219368799999998</v>
      </c>
      <c r="R619" s="72">
        <v>-13.569181893958801</v>
      </c>
      <c r="S619" s="72">
        <v>3.8673812154696101</v>
      </c>
      <c r="T619" s="72">
        <v>13.236725120772901</v>
      </c>
      <c r="U619" s="72">
        <v>-6.31775233380481</v>
      </c>
      <c r="V619" s="65">
        <f t="shared" si="53"/>
        <v>70.219368799999998</v>
      </c>
      <c r="W619" s="71"/>
      <c r="X619" s="72">
        <v>1.8605164133738501</v>
      </c>
      <c r="Y619" s="72">
        <v>-4.0959032967033</v>
      </c>
      <c r="Z619" s="72">
        <v>-1.97560197170112</v>
      </c>
      <c r="AA619" s="72">
        <v>-5.1855633049999996</v>
      </c>
      <c r="AB619" s="72">
        <v>57.968299082634303</v>
      </c>
      <c r="AC619" s="72">
        <v>4.6411999999999898</v>
      </c>
      <c r="AD619" s="72">
        <v>56.088392251673199</v>
      </c>
      <c r="AE619" s="72">
        <v>-4.1584476559681098</v>
      </c>
      <c r="AF619" s="65"/>
      <c r="AG619" s="72">
        <v>-33.452173387401601</v>
      </c>
      <c r="AH619" s="72">
        <v>8.5620265521807504</v>
      </c>
      <c r="AI619" s="65">
        <f t="shared" si="54"/>
        <v>57.968299082634303</v>
      </c>
      <c r="AJ619" s="71"/>
      <c r="AK619" s="65"/>
      <c r="AL619" s="65"/>
      <c r="AM619" s="65"/>
      <c r="AN619" s="65"/>
      <c r="AO619" s="71"/>
      <c r="AP619" s="72">
        <v>81.622890034104898</v>
      </c>
      <c r="AQ619" s="72">
        <v>81.028316353794096</v>
      </c>
      <c r="AR619" s="65"/>
      <c r="AS619" s="65">
        <f t="shared" si="55"/>
        <v>81.622890034104898</v>
      </c>
      <c r="AT619" s="72">
        <v>9</v>
      </c>
      <c r="AU619" s="72">
        <v>2</v>
      </c>
      <c r="AV619" s="65">
        <f t="shared" si="51"/>
        <v>9</v>
      </c>
      <c r="AW619" s="63" t="s">
        <v>5569</v>
      </c>
    </row>
    <row r="620" spans="1:49" ht="16" customHeight="1" x14ac:dyDescent="0.2">
      <c r="A620" s="30" t="s">
        <v>2087</v>
      </c>
      <c r="B620" s="30" t="s">
        <v>2089</v>
      </c>
      <c r="C620" s="71"/>
      <c r="D620" s="72">
        <v>75.7</v>
      </c>
      <c r="E620" s="72">
        <v>31.4</v>
      </c>
      <c r="F620" s="72">
        <v>85.4</v>
      </c>
      <c r="G620" s="72">
        <v>74.8</v>
      </c>
      <c r="H620" s="72">
        <f t="shared" si="50"/>
        <v>85.4</v>
      </c>
      <c r="I620" s="72" t="s">
        <v>5566</v>
      </c>
      <c r="J620" s="71"/>
      <c r="K620" s="65"/>
      <c r="L620" s="72">
        <v>95.453169709823399</v>
      </c>
      <c r="M620" s="72">
        <v>102.897497144044</v>
      </c>
      <c r="N620" s="72">
        <v>104.167944333058</v>
      </c>
      <c r="O620" s="65">
        <f t="shared" si="52"/>
        <v>95.453169709823399</v>
      </c>
      <c r="P620" s="71"/>
      <c r="Q620" s="72">
        <v>43.968389100000003</v>
      </c>
      <c r="R620" s="72">
        <v>4.2282830113743399</v>
      </c>
      <c r="S620" s="72">
        <v>62.752363636363597</v>
      </c>
      <c r="T620" s="72">
        <v>73.358684679433793</v>
      </c>
      <c r="U620" s="72">
        <v>78.138518453188595</v>
      </c>
      <c r="V620" s="65">
        <f t="shared" si="53"/>
        <v>78.138518453188595</v>
      </c>
      <c r="W620" s="71"/>
      <c r="X620" s="72">
        <v>81.440948101265803</v>
      </c>
      <c r="Y620" s="72">
        <v>81.0189818181818</v>
      </c>
      <c r="Z620" s="72">
        <v>4.3522171280994097</v>
      </c>
      <c r="AA620" s="72">
        <v>21.945788230000002</v>
      </c>
      <c r="AB620" s="72">
        <v>89.007745072906204</v>
      </c>
      <c r="AC620" s="72">
        <v>18.170000000000002</v>
      </c>
      <c r="AD620" s="72">
        <v>67.429294090595505</v>
      </c>
      <c r="AE620" s="72">
        <v>16.841820643434399</v>
      </c>
      <c r="AF620" s="65"/>
      <c r="AG620" s="72">
        <v>-45.330368181896901</v>
      </c>
      <c r="AH620" s="72">
        <v>-2.4097361036031302</v>
      </c>
      <c r="AI620" s="65">
        <f t="shared" si="54"/>
        <v>89.007745072906204</v>
      </c>
      <c r="AJ620" s="71"/>
      <c r="AK620" s="65"/>
      <c r="AL620" s="65"/>
      <c r="AM620" s="65"/>
      <c r="AN620" s="65"/>
      <c r="AO620" s="71"/>
      <c r="AP620" s="72">
        <v>102.097828221066</v>
      </c>
      <c r="AQ620" s="65"/>
      <c r="AR620" s="65"/>
      <c r="AS620" s="65">
        <f t="shared" si="55"/>
        <v>102.097828221066</v>
      </c>
      <c r="AT620" s="72">
        <v>2</v>
      </c>
      <c r="AU620" s="72">
        <v>1</v>
      </c>
      <c r="AV620" s="65">
        <f t="shared" si="51"/>
        <v>2</v>
      </c>
      <c r="AW620" s="63" t="s">
        <v>5569</v>
      </c>
    </row>
    <row r="621" spans="1:49" ht="16" customHeight="1" x14ac:dyDescent="0.2">
      <c r="A621" s="30" t="s">
        <v>2090</v>
      </c>
      <c r="B621" s="30" t="s">
        <v>2092</v>
      </c>
      <c r="C621" s="71"/>
      <c r="D621" s="72">
        <v>24.8</v>
      </c>
      <c r="E621" s="72">
        <v>-11</v>
      </c>
      <c r="F621" s="72">
        <v>37</v>
      </c>
      <c r="G621" s="72">
        <v>47.3</v>
      </c>
      <c r="H621" s="72">
        <f t="shared" si="50"/>
        <v>47.3</v>
      </c>
      <c r="I621" s="72" t="s">
        <v>5568</v>
      </c>
      <c r="J621" s="71"/>
      <c r="K621" s="65"/>
      <c r="L621" s="72">
        <v>-2.87967636523855</v>
      </c>
      <c r="M621" s="72">
        <v>98.390279364419897</v>
      </c>
      <c r="N621" s="72">
        <v>98.318197900695793</v>
      </c>
      <c r="O621" s="65">
        <f t="shared" si="52"/>
        <v>-2.87967636523855</v>
      </c>
      <c r="P621" s="71"/>
      <c r="Q621" s="72">
        <v>86.445594799999995</v>
      </c>
      <c r="R621" s="72">
        <v>99.462030887374993</v>
      </c>
      <c r="S621" s="72">
        <v>78.923692307692306</v>
      </c>
      <c r="T621" s="72">
        <v>61.868260033305503</v>
      </c>
      <c r="U621" s="72">
        <v>60.906496743554897</v>
      </c>
      <c r="V621" s="65">
        <f t="shared" si="53"/>
        <v>99.462030887374993</v>
      </c>
      <c r="W621" s="71"/>
      <c r="X621" s="72">
        <v>64.352340506329099</v>
      </c>
      <c r="Y621" s="72">
        <v>88.811189610389604</v>
      </c>
      <c r="Z621" s="72">
        <v>20.8148227126796</v>
      </c>
      <c r="AA621" s="72">
        <v>36.504270490000003</v>
      </c>
      <c r="AB621" s="72">
        <v>100</v>
      </c>
      <c r="AC621" s="72">
        <v>36.035799999999902</v>
      </c>
      <c r="AD621" s="72">
        <v>25.615821094792999</v>
      </c>
      <c r="AE621" s="72">
        <v>30.927458585062102</v>
      </c>
      <c r="AF621" s="65"/>
      <c r="AG621" s="72">
        <v>38.442702497118198</v>
      </c>
      <c r="AH621" s="72">
        <v>51.850769241966802</v>
      </c>
      <c r="AI621" s="65">
        <f t="shared" si="54"/>
        <v>100</v>
      </c>
      <c r="AJ621" s="71"/>
      <c r="AK621" s="65"/>
      <c r="AL621" s="65"/>
      <c r="AM621" s="65"/>
      <c r="AN621" s="65"/>
      <c r="AO621" s="71"/>
      <c r="AP621" s="72">
        <v>95.578803852214193</v>
      </c>
      <c r="AQ621" s="65"/>
      <c r="AR621" s="65"/>
      <c r="AS621" s="65">
        <f t="shared" si="55"/>
        <v>95.578803852214193</v>
      </c>
      <c r="AT621" s="72">
        <v>4</v>
      </c>
      <c r="AU621" s="72">
        <v>-1</v>
      </c>
      <c r="AV621" s="65">
        <f t="shared" si="51"/>
        <v>4</v>
      </c>
      <c r="AW621" s="63" t="s">
        <v>5569</v>
      </c>
    </row>
    <row r="622" spans="1:49" ht="16" customHeight="1" x14ac:dyDescent="0.2">
      <c r="A622" s="30" t="s">
        <v>2093</v>
      </c>
      <c r="B622" s="30" t="s">
        <v>2095</v>
      </c>
      <c r="C622" s="71"/>
      <c r="D622" s="72">
        <v>2.5</v>
      </c>
      <c r="E622" s="72">
        <v>10.6</v>
      </c>
      <c r="F622" s="72">
        <v>-14.6</v>
      </c>
      <c r="G622" s="72">
        <v>19.8</v>
      </c>
      <c r="H622" s="72">
        <f t="shared" si="50"/>
        <v>19.8</v>
      </c>
      <c r="I622" s="72" t="s">
        <v>5568</v>
      </c>
      <c r="J622" s="71"/>
      <c r="K622" s="65"/>
      <c r="L622" s="72">
        <v>-14.525247150866401</v>
      </c>
      <c r="M622" s="72">
        <v>99.583893199254405</v>
      </c>
      <c r="N622" s="72">
        <v>102.34899328858999</v>
      </c>
      <c r="O622" s="65">
        <f t="shared" si="52"/>
        <v>-14.525247150866401</v>
      </c>
      <c r="P622" s="71"/>
      <c r="Q622" s="72">
        <v>57.897972799999998</v>
      </c>
      <c r="R622" s="72">
        <v>89.606768897010198</v>
      </c>
      <c r="S622" s="72">
        <v>95.911580110497198</v>
      </c>
      <c r="T622" s="72">
        <v>87.632860386473396</v>
      </c>
      <c r="U622" s="72">
        <v>49.269234936350699</v>
      </c>
      <c r="V622" s="65">
        <f t="shared" si="53"/>
        <v>95.911580110497198</v>
      </c>
      <c r="W622" s="71"/>
      <c r="X622" s="72">
        <v>41.374194224923997</v>
      </c>
      <c r="Y622" s="72">
        <v>34.365635164835098</v>
      </c>
      <c r="Z622" s="72">
        <v>39.756370615204098</v>
      </c>
      <c r="AA622" s="72">
        <v>13.96314169</v>
      </c>
      <c r="AB622" s="72">
        <v>100</v>
      </c>
      <c r="AC622" s="72">
        <v>22.247800000000002</v>
      </c>
      <c r="AD622" s="72">
        <v>68.906642441083704</v>
      </c>
      <c r="AE622" s="72">
        <v>-3.1835424397205299</v>
      </c>
      <c r="AF622" s="65"/>
      <c r="AG622" s="72">
        <v>-2.84485142822412</v>
      </c>
      <c r="AH622" s="72">
        <v>4.9235668960640098</v>
      </c>
      <c r="AI622" s="65">
        <f t="shared" si="54"/>
        <v>100</v>
      </c>
      <c r="AJ622" s="71"/>
      <c r="AK622" s="65"/>
      <c r="AL622" s="65"/>
      <c r="AM622" s="65"/>
      <c r="AN622" s="65"/>
      <c r="AO622" s="71"/>
      <c r="AP622" s="72">
        <v>95.829109847801405</v>
      </c>
      <c r="AQ622" s="72">
        <v>96.954867316023197</v>
      </c>
      <c r="AR622" s="65"/>
      <c r="AS622" s="65">
        <f t="shared" si="55"/>
        <v>96.954867316023197</v>
      </c>
      <c r="AT622" s="72">
        <v>0</v>
      </c>
      <c r="AU622" s="72">
        <v>-2</v>
      </c>
      <c r="AV622" s="65">
        <f t="shared" si="51"/>
        <v>0</v>
      </c>
      <c r="AW622" s="63" t="s">
        <v>5569</v>
      </c>
    </row>
    <row r="623" spans="1:49" ht="16" customHeight="1" x14ac:dyDescent="0.2">
      <c r="A623" s="30" t="s">
        <v>2096</v>
      </c>
      <c r="B623" s="30" t="s">
        <v>2098</v>
      </c>
      <c r="C623" s="71"/>
      <c r="D623" s="72">
        <v>-21.2</v>
      </c>
      <c r="E623" s="72">
        <v>-16.2</v>
      </c>
      <c r="F623" s="72">
        <v>51.9</v>
      </c>
      <c r="G623" s="72">
        <v>22.1</v>
      </c>
      <c r="H623" s="72">
        <f t="shared" si="50"/>
        <v>51.9</v>
      </c>
      <c r="I623" s="72" t="s">
        <v>5568</v>
      </c>
      <c r="J623" s="71"/>
      <c r="K623" s="65"/>
      <c r="L623" s="72">
        <v>6.32708616604297</v>
      </c>
      <c r="M623" s="72">
        <v>103.05144987213301</v>
      </c>
      <c r="N623" s="72">
        <v>103.187919463087</v>
      </c>
      <c r="O623" s="65">
        <f t="shared" si="52"/>
        <v>6.32708616604297</v>
      </c>
      <c r="P623" s="71"/>
      <c r="Q623" s="72">
        <v>94.0392054</v>
      </c>
      <c r="R623" s="72">
        <v>88.118344189198098</v>
      </c>
      <c r="S623" s="72">
        <v>87.845281767955797</v>
      </c>
      <c r="T623" s="72">
        <v>55.169092270531301</v>
      </c>
      <c r="U623" s="72">
        <v>-6.7420804809052202</v>
      </c>
      <c r="V623" s="65">
        <f t="shared" si="53"/>
        <v>94.0392054</v>
      </c>
      <c r="W623" s="71"/>
      <c r="X623" s="72">
        <v>-21.8476902735562</v>
      </c>
      <c r="Y623" s="72">
        <v>-0.79919999999999902</v>
      </c>
      <c r="Z623" s="72">
        <v>17.750944782078101</v>
      </c>
      <c r="AA623" s="72">
        <v>-11.159879180000001</v>
      </c>
      <c r="AB623" s="72">
        <v>57.239487609013999</v>
      </c>
      <c r="AC623" s="72">
        <v>6.4735999999999896</v>
      </c>
      <c r="AD623" s="72">
        <v>42.201162620292102</v>
      </c>
      <c r="AE623" s="72">
        <v>13.8184898345938</v>
      </c>
      <c r="AF623" s="65"/>
      <c r="AG623" s="72">
        <v>-12.590080072927799</v>
      </c>
      <c r="AH623" s="72">
        <v>-15.878120015937199</v>
      </c>
      <c r="AI623" s="65">
        <f t="shared" si="54"/>
        <v>57.239487609013999</v>
      </c>
      <c r="AJ623" s="71"/>
      <c r="AK623" s="65"/>
      <c r="AL623" s="65"/>
      <c r="AM623" s="65"/>
      <c r="AN623" s="65"/>
      <c r="AO623" s="71"/>
      <c r="AP623" s="72">
        <v>96.966307246680998</v>
      </c>
      <c r="AQ623" s="72">
        <v>98.923317434950405</v>
      </c>
      <c r="AR623" s="65"/>
      <c r="AS623" s="65">
        <f t="shared" si="55"/>
        <v>98.923317434950405</v>
      </c>
      <c r="AT623" s="72">
        <v>5</v>
      </c>
      <c r="AU623" s="72">
        <v>-3</v>
      </c>
      <c r="AV623" s="65">
        <f t="shared" si="51"/>
        <v>5</v>
      </c>
      <c r="AW623" s="63" t="s">
        <v>5569</v>
      </c>
    </row>
    <row r="624" spans="1:49" ht="16" customHeight="1" x14ac:dyDescent="0.2">
      <c r="A624" s="30" t="s">
        <v>2099</v>
      </c>
      <c r="B624" s="30" t="s">
        <v>2101</v>
      </c>
      <c r="C624" s="71"/>
      <c r="D624" s="72">
        <v>-9.6999999999999993</v>
      </c>
      <c r="E624" s="72">
        <v>-3.5</v>
      </c>
      <c r="F624" s="72">
        <v>49.8</v>
      </c>
      <c r="G624" s="72">
        <v>47.3</v>
      </c>
      <c r="H624" s="72">
        <f t="shared" si="50"/>
        <v>49.8</v>
      </c>
      <c r="I624" s="72" t="s">
        <v>5568</v>
      </c>
      <c r="J624" s="71"/>
      <c r="K624" s="65"/>
      <c r="L624" s="72">
        <v>7</v>
      </c>
      <c r="M624" s="72">
        <v>101.664427202982</v>
      </c>
      <c r="N624" s="72">
        <v>103.187919463087</v>
      </c>
      <c r="O624" s="65">
        <f t="shared" si="52"/>
        <v>7</v>
      </c>
      <c r="P624" s="71"/>
      <c r="Q624" s="72">
        <v>34.548797899999997</v>
      </c>
      <c r="R624" s="72">
        <v>71.920800924343496</v>
      </c>
      <c r="S624" s="72">
        <v>89.944729281767906</v>
      </c>
      <c r="T624" s="72">
        <v>67.729478743961295</v>
      </c>
      <c r="U624" s="72">
        <v>40.075458415841503</v>
      </c>
      <c r="V624" s="65">
        <f t="shared" si="53"/>
        <v>89.944729281767906</v>
      </c>
      <c r="W624" s="71"/>
      <c r="X624" s="72">
        <v>22.833160790273499</v>
      </c>
      <c r="Y624" s="72">
        <v>-15.0849142857142</v>
      </c>
      <c r="Z624" s="72">
        <v>31.341182311429399</v>
      </c>
      <c r="AA624" s="72">
        <v>12.073031159999999</v>
      </c>
      <c r="AB624" s="72">
        <v>77.965361607196002</v>
      </c>
      <c r="AC624" s="72">
        <v>14.725599999999901</v>
      </c>
      <c r="AD624" s="72">
        <v>39.060019987067101</v>
      </c>
      <c r="AE624" s="72">
        <v>12.793424733804301</v>
      </c>
      <c r="AF624" s="65"/>
      <c r="AG624" s="72">
        <v>-15.9703563226429</v>
      </c>
      <c r="AH624" s="72">
        <v>11.2861689314531</v>
      </c>
      <c r="AI624" s="65">
        <f t="shared" si="54"/>
        <v>77.965361607196002</v>
      </c>
      <c r="AJ624" s="71"/>
      <c r="AK624" s="65"/>
      <c r="AL624" s="65"/>
      <c r="AM624" s="65"/>
      <c r="AN624" s="65"/>
      <c r="AO624" s="71"/>
      <c r="AP624" s="72">
        <v>98.680851017299602</v>
      </c>
      <c r="AQ624" s="72">
        <v>99.4999341364543</v>
      </c>
      <c r="AR624" s="65"/>
      <c r="AS624" s="65">
        <f t="shared" si="55"/>
        <v>99.4999341364543</v>
      </c>
      <c r="AT624" s="72">
        <v>1</v>
      </c>
      <c r="AU624" s="72">
        <v>-14</v>
      </c>
      <c r="AV624" s="65">
        <f t="shared" si="51"/>
        <v>1</v>
      </c>
      <c r="AW624" s="63" t="s">
        <v>5569</v>
      </c>
    </row>
    <row r="625" spans="1:49" ht="16" customHeight="1" x14ac:dyDescent="0.2">
      <c r="A625" s="30" t="s">
        <v>2102</v>
      </c>
      <c r="B625" s="30" t="s">
        <v>2104</v>
      </c>
      <c r="C625" s="71"/>
      <c r="D625" s="72">
        <v>-1.2</v>
      </c>
      <c r="E625" s="72">
        <v>-14.7</v>
      </c>
      <c r="F625" s="72">
        <v>10.4</v>
      </c>
      <c r="G625" s="72">
        <v>8.4</v>
      </c>
      <c r="H625" s="72">
        <f t="shared" si="50"/>
        <v>10.4</v>
      </c>
      <c r="I625" s="72" t="s">
        <v>5568</v>
      </c>
      <c r="J625" s="71"/>
      <c r="K625" s="65"/>
      <c r="L625" s="72">
        <v>7.5900618233005703</v>
      </c>
      <c r="M625" s="72">
        <v>100.321944127116</v>
      </c>
      <c r="N625" s="72">
        <v>101.243071116876</v>
      </c>
      <c r="O625" s="65">
        <f t="shared" si="52"/>
        <v>7.5900618233005703</v>
      </c>
      <c r="P625" s="71"/>
      <c r="Q625" s="72">
        <v>46.823077499999997</v>
      </c>
      <c r="R625" s="72">
        <v>24.845000598494199</v>
      </c>
      <c r="S625" s="72">
        <v>63.801314685314601</v>
      </c>
      <c r="T625" s="72">
        <v>37.9715073272273</v>
      </c>
      <c r="U625" s="72">
        <v>29.970268792401601</v>
      </c>
      <c r="V625" s="65">
        <f t="shared" si="53"/>
        <v>63.801314685314601</v>
      </c>
      <c r="W625" s="71"/>
      <c r="X625" s="72">
        <v>2.3270240506328999</v>
      </c>
      <c r="Y625" s="72">
        <v>-4.69530389610388</v>
      </c>
      <c r="Z625" s="72">
        <v>-4.5398773006134903</v>
      </c>
      <c r="AA625" s="72">
        <v>1.3728867039999999</v>
      </c>
      <c r="AB625" s="72">
        <v>28.622486409209699</v>
      </c>
      <c r="AC625" s="72">
        <v>23.671799999999902</v>
      </c>
      <c r="AD625" s="72">
        <v>0</v>
      </c>
      <c r="AE625" s="72">
        <v>-6.1781874026658103</v>
      </c>
      <c r="AF625" s="65"/>
      <c r="AG625" s="72">
        <v>6.9113913225439898</v>
      </c>
      <c r="AH625" s="72">
        <v>45.689204423417998</v>
      </c>
      <c r="AI625" s="65">
        <f t="shared" si="54"/>
        <v>28.622486409209699</v>
      </c>
      <c r="AJ625" s="71"/>
      <c r="AK625" s="65"/>
      <c r="AL625" s="65"/>
      <c r="AM625" s="65"/>
      <c r="AN625" s="65"/>
      <c r="AO625" s="71"/>
      <c r="AP625" s="72">
        <v>97.411957624182193</v>
      </c>
      <c r="AQ625" s="65"/>
      <c r="AR625" s="65"/>
      <c r="AS625" s="65">
        <f t="shared" si="55"/>
        <v>97.411957624182193</v>
      </c>
      <c r="AT625" s="72">
        <v>-1</v>
      </c>
      <c r="AU625" s="72">
        <v>-11</v>
      </c>
      <c r="AV625" s="65">
        <f t="shared" si="51"/>
        <v>-1</v>
      </c>
      <c r="AW625" s="63" t="s">
        <v>5569</v>
      </c>
    </row>
    <row r="626" spans="1:49" ht="16" customHeight="1" x14ac:dyDescent="0.2">
      <c r="A626" s="30" t="s">
        <v>2105</v>
      </c>
      <c r="B626" s="30" t="s">
        <v>2107</v>
      </c>
      <c r="C626" s="71"/>
      <c r="D626" s="72">
        <v>-15.8</v>
      </c>
      <c r="E626" s="72">
        <v>3.9</v>
      </c>
      <c r="F626" s="72">
        <v>11</v>
      </c>
      <c r="G626" s="72">
        <v>47.3</v>
      </c>
      <c r="H626" s="72">
        <f t="shared" si="50"/>
        <v>47.3</v>
      </c>
      <c r="I626" s="72" t="s">
        <v>5568</v>
      </c>
      <c r="J626" s="71"/>
      <c r="K626" s="65"/>
      <c r="L626" s="72">
        <v>45.173948509335602</v>
      </c>
      <c r="M626" s="72">
        <v>101.664427202982</v>
      </c>
      <c r="N626" s="72">
        <v>101.510067114093</v>
      </c>
      <c r="O626" s="65">
        <f t="shared" si="52"/>
        <v>45.173948509335602</v>
      </c>
      <c r="P626" s="71"/>
      <c r="Q626" s="72">
        <v>88.933189400000003</v>
      </c>
      <c r="R626" s="72">
        <v>87.291947711537503</v>
      </c>
      <c r="S626" s="72">
        <v>93.591138121546905</v>
      </c>
      <c r="T626" s="72">
        <v>85.9903483091787</v>
      </c>
      <c r="U626" s="72">
        <v>46.440380622347902</v>
      </c>
      <c r="V626" s="65">
        <f t="shared" si="53"/>
        <v>93.591138121546905</v>
      </c>
      <c r="W626" s="71"/>
      <c r="X626" s="72">
        <v>31.951701823708198</v>
      </c>
      <c r="Y626" s="72">
        <v>48.651349450549397</v>
      </c>
      <c r="Z626" s="72">
        <v>66.082915733731397</v>
      </c>
      <c r="AA626" s="72">
        <v>39.769261419999999</v>
      </c>
      <c r="AB626" s="72">
        <v>82.8278347657333</v>
      </c>
      <c r="AC626" s="72">
        <v>6.88</v>
      </c>
      <c r="AD626" s="72">
        <v>0</v>
      </c>
      <c r="AE626" s="72">
        <v>9.3994978103771594</v>
      </c>
      <c r="AF626" s="65"/>
      <c r="AG626" s="72">
        <v>7.5897255823485104</v>
      </c>
      <c r="AH626" s="72">
        <v>-6.8905032442839396</v>
      </c>
      <c r="AI626" s="65">
        <f t="shared" si="54"/>
        <v>82.8278347657333</v>
      </c>
      <c r="AJ626" s="71"/>
      <c r="AK626" s="65"/>
      <c r="AL626" s="65"/>
      <c r="AM626" s="65"/>
      <c r="AN626" s="65"/>
      <c r="AO626" s="71"/>
      <c r="AP626" s="72">
        <v>96.677634060811599</v>
      </c>
      <c r="AQ626" s="72">
        <v>98.316875731644501</v>
      </c>
      <c r="AR626" s="65"/>
      <c r="AS626" s="65">
        <f t="shared" si="55"/>
        <v>98.316875731644501</v>
      </c>
      <c r="AT626" s="72">
        <v>-1</v>
      </c>
      <c r="AU626" s="72">
        <v>-3</v>
      </c>
      <c r="AV626" s="65">
        <f t="shared" si="51"/>
        <v>-1</v>
      </c>
      <c r="AW626" s="63" t="s">
        <v>5569</v>
      </c>
    </row>
    <row r="627" spans="1:49" ht="16" customHeight="1" x14ac:dyDescent="0.2">
      <c r="A627" s="30" t="s">
        <v>2108</v>
      </c>
      <c r="B627" s="30" t="s">
        <v>2110</v>
      </c>
      <c r="C627" s="71"/>
      <c r="D627" s="72">
        <v>30</v>
      </c>
      <c r="E627" s="72">
        <v>-11.7</v>
      </c>
      <c r="F627" s="72">
        <v>0.8</v>
      </c>
      <c r="G627" s="72">
        <v>1.5</v>
      </c>
      <c r="H627" s="72">
        <f t="shared" si="50"/>
        <v>30</v>
      </c>
      <c r="I627" s="72" t="s">
        <v>5568</v>
      </c>
      <c r="J627" s="71"/>
      <c r="K627" s="65"/>
      <c r="L627" s="72">
        <v>38.930616365072602</v>
      </c>
      <c r="M627" s="72">
        <v>101.28777650846401</v>
      </c>
      <c r="N627" s="72">
        <v>102.33989857294399</v>
      </c>
      <c r="O627" s="65">
        <f t="shared" si="52"/>
        <v>38.930616365072602</v>
      </c>
      <c r="P627" s="71"/>
      <c r="Q627" s="72">
        <v>78.503972200000007</v>
      </c>
      <c r="R627" s="72">
        <v>86.107468036204594</v>
      </c>
      <c r="S627" s="72">
        <v>94.046069930069905</v>
      </c>
      <c r="T627" s="72">
        <v>95.007310824312995</v>
      </c>
      <c r="U627" s="72">
        <v>93.199576797828996</v>
      </c>
      <c r="V627" s="65">
        <f t="shared" si="53"/>
        <v>95.007310824312995</v>
      </c>
      <c r="W627" s="71"/>
      <c r="X627" s="72">
        <v>95.997910126582198</v>
      </c>
      <c r="Y627" s="72">
        <v>91.408592207792196</v>
      </c>
      <c r="Z627" s="72">
        <v>-21.040107805241298</v>
      </c>
      <c r="AA627" s="72">
        <v>-0.272531458</v>
      </c>
      <c r="AB627" s="72">
        <v>55.432297138619298</v>
      </c>
      <c r="AC627" s="72">
        <v>27.041</v>
      </c>
      <c r="AD627" s="72">
        <v>0</v>
      </c>
      <c r="AE627" s="72">
        <v>9.2204504663462306E-3</v>
      </c>
      <c r="AF627" s="65"/>
      <c r="AG627" s="72">
        <v>-13.666524256860599</v>
      </c>
      <c r="AH627" s="72">
        <v>13.537820328564701</v>
      </c>
      <c r="AI627" s="65">
        <f t="shared" si="54"/>
        <v>95.997910126582198</v>
      </c>
      <c r="AJ627" s="71"/>
      <c r="AK627" s="65"/>
      <c r="AL627" s="65"/>
      <c r="AM627" s="65"/>
      <c r="AN627" s="65"/>
      <c r="AO627" s="71"/>
      <c r="AP627" s="72">
        <v>89.142168416933103</v>
      </c>
      <c r="AQ627" s="65"/>
      <c r="AR627" s="65"/>
      <c r="AS627" s="65">
        <f t="shared" si="55"/>
        <v>89.142168416933103</v>
      </c>
      <c r="AT627" s="72">
        <v>-6</v>
      </c>
      <c r="AU627" s="72">
        <v>-1</v>
      </c>
      <c r="AV627" s="65">
        <f t="shared" si="51"/>
        <v>-1</v>
      </c>
      <c r="AW627" s="63" t="s">
        <v>5569</v>
      </c>
    </row>
    <row r="628" spans="1:49" ht="16" customHeight="1" x14ac:dyDescent="0.2">
      <c r="A628" s="30" t="s">
        <v>2111</v>
      </c>
      <c r="B628" s="30" t="s">
        <v>2113</v>
      </c>
      <c r="C628" s="71"/>
      <c r="D628" s="72">
        <v>58.9</v>
      </c>
      <c r="E628" s="72">
        <v>1.7</v>
      </c>
      <c r="F628" s="72">
        <v>35</v>
      </c>
      <c r="G628" s="72">
        <v>33.6</v>
      </c>
      <c r="H628" s="72">
        <f t="shared" si="50"/>
        <v>58.9</v>
      </c>
      <c r="I628" s="72" t="s">
        <v>5568</v>
      </c>
      <c r="J628" s="71"/>
      <c r="K628" s="65"/>
      <c r="L628" s="72">
        <v>94.227384894204306</v>
      </c>
      <c r="M628" s="72">
        <v>103.398205539421</v>
      </c>
      <c r="N628" s="72">
        <v>104.86577181208</v>
      </c>
      <c r="O628" s="65">
        <f t="shared" si="52"/>
        <v>94.227384894204306</v>
      </c>
      <c r="P628" s="71"/>
      <c r="Q628" s="72">
        <v>55.059084400000003</v>
      </c>
      <c r="R628" s="72">
        <v>44.563795426064402</v>
      </c>
      <c r="S628" s="72">
        <v>97.237546961325904</v>
      </c>
      <c r="T628" s="72">
        <v>97.391314492753594</v>
      </c>
      <c r="U628" s="72">
        <v>95.521002970297005</v>
      </c>
      <c r="V628" s="65">
        <f t="shared" si="53"/>
        <v>97.391314492753594</v>
      </c>
      <c r="W628" s="71"/>
      <c r="X628" s="72">
        <v>91.222218541033399</v>
      </c>
      <c r="Y628" s="72">
        <v>90.409591208791198</v>
      </c>
      <c r="Z628" s="72">
        <v>10.521436779566599</v>
      </c>
      <c r="AA628" s="72">
        <v>84.402460660000003</v>
      </c>
      <c r="AB628" s="72">
        <v>57.244247296922602</v>
      </c>
      <c r="AC628" s="72">
        <v>24.5289999999999</v>
      </c>
      <c r="AD628" s="72">
        <v>101.68001701283001</v>
      </c>
      <c r="AE628" s="72">
        <v>28.767194504674901</v>
      </c>
      <c r="AF628" s="65"/>
      <c r="AG628" s="72">
        <v>-15.8564758548555</v>
      </c>
      <c r="AH628" s="72">
        <v>96.850199591569705</v>
      </c>
      <c r="AI628" s="65">
        <f t="shared" si="54"/>
        <v>101.68001701283001</v>
      </c>
      <c r="AJ628" s="71"/>
      <c r="AK628" s="65"/>
      <c r="AL628" s="65"/>
      <c r="AM628" s="65"/>
      <c r="AN628" s="65"/>
      <c r="AO628" s="71"/>
      <c r="AP628" s="72">
        <v>94.149556766379106</v>
      </c>
      <c r="AQ628" s="72">
        <v>96.547258958063495</v>
      </c>
      <c r="AR628" s="65"/>
      <c r="AS628" s="65">
        <f t="shared" si="55"/>
        <v>96.547258958063495</v>
      </c>
      <c r="AT628" s="72">
        <v>2</v>
      </c>
      <c r="AU628" s="72">
        <v>0</v>
      </c>
      <c r="AV628" s="65">
        <f t="shared" si="51"/>
        <v>2</v>
      </c>
      <c r="AW628" s="63" t="s">
        <v>5569</v>
      </c>
    </row>
    <row r="629" spans="1:49" ht="16" customHeight="1" x14ac:dyDescent="0.2">
      <c r="A629" s="30" t="s">
        <v>2114</v>
      </c>
      <c r="B629" s="30" t="s">
        <v>2116</v>
      </c>
      <c r="C629" s="71"/>
      <c r="D629" s="72">
        <v>-54.4</v>
      </c>
      <c r="E629" s="72">
        <v>-11.7</v>
      </c>
      <c r="F629" s="72">
        <v>37.1</v>
      </c>
      <c r="G629" s="72">
        <v>42.7</v>
      </c>
      <c r="H629" s="72">
        <f t="shared" si="50"/>
        <v>42.7</v>
      </c>
      <c r="I629" s="72" t="s">
        <v>5568</v>
      </c>
      <c r="J629" s="71"/>
      <c r="K629" s="65"/>
      <c r="L629" s="72">
        <v>65.324420112303002</v>
      </c>
      <c r="M629" s="72">
        <v>103.21944127115999</v>
      </c>
      <c r="N629" s="72">
        <v>103.43672602901199</v>
      </c>
      <c r="O629" s="65">
        <f t="shared" si="52"/>
        <v>65.324420112303002</v>
      </c>
      <c r="P629" s="71"/>
      <c r="Q629" s="72">
        <v>86.317488999999995</v>
      </c>
      <c r="R629" s="72">
        <v>48.466876998552202</v>
      </c>
      <c r="S629" s="72">
        <v>94.308307692307693</v>
      </c>
      <c r="T629" s="72">
        <v>98.837452373022401</v>
      </c>
      <c r="U629" s="72">
        <v>96.727392265942996</v>
      </c>
      <c r="V629" s="65">
        <f t="shared" si="53"/>
        <v>98.837452373022401</v>
      </c>
      <c r="W629" s="71"/>
      <c r="X629" s="72">
        <v>97.896644303797402</v>
      </c>
      <c r="Y629" s="72">
        <v>99.200800000000001</v>
      </c>
      <c r="Z629" s="72">
        <v>24.768691284311199</v>
      </c>
      <c r="AA629" s="72">
        <v>45.099527899999998</v>
      </c>
      <c r="AB629" s="72">
        <v>93.967077613865001</v>
      </c>
      <c r="AC629" s="72">
        <v>21.799799999999902</v>
      </c>
      <c r="AD629" s="72">
        <v>31.441420257480399</v>
      </c>
      <c r="AE629" s="72">
        <v>2.15915601250027</v>
      </c>
      <c r="AF629" s="65"/>
      <c r="AG629" s="72">
        <v>-21.842432888591699</v>
      </c>
      <c r="AH629" s="72">
        <v>-17.578024146573199</v>
      </c>
      <c r="AI629" s="65">
        <f t="shared" si="54"/>
        <v>99.200800000000001</v>
      </c>
      <c r="AJ629" s="71"/>
      <c r="AK629" s="65"/>
      <c r="AL629" s="65"/>
      <c r="AM629" s="65"/>
      <c r="AN629" s="65"/>
      <c r="AO629" s="71"/>
      <c r="AP629" s="72">
        <v>95.692088635875095</v>
      </c>
      <c r="AQ629" s="65"/>
      <c r="AR629" s="65"/>
      <c r="AS629" s="65">
        <f t="shared" si="55"/>
        <v>95.692088635875095</v>
      </c>
      <c r="AT629" s="72">
        <v>-1</v>
      </c>
      <c r="AU629" s="72">
        <v>4</v>
      </c>
      <c r="AV629" s="65">
        <f t="shared" si="51"/>
        <v>4</v>
      </c>
      <c r="AW629" s="63" t="s">
        <v>5569</v>
      </c>
    </row>
    <row r="630" spans="1:49" ht="16" customHeight="1" x14ac:dyDescent="0.2">
      <c r="A630" s="30" t="s">
        <v>2117</v>
      </c>
      <c r="B630" s="30" t="s">
        <v>2119</v>
      </c>
      <c r="C630" s="71"/>
      <c r="D630" s="72">
        <v>23.7</v>
      </c>
      <c r="E630" s="72">
        <v>-23.6</v>
      </c>
      <c r="F630" s="72">
        <v>14.1</v>
      </c>
      <c r="G630" s="72">
        <v>35.9</v>
      </c>
      <c r="H630" s="72">
        <f t="shared" si="50"/>
        <v>35.9</v>
      </c>
      <c r="I630" s="72" t="s">
        <v>5568</v>
      </c>
      <c r="J630" s="71"/>
      <c r="K630" s="65"/>
      <c r="L630" s="72">
        <v>7.5559896915372402</v>
      </c>
      <c r="M630" s="72">
        <v>100.970915868406</v>
      </c>
      <c r="N630" s="72">
        <v>103.187919463087</v>
      </c>
      <c r="O630" s="65">
        <f t="shared" si="52"/>
        <v>7.5559896915372402</v>
      </c>
      <c r="P630" s="71"/>
      <c r="Q630" s="72">
        <v>2.9307545199999998</v>
      </c>
      <c r="R630" s="72">
        <v>3.7974683544303698</v>
      </c>
      <c r="S630" s="72">
        <v>95.138099447513795</v>
      </c>
      <c r="T630" s="72">
        <v>85.507256521739095</v>
      </c>
      <c r="U630" s="72">
        <v>32.296109052333797</v>
      </c>
      <c r="V630" s="65">
        <f t="shared" si="53"/>
        <v>95.138099447513795</v>
      </c>
      <c r="W630" s="71"/>
      <c r="X630" s="72">
        <v>29.520090881458898</v>
      </c>
      <c r="Y630" s="72">
        <v>22.277723076922999</v>
      </c>
      <c r="Z630" s="72">
        <v>8.2706766917293209</v>
      </c>
      <c r="AA630" s="72">
        <v>-2.5430065069999999</v>
      </c>
      <c r="AB630" s="72">
        <v>23.791877504185301</v>
      </c>
      <c r="AC630" s="72">
        <v>3.6316000000000002</v>
      </c>
      <c r="AD630" s="72">
        <v>64.028742283950606</v>
      </c>
      <c r="AE630" s="72">
        <v>13.7018199402651</v>
      </c>
      <c r="AF630" s="65"/>
      <c r="AG630" s="72">
        <v>-24.190481996728799</v>
      </c>
      <c r="AH630" s="72">
        <v>24.145715449253899</v>
      </c>
      <c r="AI630" s="65">
        <f t="shared" si="54"/>
        <v>64.028742283950606</v>
      </c>
      <c r="AJ630" s="71"/>
      <c r="AK630" s="65"/>
      <c r="AL630" s="65"/>
      <c r="AM630" s="65"/>
      <c r="AN630" s="65"/>
      <c r="AO630" s="71"/>
      <c r="AP630" s="72">
        <v>98.6633556727014</v>
      </c>
      <c r="AQ630" s="72">
        <v>99.112209113029294</v>
      </c>
      <c r="AR630" s="65"/>
      <c r="AS630" s="65">
        <f t="shared" si="55"/>
        <v>99.112209113029294</v>
      </c>
      <c r="AT630" s="72">
        <v>-3</v>
      </c>
      <c r="AU630" s="72">
        <v>-13</v>
      </c>
      <c r="AV630" s="65">
        <f t="shared" si="51"/>
        <v>-3</v>
      </c>
      <c r="AW630" s="63" t="s">
        <v>5569</v>
      </c>
    </row>
    <row r="631" spans="1:49" ht="16" customHeight="1" x14ac:dyDescent="0.2">
      <c r="A631" s="30" t="s">
        <v>2120</v>
      </c>
      <c r="B631" s="30" t="s">
        <v>2122</v>
      </c>
      <c r="C631" s="71"/>
      <c r="D631" s="72">
        <v>97</v>
      </c>
      <c r="E631" s="72">
        <v>54.5</v>
      </c>
      <c r="F631" s="72">
        <v>29.2</v>
      </c>
      <c r="G631" s="72">
        <v>45</v>
      </c>
      <c r="H631" s="72">
        <f t="shared" si="50"/>
        <v>97</v>
      </c>
      <c r="I631" s="72" t="s">
        <v>5566</v>
      </c>
      <c r="J631" s="71"/>
      <c r="K631" s="65"/>
      <c r="L631" s="72">
        <v>19.404827860930201</v>
      </c>
      <c r="M631" s="72">
        <v>101.931664762696</v>
      </c>
      <c r="N631" s="72">
        <v>103.07111687699</v>
      </c>
      <c r="O631" s="65">
        <f t="shared" si="52"/>
        <v>19.404827860930201</v>
      </c>
      <c r="P631" s="71"/>
      <c r="Q631" s="72">
        <v>10.037820399999999</v>
      </c>
      <c r="R631" s="72">
        <v>37.485146970956599</v>
      </c>
      <c r="S631" s="72">
        <v>0.95166433566433695</v>
      </c>
      <c r="T631" s="72">
        <v>11.3270443796835</v>
      </c>
      <c r="U631" s="72">
        <v>4.1900788331071901</v>
      </c>
      <c r="V631" s="65">
        <f t="shared" si="53"/>
        <v>37.485146970956599</v>
      </c>
      <c r="W631" s="71"/>
      <c r="X631" s="72">
        <v>21.314365822784801</v>
      </c>
      <c r="Y631" s="72">
        <v>6.9930077922077896</v>
      </c>
      <c r="Z631" s="72">
        <v>20.369162027022199</v>
      </c>
      <c r="AA631" s="72">
        <v>-0.136621626</v>
      </c>
      <c r="AB631" s="72">
        <v>0</v>
      </c>
      <c r="AC631" s="72">
        <v>4.7822500000000003</v>
      </c>
      <c r="AD631" s="72">
        <v>0</v>
      </c>
      <c r="AE631" s="72">
        <v>-0.650079942270959</v>
      </c>
      <c r="AF631" s="65"/>
      <c r="AG631" s="72">
        <v>-31.302595154285601</v>
      </c>
      <c r="AH631" s="72">
        <v>-0.36962687398365102</v>
      </c>
      <c r="AI631" s="65">
        <f t="shared" si="54"/>
        <v>21.314365822784801</v>
      </c>
      <c r="AJ631" s="71"/>
      <c r="AK631" s="65"/>
      <c r="AL631" s="65"/>
      <c r="AM631" s="65"/>
      <c r="AN631" s="65"/>
      <c r="AO631" s="71"/>
      <c r="AP631" s="72">
        <v>27.0003152705562</v>
      </c>
      <c r="AQ631" s="65"/>
      <c r="AR631" s="65"/>
      <c r="AS631" s="65">
        <f t="shared" si="55"/>
        <v>27.0003152705562</v>
      </c>
      <c r="AT631" s="72">
        <v>6</v>
      </c>
      <c r="AU631" s="72">
        <v>-10</v>
      </c>
      <c r="AV631" s="65">
        <f t="shared" si="51"/>
        <v>6</v>
      </c>
      <c r="AW631" s="63" t="s">
        <v>5569</v>
      </c>
    </row>
    <row r="632" spans="1:49" ht="16" customHeight="1" x14ac:dyDescent="0.2">
      <c r="A632" s="30" t="s">
        <v>2123</v>
      </c>
      <c r="B632" s="30" t="s">
        <v>2125</v>
      </c>
      <c r="C632" s="71"/>
      <c r="D632" s="72">
        <v>83.3</v>
      </c>
      <c r="E632" s="72">
        <v>10.6</v>
      </c>
      <c r="F632" s="72">
        <v>49.8</v>
      </c>
      <c r="G632" s="72">
        <v>29</v>
      </c>
      <c r="H632" s="72">
        <f t="shared" si="50"/>
        <v>83.3</v>
      </c>
      <c r="I632" s="72" t="s">
        <v>5566</v>
      </c>
      <c r="J632" s="71"/>
      <c r="K632" s="65"/>
      <c r="L632" s="72">
        <v>8.7740811075978993</v>
      </c>
      <c r="M632" s="72">
        <v>103.54138539827601</v>
      </c>
      <c r="N632" s="72">
        <v>103.80233518103501</v>
      </c>
      <c r="O632" s="65">
        <f t="shared" si="52"/>
        <v>8.7740811075978993</v>
      </c>
      <c r="P632" s="71"/>
      <c r="Q632" s="72">
        <v>19.898252100000001</v>
      </c>
      <c r="R632" s="72">
        <v>30.108887420157401</v>
      </c>
      <c r="S632" s="72">
        <v>-14.258125874125801</v>
      </c>
      <c r="T632" s="72">
        <v>-4.6596333888426296</v>
      </c>
      <c r="U632" s="72">
        <v>-6.2576823609226402</v>
      </c>
      <c r="V632" s="65">
        <f t="shared" si="53"/>
        <v>30.108887420157401</v>
      </c>
      <c r="W632" s="71"/>
      <c r="X632" s="72">
        <v>4.8586696202531598</v>
      </c>
      <c r="Y632" s="72">
        <v>8.2917090909090891</v>
      </c>
      <c r="Z632" s="72">
        <v>-15.529274087733601</v>
      </c>
      <c r="AA632" s="72">
        <v>-1.7640165290000001</v>
      </c>
      <c r="AB632" s="72">
        <v>17.857363574562701</v>
      </c>
      <c r="AC632" s="72">
        <v>11.9519999999999</v>
      </c>
      <c r="AD632" s="72">
        <v>0</v>
      </c>
      <c r="AE632" s="72">
        <v>6.5374996685882696</v>
      </c>
      <c r="AF632" s="65"/>
      <c r="AG632" s="72">
        <v>0.188912951099379</v>
      </c>
      <c r="AH632" s="72">
        <v>-19.089734153005601</v>
      </c>
      <c r="AI632" s="65">
        <f t="shared" si="54"/>
        <v>17.857363574562701</v>
      </c>
      <c r="AJ632" s="71"/>
      <c r="AK632" s="65"/>
      <c r="AL632" s="65"/>
      <c r="AM632" s="65"/>
      <c r="AN632" s="65"/>
      <c r="AO632" s="71"/>
      <c r="AP632" s="72">
        <v>89.811578502202394</v>
      </c>
      <c r="AQ632" s="65"/>
      <c r="AR632" s="65"/>
      <c r="AS632" s="65">
        <f t="shared" si="55"/>
        <v>89.811578502202394</v>
      </c>
      <c r="AT632" s="72">
        <v>21</v>
      </c>
      <c r="AU632" s="72">
        <v>-11</v>
      </c>
      <c r="AV632" s="65">
        <f t="shared" si="51"/>
        <v>21</v>
      </c>
      <c r="AW632" s="63" t="s">
        <v>5567</v>
      </c>
    </row>
    <row r="633" spans="1:49" ht="16" customHeight="1" x14ac:dyDescent="0.2">
      <c r="A633" s="30" t="s">
        <v>2126</v>
      </c>
      <c r="B633" s="30" t="s">
        <v>2128</v>
      </c>
      <c r="C633" s="71"/>
      <c r="D633" s="72">
        <v>54.9</v>
      </c>
      <c r="E633" s="72">
        <v>15.1</v>
      </c>
      <c r="F633" s="72">
        <v>64.400000000000006</v>
      </c>
      <c r="G633" s="72">
        <v>74.8</v>
      </c>
      <c r="H633" s="72">
        <f t="shared" si="50"/>
        <v>74.8</v>
      </c>
      <c r="I633" s="72" t="s">
        <v>5568</v>
      </c>
      <c r="J633" s="71"/>
      <c r="K633" s="65"/>
      <c r="L633" s="72">
        <v>12.691717030412001</v>
      </c>
      <c r="M633" s="72">
        <v>93.883061584795897</v>
      </c>
      <c r="N633" s="72">
        <v>94.296497228446697</v>
      </c>
      <c r="O633" s="65">
        <f t="shared" si="52"/>
        <v>12.691717030412001</v>
      </c>
      <c r="P633" s="71"/>
      <c r="Q633" s="72">
        <v>21.676770399999999</v>
      </c>
      <c r="R633" s="72">
        <v>40.578188449754002</v>
      </c>
      <c r="S633" s="72">
        <v>97.542573426573398</v>
      </c>
      <c r="T633" s="72">
        <v>95.173838717735194</v>
      </c>
      <c r="U633" s="72">
        <v>76.238925508819506</v>
      </c>
      <c r="V633" s="65">
        <f t="shared" si="53"/>
        <v>97.542573426573398</v>
      </c>
      <c r="W633" s="71"/>
      <c r="X633" s="72">
        <v>86.504239240506294</v>
      </c>
      <c r="Y633" s="72">
        <v>92.7072935064935</v>
      </c>
      <c r="Z633" s="72">
        <v>43.479910635128903</v>
      </c>
      <c r="AA633" s="72">
        <v>11.46890758</v>
      </c>
      <c r="AB633" s="72">
        <v>81.3823051884996</v>
      </c>
      <c r="AC633" s="72">
        <v>44.029800000000002</v>
      </c>
      <c r="AD633" s="72">
        <v>34.476121737038298</v>
      </c>
      <c r="AE633" s="72">
        <v>30.838879436450199</v>
      </c>
      <c r="AF633" s="65"/>
      <c r="AG633" s="72">
        <v>-29.5763554281213</v>
      </c>
      <c r="AH633" s="72">
        <v>-9.2363085272009204</v>
      </c>
      <c r="AI633" s="65">
        <f t="shared" si="54"/>
        <v>92.7072935064935</v>
      </c>
      <c r="AJ633" s="71"/>
      <c r="AK633" s="65"/>
      <c r="AL633" s="65"/>
      <c r="AM633" s="65"/>
      <c r="AN633" s="65"/>
      <c r="AO633" s="71"/>
      <c r="AP633" s="72">
        <v>41.3462883287105</v>
      </c>
      <c r="AQ633" s="65"/>
      <c r="AR633" s="65"/>
      <c r="AS633" s="65">
        <f t="shared" si="55"/>
        <v>41.3462883287105</v>
      </c>
      <c r="AT633" s="72">
        <v>-2</v>
      </c>
      <c r="AU633" s="72">
        <v>-11</v>
      </c>
      <c r="AV633" s="65">
        <f t="shared" si="51"/>
        <v>-2</v>
      </c>
      <c r="AW633" s="63" t="s">
        <v>5569</v>
      </c>
    </row>
    <row r="634" spans="1:49" ht="16" customHeight="1" x14ac:dyDescent="0.2">
      <c r="A634" s="30" t="s">
        <v>2129</v>
      </c>
      <c r="B634" s="30" t="s">
        <v>2131</v>
      </c>
      <c r="C634" s="71"/>
      <c r="D634" s="72">
        <v>27.3</v>
      </c>
      <c r="E634" s="72">
        <v>-40.700000000000003</v>
      </c>
      <c r="F634" s="72">
        <v>2.8</v>
      </c>
      <c r="G634" s="72">
        <v>15.3</v>
      </c>
      <c r="H634" s="72">
        <f t="shared" si="50"/>
        <v>27.3</v>
      </c>
      <c r="I634" s="72" t="s">
        <v>5568</v>
      </c>
      <c r="J634" s="71"/>
      <c r="K634" s="65"/>
      <c r="L634" s="72">
        <v>5.2120307253060503</v>
      </c>
      <c r="M634" s="72">
        <v>61.366704746079499</v>
      </c>
      <c r="N634" s="72">
        <v>66.144592522703107</v>
      </c>
      <c r="O634" s="65">
        <f t="shared" si="52"/>
        <v>5.2120307253060503</v>
      </c>
      <c r="P634" s="71"/>
      <c r="Q634" s="72">
        <v>37.196015799999998</v>
      </c>
      <c r="R634" s="72">
        <v>24.431493375224601</v>
      </c>
      <c r="S634" s="72">
        <v>-4.5553286713286596</v>
      </c>
      <c r="T634" s="72">
        <v>6.58099941715236</v>
      </c>
      <c r="U634" s="72">
        <v>-3.81534857530528</v>
      </c>
      <c r="V634" s="65">
        <f t="shared" si="53"/>
        <v>37.196015799999998</v>
      </c>
      <c r="W634" s="71"/>
      <c r="X634" s="72">
        <v>15.618163291139201</v>
      </c>
      <c r="Y634" s="72">
        <v>26.4735272727272</v>
      </c>
      <c r="Z634" s="72">
        <v>25.6423986666193</v>
      </c>
      <c r="AA634" s="72">
        <v>-9.8346110739999997</v>
      </c>
      <c r="AB634" s="72">
        <v>0</v>
      </c>
      <c r="AC634" s="72">
        <v>8.1036000000000001</v>
      </c>
      <c r="AD634" s="72">
        <v>49.9546185898758</v>
      </c>
      <c r="AE634" s="72">
        <v>15.6407067542285</v>
      </c>
      <c r="AF634" s="65"/>
      <c r="AG634" s="72">
        <v>-24.839668716553302</v>
      </c>
      <c r="AH634" s="72">
        <v>1.7965313611196001</v>
      </c>
      <c r="AI634" s="65">
        <f t="shared" si="54"/>
        <v>49.9546185898758</v>
      </c>
      <c r="AJ634" s="71"/>
      <c r="AK634" s="65"/>
      <c r="AL634" s="65"/>
      <c r="AM634" s="65"/>
      <c r="AN634" s="65"/>
      <c r="AO634" s="71"/>
      <c r="AP634" s="72">
        <v>-9.6833574021971902</v>
      </c>
      <c r="AQ634" s="65"/>
      <c r="AR634" s="65"/>
      <c r="AS634" s="65">
        <f t="shared" si="55"/>
        <v>-9.6833574021971902</v>
      </c>
      <c r="AT634" s="72">
        <v>-2</v>
      </c>
      <c r="AU634" s="72">
        <v>-12</v>
      </c>
      <c r="AV634" s="65">
        <f t="shared" si="51"/>
        <v>-2</v>
      </c>
      <c r="AW634" s="63" t="s">
        <v>5569</v>
      </c>
    </row>
    <row r="635" spans="1:49" ht="16" customHeight="1" x14ac:dyDescent="0.2">
      <c r="A635" s="30" t="s">
        <v>2132</v>
      </c>
      <c r="B635" s="30" t="s">
        <v>2134</v>
      </c>
      <c r="C635" s="71"/>
      <c r="D635" s="72">
        <v>45.2</v>
      </c>
      <c r="E635" s="72">
        <v>-13.2</v>
      </c>
      <c r="F635" s="72">
        <v>37.799999999999997</v>
      </c>
      <c r="G635" s="72">
        <v>38.200000000000003</v>
      </c>
      <c r="H635" s="72">
        <f t="shared" si="50"/>
        <v>45.2</v>
      </c>
      <c r="I635" s="72" t="s">
        <v>5568</v>
      </c>
      <c r="J635" s="71"/>
      <c r="K635" s="65"/>
      <c r="L635" s="72">
        <v>93.203092355802795</v>
      </c>
      <c r="M635" s="72">
        <v>99.583893199254405</v>
      </c>
      <c r="N635" s="72">
        <v>102.34899328858999</v>
      </c>
      <c r="O635" s="65">
        <f t="shared" si="52"/>
        <v>93.203092355802795</v>
      </c>
      <c r="P635" s="71"/>
      <c r="Q635" s="72">
        <v>14.0721791</v>
      </c>
      <c r="R635" s="72">
        <v>-0.41352860836361999</v>
      </c>
      <c r="S635" s="72">
        <v>31.933679558011001</v>
      </c>
      <c r="T635" s="72">
        <v>18.260879710144899</v>
      </c>
      <c r="U635" s="72">
        <v>-8.4393930693069308</v>
      </c>
      <c r="V635" s="65">
        <f t="shared" si="53"/>
        <v>31.933679558011001</v>
      </c>
      <c r="W635" s="71"/>
      <c r="X635" s="72">
        <v>0.34075957446808502</v>
      </c>
      <c r="Y635" s="72">
        <v>9.0909098901098808</v>
      </c>
      <c r="Z635" s="72">
        <v>39.905315791340101</v>
      </c>
      <c r="AA635" s="72">
        <v>12.93811577</v>
      </c>
      <c r="AB635" s="72">
        <v>33.393538347947903</v>
      </c>
      <c r="AC635" s="72">
        <v>-1.631</v>
      </c>
      <c r="AD635" s="72">
        <v>34.785794538615598</v>
      </c>
      <c r="AE635" s="72">
        <v>-3.8616439635228001</v>
      </c>
      <c r="AF635" s="65"/>
      <c r="AG635" s="72">
        <v>-14.270500038971001</v>
      </c>
      <c r="AH635" s="72">
        <v>16.3958703987796</v>
      </c>
      <c r="AI635" s="65">
        <f t="shared" si="54"/>
        <v>39.905315791340101</v>
      </c>
      <c r="AJ635" s="71"/>
      <c r="AK635" s="65"/>
      <c r="AL635" s="65"/>
      <c r="AM635" s="65"/>
      <c r="AN635" s="65"/>
      <c r="AO635" s="71"/>
      <c r="AP635" s="72">
        <v>90.676730863646696</v>
      </c>
      <c r="AQ635" s="72">
        <v>97.451950679388602</v>
      </c>
      <c r="AR635" s="65"/>
      <c r="AS635" s="65">
        <f t="shared" si="55"/>
        <v>97.451950679388602</v>
      </c>
      <c r="AT635" s="72">
        <v>0</v>
      </c>
      <c r="AU635" s="72">
        <v>-16</v>
      </c>
      <c r="AV635" s="65">
        <f t="shared" si="51"/>
        <v>0</v>
      </c>
      <c r="AW635" s="63" t="s">
        <v>5569</v>
      </c>
    </row>
    <row r="636" spans="1:49" ht="16" customHeight="1" x14ac:dyDescent="0.2">
      <c r="A636" s="30" t="s">
        <v>2135</v>
      </c>
      <c r="B636" s="30" t="s">
        <v>2137</v>
      </c>
      <c r="C636" s="71"/>
      <c r="D636" s="72">
        <v>-35.1</v>
      </c>
      <c r="E636" s="72">
        <v>-25.8</v>
      </c>
      <c r="F636" s="72">
        <v>43.5</v>
      </c>
      <c r="G636" s="72">
        <v>54.2</v>
      </c>
      <c r="H636" s="72">
        <f t="shared" si="50"/>
        <v>54.2</v>
      </c>
      <c r="I636" s="72" t="s">
        <v>5568</v>
      </c>
      <c r="J636" s="71"/>
      <c r="K636" s="65"/>
      <c r="L636" s="72">
        <v>21.744552531843699</v>
      </c>
      <c r="M636" s="72">
        <v>103.74496120670899</v>
      </c>
      <c r="N636" s="72">
        <v>104.86577181208</v>
      </c>
      <c r="O636" s="65">
        <f t="shared" si="52"/>
        <v>21.744552531843699</v>
      </c>
      <c r="P636" s="71"/>
      <c r="Q636" s="72">
        <v>96.681878499999996</v>
      </c>
      <c r="R636" s="72">
        <v>105.60211496002501</v>
      </c>
      <c r="S636" s="72">
        <v>95.138099447513795</v>
      </c>
      <c r="T636" s="72">
        <v>70.338174396135202</v>
      </c>
      <c r="U636" s="72">
        <v>28.052827581329499</v>
      </c>
      <c r="V636" s="65">
        <f t="shared" si="53"/>
        <v>105.60211496002501</v>
      </c>
      <c r="W636" s="71"/>
      <c r="X636" s="72">
        <v>10.6751060790273</v>
      </c>
      <c r="Y636" s="72">
        <v>24.4755252747252</v>
      </c>
      <c r="Z636" s="72">
        <v>39.129971212282697</v>
      </c>
      <c r="AA636" s="72">
        <v>11.60751213</v>
      </c>
      <c r="AB636" s="72">
        <v>35.885777654560499</v>
      </c>
      <c r="AC636" s="72">
        <v>12.021000000000001</v>
      </c>
      <c r="AD636" s="72">
        <v>21.706964994586698</v>
      </c>
      <c r="AE636" s="72">
        <v>45.899644496086999</v>
      </c>
      <c r="AF636" s="65"/>
      <c r="AG636" s="72">
        <v>-3.5342289076931501</v>
      </c>
      <c r="AH636" s="72">
        <v>-17.193680012563402</v>
      </c>
      <c r="AI636" s="65">
        <f t="shared" si="54"/>
        <v>45.899644496086999</v>
      </c>
      <c r="AJ636" s="71"/>
      <c r="AK636" s="65"/>
      <c r="AL636" s="65"/>
      <c r="AM636" s="65"/>
      <c r="AN636" s="65"/>
      <c r="AO636" s="71"/>
      <c r="AP636" s="72">
        <v>100.65782495689</v>
      </c>
      <c r="AQ636" s="72">
        <v>100.85200088480801</v>
      </c>
      <c r="AR636" s="65"/>
      <c r="AS636" s="65">
        <f t="shared" si="55"/>
        <v>100.85200088480801</v>
      </c>
      <c r="AT636" s="72">
        <v>4</v>
      </c>
      <c r="AU636" s="72">
        <v>-9</v>
      </c>
      <c r="AV636" s="65">
        <f t="shared" si="51"/>
        <v>4</v>
      </c>
      <c r="AW636" s="63" t="s">
        <v>5569</v>
      </c>
    </row>
    <row r="637" spans="1:49" ht="16" customHeight="1" x14ac:dyDescent="0.2">
      <c r="A637" s="30" t="s">
        <v>2138</v>
      </c>
      <c r="B637" s="30" t="s">
        <v>2140</v>
      </c>
      <c r="C637" s="71"/>
      <c r="D637" s="72">
        <v>102.6</v>
      </c>
      <c r="E637" s="72">
        <v>44.8</v>
      </c>
      <c r="F637" s="72">
        <v>36.1</v>
      </c>
      <c r="G637" s="72">
        <v>67.900000000000006</v>
      </c>
      <c r="H637" s="72">
        <f t="shared" si="50"/>
        <v>102.6</v>
      </c>
      <c r="I637" s="72" t="s">
        <v>5566</v>
      </c>
      <c r="J637" s="71"/>
      <c r="K637" s="65"/>
      <c r="L637" s="72">
        <v>49.019353485751701</v>
      </c>
      <c r="M637" s="72">
        <v>102.01118287027001</v>
      </c>
      <c r="N637" s="72">
        <v>102.34899328858999</v>
      </c>
      <c r="O637" s="65">
        <f t="shared" si="52"/>
        <v>49.019353485751701</v>
      </c>
      <c r="P637" s="71"/>
      <c r="Q637" s="72">
        <v>75.604615199999998</v>
      </c>
      <c r="R637" s="72">
        <v>97.760127658534799</v>
      </c>
      <c r="S637" s="72">
        <v>93.591138121546905</v>
      </c>
      <c r="T637" s="72">
        <v>97.294696135265696</v>
      </c>
      <c r="U637" s="72">
        <v>91.136278783592601</v>
      </c>
      <c r="V637" s="65">
        <f t="shared" si="53"/>
        <v>97.760127658534799</v>
      </c>
      <c r="W637" s="71"/>
      <c r="X637" s="72">
        <v>69.641671428571399</v>
      </c>
      <c r="Y637" s="72">
        <v>65.1348659340659</v>
      </c>
      <c r="Z637" s="72">
        <v>59.877655236001203</v>
      </c>
      <c r="AA637" s="72">
        <v>12.81337167</v>
      </c>
      <c r="AB637" s="72">
        <v>73.324092043249195</v>
      </c>
      <c r="AC637" s="72">
        <v>22.511399999999998</v>
      </c>
      <c r="AD637" s="72">
        <v>36.3216304302982</v>
      </c>
      <c r="AE637" s="72">
        <v>77.094029286421502</v>
      </c>
      <c r="AF637" s="65"/>
      <c r="AG637" s="72">
        <v>36.638411054357803</v>
      </c>
      <c r="AH637" s="72">
        <v>70.874617019487602</v>
      </c>
      <c r="AI637" s="65">
        <f t="shared" si="54"/>
        <v>77.094029286421502</v>
      </c>
      <c r="AJ637" s="71"/>
      <c r="AK637" s="65"/>
      <c r="AL637" s="65"/>
      <c r="AM637" s="65"/>
      <c r="AN637" s="65"/>
      <c r="AO637" s="71"/>
      <c r="AP637" s="72">
        <v>11.6677546584088</v>
      </c>
      <c r="AQ637" s="72">
        <v>4.5271867318508603</v>
      </c>
      <c r="AR637" s="65"/>
      <c r="AS637" s="65">
        <f t="shared" si="55"/>
        <v>11.6677546584088</v>
      </c>
      <c r="AT637" s="72">
        <v>-2</v>
      </c>
      <c r="AU637" s="72">
        <v>10</v>
      </c>
      <c r="AV637" s="65">
        <f t="shared" si="51"/>
        <v>10</v>
      </c>
      <c r="AW637" s="63" t="s">
        <v>5567</v>
      </c>
    </row>
    <row r="638" spans="1:49" ht="16" customHeight="1" x14ac:dyDescent="0.2">
      <c r="A638" s="30" t="s">
        <v>2141</v>
      </c>
      <c r="B638" s="30" t="s">
        <v>2143</v>
      </c>
      <c r="C638" s="71"/>
      <c r="D638" s="72">
        <v>1.1000000000000001</v>
      </c>
      <c r="E638" s="72">
        <v>0.9</v>
      </c>
      <c r="F638" s="72">
        <v>-17.100000000000001</v>
      </c>
      <c r="G638" s="72">
        <v>33.6</v>
      </c>
      <c r="H638" s="72">
        <f t="shared" si="50"/>
        <v>33.6</v>
      </c>
      <c r="I638" s="72" t="s">
        <v>5568</v>
      </c>
      <c r="J638" s="71"/>
      <c r="K638" s="65"/>
      <c r="L638" s="72">
        <v>6.7728912871221301</v>
      </c>
      <c r="M638" s="72">
        <v>104.091716873997</v>
      </c>
      <c r="N638" s="72">
        <v>104.86577181208</v>
      </c>
      <c r="O638" s="65">
        <f t="shared" si="52"/>
        <v>6.7728912871221301</v>
      </c>
      <c r="P638" s="71"/>
      <c r="Q638" s="72">
        <v>62.474218200000003</v>
      </c>
      <c r="R638" s="72">
        <v>88.517712297805303</v>
      </c>
      <c r="S638" s="72">
        <v>98.453016574585604</v>
      </c>
      <c r="T638" s="72">
        <v>94.009671980676302</v>
      </c>
      <c r="U638" s="72">
        <v>62.1405220650636</v>
      </c>
      <c r="V638" s="65">
        <f t="shared" si="53"/>
        <v>98.453016574585604</v>
      </c>
      <c r="W638" s="71"/>
      <c r="X638" s="72">
        <v>55.963859878419399</v>
      </c>
      <c r="Y638" s="72">
        <v>59.640360439560403</v>
      </c>
      <c r="Z638" s="72">
        <v>43.9763821412106</v>
      </c>
      <c r="AA638" s="72">
        <v>23.839363280000001</v>
      </c>
      <c r="AB638" s="72">
        <v>82.171508869984905</v>
      </c>
      <c r="AC638" s="72">
        <v>3.6093999999999999</v>
      </c>
      <c r="AD638" s="72">
        <v>41.8521685290562</v>
      </c>
      <c r="AE638" s="72">
        <v>-3.9028874318300399</v>
      </c>
      <c r="AF638" s="65"/>
      <c r="AG638" s="72">
        <v>-10.983998807694</v>
      </c>
      <c r="AH638" s="72">
        <v>5.7584521841968499</v>
      </c>
      <c r="AI638" s="65">
        <f t="shared" si="54"/>
        <v>82.171508869984905</v>
      </c>
      <c r="AJ638" s="71"/>
      <c r="AK638" s="65"/>
      <c r="AL638" s="65"/>
      <c r="AM638" s="65"/>
      <c r="AN638" s="65"/>
      <c r="AO638" s="71"/>
      <c r="AP638" s="72">
        <v>95.890343553894894</v>
      </c>
      <c r="AQ638" s="72">
        <v>99.241450787504306</v>
      </c>
      <c r="AR638" s="65"/>
      <c r="AS638" s="65">
        <f t="shared" si="55"/>
        <v>99.241450787504306</v>
      </c>
      <c r="AT638" s="72">
        <v>-2</v>
      </c>
      <c r="AU638" s="72">
        <v>-5</v>
      </c>
      <c r="AV638" s="65">
        <f t="shared" si="51"/>
        <v>-2</v>
      </c>
      <c r="AW638" s="63" t="s">
        <v>5569</v>
      </c>
    </row>
    <row r="639" spans="1:49" ht="16" customHeight="1" x14ac:dyDescent="0.2">
      <c r="A639" s="30" t="s">
        <v>2144</v>
      </c>
      <c r="B639" s="30" t="s">
        <v>2146</v>
      </c>
      <c r="C639" s="71"/>
      <c r="D639" s="72">
        <v>6</v>
      </c>
      <c r="E639" s="72">
        <v>-5.8</v>
      </c>
      <c r="F639" s="72">
        <v>36.200000000000003</v>
      </c>
      <c r="G639" s="72">
        <v>63.4</v>
      </c>
      <c r="H639" s="72">
        <f t="shared" si="50"/>
        <v>63.4</v>
      </c>
      <c r="I639" s="72" t="s">
        <v>5568</v>
      </c>
      <c r="J639" s="71"/>
      <c r="K639" s="65"/>
      <c r="L639" s="72">
        <v>-7.3203132165353297</v>
      </c>
      <c r="M639" s="72">
        <v>1.4850971025028501</v>
      </c>
      <c r="N639" s="72">
        <v>29.218068168416</v>
      </c>
      <c r="O639" s="65">
        <f t="shared" si="52"/>
        <v>-7.3203132165353297</v>
      </c>
      <c r="P639" s="71"/>
      <c r="Q639" s="72">
        <v>-58.955835</v>
      </c>
      <c r="R639" s="72">
        <v>10.0340088831662</v>
      </c>
      <c r="S639" s="72">
        <v>14.7628531468531</v>
      </c>
      <c r="T639" s="72">
        <v>11.909892006661099</v>
      </c>
      <c r="U639" s="72">
        <v>20.2009336499321</v>
      </c>
      <c r="V639" s="65">
        <f t="shared" si="53"/>
        <v>20.2009336499321</v>
      </c>
      <c r="W639" s="71"/>
      <c r="X639" s="72">
        <v>10.871327848101201</v>
      </c>
      <c r="Y639" s="72">
        <v>12.187812987012901</v>
      </c>
      <c r="Z639" s="72">
        <v>88.463775311181195</v>
      </c>
      <c r="AA639" s="72">
        <v>10.832661849999999</v>
      </c>
      <c r="AB639" s="72">
        <v>0</v>
      </c>
      <c r="AC639" s="72">
        <v>9.9903999999999904</v>
      </c>
      <c r="AD639" s="72">
        <v>17.972986175565399</v>
      </c>
      <c r="AE639" s="72">
        <v>12.152330371953401</v>
      </c>
      <c r="AF639" s="65"/>
      <c r="AG639" s="72">
        <v>-19.6080525576192</v>
      </c>
      <c r="AH639" s="72">
        <v>19.367674513886399</v>
      </c>
      <c r="AI639" s="65">
        <f t="shared" si="54"/>
        <v>88.463775311181195</v>
      </c>
      <c r="AJ639" s="71"/>
      <c r="AK639" s="65"/>
      <c r="AL639" s="65"/>
      <c r="AM639" s="65"/>
      <c r="AN639" s="65"/>
      <c r="AO639" s="71"/>
      <c r="AP639" s="72">
        <v>-8.7770791329096092</v>
      </c>
      <c r="AQ639" s="65"/>
      <c r="AR639" s="65"/>
      <c r="AS639" s="65">
        <f t="shared" si="55"/>
        <v>-8.7770791329096092</v>
      </c>
      <c r="AT639" s="72">
        <v>-2</v>
      </c>
      <c r="AU639" s="72">
        <v>-7</v>
      </c>
      <c r="AV639" s="65">
        <f t="shared" si="51"/>
        <v>-2</v>
      </c>
      <c r="AW639" s="63" t="s">
        <v>5569</v>
      </c>
    </row>
    <row r="640" spans="1:49" ht="16" customHeight="1" x14ac:dyDescent="0.2">
      <c r="A640" s="30" t="s">
        <v>2147</v>
      </c>
      <c r="B640" s="30" t="s">
        <v>2149</v>
      </c>
      <c r="C640" s="71"/>
      <c r="D640" s="72">
        <v>-11.2</v>
      </c>
      <c r="E640" s="72">
        <v>-13.9</v>
      </c>
      <c r="F640" s="72">
        <v>48.8</v>
      </c>
      <c r="G640" s="72">
        <v>22.1</v>
      </c>
      <c r="H640" s="72">
        <f t="shared" si="50"/>
        <v>48.8</v>
      </c>
      <c r="I640" s="72" t="s">
        <v>5568</v>
      </c>
      <c r="J640" s="71"/>
      <c r="K640" s="65"/>
      <c r="L640" s="72">
        <v>13.430595527400399</v>
      </c>
      <c r="M640" s="72">
        <v>102.897497144044</v>
      </c>
      <c r="N640" s="72">
        <v>103.80233518103501</v>
      </c>
      <c r="O640" s="65">
        <f t="shared" si="52"/>
        <v>13.430595527400399</v>
      </c>
      <c r="P640" s="71"/>
      <c r="Q640" s="72">
        <v>4.6900729200000004</v>
      </c>
      <c r="R640" s="72">
        <v>74.735807935892495</v>
      </c>
      <c r="S640" s="72">
        <v>91.511104895104793</v>
      </c>
      <c r="T640" s="72">
        <v>88.013139300582793</v>
      </c>
      <c r="U640" s="72">
        <v>85.194149389416495</v>
      </c>
      <c r="V640" s="65">
        <f t="shared" si="53"/>
        <v>91.511104895104793</v>
      </c>
      <c r="W640" s="71"/>
      <c r="X640" s="72">
        <v>87.770062025316406</v>
      </c>
      <c r="Y640" s="72">
        <v>94.005994805194803</v>
      </c>
      <c r="Z640" s="72">
        <v>8.5134046510525891</v>
      </c>
      <c r="AA640" s="72">
        <v>17.95489693</v>
      </c>
      <c r="AB640" s="72">
        <v>100</v>
      </c>
      <c r="AC640" s="72">
        <v>61.858249999999998</v>
      </c>
      <c r="AD640" s="72">
        <v>9.9435659279289794</v>
      </c>
      <c r="AE640" s="72">
        <v>12.131522038591299</v>
      </c>
      <c r="AF640" s="65"/>
      <c r="AG640" s="72">
        <v>-37.402173764641702</v>
      </c>
      <c r="AH640" s="72">
        <v>-9.7680034293730191</v>
      </c>
      <c r="AI640" s="65">
        <f t="shared" si="54"/>
        <v>100</v>
      </c>
      <c r="AJ640" s="71"/>
      <c r="AK640" s="65"/>
      <c r="AL640" s="65"/>
      <c r="AM640" s="65"/>
      <c r="AN640" s="65"/>
      <c r="AO640" s="71"/>
      <c r="AP640" s="72">
        <v>98.338833126862596</v>
      </c>
      <c r="AQ640" s="65"/>
      <c r="AR640" s="65"/>
      <c r="AS640" s="65">
        <f t="shared" si="55"/>
        <v>98.338833126862596</v>
      </c>
      <c r="AT640" s="72">
        <v>3</v>
      </c>
      <c r="AU640" s="72">
        <v>0</v>
      </c>
      <c r="AV640" s="65">
        <f t="shared" si="51"/>
        <v>3</v>
      </c>
      <c r="AW640" s="63" t="s">
        <v>5569</v>
      </c>
    </row>
    <row r="641" spans="1:49" ht="16" customHeight="1" x14ac:dyDescent="0.2">
      <c r="A641" s="30" t="s">
        <v>2150</v>
      </c>
      <c r="B641" s="30" t="s">
        <v>2152</v>
      </c>
      <c r="C641" s="71"/>
      <c r="D641" s="72">
        <v>51.9</v>
      </c>
      <c r="E641" s="72">
        <v>1.7</v>
      </c>
      <c r="F641" s="72">
        <v>-34.4</v>
      </c>
      <c r="G641" s="72">
        <v>19.8</v>
      </c>
      <c r="H641" s="72">
        <f t="shared" si="50"/>
        <v>51.9</v>
      </c>
      <c r="I641" s="72" t="s">
        <v>5568</v>
      </c>
      <c r="J641" s="71"/>
      <c r="K641" s="65"/>
      <c r="L641" s="72">
        <v>-7.0311274478842103</v>
      </c>
      <c r="M641" s="72">
        <v>101.317671535694</v>
      </c>
      <c r="N641" s="72">
        <v>99.832214765100602</v>
      </c>
      <c r="O641" s="65">
        <f t="shared" si="52"/>
        <v>-7.0311274478842103</v>
      </c>
      <c r="P641" s="71"/>
      <c r="Q641" s="72">
        <v>92.975280699999999</v>
      </c>
      <c r="R641" s="72">
        <v>100.446479914533</v>
      </c>
      <c r="S641" s="72">
        <v>68.3977679558011</v>
      </c>
      <c r="T641" s="72">
        <v>42.9951792270531</v>
      </c>
      <c r="U641" s="72">
        <v>-12.9655599717114</v>
      </c>
      <c r="V641" s="65">
        <f t="shared" si="53"/>
        <v>100.446479914533</v>
      </c>
      <c r="W641" s="71"/>
      <c r="X641" s="72">
        <v>9.4593006079027298</v>
      </c>
      <c r="Y641" s="72">
        <v>1.3986021978022001</v>
      </c>
      <c r="Z641" s="72">
        <v>92.910741515656497</v>
      </c>
      <c r="AA641" s="72">
        <v>-0.28439111500000003</v>
      </c>
      <c r="AB641" s="72">
        <v>41.164402550596002</v>
      </c>
      <c r="AC641" s="72">
        <v>3.5314000000000001</v>
      </c>
      <c r="AD641" s="72">
        <v>63.156986724404099</v>
      </c>
      <c r="AE641" s="72">
        <v>16.501766280384601</v>
      </c>
      <c r="AF641" s="65"/>
      <c r="AG641" s="72">
        <v>7.2526286531684701</v>
      </c>
      <c r="AH641" s="72">
        <v>-20.933799779400701</v>
      </c>
      <c r="AI641" s="65">
        <f t="shared" si="54"/>
        <v>92.910741515656497</v>
      </c>
      <c r="AJ641" s="71"/>
      <c r="AK641" s="65"/>
      <c r="AL641" s="65"/>
      <c r="AM641" s="65"/>
      <c r="AN641" s="65"/>
      <c r="AO641" s="71"/>
      <c r="AP641" s="72">
        <v>92.356283945068995</v>
      </c>
      <c r="AQ641" s="72">
        <v>95.2250172115114</v>
      </c>
      <c r="AR641" s="65"/>
      <c r="AS641" s="65">
        <f t="shared" si="55"/>
        <v>95.2250172115114</v>
      </c>
      <c r="AT641" s="72">
        <v>0</v>
      </c>
      <c r="AU641" s="72">
        <v>15</v>
      </c>
      <c r="AV641" s="65">
        <f t="shared" si="51"/>
        <v>15</v>
      </c>
      <c r="AW641" s="63" t="s">
        <v>5567</v>
      </c>
    </row>
    <row r="642" spans="1:49" ht="16" customHeight="1" x14ac:dyDescent="0.2">
      <c r="A642" s="30" t="s">
        <v>2153</v>
      </c>
      <c r="B642" s="30" t="s">
        <v>2155</v>
      </c>
      <c r="C642" s="71"/>
      <c r="D642" s="72">
        <v>-36.9</v>
      </c>
      <c r="E642" s="72">
        <v>-51.9</v>
      </c>
      <c r="F642" s="72">
        <v>35.9</v>
      </c>
      <c r="G642" s="72">
        <v>-0.8</v>
      </c>
      <c r="H642" s="72">
        <f t="shared" si="50"/>
        <v>35.9</v>
      </c>
      <c r="I642" s="72" t="s">
        <v>5568</v>
      </c>
      <c r="J642" s="71"/>
      <c r="K642" s="65"/>
      <c r="L642" s="72">
        <v>11.036963378181801</v>
      </c>
      <c r="M642" s="72">
        <v>102.01118287027001</v>
      </c>
      <c r="N642" s="72">
        <v>102.34899328858999</v>
      </c>
      <c r="O642" s="65">
        <f t="shared" si="52"/>
        <v>11.036963378181801</v>
      </c>
      <c r="P642" s="71"/>
      <c r="Q642" s="72">
        <v>19.0193926</v>
      </c>
      <c r="R642" s="72">
        <v>70.326335503873594</v>
      </c>
      <c r="S642" s="72">
        <v>55.138099447513802</v>
      </c>
      <c r="T642" s="72">
        <v>26.570058454106199</v>
      </c>
      <c r="U642" s="72">
        <v>11.2211444130127</v>
      </c>
      <c r="V642" s="65">
        <f t="shared" si="53"/>
        <v>70.326335503873594</v>
      </c>
      <c r="W642" s="71"/>
      <c r="X642" s="72">
        <v>4.2921273556230899</v>
      </c>
      <c r="Y642" s="72">
        <v>-6.29370549450549</v>
      </c>
      <c r="Z642" s="72">
        <v>16.2034568954283</v>
      </c>
      <c r="AA642" s="72">
        <v>-24.69578529</v>
      </c>
      <c r="AB642" s="72">
        <v>40.831716107568603</v>
      </c>
      <c r="AC642" s="72">
        <v>7.23580000000001</v>
      </c>
      <c r="AD642" s="72">
        <v>7.1869451255601202</v>
      </c>
      <c r="AE642" s="72">
        <v>19.553363251869499</v>
      </c>
      <c r="AF642" s="65"/>
      <c r="AG642" s="72">
        <v>-13.251890158499499</v>
      </c>
      <c r="AH642" s="72">
        <v>9.9676377454811593</v>
      </c>
      <c r="AI642" s="65">
        <f t="shared" si="54"/>
        <v>40.831716107568603</v>
      </c>
      <c r="AJ642" s="71"/>
      <c r="AK642" s="65"/>
      <c r="AL642" s="65"/>
      <c r="AM642" s="65"/>
      <c r="AN642" s="65"/>
      <c r="AO642" s="71"/>
      <c r="AP642" s="72">
        <v>69.104970974129799</v>
      </c>
      <c r="AQ642" s="72">
        <v>75.1229659970125</v>
      </c>
      <c r="AR642" s="65"/>
      <c r="AS642" s="65">
        <f t="shared" si="55"/>
        <v>75.1229659970125</v>
      </c>
      <c r="AT642" s="72">
        <v>-7</v>
      </c>
      <c r="AU642" s="72">
        <v>-9</v>
      </c>
      <c r="AV642" s="65">
        <f t="shared" si="51"/>
        <v>-7</v>
      </c>
      <c r="AW642" s="63" t="s">
        <v>5569</v>
      </c>
    </row>
    <row r="643" spans="1:49" ht="16" customHeight="1" x14ac:dyDescent="0.2">
      <c r="A643" s="30" t="s">
        <v>2156</v>
      </c>
      <c r="B643" s="30" t="s">
        <v>2158</v>
      </c>
      <c r="C643" s="71"/>
      <c r="D643" s="72">
        <v>32.200000000000003</v>
      </c>
      <c r="E643" s="72">
        <v>-31.8</v>
      </c>
      <c r="F643" s="72">
        <v>-24.8</v>
      </c>
      <c r="G643" s="72">
        <v>42.7</v>
      </c>
      <c r="H643" s="72">
        <f t="shared" si="50"/>
        <v>42.7</v>
      </c>
      <c r="I643" s="72" t="s">
        <v>5568</v>
      </c>
      <c r="J643" s="71"/>
      <c r="K643" s="65"/>
      <c r="L643" s="72">
        <v>36.9025361787658</v>
      </c>
      <c r="M643" s="72">
        <v>56.537542839339402</v>
      </c>
      <c r="N643" s="72">
        <v>57.3699728741596</v>
      </c>
      <c r="O643" s="65">
        <f t="shared" si="52"/>
        <v>36.9025361787658</v>
      </c>
      <c r="P643" s="71"/>
      <c r="Q643" s="72">
        <v>11.9161397</v>
      </c>
      <c r="R643" s="72">
        <v>66.148800714413497</v>
      </c>
      <c r="S643" s="72">
        <v>-16.705678321678299</v>
      </c>
      <c r="T643" s="72">
        <v>9.8282933388842508</v>
      </c>
      <c r="U643" s="72">
        <v>-9.6498126187245603</v>
      </c>
      <c r="V643" s="65">
        <f t="shared" si="53"/>
        <v>66.148800714413497</v>
      </c>
      <c r="W643" s="71"/>
      <c r="X643" s="72">
        <v>9.6055050632911403</v>
      </c>
      <c r="Y643" s="72">
        <v>-3.3966025974025902</v>
      </c>
      <c r="Z643" s="72">
        <v>10.87832154577</v>
      </c>
      <c r="AA643" s="72">
        <v>14.600164299999999</v>
      </c>
      <c r="AB643" s="72">
        <v>51.588282553612203</v>
      </c>
      <c r="AC643" s="72">
        <v>28.533750000000001</v>
      </c>
      <c r="AD643" s="72">
        <v>0</v>
      </c>
      <c r="AE643" s="72">
        <v>2.85368417367122</v>
      </c>
      <c r="AF643" s="65"/>
      <c r="AG643" s="72">
        <v>-2.0066024533229698</v>
      </c>
      <c r="AH643" s="72">
        <v>32.264754467783902</v>
      </c>
      <c r="AI643" s="65">
        <f t="shared" si="54"/>
        <v>51.588282553612203</v>
      </c>
      <c r="AJ643" s="71"/>
      <c r="AK643" s="65"/>
      <c r="AL643" s="65"/>
      <c r="AM643" s="65"/>
      <c r="AN643" s="65"/>
      <c r="AO643" s="71"/>
      <c r="AP643" s="72">
        <v>-4.2765836365611296</v>
      </c>
      <c r="AQ643" s="65"/>
      <c r="AR643" s="65"/>
      <c r="AS643" s="65">
        <f t="shared" si="55"/>
        <v>-4.2765836365611296</v>
      </c>
      <c r="AT643" s="72">
        <v>-3</v>
      </c>
      <c r="AU643" s="72">
        <v>-7</v>
      </c>
      <c r="AV643" s="65">
        <f t="shared" si="51"/>
        <v>-3</v>
      </c>
      <c r="AW643" s="63" t="s">
        <v>5569</v>
      </c>
    </row>
    <row r="644" spans="1:49" ht="16" customHeight="1" x14ac:dyDescent="0.2">
      <c r="A644" s="30" t="s">
        <v>2159</v>
      </c>
      <c r="B644" s="30" t="s">
        <v>2161</v>
      </c>
      <c r="C644" s="71"/>
      <c r="D644" s="72">
        <v>-51.8</v>
      </c>
      <c r="E644" s="72">
        <v>-32.5</v>
      </c>
      <c r="F644" s="72">
        <v>8.4</v>
      </c>
      <c r="G644" s="72">
        <v>19.8</v>
      </c>
      <c r="H644" s="72">
        <f t="shared" ref="H644:H707" si="56">MAX(D644:G644)</f>
        <v>19.8</v>
      </c>
      <c r="I644" s="72" t="s">
        <v>5568</v>
      </c>
      <c r="J644" s="71"/>
      <c r="K644" s="65"/>
      <c r="L644" s="72">
        <v>60.096495127646499</v>
      </c>
      <c r="M644" s="72">
        <v>83.633132504009296</v>
      </c>
      <c r="N644" s="72">
        <v>74.664429530201303</v>
      </c>
      <c r="O644" s="65">
        <f t="shared" si="52"/>
        <v>60.096495127646499</v>
      </c>
      <c r="P644" s="71"/>
      <c r="Q644" s="72">
        <v>92.009722699999998</v>
      </c>
      <c r="R644" s="72">
        <v>100.630449977057</v>
      </c>
      <c r="S644" s="72">
        <v>90.8287071823204</v>
      </c>
      <c r="T644" s="72">
        <v>81.932377294685907</v>
      </c>
      <c r="U644" s="72">
        <v>52.522417397453999</v>
      </c>
      <c r="V644" s="65">
        <f t="shared" si="53"/>
        <v>100.630449977057</v>
      </c>
      <c r="W644" s="71"/>
      <c r="X644" s="72">
        <v>38.942583282674697</v>
      </c>
      <c r="Y644" s="72">
        <v>47.552448351648302</v>
      </c>
      <c r="Z644" s="72">
        <v>65.058167774342195</v>
      </c>
      <c r="AA644" s="72">
        <v>39.645776820000002</v>
      </c>
      <c r="AB644" s="72">
        <v>81.519268089825303</v>
      </c>
      <c r="AC644" s="72">
        <v>16.300599999999999</v>
      </c>
      <c r="AD644" s="72">
        <v>61.508470971857903</v>
      </c>
      <c r="AE644" s="72">
        <v>23.496718380588302</v>
      </c>
      <c r="AF644" s="65"/>
      <c r="AG644" s="72">
        <v>-10.5122698023865</v>
      </c>
      <c r="AH644" s="72">
        <v>0.88486938434235896</v>
      </c>
      <c r="AI644" s="65">
        <f t="shared" si="54"/>
        <v>81.519268089825303</v>
      </c>
      <c r="AJ644" s="71"/>
      <c r="AK644" s="65"/>
      <c r="AL644" s="65"/>
      <c r="AM644" s="65"/>
      <c r="AN644" s="65"/>
      <c r="AO644" s="71"/>
      <c r="AP644" s="72">
        <v>-8.1457230989941198</v>
      </c>
      <c r="AQ644" s="72">
        <v>7.5693369156474404</v>
      </c>
      <c r="AR644" s="65"/>
      <c r="AS644" s="65">
        <f t="shared" si="55"/>
        <v>7.5693369156474404</v>
      </c>
      <c r="AT644" s="72">
        <v>-6</v>
      </c>
      <c r="AU644" s="72">
        <v>-12</v>
      </c>
      <c r="AV644" s="65">
        <f t="shared" ref="AV644:AV707" si="57">MAX(AT644:AU644)</f>
        <v>-6</v>
      </c>
      <c r="AW644" s="63" t="s">
        <v>5569</v>
      </c>
    </row>
    <row r="645" spans="1:49" ht="16" customHeight="1" x14ac:dyDescent="0.2">
      <c r="A645" s="30" t="s">
        <v>2162</v>
      </c>
      <c r="B645" s="30" t="s">
        <v>2164</v>
      </c>
      <c r="C645" s="71"/>
      <c r="D645" s="72">
        <v>-94.6</v>
      </c>
      <c r="E645" s="72">
        <v>-8</v>
      </c>
      <c r="F645" s="72">
        <v>20.100000000000001</v>
      </c>
      <c r="G645" s="72">
        <v>35.9</v>
      </c>
      <c r="H645" s="72">
        <f t="shared" si="56"/>
        <v>35.9</v>
      </c>
      <c r="I645" s="72" t="s">
        <v>5568</v>
      </c>
      <c r="J645" s="71"/>
      <c r="K645" s="65"/>
      <c r="L645" s="72">
        <v>37.742700692832798</v>
      </c>
      <c r="M645" s="72">
        <v>98.543626197390594</v>
      </c>
      <c r="N645" s="72">
        <v>100.671140939597</v>
      </c>
      <c r="O645" s="65">
        <f t="shared" si="52"/>
        <v>37.742700692832798</v>
      </c>
      <c r="P645" s="71"/>
      <c r="Q645" s="72">
        <v>88.303329300000001</v>
      </c>
      <c r="R645" s="72">
        <v>97.2572946713655</v>
      </c>
      <c r="S645" s="72">
        <v>94.033127071823202</v>
      </c>
      <c r="T645" s="72">
        <v>59.033826570048298</v>
      </c>
      <c r="U645" s="72">
        <v>44.884510749646402</v>
      </c>
      <c r="V645" s="65">
        <f t="shared" si="53"/>
        <v>97.2572946713655</v>
      </c>
      <c r="W645" s="71"/>
      <c r="X645" s="72">
        <v>48.669027051671698</v>
      </c>
      <c r="Y645" s="72">
        <v>86.013986813186804</v>
      </c>
      <c r="Z645" s="72">
        <v>36.651028894338403</v>
      </c>
      <c r="AA645" s="72">
        <v>-3.6963880009999999</v>
      </c>
      <c r="AB645" s="72">
        <v>79.578597172165203</v>
      </c>
      <c r="AC645" s="72">
        <v>4.8224</v>
      </c>
      <c r="AD645" s="72">
        <v>0</v>
      </c>
      <c r="AE645" s="72">
        <v>84.536956767827903</v>
      </c>
      <c r="AF645" s="65"/>
      <c r="AG645" s="72">
        <v>7.19242577649913</v>
      </c>
      <c r="AH645" s="72">
        <v>-47.879984485180898</v>
      </c>
      <c r="AI645" s="65">
        <f t="shared" si="54"/>
        <v>86.013986813186804</v>
      </c>
      <c r="AJ645" s="71"/>
      <c r="AK645" s="65"/>
      <c r="AL645" s="65"/>
      <c r="AM645" s="65"/>
      <c r="AN645" s="65"/>
      <c r="AO645" s="71"/>
      <c r="AP645" s="72">
        <v>93.301032553368998</v>
      </c>
      <c r="AQ645" s="72">
        <v>95.374142220521094</v>
      </c>
      <c r="AR645" s="65"/>
      <c r="AS645" s="65">
        <f t="shared" si="55"/>
        <v>95.374142220521094</v>
      </c>
      <c r="AT645" s="72">
        <v>4</v>
      </c>
      <c r="AU645" s="72">
        <v>2</v>
      </c>
      <c r="AV645" s="65">
        <f t="shared" si="57"/>
        <v>4</v>
      </c>
      <c r="AW645" s="63" t="s">
        <v>5569</v>
      </c>
    </row>
    <row r="646" spans="1:49" ht="16" customHeight="1" x14ac:dyDescent="0.2">
      <c r="A646" s="30" t="s">
        <v>2165</v>
      </c>
      <c r="B646" s="30" t="s">
        <v>2167</v>
      </c>
      <c r="C646" s="71"/>
      <c r="D646" s="72">
        <v>102.6</v>
      </c>
      <c r="E646" s="72">
        <v>94.6</v>
      </c>
      <c r="F646" s="72">
        <v>86.6</v>
      </c>
      <c r="G646" s="72">
        <v>81.7</v>
      </c>
      <c r="H646" s="72">
        <f t="shared" si="56"/>
        <v>102.6</v>
      </c>
      <c r="I646" s="72" t="s">
        <v>5566</v>
      </c>
      <c r="J646" s="71"/>
      <c r="K646" s="65"/>
      <c r="L646" s="72">
        <v>98.594273236511398</v>
      </c>
      <c r="M646" s="72">
        <v>97.503359195526798</v>
      </c>
      <c r="N646" s="72">
        <v>101.510067114093</v>
      </c>
      <c r="O646" s="65">
        <f t="shared" si="52"/>
        <v>98.594273236511398</v>
      </c>
      <c r="P646" s="71"/>
      <c r="Q646" s="72">
        <v>92.625375399999996</v>
      </c>
      <c r="R646" s="72">
        <v>91.095246863469896</v>
      </c>
      <c r="S646" s="72">
        <v>96.353569060773395</v>
      </c>
      <c r="T646" s="72">
        <v>98.067642995168995</v>
      </c>
      <c r="U646" s="72">
        <v>94.9552321074964</v>
      </c>
      <c r="V646" s="65">
        <f t="shared" si="53"/>
        <v>98.067642995168995</v>
      </c>
      <c r="W646" s="71"/>
      <c r="X646" s="72">
        <v>90.006413069908803</v>
      </c>
      <c r="Y646" s="72">
        <v>92.607393406593403</v>
      </c>
      <c r="Z646" s="72">
        <v>94.467534309727199</v>
      </c>
      <c r="AA646" s="72">
        <v>88.370765379999995</v>
      </c>
      <c r="AB646" s="72">
        <v>100</v>
      </c>
      <c r="AC646" s="72">
        <v>13.856999999999999</v>
      </c>
      <c r="AD646" s="72">
        <v>34.6982489705943</v>
      </c>
      <c r="AE646" s="72">
        <v>40.129701533099002</v>
      </c>
      <c r="AF646" s="65"/>
      <c r="AG646" s="72">
        <v>-10.929966644787999</v>
      </c>
      <c r="AH646" s="72">
        <v>30.771619166344099</v>
      </c>
      <c r="AI646" s="65">
        <f t="shared" si="54"/>
        <v>100</v>
      </c>
      <c r="AJ646" s="71"/>
      <c r="AK646" s="65"/>
      <c r="AL646" s="65"/>
      <c r="AM646" s="65"/>
      <c r="AN646" s="65"/>
      <c r="AO646" s="71"/>
      <c r="AP646" s="72">
        <v>31.140073196147899</v>
      </c>
      <c r="AQ646" s="72">
        <v>46.620205941637401</v>
      </c>
      <c r="AR646" s="65"/>
      <c r="AS646" s="65">
        <f t="shared" si="55"/>
        <v>46.620205941637401</v>
      </c>
      <c r="AT646" s="72">
        <v>-2</v>
      </c>
      <c r="AU646" s="72">
        <v>-9</v>
      </c>
      <c r="AV646" s="65">
        <f t="shared" si="57"/>
        <v>-2</v>
      </c>
      <c r="AW646" s="63" t="s">
        <v>5569</v>
      </c>
    </row>
    <row r="647" spans="1:49" ht="16" customHeight="1" x14ac:dyDescent="0.2">
      <c r="A647" s="30" t="s">
        <v>2168</v>
      </c>
      <c r="B647" s="30" t="s">
        <v>2170</v>
      </c>
      <c r="C647" s="71"/>
      <c r="D647" s="72">
        <v>-13</v>
      </c>
      <c r="E647" s="72">
        <v>-12.5</v>
      </c>
      <c r="F647" s="72">
        <v>3.1</v>
      </c>
      <c r="G647" s="72">
        <v>58.8</v>
      </c>
      <c r="H647" s="72">
        <f t="shared" si="56"/>
        <v>58.8</v>
      </c>
      <c r="I647" s="72" t="s">
        <v>5568</v>
      </c>
      <c r="J647" s="71"/>
      <c r="K647" s="65"/>
      <c r="L647" s="72">
        <v>70.338734107544695</v>
      </c>
      <c r="M647" s="72">
        <v>101.60972063558</v>
      </c>
      <c r="N647" s="72">
        <v>103.07111687699</v>
      </c>
      <c r="O647" s="65">
        <f t="shared" si="52"/>
        <v>70.338734107544695</v>
      </c>
      <c r="P647" s="71"/>
      <c r="Q647" s="72">
        <v>57.303712900000001</v>
      </c>
      <c r="R647" s="72">
        <v>74.459836305548393</v>
      </c>
      <c r="S647" s="72">
        <v>89.238377622377598</v>
      </c>
      <c r="T647" s="72">
        <v>89.928210074937496</v>
      </c>
      <c r="U647" s="72">
        <v>66.469590366350005</v>
      </c>
      <c r="V647" s="65">
        <f t="shared" si="53"/>
        <v>89.928210074937496</v>
      </c>
      <c r="W647" s="71"/>
      <c r="X647" s="72">
        <v>52.3270240506329</v>
      </c>
      <c r="Y647" s="72">
        <v>77.122877922077905</v>
      </c>
      <c r="Z647" s="72">
        <v>56.022023196028897</v>
      </c>
      <c r="AA647" s="72">
        <v>27.464647880000001</v>
      </c>
      <c r="AB647" s="72">
        <v>76.741239725604103</v>
      </c>
      <c r="AC647" s="72">
        <v>21.6632</v>
      </c>
      <c r="AD647" s="72">
        <v>77.132689244051505</v>
      </c>
      <c r="AE647" s="72">
        <v>14.5033313661555</v>
      </c>
      <c r="AF647" s="65"/>
      <c r="AG647" s="72">
        <v>-30.607788506571701</v>
      </c>
      <c r="AH647" s="72">
        <v>-6.6997930634466902</v>
      </c>
      <c r="AI647" s="65">
        <f t="shared" si="54"/>
        <v>77.132689244051505</v>
      </c>
      <c r="AJ647" s="71"/>
      <c r="AK647" s="65"/>
      <c r="AL647" s="65"/>
      <c r="AM647" s="65"/>
      <c r="AN647" s="65"/>
      <c r="AO647" s="71"/>
      <c r="AP647" s="72">
        <v>100.336764765973</v>
      </c>
      <c r="AQ647" s="65"/>
      <c r="AR647" s="65"/>
      <c r="AS647" s="65">
        <f t="shared" si="55"/>
        <v>100.336764765973</v>
      </c>
      <c r="AT647" s="72">
        <v>1</v>
      </c>
      <c r="AU647" s="72">
        <v>1</v>
      </c>
      <c r="AV647" s="65">
        <f t="shared" si="57"/>
        <v>1</v>
      </c>
      <c r="AW647" s="63" t="s">
        <v>5569</v>
      </c>
    </row>
    <row r="648" spans="1:49" ht="16" customHeight="1" x14ac:dyDescent="0.2">
      <c r="A648" s="30" t="s">
        <v>2171</v>
      </c>
      <c r="B648" s="30" t="s">
        <v>2173</v>
      </c>
      <c r="C648" s="71"/>
      <c r="D648" s="72">
        <v>27.6</v>
      </c>
      <c r="E648" s="72">
        <v>-33.299999999999997</v>
      </c>
      <c r="F648" s="72">
        <v>-4.5999999999999996</v>
      </c>
      <c r="G648" s="72">
        <v>22.1</v>
      </c>
      <c r="H648" s="72">
        <f t="shared" si="56"/>
        <v>27.6</v>
      </c>
      <c r="I648" s="72" t="s">
        <v>5568</v>
      </c>
      <c r="J648" s="71"/>
      <c r="K648" s="65"/>
      <c r="L648" s="72">
        <v>7.0378380219734504</v>
      </c>
      <c r="M648" s="72">
        <v>78.751687610343694</v>
      </c>
      <c r="N648" s="72">
        <v>82.597004363722107</v>
      </c>
      <c r="O648" s="65">
        <f t="shared" si="52"/>
        <v>7.0378380219734504</v>
      </c>
      <c r="P648" s="71"/>
      <c r="Q648" s="72">
        <v>11.6012773</v>
      </c>
      <c r="R648" s="72">
        <v>79.122952170608102</v>
      </c>
      <c r="S648" s="72">
        <v>-1.6707132867132799</v>
      </c>
      <c r="T648" s="72">
        <v>2.5843299750208102</v>
      </c>
      <c r="U648" s="72">
        <v>-4.6294598371777402</v>
      </c>
      <c r="V648" s="65">
        <f t="shared" si="53"/>
        <v>79.122952170608102</v>
      </c>
      <c r="W648" s="71"/>
      <c r="X648" s="72">
        <v>5.1751253164556896</v>
      </c>
      <c r="Y648" s="72">
        <v>43.356644155844101</v>
      </c>
      <c r="Z648" s="72">
        <v>48.341785169686801</v>
      </c>
      <c r="AA648" s="72">
        <v>3.3331721390000002</v>
      </c>
      <c r="AB648" s="72">
        <v>0</v>
      </c>
      <c r="AC648" s="72">
        <v>9.6752500000000001</v>
      </c>
      <c r="AD648" s="72">
        <v>51.564786112833197</v>
      </c>
      <c r="AE648" s="72">
        <v>18.541577948018901</v>
      </c>
      <c r="AF648" s="65"/>
      <c r="AG648" s="72">
        <v>-10.5499504396793</v>
      </c>
      <c r="AH648" s="72">
        <v>19.4135261104155</v>
      </c>
      <c r="AI648" s="65">
        <f t="shared" si="54"/>
        <v>51.564786112833197</v>
      </c>
      <c r="AJ648" s="71"/>
      <c r="AK648" s="65"/>
      <c r="AL648" s="65"/>
      <c r="AM648" s="65"/>
      <c r="AN648" s="65"/>
      <c r="AO648" s="71"/>
      <c r="AP648" s="72">
        <v>38.143418536114702</v>
      </c>
      <c r="AQ648" s="65"/>
      <c r="AR648" s="65"/>
      <c r="AS648" s="65">
        <f t="shared" si="55"/>
        <v>38.143418536114702</v>
      </c>
      <c r="AT648" s="72">
        <v>-1</v>
      </c>
      <c r="AU648" s="72">
        <v>-11</v>
      </c>
      <c r="AV648" s="65">
        <f t="shared" si="57"/>
        <v>-1</v>
      </c>
      <c r="AW648" s="63" t="s">
        <v>5569</v>
      </c>
    </row>
    <row r="649" spans="1:49" ht="16" customHeight="1" x14ac:dyDescent="0.2">
      <c r="A649" s="30" t="s">
        <v>2174</v>
      </c>
      <c r="B649" s="30" t="s">
        <v>2176</v>
      </c>
      <c r="C649" s="71"/>
      <c r="D649" s="72">
        <v>27.2</v>
      </c>
      <c r="E649" s="72">
        <v>-25.8</v>
      </c>
      <c r="F649" s="72">
        <v>-37.799999999999997</v>
      </c>
      <c r="G649" s="72">
        <v>56.5</v>
      </c>
      <c r="H649" s="72">
        <f t="shared" si="56"/>
        <v>56.5</v>
      </c>
      <c r="I649" s="72" t="s">
        <v>5568</v>
      </c>
      <c r="J649" s="71"/>
      <c r="K649" s="65"/>
      <c r="L649" s="72">
        <v>8.6293538838953996</v>
      </c>
      <c r="M649" s="72">
        <v>99.678055872884002</v>
      </c>
      <c r="N649" s="72">
        <v>99.049416204741107</v>
      </c>
      <c r="O649" s="65">
        <f t="shared" si="52"/>
        <v>8.6293538838953996</v>
      </c>
      <c r="P649" s="71"/>
      <c r="Q649" s="72">
        <v>9.5786831299999999</v>
      </c>
      <c r="R649" s="72">
        <v>9.3879207416323691</v>
      </c>
      <c r="S649" s="72">
        <v>25.951664335664301</v>
      </c>
      <c r="T649" s="72">
        <v>36.556020233139002</v>
      </c>
      <c r="U649" s="72">
        <v>17.2158590230664</v>
      </c>
      <c r="V649" s="65">
        <f t="shared" si="53"/>
        <v>36.556020233139002</v>
      </c>
      <c r="W649" s="71"/>
      <c r="X649" s="72">
        <v>21.314365822784801</v>
      </c>
      <c r="Y649" s="72">
        <v>31.668332467532402</v>
      </c>
      <c r="Z649" s="72">
        <v>5.3047980424837702</v>
      </c>
      <c r="AA649" s="72">
        <v>13.79717452</v>
      </c>
      <c r="AB649" s="72">
        <v>65.789616785911207</v>
      </c>
      <c r="AC649" s="72">
        <v>9.9055999999999997</v>
      </c>
      <c r="AD649" s="72">
        <v>58.035757901421498</v>
      </c>
      <c r="AE649" s="72">
        <v>-7.9659047562640701</v>
      </c>
      <c r="AF649" s="65"/>
      <c r="AG649" s="72">
        <v>-30.634740713458001</v>
      </c>
      <c r="AH649" s="72">
        <v>13.667678699252701</v>
      </c>
      <c r="AI649" s="65">
        <f t="shared" si="54"/>
        <v>65.789616785911207</v>
      </c>
      <c r="AJ649" s="71"/>
      <c r="AK649" s="65"/>
      <c r="AL649" s="65"/>
      <c r="AM649" s="65"/>
      <c r="AN649" s="65"/>
      <c r="AO649" s="71"/>
      <c r="AP649" s="72">
        <v>91.737419824438405</v>
      </c>
      <c r="AQ649" s="65"/>
      <c r="AR649" s="65"/>
      <c r="AS649" s="65">
        <f t="shared" si="55"/>
        <v>91.737419824438405</v>
      </c>
      <c r="AT649" s="72">
        <v>1</v>
      </c>
      <c r="AU649" s="72">
        <v>-13</v>
      </c>
      <c r="AV649" s="65">
        <f t="shared" si="57"/>
        <v>1</v>
      </c>
      <c r="AW649" s="63" t="s">
        <v>5569</v>
      </c>
    </row>
    <row r="650" spans="1:49" ht="16" customHeight="1" x14ac:dyDescent="0.2">
      <c r="A650" s="30" t="s">
        <v>2177</v>
      </c>
      <c r="B650" s="30" t="s">
        <v>2179</v>
      </c>
      <c r="C650" s="71"/>
      <c r="D650" s="72">
        <v>33.5</v>
      </c>
      <c r="E650" s="72">
        <v>-25.1</v>
      </c>
      <c r="F650" s="72">
        <v>36</v>
      </c>
      <c r="G650" s="72">
        <v>38.200000000000003</v>
      </c>
      <c r="H650" s="72">
        <f t="shared" si="56"/>
        <v>38.200000000000003</v>
      </c>
      <c r="I650" s="72" t="s">
        <v>5568</v>
      </c>
      <c r="J650" s="71"/>
      <c r="K650" s="65"/>
      <c r="L650" s="72">
        <v>90.125624307205996</v>
      </c>
      <c r="M650" s="72">
        <v>103.74496120670899</v>
      </c>
      <c r="N650" s="72">
        <v>104.86577181208</v>
      </c>
      <c r="O650" s="65">
        <f t="shared" si="52"/>
        <v>90.125624307205996</v>
      </c>
      <c r="P650" s="71"/>
      <c r="Q650" s="72">
        <v>-105.98014000000001</v>
      </c>
      <c r="R650" s="72">
        <v>28.8884549811787</v>
      </c>
      <c r="S650" s="72">
        <v>35.138099447513802</v>
      </c>
      <c r="T650" s="72">
        <v>39.516918357487903</v>
      </c>
      <c r="U650" s="72">
        <v>15.322983168316799</v>
      </c>
      <c r="V650" s="65">
        <f t="shared" si="53"/>
        <v>39.516918357487903</v>
      </c>
      <c r="W650" s="71"/>
      <c r="X650" s="72">
        <v>15.5383279635258</v>
      </c>
      <c r="Y650" s="72">
        <v>40.959041758241703</v>
      </c>
      <c r="Z650" s="72">
        <v>21.7877409342384</v>
      </c>
      <c r="AA650" s="72">
        <v>-85.369834600000004</v>
      </c>
      <c r="AB650" s="72">
        <v>-6.7718816425582404E-2</v>
      </c>
      <c r="AC650" s="72">
        <v>4.4683999999999999</v>
      </c>
      <c r="AD650" s="72">
        <v>78.020716535853495</v>
      </c>
      <c r="AE650" s="72">
        <v>4.7058326108445998</v>
      </c>
      <c r="AF650" s="65"/>
      <c r="AG650" s="72">
        <v>-4.8656071648123396</v>
      </c>
      <c r="AH650" s="72">
        <v>2.1374190829568902</v>
      </c>
      <c r="AI650" s="65">
        <f t="shared" si="54"/>
        <v>78.020716535853495</v>
      </c>
      <c r="AJ650" s="71"/>
      <c r="AK650" s="65"/>
      <c r="AL650" s="65"/>
      <c r="AM650" s="65"/>
      <c r="AN650" s="65"/>
      <c r="AO650" s="71"/>
      <c r="AP650" s="72">
        <v>84.920762490855907</v>
      </c>
      <c r="AQ650" s="72">
        <v>89.3395501892645</v>
      </c>
      <c r="AR650" s="65"/>
      <c r="AS650" s="65">
        <f t="shared" si="55"/>
        <v>89.3395501892645</v>
      </c>
      <c r="AT650" s="72">
        <v>-4</v>
      </c>
      <c r="AU650" s="72">
        <v>-11</v>
      </c>
      <c r="AV650" s="65">
        <f t="shared" si="57"/>
        <v>-4</v>
      </c>
      <c r="AW650" s="63" t="s">
        <v>5569</v>
      </c>
    </row>
    <row r="651" spans="1:49" ht="16" customHeight="1" x14ac:dyDescent="0.2">
      <c r="A651" s="30" t="s">
        <v>2180</v>
      </c>
      <c r="B651" s="30" t="s">
        <v>2182</v>
      </c>
      <c r="C651" s="71"/>
      <c r="D651" s="72">
        <v>70.099999999999994</v>
      </c>
      <c r="E651" s="72">
        <v>-26.6</v>
      </c>
      <c r="F651" s="72">
        <v>5.8</v>
      </c>
      <c r="G651" s="72">
        <v>35.9</v>
      </c>
      <c r="H651" s="72">
        <f t="shared" si="56"/>
        <v>70.099999999999994</v>
      </c>
      <c r="I651" s="72" t="s">
        <v>5568</v>
      </c>
      <c r="J651" s="71"/>
      <c r="K651" s="65"/>
      <c r="L651" s="72">
        <v>3.5701890890079802</v>
      </c>
      <c r="M651" s="72">
        <v>99.356111745767905</v>
      </c>
      <c r="N651" s="72">
        <v>96.855761292605195</v>
      </c>
      <c r="O651" s="65">
        <f t="shared" si="52"/>
        <v>3.5701890890079802</v>
      </c>
      <c r="P651" s="71"/>
      <c r="Q651" s="72">
        <v>14.590514300000001</v>
      </c>
      <c r="R651" s="72">
        <v>83.573460546673701</v>
      </c>
      <c r="S651" s="72">
        <v>35.741874125874098</v>
      </c>
      <c r="T651" s="72">
        <v>31.060599750208102</v>
      </c>
      <c r="U651" s="72">
        <v>-5.9863119402984903</v>
      </c>
      <c r="V651" s="65">
        <f t="shared" si="53"/>
        <v>83.573460546673701</v>
      </c>
      <c r="W651" s="71"/>
      <c r="X651" s="72">
        <v>1.0612012658227801</v>
      </c>
      <c r="Y651" s="72">
        <v>-21.5784207792207</v>
      </c>
      <c r="Z651" s="72">
        <v>43.398347459129702</v>
      </c>
      <c r="AA651" s="72">
        <v>-13.23108715</v>
      </c>
      <c r="AB651" s="72">
        <v>50.037080526543399</v>
      </c>
      <c r="AC651" s="72">
        <v>22.63</v>
      </c>
      <c r="AD651" s="72">
        <v>28.141220001027801</v>
      </c>
      <c r="AE651" s="72">
        <v>-5.3513341403858199</v>
      </c>
      <c r="AF651" s="65"/>
      <c r="AG651" s="72">
        <v>-23.320991527034298</v>
      </c>
      <c r="AH651" s="72">
        <v>33.413176214155001</v>
      </c>
      <c r="AI651" s="65">
        <f t="shared" si="54"/>
        <v>50.037080526543399</v>
      </c>
      <c r="AJ651" s="71"/>
      <c r="AK651" s="65"/>
      <c r="AL651" s="65"/>
      <c r="AM651" s="65"/>
      <c r="AN651" s="65"/>
      <c r="AO651" s="71"/>
      <c r="AP651" s="72">
        <v>43.632581235322398</v>
      </c>
      <c r="AQ651" s="65"/>
      <c r="AR651" s="65"/>
      <c r="AS651" s="65">
        <f t="shared" si="55"/>
        <v>43.632581235322398</v>
      </c>
      <c r="AT651" s="72">
        <v>-1</v>
      </c>
      <c r="AU651" s="72">
        <v>-6</v>
      </c>
      <c r="AV651" s="65">
        <f t="shared" si="57"/>
        <v>-1</v>
      </c>
      <c r="AW651" s="63" t="s">
        <v>5569</v>
      </c>
    </row>
    <row r="652" spans="1:49" ht="16" customHeight="1" x14ac:dyDescent="0.2">
      <c r="A652" s="30" t="s">
        <v>2183</v>
      </c>
      <c r="B652" s="30" t="s">
        <v>2185</v>
      </c>
      <c r="C652" s="71"/>
      <c r="D652" s="72">
        <v>-60.7</v>
      </c>
      <c r="E652" s="72">
        <v>-28.8</v>
      </c>
      <c r="F652" s="72">
        <v>39.799999999999997</v>
      </c>
      <c r="G652" s="72">
        <v>35.9</v>
      </c>
      <c r="H652" s="72">
        <f t="shared" si="56"/>
        <v>39.799999999999997</v>
      </c>
      <c r="I652" s="72" t="s">
        <v>5568</v>
      </c>
      <c r="J652" s="71"/>
      <c r="K652" s="65"/>
      <c r="L652" s="72">
        <v>3.8557842121606498</v>
      </c>
      <c r="M652" s="72">
        <v>61.044760618963501</v>
      </c>
      <c r="N652" s="72">
        <v>82.597004363722107</v>
      </c>
      <c r="O652" s="65">
        <f t="shared" si="52"/>
        <v>3.8557842121606498</v>
      </c>
      <c r="P652" s="71"/>
      <c r="Q652" s="72">
        <v>9.7313835599999994</v>
      </c>
      <c r="R652" s="72">
        <v>6.2948792628349501</v>
      </c>
      <c r="S652" s="72">
        <v>42.647468531468498</v>
      </c>
      <c r="T652" s="72">
        <v>27.6467779350541</v>
      </c>
      <c r="U652" s="72">
        <v>21.150730122116599</v>
      </c>
      <c r="V652" s="65">
        <f t="shared" si="53"/>
        <v>42.647468531468498</v>
      </c>
      <c r="W652" s="71"/>
      <c r="X652" s="72">
        <v>7.3903151898734096</v>
      </c>
      <c r="Y652" s="72">
        <v>17.382618181818099</v>
      </c>
      <c r="Z652" s="72">
        <v>-30.324124968970501</v>
      </c>
      <c r="AA652" s="72">
        <v>1.484387635</v>
      </c>
      <c r="AB652" s="72">
        <v>23.430205007496401</v>
      </c>
      <c r="AC652" s="72">
        <v>18.252800000000001</v>
      </c>
      <c r="AD652" s="72">
        <v>22.1606607489271</v>
      </c>
      <c r="AE652" s="72">
        <v>4.5428349947775697</v>
      </c>
      <c r="AF652" s="65"/>
      <c r="AG652" s="72">
        <v>-30.1789900126115</v>
      </c>
      <c r="AH652" s="72">
        <v>-36.736347891531899</v>
      </c>
      <c r="AI652" s="65">
        <f t="shared" si="54"/>
        <v>23.430205007496401</v>
      </c>
      <c r="AJ652" s="71"/>
      <c r="AK652" s="65"/>
      <c r="AL652" s="65"/>
      <c r="AM652" s="65"/>
      <c r="AN652" s="65"/>
      <c r="AO652" s="71"/>
      <c r="AP652" s="72">
        <v>48.225764281938901</v>
      </c>
      <c r="AQ652" s="65"/>
      <c r="AR652" s="65"/>
      <c r="AS652" s="65">
        <f t="shared" si="55"/>
        <v>48.225764281938901</v>
      </c>
      <c r="AT652" s="72">
        <v>2</v>
      </c>
      <c r="AU652" s="72">
        <v>-14</v>
      </c>
      <c r="AV652" s="65">
        <f t="shared" si="57"/>
        <v>2</v>
      </c>
      <c r="AW652" s="63" t="s">
        <v>5569</v>
      </c>
    </row>
    <row r="653" spans="1:49" ht="16" customHeight="1" x14ac:dyDescent="0.2">
      <c r="A653" s="30" t="s">
        <v>2186</v>
      </c>
      <c r="B653" s="30" t="s">
        <v>2188</v>
      </c>
      <c r="C653" s="71"/>
      <c r="D653" s="72">
        <v>71.900000000000006</v>
      </c>
      <c r="E653" s="72">
        <v>-16.899999999999999</v>
      </c>
      <c r="F653" s="72">
        <v>48.3</v>
      </c>
      <c r="G653" s="72">
        <v>22.1</v>
      </c>
      <c r="H653" s="72">
        <f t="shared" si="56"/>
        <v>71.900000000000006</v>
      </c>
      <c r="I653" s="72" t="s">
        <v>5568</v>
      </c>
      <c r="J653" s="71"/>
      <c r="K653" s="65"/>
      <c r="L653" s="72">
        <v>53.172904412302003</v>
      </c>
      <c r="M653" s="72">
        <v>99.356111745767905</v>
      </c>
      <c r="N653" s="72">
        <v>100.87746196485401</v>
      </c>
      <c r="O653" s="65">
        <f t="shared" si="52"/>
        <v>53.172904412302003</v>
      </c>
      <c r="P653" s="71"/>
      <c r="Q653" s="72">
        <v>-3.8872969999999998</v>
      </c>
      <c r="R653" s="72">
        <v>42.081182113019103</v>
      </c>
      <c r="S653" s="72">
        <v>89.937678321678305</v>
      </c>
      <c r="T653" s="72">
        <v>39.969842048293003</v>
      </c>
      <c r="U653" s="72">
        <v>-2.3228112618724399</v>
      </c>
      <c r="V653" s="65">
        <f t="shared" si="53"/>
        <v>89.937678321678305</v>
      </c>
      <c r="W653" s="71"/>
      <c r="X653" s="72">
        <v>1.3776569620253001</v>
      </c>
      <c r="Y653" s="72">
        <v>29.070929870129799</v>
      </c>
      <c r="Z653" s="72">
        <v>9.5389907443526294</v>
      </c>
      <c r="AA653" s="72">
        <v>7.4104821660000004</v>
      </c>
      <c r="AB653" s="72">
        <v>56.212760337768998</v>
      </c>
      <c r="AC653" s="72">
        <v>31.6375999999999</v>
      </c>
      <c r="AD653" s="72">
        <v>61.025656522921601</v>
      </c>
      <c r="AE653" s="72">
        <v>25.395893160058399</v>
      </c>
      <c r="AF653" s="65"/>
      <c r="AG653" s="72">
        <v>-25.240969776366299</v>
      </c>
      <c r="AH653" s="72">
        <v>-40.5482635701457</v>
      </c>
      <c r="AI653" s="65">
        <f t="shared" si="54"/>
        <v>61.025656522921601</v>
      </c>
      <c r="AJ653" s="71"/>
      <c r="AK653" s="65"/>
      <c r="AL653" s="65"/>
      <c r="AM653" s="65"/>
      <c r="AN653" s="65"/>
      <c r="AO653" s="71"/>
      <c r="AP653" s="72">
        <v>69.883755194572402</v>
      </c>
      <c r="AQ653" s="65"/>
      <c r="AR653" s="65"/>
      <c r="AS653" s="65">
        <f t="shared" si="55"/>
        <v>69.883755194572402</v>
      </c>
      <c r="AT653" s="72">
        <v>-18</v>
      </c>
      <c r="AU653" s="72">
        <v>4</v>
      </c>
      <c r="AV653" s="65">
        <f t="shared" si="57"/>
        <v>4</v>
      </c>
      <c r="AW653" s="63" t="s">
        <v>5569</v>
      </c>
    </row>
    <row r="654" spans="1:49" ht="16" customHeight="1" x14ac:dyDescent="0.2">
      <c r="A654" s="30" t="s">
        <v>2189</v>
      </c>
      <c r="B654" s="30" t="s">
        <v>2191</v>
      </c>
      <c r="C654" s="71"/>
      <c r="D654" s="72">
        <v>96</v>
      </c>
      <c r="E654" s="72">
        <v>-11.7</v>
      </c>
      <c r="F654" s="72">
        <v>10.199999999999999</v>
      </c>
      <c r="G654" s="72">
        <v>-53.4</v>
      </c>
      <c r="H654" s="72">
        <f t="shared" si="56"/>
        <v>96</v>
      </c>
      <c r="I654" s="72" t="s">
        <v>5566</v>
      </c>
      <c r="J654" s="71"/>
      <c r="K654" s="65"/>
      <c r="L654" s="72">
        <v>-7.7972768565206803</v>
      </c>
      <c r="M654" s="72">
        <v>-33.284868626025499</v>
      </c>
      <c r="N654" s="72">
        <v>-5.8804104257577503</v>
      </c>
      <c r="O654" s="65">
        <f t="shared" si="52"/>
        <v>-7.7972768565206803</v>
      </c>
      <c r="P654" s="71"/>
      <c r="Q654" s="72">
        <v>59.6079018</v>
      </c>
      <c r="R654" s="72">
        <v>98.210343957467202</v>
      </c>
      <c r="S654" s="72">
        <v>-7.35253146853145</v>
      </c>
      <c r="T654" s="72">
        <v>1.9182184013322101</v>
      </c>
      <c r="U654" s="72">
        <v>-5.3078858887381202</v>
      </c>
      <c r="V654" s="65">
        <f t="shared" si="53"/>
        <v>98.210343957467202</v>
      </c>
      <c r="W654" s="71"/>
      <c r="X654" s="72">
        <v>-1.1539886075949299</v>
      </c>
      <c r="Y654" s="72">
        <v>31.668332467532402</v>
      </c>
      <c r="Z654" s="72">
        <v>97.676867974041599</v>
      </c>
      <c r="AA654" s="72">
        <v>88.955670510000004</v>
      </c>
      <c r="AB654" s="72">
        <v>89.312265492087903</v>
      </c>
      <c r="AC654" s="72">
        <v>25.851500000000001</v>
      </c>
      <c r="AD654" s="72">
        <v>72.421504336526496</v>
      </c>
      <c r="AE654" s="72">
        <v>37.259592243400199</v>
      </c>
      <c r="AF654" s="65"/>
      <c r="AG654" s="72">
        <v>-17.5873862603692</v>
      </c>
      <c r="AH654" s="72">
        <v>-38.059300383591498</v>
      </c>
      <c r="AI654" s="65">
        <f t="shared" si="54"/>
        <v>97.676867974041599</v>
      </c>
      <c r="AJ654" s="71"/>
      <c r="AK654" s="65"/>
      <c r="AL654" s="65"/>
      <c r="AM654" s="65"/>
      <c r="AN654" s="65"/>
      <c r="AO654" s="71"/>
      <c r="AP654" s="72">
        <v>-17.314632374266299</v>
      </c>
      <c r="AQ654" s="65"/>
      <c r="AR654" s="65"/>
      <c r="AS654" s="65">
        <f t="shared" si="55"/>
        <v>-17.314632374266299</v>
      </c>
      <c r="AT654" s="72">
        <v>-16</v>
      </c>
      <c r="AU654" s="72">
        <v>11</v>
      </c>
      <c r="AV654" s="65">
        <f t="shared" si="57"/>
        <v>11</v>
      </c>
      <c r="AW654" s="63" t="s">
        <v>5567</v>
      </c>
    </row>
    <row r="655" spans="1:49" ht="16" customHeight="1" x14ac:dyDescent="0.2">
      <c r="A655" s="30" t="s">
        <v>2192</v>
      </c>
      <c r="B655" s="30" t="s">
        <v>2194</v>
      </c>
      <c r="C655" s="71"/>
      <c r="D655" s="72">
        <v>102.6</v>
      </c>
      <c r="E655" s="72">
        <v>-48.1</v>
      </c>
      <c r="F655" s="72">
        <v>-73.599999999999994</v>
      </c>
      <c r="G655" s="72">
        <v>-5.3</v>
      </c>
      <c r="H655" s="72">
        <f t="shared" si="56"/>
        <v>102.6</v>
      </c>
      <c r="I655" s="72" t="s">
        <v>5566</v>
      </c>
      <c r="J655" s="71"/>
      <c r="K655" s="65"/>
      <c r="L655" s="72">
        <v>96.898431696643101</v>
      </c>
      <c r="M655" s="72">
        <v>103.54138539827601</v>
      </c>
      <c r="N655" s="72">
        <v>104.167944333058</v>
      </c>
      <c r="O655" s="65">
        <f t="shared" si="52"/>
        <v>96.898431696643101</v>
      </c>
      <c r="P655" s="71"/>
      <c r="Q655" s="72">
        <v>12.4264648</v>
      </c>
      <c r="R655" s="72">
        <v>82.455392568140596</v>
      </c>
      <c r="S655" s="72">
        <v>87.490125874125795</v>
      </c>
      <c r="T655" s="72">
        <v>93.591823730224803</v>
      </c>
      <c r="U655" s="72">
        <v>90.350187381275404</v>
      </c>
      <c r="V655" s="65">
        <f t="shared" si="53"/>
        <v>93.591823730224803</v>
      </c>
      <c r="W655" s="71"/>
      <c r="X655" s="72">
        <v>73.529555696202493</v>
      </c>
      <c r="Y655" s="72">
        <v>95.304696103896106</v>
      </c>
      <c r="Z655" s="72">
        <v>65.2466399517713</v>
      </c>
      <c r="AA655" s="72">
        <v>89.299743039999996</v>
      </c>
      <c r="AB655" s="72">
        <v>66.667696681292796</v>
      </c>
      <c r="AC655" s="72">
        <v>22.201999999999899</v>
      </c>
      <c r="AD655" s="72">
        <v>55.287908718341797</v>
      </c>
      <c r="AE655" s="72">
        <v>60.907639218231303</v>
      </c>
      <c r="AF655" s="65"/>
      <c r="AG655" s="72">
        <v>0.84303466629783896</v>
      </c>
      <c r="AH655" s="72">
        <v>19.4790938678407</v>
      </c>
      <c r="AI655" s="65">
        <f t="shared" si="54"/>
        <v>95.304696103896106</v>
      </c>
      <c r="AJ655" s="71"/>
      <c r="AK655" s="65"/>
      <c r="AL655" s="65"/>
      <c r="AM655" s="65"/>
      <c r="AN655" s="65"/>
      <c r="AO655" s="71"/>
      <c r="AP655" s="72">
        <v>91.644732274170394</v>
      </c>
      <c r="AQ655" s="65"/>
      <c r="AR655" s="65"/>
      <c r="AS655" s="65">
        <f t="shared" si="55"/>
        <v>91.644732274170394</v>
      </c>
      <c r="AT655" s="72">
        <v>-12</v>
      </c>
      <c r="AU655" s="72">
        <v>-8</v>
      </c>
      <c r="AV655" s="65">
        <f t="shared" si="57"/>
        <v>-8</v>
      </c>
      <c r="AW655" s="63" t="s">
        <v>5569</v>
      </c>
    </row>
    <row r="656" spans="1:49" ht="16" customHeight="1" x14ac:dyDescent="0.2">
      <c r="A656" s="30" t="s">
        <v>2195</v>
      </c>
      <c r="B656" s="30" t="s">
        <v>2197</v>
      </c>
      <c r="C656" s="71"/>
      <c r="D656" s="72">
        <v>-33.200000000000003</v>
      </c>
      <c r="E656" s="72">
        <v>-26.6</v>
      </c>
      <c r="F656" s="72">
        <v>29.9</v>
      </c>
      <c r="G656" s="72">
        <v>8.4</v>
      </c>
      <c r="H656" s="72">
        <f t="shared" si="56"/>
        <v>29.9</v>
      </c>
      <c r="I656" s="72" t="s">
        <v>5568</v>
      </c>
      <c r="J656" s="71"/>
      <c r="K656" s="65"/>
      <c r="L656" s="72">
        <v>-0.68343142212879104</v>
      </c>
      <c r="M656" s="72">
        <v>70.803172814355605</v>
      </c>
      <c r="N656" s="72">
        <v>42.785234899328799</v>
      </c>
      <c r="O656" s="65">
        <f t="shared" si="52"/>
        <v>-0.68343142212879104</v>
      </c>
      <c r="P656" s="71"/>
      <c r="Q656" s="72">
        <v>-15.816834999999999</v>
      </c>
      <c r="R656" s="72">
        <v>19.944275923496299</v>
      </c>
      <c r="S656" s="72">
        <v>6.0773259668508297</v>
      </c>
      <c r="T656" s="72">
        <v>26.570058454106199</v>
      </c>
      <c r="U656" s="72">
        <v>2.0273678925035399</v>
      </c>
      <c r="V656" s="65">
        <f t="shared" si="53"/>
        <v>26.570058454106199</v>
      </c>
      <c r="W656" s="71"/>
      <c r="X656" s="72">
        <v>4.9000300911853998</v>
      </c>
      <c r="Y656" s="72">
        <v>4.6953054945054902</v>
      </c>
      <c r="Z656" s="72">
        <v>-23.5650200361715</v>
      </c>
      <c r="AA656" s="72">
        <v>-3.8269369750000002</v>
      </c>
      <c r="AB656" s="72">
        <v>44.359054768038597</v>
      </c>
      <c r="AC656" s="72">
        <v>-5.68320000000001</v>
      </c>
      <c r="AD656" s="72">
        <v>45.666075333140697</v>
      </c>
      <c r="AE656" s="72">
        <v>3.8905772306414201</v>
      </c>
      <c r="AF656" s="65"/>
      <c r="AG656" s="72">
        <v>-14.1862330315963</v>
      </c>
      <c r="AH656" s="72">
        <v>0.72170875017791403</v>
      </c>
      <c r="AI656" s="65">
        <f t="shared" si="54"/>
        <v>45.666075333140697</v>
      </c>
      <c r="AJ656" s="71"/>
      <c r="AK656" s="65"/>
      <c r="AL656" s="65"/>
      <c r="AM656" s="65"/>
      <c r="AN656" s="65"/>
      <c r="AO656" s="71"/>
      <c r="AP656" s="72">
        <v>25.821488438310801</v>
      </c>
      <c r="AQ656" s="72">
        <v>35.038163575222299</v>
      </c>
      <c r="AR656" s="65"/>
      <c r="AS656" s="65">
        <f t="shared" si="55"/>
        <v>35.038163575222299</v>
      </c>
      <c r="AT656" s="72">
        <v>-5</v>
      </c>
      <c r="AU656" s="72">
        <v>-4</v>
      </c>
      <c r="AV656" s="65">
        <f t="shared" si="57"/>
        <v>-4</v>
      </c>
      <c r="AW656" s="63" t="s">
        <v>5569</v>
      </c>
    </row>
    <row r="657" spans="1:49" ht="16" customHeight="1" x14ac:dyDescent="0.2">
      <c r="A657" s="30" t="s">
        <v>2198</v>
      </c>
      <c r="B657" s="30" t="s">
        <v>2200</v>
      </c>
      <c r="C657" s="71"/>
      <c r="D657" s="72">
        <v>-37</v>
      </c>
      <c r="E657" s="72">
        <v>-34.799999999999997</v>
      </c>
      <c r="F657" s="72">
        <v>30.1</v>
      </c>
      <c r="G657" s="72">
        <v>40.5</v>
      </c>
      <c r="H657" s="72">
        <f t="shared" si="56"/>
        <v>40.5</v>
      </c>
      <c r="I657" s="72" t="s">
        <v>5568</v>
      </c>
      <c r="J657" s="71"/>
      <c r="K657" s="65"/>
      <c r="L657" s="72">
        <v>5.2841419366200704</v>
      </c>
      <c r="M657" s="72">
        <v>60.722816491847503</v>
      </c>
      <c r="N657" s="72">
        <v>70.531902346974803</v>
      </c>
      <c r="O657" s="65">
        <f t="shared" si="52"/>
        <v>5.2841419366200704</v>
      </c>
      <c r="P657" s="71"/>
      <c r="Q657" s="72">
        <v>46.843722999999997</v>
      </c>
      <c r="R657" s="72">
        <v>81.054398594738799</v>
      </c>
      <c r="S657" s="72">
        <v>27.787328671328599</v>
      </c>
      <c r="T657" s="72">
        <v>31.893239217318801</v>
      </c>
      <c r="U657" s="72">
        <v>24.9499160108548</v>
      </c>
      <c r="V657" s="65">
        <f t="shared" si="53"/>
        <v>81.054398594738799</v>
      </c>
      <c r="W657" s="71"/>
      <c r="X657" s="72">
        <v>28.909302531645501</v>
      </c>
      <c r="Y657" s="72">
        <v>-0.79919999999999902</v>
      </c>
      <c r="Z657" s="72">
        <v>96.120075179970897</v>
      </c>
      <c r="AA657" s="72">
        <v>77.705918420000003</v>
      </c>
      <c r="AB657" s="72">
        <v>89.064334713552896</v>
      </c>
      <c r="AC657" s="72">
        <v>32.924749999999896</v>
      </c>
      <c r="AD657" s="72">
        <v>50.436359347819597</v>
      </c>
      <c r="AE657" s="72">
        <v>28.369521236572901</v>
      </c>
      <c r="AF657" s="65"/>
      <c r="AG657" s="72">
        <v>-5.8918285030331603</v>
      </c>
      <c r="AH657" s="72">
        <v>71.257584903991599</v>
      </c>
      <c r="AI657" s="65">
        <f t="shared" si="54"/>
        <v>96.120075179970897</v>
      </c>
      <c r="AJ657" s="71"/>
      <c r="AK657" s="65"/>
      <c r="AL657" s="65"/>
      <c r="AM657" s="65"/>
      <c r="AN657" s="65"/>
      <c r="AO657" s="71"/>
      <c r="AP657" s="72">
        <v>21.4596594878664</v>
      </c>
      <c r="AQ657" s="65"/>
      <c r="AR657" s="65"/>
      <c r="AS657" s="65">
        <f t="shared" si="55"/>
        <v>21.4596594878664</v>
      </c>
      <c r="AT657" s="72">
        <v>-7</v>
      </c>
      <c r="AU657" s="72">
        <v>-10</v>
      </c>
      <c r="AV657" s="65">
        <f t="shared" si="57"/>
        <v>-7</v>
      </c>
      <c r="AW657" s="63" t="s">
        <v>5569</v>
      </c>
    </row>
    <row r="658" spans="1:49" ht="16" customHeight="1" x14ac:dyDescent="0.2">
      <c r="A658" s="30" t="s">
        <v>2201</v>
      </c>
      <c r="B658" s="30" t="s">
        <v>2203</v>
      </c>
      <c r="C658" s="71"/>
      <c r="D658" s="72">
        <v>12.1</v>
      </c>
      <c r="E658" s="72">
        <v>-36.200000000000003</v>
      </c>
      <c r="F658" s="72">
        <v>-4</v>
      </c>
      <c r="G658" s="72">
        <v>31.3</v>
      </c>
      <c r="H658" s="72">
        <f t="shared" si="56"/>
        <v>31.3</v>
      </c>
      <c r="I658" s="72" t="s">
        <v>5568</v>
      </c>
      <c r="J658" s="71"/>
      <c r="K658" s="65"/>
      <c r="L658" s="72">
        <v>49.818440098346301</v>
      </c>
      <c r="M658" s="72">
        <v>102.897497144044</v>
      </c>
      <c r="N658" s="72">
        <v>104.167944333058</v>
      </c>
      <c r="O658" s="65">
        <f t="shared" si="52"/>
        <v>49.818440098346301</v>
      </c>
      <c r="P658" s="71"/>
      <c r="Q658" s="72">
        <v>92.053261699999993</v>
      </c>
      <c r="R658" s="72">
        <v>60.020614846153101</v>
      </c>
      <c r="S658" s="72">
        <v>98.504111888111893</v>
      </c>
      <c r="T658" s="72">
        <v>99.253772106577799</v>
      </c>
      <c r="U658" s="72">
        <v>91.435669063771996</v>
      </c>
      <c r="V658" s="65">
        <f t="shared" si="53"/>
        <v>99.253772106577799</v>
      </c>
      <c r="W658" s="71"/>
      <c r="X658" s="72">
        <v>78.592846835442998</v>
      </c>
      <c r="Y658" s="72">
        <v>75.824176623376601</v>
      </c>
      <c r="Z658" s="72">
        <v>54.122131990496101</v>
      </c>
      <c r="AA658" s="72">
        <v>71.871383510000001</v>
      </c>
      <c r="AB658" s="72">
        <v>100</v>
      </c>
      <c r="AC658" s="72">
        <v>40.732399999999998</v>
      </c>
      <c r="AD658" s="72">
        <v>72.938349500250595</v>
      </c>
      <c r="AE658" s="72">
        <v>14.9850057283151</v>
      </c>
      <c r="AF658" s="65"/>
      <c r="AG658" s="72">
        <v>-17.4135197266958</v>
      </c>
      <c r="AH658" s="72">
        <v>-2.5842466829250901</v>
      </c>
      <c r="AI658" s="65">
        <f t="shared" si="54"/>
        <v>100</v>
      </c>
      <c r="AJ658" s="71"/>
      <c r="AK658" s="65"/>
      <c r="AL658" s="65"/>
      <c r="AM658" s="65"/>
      <c r="AN658" s="65"/>
      <c r="AO658" s="71"/>
      <c r="AP658" s="72">
        <v>99.605562980525903</v>
      </c>
      <c r="AQ658" s="65"/>
      <c r="AR658" s="65"/>
      <c r="AS658" s="65">
        <f t="shared" si="55"/>
        <v>99.605562980525903</v>
      </c>
      <c r="AT658" s="72">
        <v>-8</v>
      </c>
      <c r="AU658" s="72">
        <v>-7</v>
      </c>
      <c r="AV658" s="65">
        <f t="shared" si="57"/>
        <v>-7</v>
      </c>
      <c r="AW658" s="63" t="s">
        <v>5569</v>
      </c>
    </row>
    <row r="659" spans="1:49" ht="16" customHeight="1" x14ac:dyDescent="0.2">
      <c r="A659" s="30" t="s">
        <v>2204</v>
      </c>
      <c r="B659" s="30" t="s">
        <v>2206</v>
      </c>
      <c r="C659" s="71"/>
      <c r="D659" s="72">
        <v>22.6</v>
      </c>
      <c r="E659" s="72">
        <v>-40.700000000000003</v>
      </c>
      <c r="F659" s="72">
        <v>-62.7</v>
      </c>
      <c r="G659" s="72">
        <v>-0.8</v>
      </c>
      <c r="H659" s="72">
        <f t="shared" si="56"/>
        <v>22.6</v>
      </c>
      <c r="I659" s="72" t="s">
        <v>5568</v>
      </c>
      <c r="J659" s="71"/>
      <c r="K659" s="65"/>
      <c r="L659" s="72">
        <v>21.663891730039001</v>
      </c>
      <c r="M659" s="72">
        <v>101.317671535694</v>
      </c>
      <c r="N659" s="72">
        <v>99.832214765100602</v>
      </c>
      <c r="O659" s="65">
        <f t="shared" si="52"/>
        <v>21.663891730039001</v>
      </c>
      <c r="P659" s="71"/>
      <c r="Q659" s="72">
        <v>91.389245799999998</v>
      </c>
      <c r="R659" s="72">
        <v>100.156325401679</v>
      </c>
      <c r="S659" s="72">
        <v>96.6850607734806</v>
      </c>
      <c r="T659" s="72">
        <v>89.855082608695596</v>
      </c>
      <c r="U659" s="72">
        <v>47.147594200848602</v>
      </c>
      <c r="V659" s="65">
        <f t="shared" si="53"/>
        <v>100.156325401679</v>
      </c>
      <c r="W659" s="71"/>
      <c r="X659" s="72">
        <v>25.872674468085101</v>
      </c>
      <c r="Y659" s="72">
        <v>36.563437362637302</v>
      </c>
      <c r="Z659" s="72">
        <v>48.290507161388902</v>
      </c>
      <c r="AA659" s="72">
        <v>29.473093630000001</v>
      </c>
      <c r="AB659" s="72">
        <v>70.895481009148796</v>
      </c>
      <c r="AC659" s="72">
        <v>12.6418</v>
      </c>
      <c r="AD659" s="72">
        <v>59.782377543063703</v>
      </c>
      <c r="AE659" s="72">
        <v>10.8576745525087</v>
      </c>
      <c r="AF659" s="65"/>
      <c r="AG659" s="72">
        <v>-6.9548735087399001</v>
      </c>
      <c r="AH659" s="72">
        <v>19.5982112106194</v>
      </c>
      <c r="AI659" s="65">
        <f t="shared" si="54"/>
        <v>70.895481009148796</v>
      </c>
      <c r="AJ659" s="71"/>
      <c r="AK659" s="65"/>
      <c r="AL659" s="65"/>
      <c r="AM659" s="65"/>
      <c r="AN659" s="65"/>
      <c r="AO659" s="71"/>
      <c r="AP659" s="72">
        <v>-6.5361513959644801</v>
      </c>
      <c r="AQ659" s="72">
        <v>-15.455564475440299</v>
      </c>
      <c r="AR659" s="65"/>
      <c r="AS659" s="65">
        <f t="shared" si="55"/>
        <v>-6.5361513959644801</v>
      </c>
      <c r="AT659" s="72">
        <v>-8</v>
      </c>
      <c r="AU659" s="72">
        <v>-12</v>
      </c>
      <c r="AV659" s="65">
        <f t="shared" si="57"/>
        <v>-8</v>
      </c>
      <c r="AW659" s="63" t="s">
        <v>5569</v>
      </c>
    </row>
    <row r="660" spans="1:49" ht="16" customHeight="1" x14ac:dyDescent="0.2">
      <c r="A660" s="30" t="s">
        <v>2207</v>
      </c>
      <c r="B660" s="30" t="s">
        <v>2209</v>
      </c>
      <c r="C660" s="71"/>
      <c r="D660" s="72">
        <v>-4.5999999999999996</v>
      </c>
      <c r="E660" s="72">
        <v>-51.1</v>
      </c>
      <c r="F660" s="72">
        <v>17.7</v>
      </c>
      <c r="G660" s="72">
        <v>54.2</v>
      </c>
      <c r="H660" s="72">
        <f t="shared" si="56"/>
        <v>54.2</v>
      </c>
      <c r="I660" s="72" t="s">
        <v>5568</v>
      </c>
      <c r="J660" s="71"/>
      <c r="K660" s="65"/>
      <c r="L660" s="72">
        <v>47.7712425363761</v>
      </c>
      <c r="M660" s="72">
        <v>87.766123169591793</v>
      </c>
      <c r="N660" s="72">
        <v>91.371624012265599</v>
      </c>
      <c r="O660" s="65">
        <f t="shared" si="52"/>
        <v>47.7712425363761</v>
      </c>
      <c r="P660" s="71"/>
      <c r="Q660" s="72">
        <v>37.4292625</v>
      </c>
      <c r="R660" s="72">
        <v>-2.5316455696202298</v>
      </c>
      <c r="S660" s="72">
        <v>92.122993006992999</v>
      </c>
      <c r="T660" s="72">
        <v>58.287910324729303</v>
      </c>
      <c r="U660" s="72">
        <v>13.2809879240162</v>
      </c>
      <c r="V660" s="65">
        <f t="shared" si="53"/>
        <v>92.122993006992999</v>
      </c>
      <c r="W660" s="71"/>
      <c r="X660" s="72">
        <v>25.4282898734177</v>
      </c>
      <c r="Y660" s="72">
        <v>43.356644155844101</v>
      </c>
      <c r="Z660" s="72">
        <v>14.7286821705426</v>
      </c>
      <c r="AA660" s="72">
        <v>10.03133873</v>
      </c>
      <c r="AB660" s="72">
        <v>44.417255121303199</v>
      </c>
      <c r="AC660" s="72">
        <v>12.5168</v>
      </c>
      <c r="AD660" s="72">
        <v>17.919404835709798</v>
      </c>
      <c r="AE660" s="72">
        <v>-6.91337004839668</v>
      </c>
      <c r="AF660" s="65"/>
      <c r="AG660" s="72">
        <v>-52.924288127037102</v>
      </c>
      <c r="AH660" s="72">
        <v>-4.2569157815856</v>
      </c>
      <c r="AI660" s="65">
        <f t="shared" si="54"/>
        <v>44.417255121303199</v>
      </c>
      <c r="AJ660" s="71"/>
      <c r="AK660" s="65"/>
      <c r="AL660" s="65"/>
      <c r="AM660" s="65"/>
      <c r="AN660" s="65"/>
      <c r="AO660" s="71"/>
      <c r="AP660" s="72">
        <v>15.8572120049978</v>
      </c>
      <c r="AQ660" s="65"/>
      <c r="AR660" s="65"/>
      <c r="AS660" s="65">
        <f t="shared" si="55"/>
        <v>15.8572120049978</v>
      </c>
      <c r="AT660" s="72">
        <v>-7</v>
      </c>
      <c r="AU660" s="72">
        <v>-16</v>
      </c>
      <c r="AV660" s="65">
        <f t="shared" si="57"/>
        <v>-7</v>
      </c>
      <c r="AW660" s="63" t="s">
        <v>5569</v>
      </c>
    </row>
    <row r="661" spans="1:49" ht="16" customHeight="1" x14ac:dyDescent="0.2">
      <c r="A661" s="30" t="s">
        <v>2210</v>
      </c>
      <c r="B661" s="30" t="s">
        <v>2212</v>
      </c>
      <c r="C661" s="71"/>
      <c r="D661" s="72">
        <v>17.3</v>
      </c>
      <c r="E661" s="72">
        <v>-27.3</v>
      </c>
      <c r="F661" s="72">
        <v>18.899999999999999</v>
      </c>
      <c r="G661" s="72">
        <v>49.6</v>
      </c>
      <c r="H661" s="72">
        <f t="shared" si="56"/>
        <v>49.6</v>
      </c>
      <c r="I661" s="72" t="s">
        <v>5568</v>
      </c>
      <c r="J661" s="71"/>
      <c r="K661" s="65"/>
      <c r="L661" s="72">
        <v>-20.283632534181798</v>
      </c>
      <c r="M661" s="72">
        <v>97.746391110187901</v>
      </c>
      <c r="N661" s="72">
        <v>99.049416204741107</v>
      </c>
      <c r="O661" s="65">
        <f t="shared" si="52"/>
        <v>-20.283632534181798</v>
      </c>
      <c r="P661" s="71"/>
      <c r="Q661" s="72">
        <v>5.0121820799999997</v>
      </c>
      <c r="R661" s="72">
        <v>29.121400670025199</v>
      </c>
      <c r="S661" s="72">
        <v>39.500615384615301</v>
      </c>
      <c r="T661" s="72">
        <v>69.362015237302202</v>
      </c>
      <c r="U661" s="72">
        <v>24.4071751696065</v>
      </c>
      <c r="V661" s="65">
        <f t="shared" si="53"/>
        <v>69.362015237302202</v>
      </c>
      <c r="W661" s="71"/>
      <c r="X661" s="72">
        <v>22.580188607594899</v>
      </c>
      <c r="Y661" s="72">
        <v>40.759241558441502</v>
      </c>
      <c r="Z661" s="72">
        <v>-7.5679988652079802</v>
      </c>
      <c r="AA661" s="72">
        <v>-3.3549522230000002</v>
      </c>
      <c r="AB661" s="72">
        <v>0</v>
      </c>
      <c r="AC661" s="72">
        <v>-1.70579999999999</v>
      </c>
      <c r="AD661" s="72">
        <v>0</v>
      </c>
      <c r="AE661" s="72">
        <v>16.146396003121598</v>
      </c>
      <c r="AF661" s="65"/>
      <c r="AG661" s="72">
        <v>-25.280368213236599</v>
      </c>
      <c r="AH661" s="72">
        <v>5.5073392046620802</v>
      </c>
      <c r="AI661" s="65">
        <f t="shared" si="54"/>
        <v>40.759241558441502</v>
      </c>
      <c r="AJ661" s="71"/>
      <c r="AK661" s="65"/>
      <c r="AL661" s="65"/>
      <c r="AM661" s="65"/>
      <c r="AN661" s="65"/>
      <c r="AO661" s="71"/>
      <c r="AP661" s="72">
        <v>87.247222944786401</v>
      </c>
      <c r="AQ661" s="65"/>
      <c r="AR661" s="65"/>
      <c r="AS661" s="65">
        <f t="shared" si="55"/>
        <v>87.247222944786401</v>
      </c>
      <c r="AT661" s="72">
        <v>1</v>
      </c>
      <c r="AU661" s="72">
        <v>-5</v>
      </c>
      <c r="AV661" s="65">
        <f t="shared" si="57"/>
        <v>1</v>
      </c>
      <c r="AW661" s="63" t="s">
        <v>5569</v>
      </c>
    </row>
    <row r="662" spans="1:49" ht="16" customHeight="1" x14ac:dyDescent="0.2">
      <c r="A662" s="30" t="s">
        <v>2213</v>
      </c>
      <c r="B662" s="30" t="s">
        <v>2215</v>
      </c>
      <c r="C662" s="71"/>
      <c r="D662" s="72">
        <v>51.5</v>
      </c>
      <c r="E662" s="72">
        <v>-28.8</v>
      </c>
      <c r="F662" s="72">
        <v>37.5</v>
      </c>
      <c r="G662" s="72">
        <v>35.9</v>
      </c>
      <c r="H662" s="72">
        <f t="shared" si="56"/>
        <v>51.5</v>
      </c>
      <c r="I662" s="72" t="s">
        <v>5568</v>
      </c>
      <c r="J662" s="71"/>
      <c r="K662" s="65"/>
      <c r="L662" s="72">
        <v>3.24924548942001</v>
      </c>
      <c r="M662" s="72">
        <v>102.575553016928</v>
      </c>
      <c r="N662" s="72">
        <v>102.33989857294399</v>
      </c>
      <c r="O662" s="65">
        <f t="shared" si="52"/>
        <v>3.24924548942001</v>
      </c>
      <c r="P662" s="71"/>
      <c r="Q662" s="72">
        <v>94.585808099999994</v>
      </c>
      <c r="R662" s="72">
        <v>101.499257278866</v>
      </c>
      <c r="S662" s="72">
        <v>97.367748251748196</v>
      </c>
      <c r="T662" s="72">
        <v>97.088909492089897</v>
      </c>
      <c r="U662" s="72">
        <v>96.998762686567105</v>
      </c>
      <c r="V662" s="65">
        <f t="shared" si="53"/>
        <v>101.499257278866</v>
      </c>
      <c r="W662" s="71"/>
      <c r="X662" s="72">
        <v>97.580188607594906</v>
      </c>
      <c r="Y662" s="72">
        <v>92.7072935064935</v>
      </c>
      <c r="Z662" s="72">
        <v>103.162878116245</v>
      </c>
      <c r="AA662" s="72">
        <v>30.751467779999999</v>
      </c>
      <c r="AB662" s="72">
        <v>100</v>
      </c>
      <c r="AC662" s="72">
        <v>23.676799999999901</v>
      </c>
      <c r="AD662" s="72">
        <v>28.703741903543801</v>
      </c>
      <c r="AE662" s="72">
        <v>26.254617029142601</v>
      </c>
      <c r="AF662" s="65"/>
      <c r="AG662" s="72">
        <v>-14.573570888961299</v>
      </c>
      <c r="AH662" s="72">
        <v>24.582554766013999</v>
      </c>
      <c r="AI662" s="65">
        <f t="shared" si="54"/>
        <v>103.162878116245</v>
      </c>
      <c r="AJ662" s="71"/>
      <c r="AK662" s="65"/>
      <c r="AL662" s="65"/>
      <c r="AM662" s="65"/>
      <c r="AN662" s="65"/>
      <c r="AO662" s="71"/>
      <c r="AP662" s="72">
        <v>100.274973065795</v>
      </c>
      <c r="AQ662" s="65"/>
      <c r="AR662" s="65"/>
      <c r="AS662" s="65">
        <f t="shared" si="55"/>
        <v>100.274973065795</v>
      </c>
      <c r="AT662" s="72">
        <v>-6</v>
      </c>
      <c r="AU662" s="72">
        <v>-18</v>
      </c>
      <c r="AV662" s="65">
        <f t="shared" si="57"/>
        <v>-6</v>
      </c>
      <c r="AW662" s="63" t="s">
        <v>5569</v>
      </c>
    </row>
    <row r="663" spans="1:49" ht="16" customHeight="1" x14ac:dyDescent="0.2">
      <c r="A663" s="30" t="s">
        <v>2216</v>
      </c>
      <c r="B663" s="30" t="s">
        <v>2218</v>
      </c>
      <c r="C663" s="71"/>
      <c r="D663" s="72">
        <v>-3.2</v>
      </c>
      <c r="E663" s="72">
        <v>-53.3</v>
      </c>
      <c r="F663" s="72">
        <v>22</v>
      </c>
      <c r="G663" s="72">
        <v>22.1</v>
      </c>
      <c r="H663" s="72">
        <f t="shared" si="56"/>
        <v>22.1</v>
      </c>
      <c r="I663" s="72" t="s">
        <v>5568</v>
      </c>
      <c r="J663" s="71"/>
      <c r="K663" s="65"/>
      <c r="L663" s="72">
        <v>10.4312735880787</v>
      </c>
      <c r="M663" s="72">
        <v>97.850114862814706</v>
      </c>
      <c r="N663" s="72">
        <v>98.154362416107304</v>
      </c>
      <c r="O663" s="65">
        <f t="shared" si="52"/>
        <v>10.4312735880787</v>
      </c>
      <c r="P663" s="71"/>
      <c r="Q663" s="72">
        <v>4.3326120599999998</v>
      </c>
      <c r="R663" s="72">
        <v>-4.9649507488387599</v>
      </c>
      <c r="S663" s="72">
        <v>4.0883756906077302</v>
      </c>
      <c r="T663" s="72">
        <v>12.3671599033816</v>
      </c>
      <c r="U663" s="72">
        <v>2.3102533239038201</v>
      </c>
      <c r="V663" s="65">
        <f t="shared" si="53"/>
        <v>12.3671599033816</v>
      </c>
      <c r="W663" s="71"/>
      <c r="X663" s="72">
        <v>3.0763218844984701</v>
      </c>
      <c r="Y663" s="72">
        <v>-1.89810109890109</v>
      </c>
      <c r="Z663" s="72">
        <v>3.3689329589745398</v>
      </c>
      <c r="AA663" s="72">
        <v>-4.2264619899999998</v>
      </c>
      <c r="AB663" s="72">
        <v>14.4015349598389</v>
      </c>
      <c r="AC663" s="72">
        <v>-0.34239999999999698</v>
      </c>
      <c r="AD663" s="72">
        <v>0</v>
      </c>
      <c r="AE663" s="72">
        <v>19.117775073850101</v>
      </c>
      <c r="AF663" s="65"/>
      <c r="AG663" s="72">
        <v>-18.166023484758298</v>
      </c>
      <c r="AH663" s="72">
        <v>30.838540639567402</v>
      </c>
      <c r="AI663" s="65">
        <f t="shared" si="54"/>
        <v>19.117775073850101</v>
      </c>
      <c r="AJ663" s="71"/>
      <c r="AK663" s="65"/>
      <c r="AL663" s="65"/>
      <c r="AM663" s="65"/>
      <c r="AN663" s="65"/>
      <c r="AO663" s="71"/>
      <c r="AP663" s="72">
        <v>73.522545485162297</v>
      </c>
      <c r="AQ663" s="72">
        <v>87.6295834192873</v>
      </c>
      <c r="AR663" s="65"/>
      <c r="AS663" s="65">
        <f t="shared" si="55"/>
        <v>87.6295834192873</v>
      </c>
      <c r="AT663" s="72">
        <v>-6</v>
      </c>
      <c r="AU663" s="72">
        <v>-9</v>
      </c>
      <c r="AV663" s="65">
        <f t="shared" si="57"/>
        <v>-6</v>
      </c>
      <c r="AW663" s="63" t="s">
        <v>5569</v>
      </c>
    </row>
    <row r="664" spans="1:49" ht="16" customHeight="1" x14ac:dyDescent="0.2">
      <c r="A664" s="30" t="s">
        <v>2219</v>
      </c>
      <c r="B664" s="30" t="s">
        <v>2221</v>
      </c>
      <c r="C664" s="71"/>
      <c r="D664" s="72">
        <v>-36.9</v>
      </c>
      <c r="E664" s="72">
        <v>-23.6</v>
      </c>
      <c r="F664" s="72">
        <v>55.5</v>
      </c>
      <c r="G664" s="72">
        <v>58.8</v>
      </c>
      <c r="H664" s="72">
        <f t="shared" si="56"/>
        <v>58.8</v>
      </c>
      <c r="I664" s="72" t="s">
        <v>5568</v>
      </c>
      <c r="J664" s="71"/>
      <c r="K664" s="65"/>
      <c r="L664" s="72">
        <v>56.433940199977101</v>
      </c>
      <c r="M664" s="72">
        <v>100.624160201118</v>
      </c>
      <c r="N664" s="72">
        <v>98.154362416107304</v>
      </c>
      <c r="O664" s="65">
        <f t="shared" si="52"/>
        <v>56.433940199977101</v>
      </c>
      <c r="P664" s="71"/>
      <c r="Q664" s="72">
        <v>8.8870297600000008</v>
      </c>
      <c r="R664" s="72">
        <v>30.885556790092199</v>
      </c>
      <c r="S664" s="72">
        <v>5.1933480662983396</v>
      </c>
      <c r="T664" s="72">
        <v>6.3768217391304303</v>
      </c>
      <c r="U664" s="72">
        <v>-2.49879900990098</v>
      </c>
      <c r="V664" s="65">
        <f t="shared" si="53"/>
        <v>30.885556790092199</v>
      </c>
      <c r="W664" s="71"/>
      <c r="X664" s="72">
        <v>1.8605164133738501</v>
      </c>
      <c r="Y664" s="72">
        <v>-7.3926065934065903</v>
      </c>
      <c r="Z664" s="72">
        <v>-2.4720734777828999</v>
      </c>
      <c r="AA664" s="72">
        <v>-2.8827326659999999</v>
      </c>
      <c r="AB664" s="72">
        <v>24.5715850855638</v>
      </c>
      <c r="AC664" s="72">
        <v>9.5448000000000093</v>
      </c>
      <c r="AD664" s="72">
        <v>85.821269569832197</v>
      </c>
      <c r="AE664" s="72">
        <v>4.7340281383015803</v>
      </c>
      <c r="AF664" s="65"/>
      <c r="AG664" s="72">
        <v>24.320580932308602</v>
      </c>
      <c r="AH664" s="72">
        <v>10.3645444452909</v>
      </c>
      <c r="AI664" s="65">
        <f t="shared" si="54"/>
        <v>85.821269569832197</v>
      </c>
      <c r="AJ664" s="71"/>
      <c r="AK664" s="65"/>
      <c r="AL664" s="65"/>
      <c r="AM664" s="65"/>
      <c r="AN664" s="65"/>
      <c r="AO664" s="71"/>
      <c r="AP664" s="72">
        <v>76.820417941913206</v>
      </c>
      <c r="AQ664" s="72">
        <v>84.269299882936807</v>
      </c>
      <c r="AR664" s="65"/>
      <c r="AS664" s="65">
        <f t="shared" si="55"/>
        <v>84.269299882936807</v>
      </c>
      <c r="AT664" s="72">
        <v>3</v>
      </c>
      <c r="AU664" s="72">
        <v>-9</v>
      </c>
      <c r="AV664" s="65">
        <f t="shared" si="57"/>
        <v>3</v>
      </c>
      <c r="AW664" s="63" t="s">
        <v>5569</v>
      </c>
    </row>
    <row r="665" spans="1:49" ht="16" customHeight="1" x14ac:dyDescent="0.2">
      <c r="A665" s="30" t="s">
        <v>2222</v>
      </c>
      <c r="B665" s="30" t="s">
        <v>2224</v>
      </c>
      <c r="C665" s="71"/>
      <c r="D665" s="72">
        <v>-13.4</v>
      </c>
      <c r="E665" s="72">
        <v>-58.6</v>
      </c>
      <c r="F665" s="72">
        <v>43.8</v>
      </c>
      <c r="G665" s="72">
        <v>35.9</v>
      </c>
      <c r="H665" s="72">
        <f t="shared" si="56"/>
        <v>43.8</v>
      </c>
      <c r="I665" s="72" t="s">
        <v>5568</v>
      </c>
      <c r="J665" s="71"/>
      <c r="K665" s="65"/>
      <c r="L665" s="72">
        <v>18.807052192872</v>
      </c>
      <c r="M665" s="72">
        <v>83.286376836721402</v>
      </c>
      <c r="N665" s="72">
        <v>43.624161073825498</v>
      </c>
      <c r="O665" s="65">
        <f t="shared" ref="O665:O728" si="58">MAX(K665,L665)</f>
        <v>18.807052192872</v>
      </c>
      <c r="P665" s="71"/>
      <c r="Q665" s="72">
        <v>92.235073099999994</v>
      </c>
      <c r="R665" s="72">
        <v>91.588990238535899</v>
      </c>
      <c r="S665" s="72">
        <v>85.745834254143602</v>
      </c>
      <c r="T665" s="72">
        <v>69.855082608695596</v>
      </c>
      <c r="U665" s="72">
        <v>33.569093493635002</v>
      </c>
      <c r="V665" s="65">
        <f t="shared" ref="V665:V728" si="59">MAX(Q665:U665)</f>
        <v>92.235073099999994</v>
      </c>
      <c r="W665" s="71"/>
      <c r="X665" s="72">
        <v>15.5383279635258</v>
      </c>
      <c r="Y665" s="72">
        <v>35.4645362637362</v>
      </c>
      <c r="Z665" s="72">
        <v>49.072307528635697</v>
      </c>
      <c r="AA665" s="72">
        <v>34.49902531</v>
      </c>
      <c r="AB665" s="72">
        <v>64.507901303021896</v>
      </c>
      <c r="AC665" s="72">
        <v>14.1828</v>
      </c>
      <c r="AD665" s="72">
        <v>48.4823384812697</v>
      </c>
      <c r="AE665" s="72">
        <v>22.933075131316901</v>
      </c>
      <c r="AF665" s="65"/>
      <c r="AG665" s="72">
        <v>-29.914548640690001</v>
      </c>
      <c r="AH665" s="72">
        <v>2.75798555836485</v>
      </c>
      <c r="AI665" s="65">
        <f t="shared" ref="AI665:AI728" si="60">MAX(X665:AF665)</f>
        <v>64.507901303021896</v>
      </c>
      <c r="AJ665" s="71"/>
      <c r="AK665" s="65"/>
      <c r="AL665" s="65"/>
      <c r="AM665" s="65"/>
      <c r="AN665" s="65"/>
      <c r="AO665" s="71"/>
      <c r="AP665" s="72">
        <v>10.5917909656227</v>
      </c>
      <c r="AQ665" s="72">
        <v>26.349146383594199</v>
      </c>
      <c r="AR665" s="65"/>
      <c r="AS665" s="65">
        <f t="shared" ref="AS665:AS728" si="61">MAX(AP665:AR665)</f>
        <v>26.349146383594199</v>
      </c>
      <c r="AT665" s="72">
        <v>-2</v>
      </c>
      <c r="AU665" s="72">
        <v>-6</v>
      </c>
      <c r="AV665" s="65">
        <f t="shared" si="57"/>
        <v>-2</v>
      </c>
      <c r="AW665" s="63" t="s">
        <v>5569</v>
      </c>
    </row>
    <row r="666" spans="1:49" ht="16" customHeight="1" x14ac:dyDescent="0.2">
      <c r="A666" s="30" t="s">
        <v>2225</v>
      </c>
      <c r="B666" s="30" t="s">
        <v>2227</v>
      </c>
      <c r="C666" s="71"/>
      <c r="D666" s="72">
        <v>-5.0999999999999996</v>
      </c>
      <c r="E666" s="72">
        <v>-47.4</v>
      </c>
      <c r="F666" s="72">
        <v>-3</v>
      </c>
      <c r="G666" s="72">
        <v>31.3</v>
      </c>
      <c r="H666" s="72">
        <f t="shared" si="56"/>
        <v>31.3</v>
      </c>
      <c r="I666" s="72" t="s">
        <v>5568</v>
      </c>
      <c r="J666" s="71"/>
      <c r="K666" s="65"/>
      <c r="L666" s="72">
        <v>93</v>
      </c>
      <c r="M666" s="72">
        <v>102.357938537557</v>
      </c>
      <c r="N666" s="72">
        <v>104.02684563758299</v>
      </c>
      <c r="O666" s="65">
        <f t="shared" si="58"/>
        <v>93</v>
      </c>
      <c r="P666" s="71"/>
      <c r="Q666" s="72">
        <v>-2.2330185999999999</v>
      </c>
      <c r="R666" s="72">
        <v>50.6476182570227</v>
      </c>
      <c r="S666" s="72">
        <v>98.784508287292795</v>
      </c>
      <c r="T666" s="72">
        <v>83.285034299516894</v>
      </c>
      <c r="U666" s="72">
        <v>55.068386280056501</v>
      </c>
      <c r="V666" s="65">
        <f t="shared" si="59"/>
        <v>98.784508287292795</v>
      </c>
      <c r="W666" s="71"/>
      <c r="X666" s="72">
        <v>52.620394832826697</v>
      </c>
      <c r="Y666" s="72">
        <v>53.046953846153798</v>
      </c>
      <c r="Z666" s="72">
        <v>8.3474591297563698</v>
      </c>
      <c r="AA666" s="72">
        <v>13.367237749999999</v>
      </c>
      <c r="AB666" s="72">
        <v>47.793519294053198</v>
      </c>
      <c r="AC666" s="72">
        <v>13.889799999999999</v>
      </c>
      <c r="AD666" s="72">
        <v>0</v>
      </c>
      <c r="AE666" s="72">
        <v>4.7111693909680401</v>
      </c>
      <c r="AF666" s="65"/>
      <c r="AG666" s="72">
        <v>-9.7219112381261699</v>
      </c>
      <c r="AH666" s="72">
        <v>15.9096302236981</v>
      </c>
      <c r="AI666" s="65">
        <f t="shared" si="60"/>
        <v>53.046953846153798</v>
      </c>
      <c r="AJ666" s="71"/>
      <c r="AK666" s="65"/>
      <c r="AL666" s="65"/>
      <c r="AM666" s="65"/>
      <c r="AN666" s="65"/>
      <c r="AO666" s="71"/>
      <c r="AP666" s="72">
        <v>98.724589378794903</v>
      </c>
      <c r="AQ666" s="72">
        <v>100.36485918871</v>
      </c>
      <c r="AR666" s="65"/>
      <c r="AS666" s="65">
        <f t="shared" si="61"/>
        <v>100.36485918871</v>
      </c>
      <c r="AT666" s="72">
        <v>-6</v>
      </c>
      <c r="AU666" s="72">
        <v>1</v>
      </c>
      <c r="AV666" s="65">
        <f t="shared" si="57"/>
        <v>1</v>
      </c>
      <c r="AW666" s="63" t="s">
        <v>5569</v>
      </c>
    </row>
    <row r="667" spans="1:49" ht="16" customHeight="1" x14ac:dyDescent="0.2">
      <c r="A667" s="30" t="s">
        <v>2228</v>
      </c>
      <c r="B667" s="30" t="s">
        <v>2230</v>
      </c>
      <c r="C667" s="71"/>
      <c r="D667" s="72">
        <v>-73.599999999999994</v>
      </c>
      <c r="E667" s="72">
        <v>-19.100000000000001</v>
      </c>
      <c r="F667" s="72">
        <v>-50.7</v>
      </c>
      <c r="G667" s="72">
        <v>47.3</v>
      </c>
      <c r="H667" s="72">
        <f t="shared" si="56"/>
        <v>47.3</v>
      </c>
      <c r="I667" s="72" t="s">
        <v>5568</v>
      </c>
      <c r="J667" s="71"/>
      <c r="K667" s="65"/>
      <c r="L667" s="72">
        <v>49.880604634107002</v>
      </c>
      <c r="M667" s="72">
        <v>102.897497144044</v>
      </c>
      <c r="N667" s="72">
        <v>103.43672602901199</v>
      </c>
      <c r="O667" s="65">
        <f t="shared" si="58"/>
        <v>49.880604634107002</v>
      </c>
      <c r="P667" s="71"/>
      <c r="Q667" s="72">
        <v>25.8880789</v>
      </c>
      <c r="R667" s="72">
        <v>-5.3847920461711496</v>
      </c>
      <c r="S667" s="72">
        <v>-5.5168671328671204</v>
      </c>
      <c r="T667" s="72">
        <v>8.3295422980849203</v>
      </c>
      <c r="U667" s="72">
        <v>-1.5086999999999899</v>
      </c>
      <c r="V667" s="65">
        <f t="shared" si="59"/>
        <v>25.8880789</v>
      </c>
      <c r="W667" s="71"/>
      <c r="X667" s="72">
        <v>6.4409481012658096</v>
      </c>
      <c r="Y667" s="72">
        <v>29.070929870129799</v>
      </c>
      <c r="Z667" s="72">
        <v>-17.833872362606702</v>
      </c>
      <c r="AA667" s="72">
        <v>13.61812396</v>
      </c>
      <c r="AB667" s="72">
        <v>1.0759203585883299</v>
      </c>
      <c r="AC667" s="72">
        <v>16.259499999999999</v>
      </c>
      <c r="AD667" s="72">
        <v>64.014461230968195</v>
      </c>
      <c r="AE667" s="72">
        <v>16.107425525812701</v>
      </c>
      <c r="AF667" s="65"/>
      <c r="AG667" s="72">
        <v>-25.651134770382701</v>
      </c>
      <c r="AH667" s="72">
        <v>-56.998790040569801</v>
      </c>
      <c r="AI667" s="65">
        <f t="shared" si="60"/>
        <v>64.014461230968195</v>
      </c>
      <c r="AJ667" s="71"/>
      <c r="AK667" s="65"/>
      <c r="AL667" s="65"/>
      <c r="AM667" s="65"/>
      <c r="AN667" s="65"/>
      <c r="AO667" s="71"/>
      <c r="AP667" s="72">
        <v>83.889873901743897</v>
      </c>
      <c r="AQ667" s="65"/>
      <c r="AR667" s="65"/>
      <c r="AS667" s="65">
        <f t="shared" si="61"/>
        <v>83.889873901743897</v>
      </c>
      <c r="AT667" s="72">
        <v>-2</v>
      </c>
      <c r="AU667" s="72">
        <v>1</v>
      </c>
      <c r="AV667" s="65">
        <f t="shared" si="57"/>
        <v>1</v>
      </c>
      <c r="AW667" s="63" t="s">
        <v>5569</v>
      </c>
    </row>
    <row r="668" spans="1:49" ht="16" customHeight="1" x14ac:dyDescent="0.2">
      <c r="A668" s="30" t="s">
        <v>2231</v>
      </c>
      <c r="B668" s="30" t="s">
        <v>2233</v>
      </c>
      <c r="C668" s="71"/>
      <c r="D668" s="72">
        <v>-18.5</v>
      </c>
      <c r="E668" s="72">
        <v>-2</v>
      </c>
      <c r="F668" s="72">
        <v>-20.3</v>
      </c>
      <c r="G668" s="72">
        <v>47.3</v>
      </c>
      <c r="H668" s="72">
        <f t="shared" si="56"/>
        <v>47.3</v>
      </c>
      <c r="I668" s="72" t="s">
        <v>5568</v>
      </c>
      <c r="J668" s="71"/>
      <c r="K668" s="65"/>
      <c r="L668" s="72">
        <v>12.9999395056795</v>
      </c>
      <c r="M668" s="72">
        <v>99.356111745767905</v>
      </c>
      <c r="N668" s="72">
        <v>98.683807052718393</v>
      </c>
      <c r="O668" s="65">
        <f t="shared" si="58"/>
        <v>12.9999395056795</v>
      </c>
      <c r="P668" s="71"/>
      <c r="Q668" s="72">
        <v>37.896178900000002</v>
      </c>
      <c r="R668" s="72">
        <v>12.804878048780401</v>
      </c>
      <c r="S668" s="72">
        <v>-0.97141258741257897</v>
      </c>
      <c r="T668" s="72">
        <v>25.398651373855099</v>
      </c>
      <c r="U668" s="72">
        <v>7.9892647218453199</v>
      </c>
      <c r="V668" s="65">
        <f t="shared" si="59"/>
        <v>37.896178900000002</v>
      </c>
      <c r="W668" s="71"/>
      <c r="X668" s="72">
        <v>22.896644303797402</v>
      </c>
      <c r="Y668" s="72">
        <v>44.655345454545397</v>
      </c>
      <c r="Z668" s="72">
        <v>76.984126984126902</v>
      </c>
      <c r="AA668" s="72">
        <v>4.8495486840000002</v>
      </c>
      <c r="AB668" s="72">
        <v>52.104842030032501</v>
      </c>
      <c r="AC668" s="72">
        <v>12.7297999999999</v>
      </c>
      <c r="AD668" s="72">
        <v>0.711717296962177</v>
      </c>
      <c r="AE668" s="72">
        <v>-8.9763812124850997</v>
      </c>
      <c r="AF668" s="65"/>
      <c r="AG668" s="72">
        <v>-14.372727070694401</v>
      </c>
      <c r="AH668" s="72">
        <v>8.2099538508011598</v>
      </c>
      <c r="AI668" s="65">
        <f t="shared" si="60"/>
        <v>76.984126984126902</v>
      </c>
      <c r="AJ668" s="71"/>
      <c r="AK668" s="65"/>
      <c r="AL668" s="65"/>
      <c r="AM668" s="65"/>
      <c r="AN668" s="65"/>
      <c r="AO668" s="71"/>
      <c r="AP668" s="72">
        <v>14.2403291836552</v>
      </c>
      <c r="AQ668" s="65"/>
      <c r="AR668" s="65"/>
      <c r="AS668" s="65">
        <f t="shared" si="61"/>
        <v>14.2403291836552</v>
      </c>
      <c r="AT668" s="72">
        <v>-4</v>
      </c>
      <c r="AU668" s="72">
        <v>-4</v>
      </c>
      <c r="AV668" s="65">
        <f t="shared" si="57"/>
        <v>-4</v>
      </c>
      <c r="AW668" s="63" t="s">
        <v>5569</v>
      </c>
    </row>
    <row r="669" spans="1:49" ht="16" customHeight="1" x14ac:dyDescent="0.2">
      <c r="A669" s="30" t="s">
        <v>2234</v>
      </c>
      <c r="B669" s="30" t="s">
        <v>2236</v>
      </c>
      <c r="C669" s="71"/>
      <c r="D669" s="72">
        <v>-63.5</v>
      </c>
      <c r="E669" s="72">
        <v>-14.7</v>
      </c>
      <c r="F669" s="72">
        <v>54</v>
      </c>
      <c r="G669" s="72">
        <v>31.3</v>
      </c>
      <c r="H669" s="72">
        <f t="shared" si="56"/>
        <v>54</v>
      </c>
      <c r="I669" s="72" t="s">
        <v>5568</v>
      </c>
      <c r="J669" s="71"/>
      <c r="K669" s="65"/>
      <c r="L669" s="72">
        <v>96.614862406767401</v>
      </c>
      <c r="M669" s="72">
        <v>101.931664762696</v>
      </c>
      <c r="N669" s="72">
        <v>100.87746196485401</v>
      </c>
      <c r="O669" s="65">
        <f t="shared" si="58"/>
        <v>96.614862406767401</v>
      </c>
      <c r="P669" s="71"/>
      <c r="Q669" s="72">
        <v>14.6883569</v>
      </c>
      <c r="R669" s="72">
        <v>25.8455545838764</v>
      </c>
      <c r="S669" s="72">
        <v>32.245370629370598</v>
      </c>
      <c r="T669" s="72">
        <v>34.058101831806802</v>
      </c>
      <c r="U669" s="72">
        <v>32.412602578018998</v>
      </c>
      <c r="V669" s="65">
        <f t="shared" si="59"/>
        <v>34.058101831806802</v>
      </c>
      <c r="W669" s="71"/>
      <c r="X669" s="72">
        <v>41.883986075949302</v>
      </c>
      <c r="Y669" s="72">
        <v>58.941059740259703</v>
      </c>
      <c r="Z669" s="72">
        <v>69.410384902441606</v>
      </c>
      <c r="AA669" s="72">
        <v>30.688203309999999</v>
      </c>
      <c r="AB669" s="72">
        <v>53.887275199307801</v>
      </c>
      <c r="AC669" s="72">
        <v>30.936199999999999</v>
      </c>
      <c r="AD669" s="72">
        <v>17.880959490395099</v>
      </c>
      <c r="AE669" s="72">
        <v>8.3899898227221108</v>
      </c>
      <c r="AF669" s="65"/>
      <c r="AG669" s="72">
        <v>10.3581694589638</v>
      </c>
      <c r="AH669" s="72">
        <v>12.765386986373199</v>
      </c>
      <c r="AI669" s="65">
        <f t="shared" si="60"/>
        <v>69.410384902441606</v>
      </c>
      <c r="AJ669" s="71"/>
      <c r="AK669" s="65"/>
      <c r="AL669" s="65"/>
      <c r="AM669" s="65"/>
      <c r="AN669" s="65"/>
      <c r="AO669" s="71"/>
      <c r="AP669" s="72">
        <v>13.6842038820469</v>
      </c>
      <c r="AQ669" s="65"/>
      <c r="AR669" s="65"/>
      <c r="AS669" s="65">
        <f t="shared" si="61"/>
        <v>13.6842038820469</v>
      </c>
      <c r="AT669" s="72">
        <v>-5</v>
      </c>
      <c r="AU669" s="72">
        <v>-9</v>
      </c>
      <c r="AV669" s="65">
        <f t="shared" si="57"/>
        <v>-5</v>
      </c>
      <c r="AW669" s="63" t="s">
        <v>5569</v>
      </c>
    </row>
    <row r="670" spans="1:49" ht="16" customHeight="1" x14ac:dyDescent="0.2">
      <c r="A670" s="30" t="s">
        <v>2237</v>
      </c>
      <c r="B670" s="30" t="s">
        <v>2239</v>
      </c>
      <c r="C670" s="71"/>
      <c r="D670" s="72">
        <v>-32.700000000000003</v>
      </c>
      <c r="E670" s="72">
        <v>-21.4</v>
      </c>
      <c r="F670" s="72">
        <v>10.6</v>
      </c>
      <c r="G670" s="72">
        <v>31.3</v>
      </c>
      <c r="H670" s="72">
        <f t="shared" si="56"/>
        <v>31.3</v>
      </c>
      <c r="I670" s="72" t="s">
        <v>5568</v>
      </c>
      <c r="J670" s="71"/>
      <c r="K670" s="65"/>
      <c r="L670" s="72">
        <v>22.811370592524799</v>
      </c>
      <c r="M670" s="72">
        <v>99.237137531966496</v>
      </c>
      <c r="N670" s="72">
        <v>102.34899328858999</v>
      </c>
      <c r="O670" s="65">
        <f t="shared" si="58"/>
        <v>22.811370592524799</v>
      </c>
      <c r="P670" s="71"/>
      <c r="Q670" s="72">
        <v>90.969056199999997</v>
      </c>
      <c r="R670" s="72">
        <v>90.645030564537393</v>
      </c>
      <c r="S670" s="72">
        <v>73.480640883977898</v>
      </c>
      <c r="T670" s="72">
        <v>66.473440096618305</v>
      </c>
      <c r="U670" s="72">
        <v>50.259333946251701</v>
      </c>
      <c r="V670" s="65">
        <f t="shared" si="59"/>
        <v>90.969056199999997</v>
      </c>
      <c r="W670" s="71"/>
      <c r="X670" s="72">
        <v>41.070242857142802</v>
      </c>
      <c r="Y670" s="72">
        <v>53.046953846153798</v>
      </c>
      <c r="Z670" s="72">
        <v>81.0060640448242</v>
      </c>
      <c r="AA670" s="72">
        <v>37.08510304</v>
      </c>
      <c r="AB670" s="72">
        <v>76.739672858331005</v>
      </c>
      <c r="AC670" s="72">
        <v>17.1296</v>
      </c>
      <c r="AD670" s="72">
        <v>48.5109717868338</v>
      </c>
      <c r="AE670" s="72">
        <v>8.6567735254728593</v>
      </c>
      <c r="AF670" s="65"/>
      <c r="AG670" s="72">
        <v>3.6753923528675498</v>
      </c>
      <c r="AH670" s="72">
        <v>-29.388461959763401</v>
      </c>
      <c r="AI670" s="65">
        <f t="shared" si="60"/>
        <v>81.0060640448242</v>
      </c>
      <c r="AJ670" s="71"/>
      <c r="AK670" s="65"/>
      <c r="AL670" s="65"/>
      <c r="AM670" s="65"/>
      <c r="AN670" s="65"/>
      <c r="AO670" s="71"/>
      <c r="AP670" s="72">
        <v>96.738867766905102</v>
      </c>
      <c r="AQ670" s="72">
        <v>98.525650744258002</v>
      </c>
      <c r="AR670" s="65"/>
      <c r="AS670" s="65">
        <f t="shared" si="61"/>
        <v>98.525650744258002</v>
      </c>
      <c r="AT670" s="72">
        <v>-9</v>
      </c>
      <c r="AU670" s="72">
        <v>0</v>
      </c>
      <c r="AV670" s="65">
        <f t="shared" si="57"/>
        <v>0</v>
      </c>
      <c r="AW670" s="63" t="s">
        <v>5569</v>
      </c>
    </row>
    <row r="671" spans="1:49" ht="16" customHeight="1" x14ac:dyDescent="0.2">
      <c r="A671" s="30" t="s">
        <v>2240</v>
      </c>
      <c r="B671" s="30" t="s">
        <v>2242</v>
      </c>
      <c r="C671" s="71"/>
      <c r="D671" s="72">
        <v>43.1</v>
      </c>
      <c r="E671" s="72">
        <v>-2.8</v>
      </c>
      <c r="F671" s="72">
        <v>-6.4</v>
      </c>
      <c r="G671" s="72">
        <v>51.9</v>
      </c>
      <c r="H671" s="72">
        <f t="shared" si="56"/>
        <v>51.9</v>
      </c>
      <c r="I671" s="72" t="s">
        <v>5568</v>
      </c>
      <c r="J671" s="71"/>
      <c r="K671" s="65"/>
      <c r="L671" s="72">
        <v>30.097475317241098</v>
      </c>
      <c r="M671" s="72">
        <v>103.05144987213301</v>
      </c>
      <c r="N671" s="72">
        <v>104.02684563758299</v>
      </c>
      <c r="O671" s="65">
        <f t="shared" si="58"/>
        <v>30.097475317241098</v>
      </c>
      <c r="P671" s="71"/>
      <c r="Q671" s="72">
        <v>5.3421945199999996</v>
      </c>
      <c r="R671" s="72">
        <v>-19.631501623623599</v>
      </c>
      <c r="S671" s="72">
        <v>-18.1215690607734</v>
      </c>
      <c r="T671" s="72">
        <v>-8.7922603864734192</v>
      </c>
      <c r="U671" s="72">
        <v>-34.6062954738331</v>
      </c>
      <c r="V671" s="65">
        <f t="shared" si="59"/>
        <v>5.3421945199999996</v>
      </c>
      <c r="W671" s="71"/>
      <c r="X671" s="72">
        <v>-10.905441033434601</v>
      </c>
      <c r="Y671" s="72">
        <v>-16.183815384615301</v>
      </c>
      <c r="Z671" s="72">
        <v>-1.2557182878825499</v>
      </c>
      <c r="AA671" s="72">
        <v>10.8949704</v>
      </c>
      <c r="AB671" s="72">
        <v>8.4948614027636005</v>
      </c>
      <c r="AC671" s="72">
        <v>6.7278000000000002</v>
      </c>
      <c r="AD671" s="72">
        <v>39.180659268121602</v>
      </c>
      <c r="AE671" s="72">
        <v>5.7328908761192903</v>
      </c>
      <c r="AF671" s="65"/>
      <c r="AG671" s="72">
        <v>8.8965090320301492</v>
      </c>
      <c r="AH671" s="72">
        <v>10.817584436193499</v>
      </c>
      <c r="AI671" s="65">
        <f t="shared" si="60"/>
        <v>39.180659268121602</v>
      </c>
      <c r="AJ671" s="71"/>
      <c r="AK671" s="65"/>
      <c r="AL671" s="65"/>
      <c r="AM671" s="65"/>
      <c r="AN671" s="65"/>
      <c r="AO671" s="71"/>
      <c r="AP671" s="72">
        <v>95.304249509856902</v>
      </c>
      <c r="AQ671" s="72">
        <v>98.267167395307993</v>
      </c>
      <c r="AR671" s="65"/>
      <c r="AS671" s="65">
        <f t="shared" si="61"/>
        <v>98.267167395307993</v>
      </c>
      <c r="AT671" s="72">
        <v>-6</v>
      </c>
      <c r="AU671" s="72">
        <v>-13</v>
      </c>
      <c r="AV671" s="65">
        <f t="shared" si="57"/>
        <v>-6</v>
      </c>
      <c r="AW671" s="63" t="s">
        <v>5569</v>
      </c>
    </row>
    <row r="672" spans="1:49" ht="16" customHeight="1" x14ac:dyDescent="0.2">
      <c r="A672" s="30" t="s">
        <v>2243</v>
      </c>
      <c r="B672" s="30" t="s">
        <v>2245</v>
      </c>
      <c r="C672" s="71"/>
      <c r="D672" s="72">
        <v>37.799999999999997</v>
      </c>
      <c r="E672" s="72">
        <v>-26.6</v>
      </c>
      <c r="F672" s="72">
        <v>-20.2</v>
      </c>
      <c r="G672" s="72">
        <v>19.8</v>
      </c>
      <c r="H672" s="72">
        <f t="shared" si="56"/>
        <v>37.799999999999997</v>
      </c>
      <c r="I672" s="72" t="s">
        <v>5568</v>
      </c>
      <c r="J672" s="71"/>
      <c r="K672" s="65"/>
      <c r="L672" s="72">
        <v>-5.0533044213619398</v>
      </c>
      <c r="M672" s="72">
        <v>27.805470070651399</v>
      </c>
      <c r="N672" s="72">
        <v>-15.939597315436201</v>
      </c>
      <c r="O672" s="65">
        <f t="shared" si="58"/>
        <v>-5.0533044213619398</v>
      </c>
      <c r="P672" s="71"/>
      <c r="Q672" s="72">
        <v>81.268407199999999</v>
      </c>
      <c r="R672" s="72">
        <v>-26.506024096385499</v>
      </c>
      <c r="S672" s="72">
        <v>-3.3149392265193298</v>
      </c>
      <c r="T672" s="72">
        <v>12.946870048309099</v>
      </c>
      <c r="U672" s="72">
        <v>-4.9033251768033903</v>
      </c>
      <c r="V672" s="65">
        <f t="shared" si="59"/>
        <v>81.268407199999999</v>
      </c>
      <c r="W672" s="71"/>
      <c r="X672" s="72">
        <v>-7.2580246200607803</v>
      </c>
      <c r="Y672" s="72">
        <v>14.585415384615301</v>
      </c>
      <c r="Z672" s="72">
        <v>-8.1395348837209198</v>
      </c>
      <c r="AA672" s="72">
        <v>10.27235222</v>
      </c>
      <c r="AB672" s="72">
        <v>2.6711310923421201</v>
      </c>
      <c r="AC672" s="72">
        <v>1.2530000000000101</v>
      </c>
      <c r="AD672" s="72">
        <v>73.606288580246897</v>
      </c>
      <c r="AE672" s="72">
        <v>3.94518935884755</v>
      </c>
      <c r="AF672" s="65"/>
      <c r="AG672" s="72">
        <v>-10.6484770668508</v>
      </c>
      <c r="AH672" s="72">
        <v>16.129127009072501</v>
      </c>
      <c r="AI672" s="65">
        <f t="shared" si="60"/>
        <v>73.606288580246897</v>
      </c>
      <c r="AJ672" s="71"/>
      <c r="AK672" s="65"/>
      <c r="AL672" s="65"/>
      <c r="AM672" s="65"/>
      <c r="AN672" s="65"/>
      <c r="AO672" s="71"/>
      <c r="AP672" s="72">
        <v>-6.0200387303191096</v>
      </c>
      <c r="AQ672" s="72">
        <v>-9.2320807661048896</v>
      </c>
      <c r="AR672" s="65"/>
      <c r="AS672" s="65">
        <f t="shared" si="61"/>
        <v>-6.0200387303191096</v>
      </c>
      <c r="AT672" s="72">
        <v>-4</v>
      </c>
      <c r="AU672" s="72">
        <v>-13</v>
      </c>
      <c r="AV672" s="65">
        <f t="shared" si="57"/>
        <v>-4</v>
      </c>
      <c r="AW672" s="63" t="s">
        <v>5569</v>
      </c>
    </row>
    <row r="673" spans="1:49" ht="16" customHeight="1" x14ac:dyDescent="0.2">
      <c r="A673" s="30" t="s">
        <v>2246</v>
      </c>
      <c r="B673" s="30" t="s">
        <v>2248</v>
      </c>
      <c r="C673" s="71"/>
      <c r="D673" s="72">
        <v>-3.4</v>
      </c>
      <c r="E673" s="72">
        <v>-5</v>
      </c>
      <c r="F673" s="72">
        <v>28.3</v>
      </c>
      <c r="G673" s="72">
        <v>35.9</v>
      </c>
      <c r="H673" s="72">
        <f t="shared" si="56"/>
        <v>35.9</v>
      </c>
      <c r="I673" s="72" t="s">
        <v>5568</v>
      </c>
      <c r="J673" s="71"/>
      <c r="K673" s="65"/>
      <c r="L673" s="72">
        <v>95.519836831881705</v>
      </c>
      <c r="M673" s="72">
        <v>101.931664762696</v>
      </c>
      <c r="N673" s="72">
        <v>103.80233518103501</v>
      </c>
      <c r="O673" s="65">
        <f t="shared" si="58"/>
        <v>95.519836831881705</v>
      </c>
      <c r="P673" s="71"/>
      <c r="Q673" s="72">
        <v>61.590512599999997</v>
      </c>
      <c r="R673" s="72">
        <v>58.536585365853597</v>
      </c>
      <c r="S673" s="72">
        <v>83.9062097902098</v>
      </c>
      <c r="T673" s="72">
        <v>58.704230058284701</v>
      </c>
      <c r="U673" s="72">
        <v>15.7233217096336</v>
      </c>
      <c r="V673" s="65">
        <f t="shared" si="59"/>
        <v>83.9062097902098</v>
      </c>
      <c r="W673" s="71"/>
      <c r="X673" s="72">
        <v>13.0865177215189</v>
      </c>
      <c r="Y673" s="72">
        <v>17.382618181818099</v>
      </c>
      <c r="Z673" s="72">
        <v>57.142857142857103</v>
      </c>
      <c r="AA673" s="72">
        <v>13.68446668</v>
      </c>
      <c r="AB673" s="72">
        <v>49.8924079641411</v>
      </c>
      <c r="AC673" s="72">
        <v>16.40625</v>
      </c>
      <c r="AD673" s="72">
        <v>5.3518050126465697</v>
      </c>
      <c r="AE673" s="72">
        <v>7.42204169722564</v>
      </c>
      <c r="AF673" s="65"/>
      <c r="AG673" s="72">
        <v>-27.363591830805699</v>
      </c>
      <c r="AH673" s="72">
        <v>-29.121599810398099</v>
      </c>
      <c r="AI673" s="65">
        <f t="shared" si="60"/>
        <v>57.142857142857103</v>
      </c>
      <c r="AJ673" s="71"/>
      <c r="AK673" s="65"/>
      <c r="AL673" s="65"/>
      <c r="AM673" s="65"/>
      <c r="AN673" s="65"/>
      <c r="AO673" s="71"/>
      <c r="AP673" s="72">
        <v>98.771375028113496</v>
      </c>
      <c r="AQ673" s="65"/>
      <c r="AR673" s="65"/>
      <c r="AS673" s="65">
        <f t="shared" si="61"/>
        <v>98.771375028113496</v>
      </c>
      <c r="AT673" s="72">
        <v>-11</v>
      </c>
      <c r="AU673" s="72">
        <v>-4</v>
      </c>
      <c r="AV673" s="65">
        <f t="shared" si="57"/>
        <v>-4</v>
      </c>
      <c r="AW673" s="63" t="s">
        <v>5569</v>
      </c>
    </row>
    <row r="674" spans="1:49" ht="16" customHeight="1" x14ac:dyDescent="0.2">
      <c r="A674" s="30" t="s">
        <v>2249</v>
      </c>
      <c r="B674" s="30" t="s">
        <v>2251</v>
      </c>
      <c r="C674" s="71"/>
      <c r="D674" s="72">
        <v>53.5</v>
      </c>
      <c r="E674" s="72">
        <v>-31</v>
      </c>
      <c r="F674" s="72">
        <v>34.6</v>
      </c>
      <c r="G674" s="72">
        <v>61.1</v>
      </c>
      <c r="H674" s="72">
        <f t="shared" si="56"/>
        <v>61.1</v>
      </c>
      <c r="I674" s="72" t="s">
        <v>5568</v>
      </c>
      <c r="J674" s="71"/>
      <c r="K674" s="65"/>
      <c r="L674" s="72">
        <v>97.466608062438596</v>
      </c>
      <c r="M674" s="72">
        <v>102.704694204845</v>
      </c>
      <c r="N674" s="72">
        <v>104.02684563758299</v>
      </c>
      <c r="O674" s="65">
        <f t="shared" si="58"/>
        <v>97.466608062438596</v>
      </c>
      <c r="P674" s="71"/>
      <c r="Q674" s="72">
        <v>17.285000199999999</v>
      </c>
      <c r="R674" s="72">
        <v>20.421782019423301</v>
      </c>
      <c r="S674" s="72">
        <v>35.138099447513802</v>
      </c>
      <c r="T674" s="72">
        <v>11.207739613526501</v>
      </c>
      <c r="U674" s="72">
        <v>1.7444824611032499</v>
      </c>
      <c r="V674" s="65">
        <f t="shared" si="59"/>
        <v>35.138099447513802</v>
      </c>
      <c r="W674" s="71"/>
      <c r="X674" s="72">
        <v>-9.9935869300911904</v>
      </c>
      <c r="Y674" s="72">
        <v>3.5964043956043898</v>
      </c>
      <c r="Z674" s="72">
        <v>51.0537726125741</v>
      </c>
      <c r="AA674" s="72">
        <v>8.6127078269999995</v>
      </c>
      <c r="AB674" s="72">
        <v>18.445757928206501</v>
      </c>
      <c r="AC674" s="72">
        <v>-3.2953999999999999</v>
      </c>
      <c r="AD674" s="72">
        <v>25.541482734436201</v>
      </c>
      <c r="AE674" s="72">
        <v>7.15562668394801</v>
      </c>
      <c r="AF674" s="65"/>
      <c r="AG674" s="72">
        <v>0.27853527382080701</v>
      </c>
      <c r="AH674" s="72">
        <v>32.187782402136101</v>
      </c>
      <c r="AI674" s="65">
        <f t="shared" si="60"/>
        <v>51.0537726125741</v>
      </c>
      <c r="AJ674" s="71"/>
      <c r="AK674" s="65"/>
      <c r="AL674" s="65"/>
      <c r="AM674" s="65"/>
      <c r="AN674" s="65"/>
      <c r="AO674" s="71"/>
      <c r="AP674" s="72">
        <v>62.500478388328801</v>
      </c>
      <c r="AQ674" s="72">
        <v>71.066765751950399</v>
      </c>
      <c r="AR674" s="65"/>
      <c r="AS674" s="65">
        <f t="shared" si="61"/>
        <v>71.066765751950399</v>
      </c>
      <c r="AT674" s="72">
        <v>-8</v>
      </c>
      <c r="AU674" s="72">
        <v>-11</v>
      </c>
      <c r="AV674" s="65">
        <f t="shared" si="57"/>
        <v>-8</v>
      </c>
      <c r="AW674" s="63" t="s">
        <v>5569</v>
      </c>
    </row>
    <row r="675" spans="1:49" ht="16" customHeight="1" x14ac:dyDescent="0.2">
      <c r="A675" s="30" t="s">
        <v>2252</v>
      </c>
      <c r="B675" s="30" t="s">
        <v>2254</v>
      </c>
      <c r="C675" s="71"/>
      <c r="D675" s="72">
        <v>24.1</v>
      </c>
      <c r="E675" s="72">
        <v>-42.2</v>
      </c>
      <c r="F675" s="72">
        <v>67.599999999999994</v>
      </c>
      <c r="G675" s="72">
        <v>35.9</v>
      </c>
      <c r="H675" s="72">
        <f t="shared" si="56"/>
        <v>67.599999999999994</v>
      </c>
      <c r="I675" s="72" t="s">
        <v>5568</v>
      </c>
      <c r="J675" s="71"/>
      <c r="K675" s="65"/>
      <c r="L675" s="72">
        <v>54</v>
      </c>
      <c r="M675" s="72">
        <v>104.091716873997</v>
      </c>
      <c r="N675" s="72">
        <v>104.86577181208</v>
      </c>
      <c r="O675" s="65">
        <f t="shared" si="58"/>
        <v>54</v>
      </c>
      <c r="P675" s="71"/>
      <c r="Q675" s="72">
        <v>87.549748100000002</v>
      </c>
      <c r="R675" s="72">
        <v>94.492977875202797</v>
      </c>
      <c r="S675" s="72">
        <v>97.790033149171194</v>
      </c>
      <c r="T675" s="72">
        <v>93.816435265700406</v>
      </c>
      <c r="U675" s="72">
        <v>85.195684724186705</v>
      </c>
      <c r="V675" s="65">
        <f t="shared" si="59"/>
        <v>97.790033149171194</v>
      </c>
      <c r="W675" s="71"/>
      <c r="X675" s="72">
        <v>71.465379635258302</v>
      </c>
      <c r="Y675" s="72">
        <v>65.1348659340659</v>
      </c>
      <c r="Z675" s="72">
        <v>55.643462534132397</v>
      </c>
      <c r="AA675" s="72">
        <v>44.786884430000001</v>
      </c>
      <c r="AB675" s="72">
        <v>91.488863395483406</v>
      </c>
      <c r="AC675" s="72">
        <v>28.708799999999901</v>
      </c>
      <c r="AD675" s="72">
        <v>47.552503607117998</v>
      </c>
      <c r="AE675" s="72">
        <v>13.6379618693183</v>
      </c>
      <c r="AF675" s="65"/>
      <c r="AG675" s="72">
        <v>-26.640600229293899</v>
      </c>
      <c r="AH675" s="72">
        <v>-19.319587531718302</v>
      </c>
      <c r="AI675" s="65">
        <f t="shared" si="60"/>
        <v>91.488863395483406</v>
      </c>
      <c r="AJ675" s="71"/>
      <c r="AK675" s="65"/>
      <c r="AL675" s="65"/>
      <c r="AM675" s="65"/>
      <c r="AN675" s="65"/>
      <c r="AO675" s="71"/>
      <c r="AP675" s="72">
        <v>101.375134085414</v>
      </c>
      <c r="AQ675" s="72">
        <v>101.697042602529</v>
      </c>
      <c r="AR675" s="65"/>
      <c r="AS675" s="65">
        <f t="shared" si="61"/>
        <v>101.697042602529</v>
      </c>
      <c r="AT675" s="72">
        <v>1</v>
      </c>
      <c r="AU675" s="72">
        <v>-8</v>
      </c>
      <c r="AV675" s="65">
        <f t="shared" si="57"/>
        <v>1</v>
      </c>
      <c r="AW675" s="63" t="s">
        <v>5569</v>
      </c>
    </row>
    <row r="676" spans="1:49" ht="16" customHeight="1" x14ac:dyDescent="0.2">
      <c r="A676" s="30" t="s">
        <v>2255</v>
      </c>
      <c r="B676" s="30" t="s">
        <v>2257</v>
      </c>
      <c r="C676" s="71"/>
      <c r="D676" s="72">
        <v>41.5</v>
      </c>
      <c r="E676" s="72">
        <v>-7.2</v>
      </c>
      <c r="F676" s="72">
        <v>29.1</v>
      </c>
      <c r="G676" s="72">
        <v>65.599999999999994</v>
      </c>
      <c r="H676" s="72">
        <f t="shared" si="56"/>
        <v>65.599999999999994</v>
      </c>
      <c r="I676" s="72" t="s">
        <v>5568</v>
      </c>
      <c r="J676" s="71"/>
      <c r="K676" s="65"/>
      <c r="L676" s="72">
        <v>-6.7589699789910096</v>
      </c>
      <c r="M676" s="72">
        <v>102.253608889812</v>
      </c>
      <c r="N676" s="72">
        <v>102.70550772496701</v>
      </c>
      <c r="O676" s="65">
        <f t="shared" si="58"/>
        <v>-6.7589699789910096</v>
      </c>
      <c r="P676" s="71"/>
      <c r="Q676" s="72">
        <v>6.3901443999999996</v>
      </c>
      <c r="R676" s="72">
        <v>5.3967021010570404</v>
      </c>
      <c r="S676" s="72">
        <v>4.3607552447552402</v>
      </c>
      <c r="T676" s="72">
        <v>-0.91275578684431002</v>
      </c>
      <c r="U676" s="72">
        <v>11.7884506105834</v>
      </c>
      <c r="V676" s="65">
        <f t="shared" si="59"/>
        <v>11.7884506105834</v>
      </c>
      <c r="W676" s="71"/>
      <c r="X676" s="72">
        <v>1.0612012658227801</v>
      </c>
      <c r="Y676" s="72">
        <v>-2.0979012987012799</v>
      </c>
      <c r="Z676" s="72">
        <v>-4.5284382367226996</v>
      </c>
      <c r="AA676" s="72">
        <v>1.2745221419999999</v>
      </c>
      <c r="AB676" s="72">
        <v>14.822940485754801</v>
      </c>
      <c r="AC676" s="72">
        <v>10.486000000000001</v>
      </c>
      <c r="AD676" s="72">
        <v>17.577386284463</v>
      </c>
      <c r="AE676" s="72">
        <v>21.951264281631101</v>
      </c>
      <c r="AF676" s="65"/>
      <c r="AG676" s="72">
        <v>-19.6223128433924</v>
      </c>
      <c r="AH676" s="72">
        <v>-11.497606831117301</v>
      </c>
      <c r="AI676" s="65">
        <f t="shared" si="60"/>
        <v>21.951264281631101</v>
      </c>
      <c r="AJ676" s="71"/>
      <c r="AK676" s="65"/>
      <c r="AL676" s="65"/>
      <c r="AM676" s="65"/>
      <c r="AN676" s="65"/>
      <c r="AO676" s="71"/>
      <c r="AP676" s="72">
        <v>36.948778999326599</v>
      </c>
      <c r="AQ676" s="65"/>
      <c r="AR676" s="65"/>
      <c r="AS676" s="65">
        <f t="shared" si="61"/>
        <v>36.948778999326599</v>
      </c>
      <c r="AT676" s="72">
        <v>7</v>
      </c>
      <c r="AU676" s="72">
        <v>-1</v>
      </c>
      <c r="AV676" s="65">
        <f t="shared" si="57"/>
        <v>7</v>
      </c>
      <c r="AW676" s="63" t="s">
        <v>5569</v>
      </c>
    </row>
    <row r="677" spans="1:49" ht="16" customHeight="1" x14ac:dyDescent="0.2">
      <c r="A677" s="30" t="s">
        <v>2258</v>
      </c>
      <c r="B677" s="30" t="s">
        <v>2260</v>
      </c>
      <c r="C677" s="71"/>
      <c r="D677" s="72">
        <v>-38.1</v>
      </c>
      <c r="E677" s="72">
        <v>-23.6</v>
      </c>
      <c r="F677" s="72">
        <v>88.8</v>
      </c>
      <c r="G677" s="72">
        <v>35.9</v>
      </c>
      <c r="H677" s="72">
        <f t="shared" si="56"/>
        <v>88.8</v>
      </c>
      <c r="I677" s="72" t="s">
        <v>5566</v>
      </c>
      <c r="J677" s="71"/>
      <c r="K677" s="65"/>
      <c r="L677" s="72">
        <v>57.119683501566499</v>
      </c>
      <c r="M677" s="72">
        <v>103.54138539827601</v>
      </c>
      <c r="N677" s="72">
        <v>104.167944333058</v>
      </c>
      <c r="O677" s="65">
        <f t="shared" si="58"/>
        <v>57.119683501566499</v>
      </c>
      <c r="P677" s="71"/>
      <c r="Q677" s="72">
        <v>94.863915500000004</v>
      </c>
      <c r="R677" s="72">
        <v>107.266675618978</v>
      </c>
      <c r="S677" s="72">
        <v>99.028587412587399</v>
      </c>
      <c r="T677" s="72">
        <v>99.420299999999997</v>
      </c>
      <c r="U677" s="72">
        <v>98.491299999999995</v>
      </c>
      <c r="V677" s="65">
        <f t="shared" si="59"/>
        <v>107.266675618978</v>
      </c>
      <c r="W677" s="71"/>
      <c r="X677" s="72">
        <v>98.213099999999997</v>
      </c>
      <c r="Y677" s="72">
        <v>97.902098701298698</v>
      </c>
      <c r="Z677" s="72">
        <v>52.673822132186501</v>
      </c>
      <c r="AA677" s="72">
        <v>19.711074920000001</v>
      </c>
      <c r="AB677" s="72">
        <v>49.674893379011401</v>
      </c>
      <c r="AC677" s="72">
        <v>20.7746</v>
      </c>
      <c r="AD677" s="72">
        <v>84.812446958981596</v>
      </c>
      <c r="AE677" s="72">
        <v>6.3801805496051296</v>
      </c>
      <c r="AF677" s="65"/>
      <c r="AG677" s="72">
        <v>-4.3804093863221798</v>
      </c>
      <c r="AH677" s="72">
        <v>3.8070401650510401</v>
      </c>
      <c r="AI677" s="65">
        <f t="shared" si="60"/>
        <v>98.213099999999997</v>
      </c>
      <c r="AJ677" s="71"/>
      <c r="AK677" s="65"/>
      <c r="AL677" s="65"/>
      <c r="AM677" s="65"/>
      <c r="AN677" s="65"/>
      <c r="AO677" s="71"/>
      <c r="AP677" s="72">
        <v>100.923785917671</v>
      </c>
      <c r="AQ677" s="65"/>
      <c r="AR677" s="65"/>
      <c r="AS677" s="65">
        <f t="shared" si="61"/>
        <v>100.923785917671</v>
      </c>
      <c r="AT677" s="72">
        <v>-1</v>
      </c>
      <c r="AU677" s="72">
        <v>-4</v>
      </c>
      <c r="AV677" s="65">
        <f t="shared" si="57"/>
        <v>-1</v>
      </c>
      <c r="AW677" s="63" t="s">
        <v>5569</v>
      </c>
    </row>
    <row r="678" spans="1:49" ht="16" customHeight="1" x14ac:dyDescent="0.2">
      <c r="A678" s="30" t="s">
        <v>2261</v>
      </c>
      <c r="B678" s="30" t="s">
        <v>2263</v>
      </c>
      <c r="C678" s="71"/>
      <c r="D678" s="72">
        <v>-132.4</v>
      </c>
      <c r="E678" s="72">
        <v>-48.1</v>
      </c>
      <c r="F678" s="72">
        <v>-37.5</v>
      </c>
      <c r="G678" s="72">
        <v>35.9</v>
      </c>
      <c r="H678" s="72">
        <f t="shared" si="56"/>
        <v>35.9</v>
      </c>
      <c r="I678" s="72" t="s">
        <v>5568</v>
      </c>
      <c r="J678" s="71"/>
      <c r="K678" s="65"/>
      <c r="L678" s="72">
        <v>-21.594357661620101</v>
      </c>
      <c r="M678" s="72">
        <v>102.897497144044</v>
      </c>
      <c r="N678" s="72">
        <v>103.43672602901199</v>
      </c>
      <c r="O678" s="65">
        <f t="shared" si="58"/>
        <v>-21.594357661620101</v>
      </c>
      <c r="P678" s="71"/>
      <c r="Q678" s="72">
        <v>-4.5729829000000004</v>
      </c>
      <c r="R678" s="72">
        <v>-2.70704633960363E-2</v>
      </c>
      <c r="S678" s="72">
        <v>-11.1112727272727</v>
      </c>
      <c r="T678" s="72">
        <v>6.24794363030807</v>
      </c>
      <c r="U678" s="72">
        <v>7.9892647218453199</v>
      </c>
      <c r="V678" s="65">
        <f t="shared" si="59"/>
        <v>7.9892647218453199</v>
      </c>
      <c r="W678" s="71"/>
      <c r="X678" s="72">
        <v>-5.5843683544303797</v>
      </c>
      <c r="Y678" s="72">
        <v>-8.5914077922077894</v>
      </c>
      <c r="Z678" s="72">
        <v>11.9756311381218</v>
      </c>
      <c r="AA678" s="72">
        <v>4.471529351</v>
      </c>
      <c r="AB678" s="72">
        <v>0</v>
      </c>
      <c r="AC678" s="72">
        <v>11.7316</v>
      </c>
      <c r="AD678" s="72">
        <v>51.241664750517302</v>
      </c>
      <c r="AE678" s="72">
        <v>15.247392809098899</v>
      </c>
      <c r="AF678" s="65"/>
      <c r="AG678" s="72">
        <v>-29.463680420491201</v>
      </c>
      <c r="AH678" s="72">
        <v>-7.0249084287442098</v>
      </c>
      <c r="AI678" s="65">
        <f t="shared" si="60"/>
        <v>51.241664750517302</v>
      </c>
      <c r="AJ678" s="71"/>
      <c r="AK678" s="65"/>
      <c r="AL678" s="65"/>
      <c r="AM678" s="65"/>
      <c r="AN678" s="65"/>
      <c r="AO678" s="71"/>
      <c r="AP678" s="72">
        <v>39.894183374511101</v>
      </c>
      <c r="AQ678" s="65"/>
      <c r="AR678" s="65"/>
      <c r="AS678" s="65">
        <f t="shared" si="61"/>
        <v>39.894183374511101</v>
      </c>
      <c r="AT678" s="72">
        <v>2</v>
      </c>
      <c r="AU678" s="72">
        <v>0</v>
      </c>
      <c r="AV678" s="65">
        <f t="shared" si="57"/>
        <v>2</v>
      </c>
      <c r="AW678" s="63" t="s">
        <v>5569</v>
      </c>
    </row>
    <row r="679" spans="1:49" ht="16" customHeight="1" x14ac:dyDescent="0.2">
      <c r="A679" s="30" t="s">
        <v>2264</v>
      </c>
      <c r="B679" s="30" t="s">
        <v>2266</v>
      </c>
      <c r="C679" s="71"/>
      <c r="D679" s="72">
        <v>36.799999999999997</v>
      </c>
      <c r="E679" s="72">
        <v>-2</v>
      </c>
      <c r="F679" s="72">
        <v>-3.8</v>
      </c>
      <c r="G679" s="72">
        <v>38.200000000000003</v>
      </c>
      <c r="H679" s="72">
        <f t="shared" si="56"/>
        <v>38.200000000000003</v>
      </c>
      <c r="I679" s="72" t="s">
        <v>5568</v>
      </c>
      <c r="J679" s="71"/>
      <c r="K679" s="65"/>
      <c r="L679" s="72">
        <v>-1.2434980263812601</v>
      </c>
      <c r="M679" s="72">
        <v>102.704694204845</v>
      </c>
      <c r="N679" s="72">
        <v>104.02684563758299</v>
      </c>
      <c r="O679" s="65">
        <f t="shared" si="58"/>
        <v>-1.2434980263812601</v>
      </c>
      <c r="P679" s="71"/>
      <c r="Q679" s="72">
        <v>8.9386557900000003</v>
      </c>
      <c r="R679" s="72">
        <v>46.190291880486299</v>
      </c>
      <c r="S679" s="72">
        <v>52.596662983425396</v>
      </c>
      <c r="T679" s="72">
        <v>58.260879710144899</v>
      </c>
      <c r="U679" s="72">
        <v>40.499786562941999</v>
      </c>
      <c r="V679" s="65">
        <f t="shared" si="59"/>
        <v>58.260879710144899</v>
      </c>
      <c r="W679" s="71"/>
      <c r="X679" s="72">
        <v>23.441063525835801</v>
      </c>
      <c r="Y679" s="72">
        <v>34.365635164835098</v>
      </c>
      <c r="Z679" s="72">
        <v>42.643001524876702</v>
      </c>
      <c r="AA679" s="72">
        <v>-10.94687717</v>
      </c>
      <c r="AB679" s="72">
        <v>78.241643080855994</v>
      </c>
      <c r="AC679" s="72">
        <v>4.3426</v>
      </c>
      <c r="AD679" s="72">
        <v>84.972249344776202</v>
      </c>
      <c r="AE679" s="72">
        <v>13.037965837997101</v>
      </c>
      <c r="AF679" s="65"/>
      <c r="AG679" s="72">
        <v>-28.270651889697401</v>
      </c>
      <c r="AH679" s="72">
        <v>10.3446722055804</v>
      </c>
      <c r="AI679" s="65">
        <f t="shared" si="60"/>
        <v>84.972249344776202</v>
      </c>
      <c r="AJ679" s="71"/>
      <c r="AK679" s="65"/>
      <c r="AL679" s="65"/>
      <c r="AM679" s="65"/>
      <c r="AN679" s="65"/>
      <c r="AO679" s="71"/>
      <c r="AP679" s="72">
        <v>88.437326755083703</v>
      </c>
      <c r="AQ679" s="72">
        <v>96.944925648755898</v>
      </c>
      <c r="AR679" s="65"/>
      <c r="AS679" s="65">
        <f t="shared" si="61"/>
        <v>96.944925648755898</v>
      </c>
      <c r="AT679" s="72">
        <v>2</v>
      </c>
      <c r="AU679" s="72">
        <v>10</v>
      </c>
      <c r="AV679" s="65">
        <f t="shared" si="57"/>
        <v>10</v>
      </c>
      <c r="AW679" s="63" t="s">
        <v>5567</v>
      </c>
    </row>
    <row r="680" spans="1:49" ht="16" customHeight="1" x14ac:dyDescent="0.2">
      <c r="A680" s="30" t="s">
        <v>2267</v>
      </c>
      <c r="B680" s="30" t="s">
        <v>2269</v>
      </c>
      <c r="C680" s="71"/>
      <c r="D680" s="72">
        <v>-72.3</v>
      </c>
      <c r="E680" s="72">
        <v>-28.1</v>
      </c>
      <c r="F680" s="72">
        <v>33.6</v>
      </c>
      <c r="G680" s="72">
        <v>40.5</v>
      </c>
      <c r="H680" s="72">
        <f t="shared" si="56"/>
        <v>40.5</v>
      </c>
      <c r="I680" s="72" t="s">
        <v>5568</v>
      </c>
      <c r="J680" s="71"/>
      <c r="K680" s="65"/>
      <c r="L680" s="72">
        <v>13.672620640429599</v>
      </c>
      <c r="M680" s="72">
        <v>7.6020355177069199</v>
      </c>
      <c r="N680" s="72">
        <v>23.733930888076401</v>
      </c>
      <c r="O680" s="65">
        <f t="shared" si="58"/>
        <v>13.672620640429599</v>
      </c>
      <c r="P680" s="71"/>
      <c r="Q680" s="72">
        <v>70.884535</v>
      </c>
      <c r="R680" s="72">
        <v>-15.8536585365853</v>
      </c>
      <c r="S680" s="72">
        <v>91.336279720279705</v>
      </c>
      <c r="T680" s="72">
        <v>62.784163447127298</v>
      </c>
      <c r="U680" s="72">
        <v>14.2307843962008</v>
      </c>
      <c r="V680" s="65">
        <f t="shared" si="59"/>
        <v>91.336279720279705</v>
      </c>
      <c r="W680" s="71"/>
      <c r="X680" s="72">
        <v>9.9219607594936594</v>
      </c>
      <c r="Y680" s="72">
        <v>-2.0979012987012799</v>
      </c>
      <c r="Z680" s="72">
        <v>25</v>
      </c>
      <c r="AA680" s="72">
        <v>8.8865246500000001</v>
      </c>
      <c r="AB680" s="72">
        <v>41.981091767849698</v>
      </c>
      <c r="AC680" s="72">
        <v>16.3934</v>
      </c>
      <c r="AD680" s="72">
        <v>42.704277743335297</v>
      </c>
      <c r="AE680" s="72">
        <v>8.8237990740337509</v>
      </c>
      <c r="AF680" s="65"/>
      <c r="AG680" s="72">
        <v>-40.449514631526</v>
      </c>
      <c r="AH680" s="72">
        <v>-4.4883306821060804</v>
      </c>
      <c r="AI680" s="65">
        <f t="shared" si="60"/>
        <v>42.704277743335297</v>
      </c>
      <c r="AJ680" s="71"/>
      <c r="AK680" s="65"/>
      <c r="AL680" s="65"/>
      <c r="AM680" s="65"/>
      <c r="AN680" s="65"/>
      <c r="AO680" s="71"/>
      <c r="AP680" s="72">
        <v>-29.621479326523598</v>
      </c>
      <c r="AQ680" s="65"/>
      <c r="AR680" s="65"/>
      <c r="AS680" s="65">
        <f t="shared" si="61"/>
        <v>-29.621479326523598</v>
      </c>
      <c r="AT680" s="72">
        <v>-5</v>
      </c>
      <c r="AU680" s="72">
        <v>-18</v>
      </c>
      <c r="AV680" s="65">
        <f t="shared" si="57"/>
        <v>-5</v>
      </c>
      <c r="AW680" s="63" t="s">
        <v>5569</v>
      </c>
    </row>
    <row r="681" spans="1:49" ht="16" customHeight="1" x14ac:dyDescent="0.2">
      <c r="A681" s="30" t="s">
        <v>2270</v>
      </c>
      <c r="B681" s="30" t="s">
        <v>2272</v>
      </c>
      <c r="C681" s="71"/>
      <c r="D681" s="72">
        <v>39.799999999999997</v>
      </c>
      <c r="E681" s="72">
        <v>4.5999999999999996</v>
      </c>
      <c r="F681" s="72">
        <v>21.9</v>
      </c>
      <c r="G681" s="72">
        <v>22.1</v>
      </c>
      <c r="H681" s="72">
        <f t="shared" si="56"/>
        <v>39.799999999999997</v>
      </c>
      <c r="I681" s="72" t="s">
        <v>5568</v>
      </c>
      <c r="J681" s="71"/>
      <c r="K681" s="65"/>
      <c r="L681" s="72">
        <v>42.599339645733899</v>
      </c>
      <c r="M681" s="72">
        <v>100.970915868406</v>
      </c>
      <c r="N681" s="72">
        <v>99.832214765100602</v>
      </c>
      <c r="O681" s="65">
        <f t="shared" si="58"/>
        <v>42.599339645733899</v>
      </c>
      <c r="P681" s="71"/>
      <c r="Q681" s="72">
        <v>-7.1384910000000001</v>
      </c>
      <c r="R681" s="72">
        <v>-17.1908356160938</v>
      </c>
      <c r="S681" s="72">
        <v>91.602187845303803</v>
      </c>
      <c r="T681" s="72">
        <v>42.028995652173897</v>
      </c>
      <c r="U681" s="72">
        <v>-11.55113281471</v>
      </c>
      <c r="V681" s="65">
        <f t="shared" si="59"/>
        <v>91.602187845303803</v>
      </c>
      <c r="W681" s="71"/>
      <c r="X681" s="72">
        <v>8.8513978723404207</v>
      </c>
      <c r="Y681" s="72">
        <v>35.4645362637362</v>
      </c>
      <c r="Z681" s="72">
        <v>17.885702100437101</v>
      </c>
      <c r="AA681" s="72">
        <v>-14.351192729999999</v>
      </c>
      <c r="AB681" s="72">
        <v>28.434378585805302</v>
      </c>
      <c r="AC681" s="72">
        <v>8.0698000000000096</v>
      </c>
      <c r="AD681" s="72">
        <v>53.618157543391099</v>
      </c>
      <c r="AE681" s="72">
        <v>1.9591789912205599</v>
      </c>
      <c r="AF681" s="65"/>
      <c r="AG681" s="72">
        <v>-29.5748503693533</v>
      </c>
      <c r="AH681" s="72">
        <v>32.151450262627399</v>
      </c>
      <c r="AI681" s="65">
        <f t="shared" si="60"/>
        <v>53.618157543391099</v>
      </c>
      <c r="AJ681" s="71"/>
      <c r="AK681" s="65"/>
      <c r="AL681" s="65"/>
      <c r="AM681" s="65"/>
      <c r="AN681" s="65"/>
      <c r="AO681" s="71"/>
      <c r="AP681" s="72">
        <v>76.155594847183593</v>
      </c>
      <c r="AQ681" s="72">
        <v>88.405033466137397</v>
      </c>
      <c r="AR681" s="65"/>
      <c r="AS681" s="65">
        <f t="shared" si="61"/>
        <v>88.405033466137397</v>
      </c>
      <c r="AT681" s="72">
        <v>-2</v>
      </c>
      <c r="AU681" s="72">
        <v>6</v>
      </c>
      <c r="AV681" s="65">
        <f t="shared" si="57"/>
        <v>6</v>
      </c>
      <c r="AW681" s="63" t="s">
        <v>5569</v>
      </c>
    </row>
    <row r="682" spans="1:49" ht="16" customHeight="1" x14ac:dyDescent="0.2">
      <c r="A682" s="30" t="s">
        <v>2273</v>
      </c>
      <c r="B682" s="30" t="s">
        <v>2275</v>
      </c>
      <c r="C682" s="71"/>
      <c r="D682" s="72">
        <v>-47.4</v>
      </c>
      <c r="E682" s="72">
        <v>27.7</v>
      </c>
      <c r="F682" s="72">
        <v>-46</v>
      </c>
      <c r="G682" s="72">
        <v>3.8</v>
      </c>
      <c r="H682" s="72">
        <f t="shared" si="56"/>
        <v>27.7</v>
      </c>
      <c r="I682" s="72" t="s">
        <v>5568</v>
      </c>
      <c r="J682" s="71"/>
      <c r="K682" s="65"/>
      <c r="L682" s="72">
        <v>40.173700100202502</v>
      </c>
      <c r="M682" s="72">
        <v>97.156603528238904</v>
      </c>
      <c r="N682" s="72">
        <v>89.7651006711409</v>
      </c>
      <c r="O682" s="65">
        <f t="shared" si="58"/>
        <v>40.173700100202502</v>
      </c>
      <c r="P682" s="71"/>
      <c r="Q682" s="72">
        <v>93.030457200000001</v>
      </c>
      <c r="R682" s="72">
        <v>76.268266631489993</v>
      </c>
      <c r="S682" s="72">
        <v>95.469591160221</v>
      </c>
      <c r="T682" s="72">
        <v>96.908222705314003</v>
      </c>
      <c r="U682" s="72">
        <v>89.297523479490806</v>
      </c>
      <c r="V682" s="65">
        <f t="shared" si="59"/>
        <v>96.908222705314003</v>
      </c>
      <c r="W682" s="71"/>
      <c r="X682" s="72">
        <v>76.328601519756802</v>
      </c>
      <c r="Y682" s="72">
        <v>56.343657142857097</v>
      </c>
      <c r="Z682" s="72">
        <v>60.643754960846302</v>
      </c>
      <c r="AA682" s="72">
        <v>53.574442689999998</v>
      </c>
      <c r="AB682" s="72">
        <v>91.200443581924006</v>
      </c>
      <c r="AC682" s="72">
        <v>8.6375999999999902</v>
      </c>
      <c r="AD682" s="72">
        <v>70.333876798752399</v>
      </c>
      <c r="AE682" s="72">
        <v>8.3608541371086798</v>
      </c>
      <c r="AF682" s="65"/>
      <c r="AG682" s="72">
        <v>-11.4716909292199</v>
      </c>
      <c r="AH682" s="72">
        <v>59.408517920225897</v>
      </c>
      <c r="AI682" s="65">
        <f t="shared" si="60"/>
        <v>91.200443581924006</v>
      </c>
      <c r="AJ682" s="71"/>
      <c r="AK682" s="65"/>
      <c r="AL682" s="65"/>
      <c r="AM682" s="65"/>
      <c r="AN682" s="65"/>
      <c r="AO682" s="71"/>
      <c r="AP682" s="72">
        <v>13.539756530410701</v>
      </c>
      <c r="AQ682" s="72">
        <v>27.522263121136699</v>
      </c>
      <c r="AR682" s="65"/>
      <c r="AS682" s="65">
        <f t="shared" si="61"/>
        <v>27.522263121136699</v>
      </c>
      <c r="AT682" s="72">
        <v>0</v>
      </c>
      <c r="AU682" s="72">
        <v>6</v>
      </c>
      <c r="AV682" s="65">
        <f t="shared" si="57"/>
        <v>6</v>
      </c>
      <c r="AW682" s="63" t="s">
        <v>5569</v>
      </c>
    </row>
    <row r="683" spans="1:49" ht="16" customHeight="1" x14ac:dyDescent="0.2">
      <c r="A683" s="30" t="s">
        <v>2276</v>
      </c>
      <c r="B683" s="30" t="s">
        <v>2278</v>
      </c>
      <c r="C683" s="71"/>
      <c r="D683" s="72">
        <v>102.6</v>
      </c>
      <c r="E683" s="72">
        <v>82</v>
      </c>
      <c r="F683" s="72">
        <v>92.9</v>
      </c>
      <c r="G683" s="72">
        <v>33.6</v>
      </c>
      <c r="H683" s="72">
        <f t="shared" si="56"/>
        <v>102.6</v>
      </c>
      <c r="I683" s="72" t="s">
        <v>5566</v>
      </c>
      <c r="J683" s="71"/>
      <c r="K683" s="65"/>
      <c r="L683" s="72">
        <v>98.845871750558999</v>
      </c>
      <c r="M683" s="72">
        <v>103.54138539827601</v>
      </c>
      <c r="N683" s="72">
        <v>104.167944333058</v>
      </c>
      <c r="O683" s="65">
        <f t="shared" si="58"/>
        <v>98.845871750558999</v>
      </c>
      <c r="P683" s="71"/>
      <c r="Q683" s="72">
        <v>96.681676999999993</v>
      </c>
      <c r="R683" s="72">
        <v>65.916863071854607</v>
      </c>
      <c r="S683" s="72">
        <v>82.5076083916084</v>
      </c>
      <c r="T683" s="72">
        <v>97.255437385511996</v>
      </c>
      <c r="U683" s="72">
        <v>94.013688059701494</v>
      </c>
      <c r="V683" s="65">
        <f t="shared" si="59"/>
        <v>97.255437385511996</v>
      </c>
      <c r="W683" s="71"/>
      <c r="X683" s="72">
        <v>92.833353164556897</v>
      </c>
      <c r="Y683" s="72">
        <v>94.005994805194803</v>
      </c>
      <c r="Z683" s="72">
        <v>86.908104393976998</v>
      </c>
      <c r="AA683" s="72">
        <v>69.682177640000006</v>
      </c>
      <c r="AB683" s="72">
        <v>100</v>
      </c>
      <c r="AC683" s="72">
        <v>67.200999999999993</v>
      </c>
      <c r="AD683" s="72">
        <v>72.929504378335295</v>
      </c>
      <c r="AE683" s="72">
        <v>60.7357469686252</v>
      </c>
      <c r="AF683" s="65"/>
      <c r="AG683" s="72">
        <v>-9.3577622849927309</v>
      </c>
      <c r="AH683" s="72">
        <v>18.831244939808599</v>
      </c>
      <c r="AI683" s="65">
        <f t="shared" si="60"/>
        <v>100</v>
      </c>
      <c r="AJ683" s="71"/>
      <c r="AK683" s="65"/>
      <c r="AL683" s="65"/>
      <c r="AM683" s="65"/>
      <c r="AN683" s="65"/>
      <c r="AO683" s="71"/>
      <c r="AP683" s="72">
        <v>99.914521481419399</v>
      </c>
      <c r="AQ683" s="65"/>
      <c r="AR683" s="65"/>
      <c r="AS683" s="65">
        <f t="shared" si="61"/>
        <v>99.914521481419399</v>
      </c>
      <c r="AT683" s="72">
        <v>20</v>
      </c>
      <c r="AU683" s="72">
        <v>51</v>
      </c>
      <c r="AV683" s="65">
        <f t="shared" si="57"/>
        <v>51</v>
      </c>
      <c r="AW683" s="63" t="s">
        <v>5567</v>
      </c>
    </row>
    <row r="684" spans="1:49" ht="16" customHeight="1" x14ac:dyDescent="0.2">
      <c r="A684" s="30" t="s">
        <v>2279</v>
      </c>
      <c r="B684" s="30" t="s">
        <v>2281</v>
      </c>
      <c r="C684" s="71"/>
      <c r="D684" s="72">
        <v>11.5</v>
      </c>
      <c r="E684" s="72">
        <v>-6.5</v>
      </c>
      <c r="F684" s="72">
        <v>40.4</v>
      </c>
      <c r="G684" s="72">
        <v>29</v>
      </c>
      <c r="H684" s="72">
        <f t="shared" si="56"/>
        <v>40.4</v>
      </c>
      <c r="I684" s="72" t="s">
        <v>5568</v>
      </c>
      <c r="J684" s="71"/>
      <c r="K684" s="65"/>
      <c r="L684" s="72">
        <v>-0.114804926675006</v>
      </c>
      <c r="M684" s="72">
        <v>103.05144987213301</v>
      </c>
      <c r="N684" s="72">
        <v>104.86577181208</v>
      </c>
      <c r="O684" s="65">
        <f t="shared" si="58"/>
        <v>-0.114804926675006</v>
      </c>
      <c r="P684" s="71"/>
      <c r="Q684" s="72">
        <v>27.6635569</v>
      </c>
      <c r="R684" s="72">
        <v>95.074575449248698</v>
      </c>
      <c r="S684" s="72">
        <v>30.386718232044199</v>
      </c>
      <c r="T684" s="72">
        <v>22.415469082125501</v>
      </c>
      <c r="U684" s="72">
        <v>5.7048785007072196</v>
      </c>
      <c r="V684" s="65">
        <f t="shared" si="59"/>
        <v>95.074575449248698</v>
      </c>
      <c r="W684" s="71"/>
      <c r="X684" s="72">
        <v>5.2039814589665596</v>
      </c>
      <c r="Y684" s="72">
        <v>1.3986021978022001</v>
      </c>
      <c r="Z684" s="72">
        <v>98.883735532098896</v>
      </c>
      <c r="AA684" s="72">
        <v>42.226724169999997</v>
      </c>
      <c r="AB684" s="72">
        <v>38.802328805101098</v>
      </c>
      <c r="AC684" s="72">
        <v>11.813799999999899</v>
      </c>
      <c r="AD684" s="72">
        <v>0</v>
      </c>
      <c r="AE684" s="72">
        <v>14.927305825771599</v>
      </c>
      <c r="AF684" s="65"/>
      <c r="AG684" s="72">
        <v>-6.2689130575952898</v>
      </c>
      <c r="AH684" s="72">
        <v>24.170058039391201</v>
      </c>
      <c r="AI684" s="65">
        <f t="shared" si="60"/>
        <v>98.883735532098896</v>
      </c>
      <c r="AJ684" s="71"/>
      <c r="AK684" s="65"/>
      <c r="AL684" s="65"/>
      <c r="AM684" s="65"/>
      <c r="AN684" s="65"/>
      <c r="AO684" s="71"/>
      <c r="AP684" s="72">
        <v>-4.5329344394764801</v>
      </c>
      <c r="AQ684" s="72">
        <v>-10.027414147489599</v>
      </c>
      <c r="AR684" s="65"/>
      <c r="AS684" s="65">
        <f t="shared" si="61"/>
        <v>-4.5329344394764801</v>
      </c>
      <c r="AT684" s="72">
        <v>-2</v>
      </c>
      <c r="AU684" s="72">
        <v>-6</v>
      </c>
      <c r="AV684" s="65">
        <f t="shared" si="57"/>
        <v>-2</v>
      </c>
      <c r="AW684" s="63" t="s">
        <v>5569</v>
      </c>
    </row>
    <row r="685" spans="1:49" ht="16" customHeight="1" x14ac:dyDescent="0.2">
      <c r="A685" s="30" t="s">
        <v>2282</v>
      </c>
      <c r="B685" s="30" t="s">
        <v>2284</v>
      </c>
      <c r="C685" s="71"/>
      <c r="D685" s="72">
        <v>-20.399999999999999</v>
      </c>
      <c r="E685" s="72">
        <v>-28.8</v>
      </c>
      <c r="F685" s="72">
        <v>-48.7</v>
      </c>
      <c r="G685" s="72">
        <v>29</v>
      </c>
      <c r="H685" s="72">
        <f t="shared" si="56"/>
        <v>29</v>
      </c>
      <c r="I685" s="72" t="s">
        <v>5568</v>
      </c>
      <c r="J685" s="71"/>
      <c r="K685" s="65"/>
      <c r="L685" s="72">
        <v>-0.18530467261236</v>
      </c>
      <c r="M685" s="72">
        <v>86.407177842312805</v>
      </c>
      <c r="N685" s="72">
        <v>93.120805369127496</v>
      </c>
      <c r="O685" s="65">
        <f t="shared" si="58"/>
        <v>-0.18530467261236</v>
      </c>
      <c r="P685" s="71"/>
      <c r="Q685" s="72">
        <v>-3.2796584000000002</v>
      </c>
      <c r="R685" s="72">
        <v>-6.9620253164556898</v>
      </c>
      <c r="S685" s="72">
        <v>0.88395580110497396</v>
      </c>
      <c r="T685" s="72">
        <v>3.38165265700483</v>
      </c>
      <c r="U685" s="72">
        <v>-18.764711315417198</v>
      </c>
      <c r="V685" s="65">
        <f t="shared" si="59"/>
        <v>3.38165265700483</v>
      </c>
      <c r="W685" s="71"/>
      <c r="X685" s="72">
        <v>-18.2002738601823</v>
      </c>
      <c r="Y685" s="72">
        <v>-18.381617582417501</v>
      </c>
      <c r="Z685" s="72">
        <v>6.0150375939849603</v>
      </c>
      <c r="AA685" s="72">
        <v>-6.4223123480000002</v>
      </c>
      <c r="AB685" s="72">
        <v>32.550177761893103</v>
      </c>
      <c r="AC685" s="72">
        <v>12.9268</v>
      </c>
      <c r="AD685" s="72">
        <v>48.596643518518498</v>
      </c>
      <c r="AE685" s="72">
        <v>-2.4121785296081701</v>
      </c>
      <c r="AF685" s="65"/>
      <c r="AG685" s="72">
        <v>6.6562961837159103</v>
      </c>
      <c r="AH685" s="72">
        <v>23.167087250040002</v>
      </c>
      <c r="AI685" s="65">
        <f t="shared" si="60"/>
        <v>48.596643518518498</v>
      </c>
      <c r="AJ685" s="71"/>
      <c r="AK685" s="65"/>
      <c r="AL685" s="65"/>
      <c r="AM685" s="65"/>
      <c r="AN685" s="65"/>
      <c r="AO685" s="71"/>
      <c r="AP685" s="72">
        <v>65.395957919322399</v>
      </c>
      <c r="AQ685" s="72">
        <v>67.308815524907601</v>
      </c>
      <c r="AR685" s="65"/>
      <c r="AS685" s="65">
        <f t="shared" si="61"/>
        <v>67.308815524907601</v>
      </c>
      <c r="AT685" s="72">
        <v>0</v>
      </c>
      <c r="AU685" s="72">
        <v>-6</v>
      </c>
      <c r="AV685" s="65">
        <f t="shared" si="57"/>
        <v>0</v>
      </c>
      <c r="AW685" s="63" t="s">
        <v>5569</v>
      </c>
    </row>
    <row r="686" spans="1:49" ht="16" customHeight="1" x14ac:dyDescent="0.2">
      <c r="A686" s="30" t="s">
        <v>2285</v>
      </c>
      <c r="B686" s="30" t="s">
        <v>2287</v>
      </c>
      <c r="C686" s="71"/>
      <c r="D686" s="72">
        <v>32.1</v>
      </c>
      <c r="E686" s="72">
        <v>-6.5</v>
      </c>
      <c r="F686" s="72">
        <v>13.6</v>
      </c>
      <c r="G686" s="72">
        <v>45</v>
      </c>
      <c r="H686" s="72">
        <f t="shared" si="56"/>
        <v>45</v>
      </c>
      <c r="I686" s="72" t="s">
        <v>5568</v>
      </c>
      <c r="J686" s="71"/>
      <c r="K686" s="65"/>
      <c r="L686" s="72">
        <v>16.563791708406399</v>
      </c>
      <c r="M686" s="72">
        <v>104.091716873997</v>
      </c>
      <c r="N686" s="72">
        <v>104.86577181208</v>
      </c>
      <c r="O686" s="65">
        <f t="shared" si="58"/>
        <v>16.563791708406399</v>
      </c>
      <c r="P686" s="71"/>
      <c r="Q686" s="72">
        <v>87.019976200000002</v>
      </c>
      <c r="R686" s="72">
        <v>93.608167735329104</v>
      </c>
      <c r="S686" s="72">
        <v>94.696110497237498</v>
      </c>
      <c r="T686" s="72">
        <v>86.376821739130406</v>
      </c>
      <c r="U686" s="72">
        <v>41.631328288543102</v>
      </c>
      <c r="V686" s="65">
        <f t="shared" si="59"/>
        <v>94.696110497237498</v>
      </c>
      <c r="W686" s="71"/>
      <c r="X686" s="72">
        <v>31.951701823708198</v>
      </c>
      <c r="Y686" s="72">
        <v>37.662338461538397</v>
      </c>
      <c r="Z686" s="72">
        <v>47.7677672341282</v>
      </c>
      <c r="AA686" s="72">
        <v>25.43390479</v>
      </c>
      <c r="AB686" s="72">
        <v>68.034377599112801</v>
      </c>
      <c r="AC686" s="72">
        <v>8.3982499999999902</v>
      </c>
      <c r="AD686" s="72">
        <v>0</v>
      </c>
      <c r="AE686" s="72">
        <v>14.843558011952</v>
      </c>
      <c r="AF686" s="65"/>
      <c r="AG686" s="72">
        <v>-10.0337658522942</v>
      </c>
      <c r="AH686" s="72">
        <v>25.816261005182501</v>
      </c>
      <c r="AI686" s="65">
        <f t="shared" si="60"/>
        <v>68.034377599112801</v>
      </c>
      <c r="AJ686" s="71"/>
      <c r="AK686" s="65"/>
      <c r="AL686" s="65"/>
      <c r="AM686" s="65"/>
      <c r="AN686" s="65"/>
      <c r="AO686" s="71"/>
      <c r="AP686" s="72">
        <v>99.923020483768099</v>
      </c>
      <c r="AQ686" s="72">
        <v>100.344975854175</v>
      </c>
      <c r="AR686" s="65"/>
      <c r="AS686" s="65">
        <f t="shared" si="61"/>
        <v>100.344975854175</v>
      </c>
      <c r="AT686" s="72">
        <v>0</v>
      </c>
      <c r="AU686" s="72">
        <v>1</v>
      </c>
      <c r="AV686" s="65">
        <f t="shared" si="57"/>
        <v>1</v>
      </c>
      <c r="AW686" s="63" t="s">
        <v>5569</v>
      </c>
    </row>
    <row r="687" spans="1:49" ht="16" customHeight="1" x14ac:dyDescent="0.2">
      <c r="A687" s="30" t="s">
        <v>2288</v>
      </c>
      <c r="B687" s="30" t="s">
        <v>2290</v>
      </c>
      <c r="C687" s="71"/>
      <c r="D687" s="72">
        <v>42.9</v>
      </c>
      <c r="E687" s="72">
        <v>-2</v>
      </c>
      <c r="F687" s="72">
        <v>-69.2</v>
      </c>
      <c r="G687" s="72">
        <v>67.900000000000006</v>
      </c>
      <c r="H687" s="72">
        <f t="shared" si="56"/>
        <v>67.900000000000006</v>
      </c>
      <c r="I687" s="72" t="s">
        <v>5568</v>
      </c>
      <c r="J687" s="71"/>
      <c r="K687" s="65"/>
      <c r="L687" s="72">
        <v>68.294966246358399</v>
      </c>
      <c r="M687" s="72">
        <v>103.21944127115999</v>
      </c>
      <c r="N687" s="72">
        <v>103.80233518103501</v>
      </c>
      <c r="O687" s="65">
        <f t="shared" si="58"/>
        <v>68.294966246358399</v>
      </c>
      <c r="P687" s="71"/>
      <c r="Q687" s="72">
        <v>35.588631599999999</v>
      </c>
      <c r="R687" s="72">
        <v>94.016241329029199</v>
      </c>
      <c r="S687" s="72">
        <v>17.997118881118801</v>
      </c>
      <c r="T687" s="72">
        <v>29.645112656119899</v>
      </c>
      <c r="U687" s="72">
        <v>43.674475033921297</v>
      </c>
      <c r="V687" s="65">
        <f t="shared" si="59"/>
        <v>94.016241329029199</v>
      </c>
      <c r="W687" s="71"/>
      <c r="X687" s="72">
        <v>56.440948101265803</v>
      </c>
      <c r="Y687" s="72">
        <v>87.512488311688301</v>
      </c>
      <c r="Z687" s="72">
        <v>103.851986115553</v>
      </c>
      <c r="AA687" s="72">
        <v>98.170811139999998</v>
      </c>
      <c r="AB687" s="72">
        <v>100</v>
      </c>
      <c r="AC687" s="72">
        <v>50.401499999999999</v>
      </c>
      <c r="AD687" s="72">
        <v>85.956435643564305</v>
      </c>
      <c r="AE687" s="72">
        <v>94.609295090877197</v>
      </c>
      <c r="AF687" s="65"/>
      <c r="AG687" s="72">
        <v>4.7201908771971102</v>
      </c>
      <c r="AH687" s="72">
        <v>16.255905155911201</v>
      </c>
      <c r="AI687" s="65">
        <f t="shared" si="60"/>
        <v>103.851986115553</v>
      </c>
      <c r="AJ687" s="71"/>
      <c r="AK687" s="65"/>
      <c r="AL687" s="65"/>
      <c r="AM687" s="65"/>
      <c r="AN687" s="65"/>
      <c r="AO687" s="71"/>
      <c r="AP687" s="72">
        <v>100.95468176775999</v>
      </c>
      <c r="AQ687" s="65"/>
      <c r="AR687" s="65"/>
      <c r="AS687" s="65">
        <f t="shared" si="61"/>
        <v>100.95468176775999</v>
      </c>
      <c r="AT687" s="72">
        <v>10</v>
      </c>
      <c r="AU687" s="72">
        <v>-3</v>
      </c>
      <c r="AV687" s="65">
        <f t="shared" si="57"/>
        <v>10</v>
      </c>
      <c r="AW687" s="63" t="s">
        <v>5567</v>
      </c>
    </row>
    <row r="688" spans="1:49" ht="16" customHeight="1" x14ac:dyDescent="0.2">
      <c r="A688" s="30" t="s">
        <v>2291</v>
      </c>
      <c r="B688" s="30" t="s">
        <v>2293</v>
      </c>
      <c r="C688" s="71"/>
      <c r="D688" s="72">
        <v>90.5</v>
      </c>
      <c r="E688" s="72">
        <v>84.2</v>
      </c>
      <c r="F688" s="72">
        <v>28.4</v>
      </c>
      <c r="G688" s="72">
        <v>-7.6</v>
      </c>
      <c r="H688" s="72">
        <f t="shared" si="56"/>
        <v>90.5</v>
      </c>
      <c r="I688" s="72" t="s">
        <v>5566</v>
      </c>
      <c r="J688" s="71"/>
      <c r="K688" s="65"/>
      <c r="L688" s="72">
        <v>94.407185584534204</v>
      </c>
      <c r="M688" s="72">
        <v>98.390279364419897</v>
      </c>
      <c r="N688" s="72">
        <v>96.490152140582595</v>
      </c>
      <c r="O688" s="65">
        <f t="shared" si="58"/>
        <v>94.407185584534204</v>
      </c>
      <c r="P688" s="71"/>
      <c r="Q688" s="72">
        <v>87.717629200000005</v>
      </c>
      <c r="R688" s="72">
        <v>102.90123717474501</v>
      </c>
      <c r="S688" s="72">
        <v>98.591524475524395</v>
      </c>
      <c r="T688" s="72">
        <v>98.920716319733501</v>
      </c>
      <c r="U688" s="72">
        <v>96.998762686567105</v>
      </c>
      <c r="V688" s="65">
        <f t="shared" si="59"/>
        <v>102.90123717474501</v>
      </c>
      <c r="W688" s="71"/>
      <c r="X688" s="72">
        <v>98.213099999999997</v>
      </c>
      <c r="Y688" s="72">
        <v>99.200800000000001</v>
      </c>
      <c r="Z688" s="72">
        <v>98.402459395102497</v>
      </c>
      <c r="AA688" s="72">
        <v>50.610642339999998</v>
      </c>
      <c r="AB688" s="72">
        <v>100</v>
      </c>
      <c r="AC688" s="72">
        <v>34.544399999999897</v>
      </c>
      <c r="AD688" s="72">
        <v>18.523308447475099</v>
      </c>
      <c r="AE688" s="72">
        <v>-2.5603732633293799</v>
      </c>
      <c r="AF688" s="65"/>
      <c r="AG688" s="72">
        <v>-31.409976673079601</v>
      </c>
      <c r="AH688" s="72">
        <v>-76.8383615063767</v>
      </c>
      <c r="AI688" s="65">
        <f t="shared" si="60"/>
        <v>100</v>
      </c>
      <c r="AJ688" s="71"/>
      <c r="AK688" s="65"/>
      <c r="AL688" s="65"/>
      <c r="AM688" s="65"/>
      <c r="AN688" s="65"/>
      <c r="AO688" s="71"/>
      <c r="AP688" s="72">
        <v>-12.3301018931847</v>
      </c>
      <c r="AQ688" s="65"/>
      <c r="AR688" s="65"/>
      <c r="AS688" s="65">
        <f t="shared" si="61"/>
        <v>-12.3301018931847</v>
      </c>
      <c r="AT688" s="72">
        <v>5</v>
      </c>
      <c r="AU688" s="72">
        <v>-7</v>
      </c>
      <c r="AV688" s="65">
        <f t="shared" si="57"/>
        <v>5</v>
      </c>
      <c r="AW688" s="63" t="s">
        <v>5569</v>
      </c>
    </row>
    <row r="689" spans="1:49" ht="16" customHeight="1" x14ac:dyDescent="0.2">
      <c r="A689" s="30" t="s">
        <v>2294</v>
      </c>
      <c r="B689" s="30" t="s">
        <v>2296</v>
      </c>
      <c r="C689" s="71"/>
      <c r="D689" s="72">
        <v>-35.799999999999997</v>
      </c>
      <c r="E689" s="72">
        <v>-8</v>
      </c>
      <c r="F689" s="72">
        <v>37.799999999999997</v>
      </c>
      <c r="G689" s="72">
        <v>31.3</v>
      </c>
      <c r="H689" s="72">
        <f t="shared" si="56"/>
        <v>37.799999999999997</v>
      </c>
      <c r="I689" s="72" t="s">
        <v>5568</v>
      </c>
      <c r="J689" s="71"/>
      <c r="K689" s="65"/>
      <c r="L689" s="72">
        <v>-13.425832240240601</v>
      </c>
      <c r="M689" s="72">
        <v>102.704694204845</v>
      </c>
      <c r="N689" s="72">
        <v>101.510067114093</v>
      </c>
      <c r="O689" s="65">
        <f t="shared" si="58"/>
        <v>-13.425832240240601</v>
      </c>
      <c r="P689" s="71"/>
      <c r="Q689" s="72">
        <v>101.99586499999999</v>
      </c>
      <c r="R689" s="72">
        <v>62.650602409638502</v>
      </c>
      <c r="S689" s="72">
        <v>88.618762430939199</v>
      </c>
      <c r="T689" s="72">
        <v>90.048319323671393</v>
      </c>
      <c r="U689" s="72">
        <v>57.755797878359203</v>
      </c>
      <c r="V689" s="65">
        <f t="shared" si="59"/>
        <v>101.99586499999999</v>
      </c>
      <c r="W689" s="71"/>
      <c r="X689" s="72">
        <v>47.149270212765899</v>
      </c>
      <c r="Y689" s="72">
        <v>56.343657142857097</v>
      </c>
      <c r="Z689" s="72">
        <v>96.124031007751896</v>
      </c>
      <c r="AA689" s="72">
        <v>44.207277120000001</v>
      </c>
      <c r="AB689" s="72">
        <v>100</v>
      </c>
      <c r="AC689" s="72">
        <v>15.914999999999999</v>
      </c>
      <c r="AD689" s="72">
        <v>67.983217592592595</v>
      </c>
      <c r="AE689" s="72">
        <v>17.928659350664802</v>
      </c>
      <c r="AF689" s="65"/>
      <c r="AG689" s="72">
        <v>-7.6251750077478597</v>
      </c>
      <c r="AH689" s="72">
        <v>-2.5908680326406199</v>
      </c>
      <c r="AI689" s="65">
        <f t="shared" si="60"/>
        <v>100</v>
      </c>
      <c r="AJ689" s="71"/>
      <c r="AK689" s="65"/>
      <c r="AL689" s="65"/>
      <c r="AM689" s="65"/>
      <c r="AN689" s="65"/>
      <c r="AO689" s="71"/>
      <c r="AP689" s="72">
        <v>96.703877077708796</v>
      </c>
      <c r="AQ689" s="72">
        <v>99.400517463781199</v>
      </c>
      <c r="AR689" s="65"/>
      <c r="AS689" s="65">
        <f t="shared" si="61"/>
        <v>99.400517463781199</v>
      </c>
      <c r="AT689" s="72">
        <v>11</v>
      </c>
      <c r="AU689" s="72">
        <v>-9</v>
      </c>
      <c r="AV689" s="65">
        <f t="shared" si="57"/>
        <v>11</v>
      </c>
      <c r="AW689" s="63" t="s">
        <v>5567</v>
      </c>
    </row>
    <row r="690" spans="1:49" ht="16" customHeight="1" x14ac:dyDescent="0.2">
      <c r="A690" s="30" t="s">
        <v>2297</v>
      </c>
      <c r="B690" s="30" t="s">
        <v>2299</v>
      </c>
      <c r="C690" s="71"/>
      <c r="D690" s="72">
        <v>-16</v>
      </c>
      <c r="E690" s="72">
        <v>-28.1</v>
      </c>
      <c r="F690" s="72">
        <v>-3.6</v>
      </c>
      <c r="G690" s="72">
        <v>19.8</v>
      </c>
      <c r="H690" s="72">
        <f t="shared" si="56"/>
        <v>19.8</v>
      </c>
      <c r="I690" s="72" t="s">
        <v>5568</v>
      </c>
      <c r="J690" s="71"/>
      <c r="K690" s="65"/>
      <c r="L690" s="72">
        <v>-4.4229361152664204</v>
      </c>
      <c r="M690" s="72">
        <v>-19.441271160037399</v>
      </c>
      <c r="N690" s="72">
        <v>-37.322797499705104</v>
      </c>
      <c r="O690" s="65">
        <f t="shared" si="58"/>
        <v>-4.4229361152664204</v>
      </c>
      <c r="P690" s="71"/>
      <c r="Q690" s="72">
        <v>-5.3884344000000004</v>
      </c>
      <c r="R690" s="72">
        <v>4.1402150358037098</v>
      </c>
      <c r="S690" s="72">
        <v>-2.8070769230769099</v>
      </c>
      <c r="T690" s="72">
        <v>2.91738576186511</v>
      </c>
      <c r="U690" s="72">
        <v>8.3963203527815509</v>
      </c>
      <c r="V690" s="65">
        <f t="shared" si="59"/>
        <v>8.3963203527815509</v>
      </c>
      <c r="W690" s="71"/>
      <c r="X690" s="72">
        <v>-9.6982924050632899</v>
      </c>
      <c r="Y690" s="72">
        <v>-38.461537662337598</v>
      </c>
      <c r="Z690" s="72">
        <v>6.5053725225385302</v>
      </c>
      <c r="AA690" s="72">
        <v>-1.0037709079999999</v>
      </c>
      <c r="AB690" s="72">
        <v>28.464475837550001</v>
      </c>
      <c r="AC690" s="72">
        <v>18.9133999999999</v>
      </c>
      <c r="AD690" s="72">
        <v>73.367504938864798</v>
      </c>
      <c r="AE690" s="72">
        <v>-16.169144143613298</v>
      </c>
      <c r="AF690" s="65"/>
      <c r="AG690" s="72">
        <v>-4.5828372487061699</v>
      </c>
      <c r="AH690" s="72">
        <v>19.905238664655801</v>
      </c>
      <c r="AI690" s="65">
        <f t="shared" si="60"/>
        <v>73.367504938864798</v>
      </c>
      <c r="AJ690" s="71"/>
      <c r="AK690" s="65"/>
      <c r="AL690" s="65"/>
      <c r="AM690" s="65"/>
      <c r="AN690" s="65"/>
      <c r="AO690" s="71"/>
      <c r="AP690" s="72">
        <v>-25.5020326479437</v>
      </c>
      <c r="AQ690" s="65"/>
      <c r="AR690" s="65"/>
      <c r="AS690" s="65">
        <f t="shared" si="61"/>
        <v>-25.5020326479437</v>
      </c>
      <c r="AT690" s="72">
        <v>4</v>
      </c>
      <c r="AU690" s="72">
        <v>-15</v>
      </c>
      <c r="AV690" s="65">
        <f t="shared" si="57"/>
        <v>4</v>
      </c>
      <c r="AW690" s="63" t="s">
        <v>5569</v>
      </c>
    </row>
    <row r="691" spans="1:49" ht="16" customHeight="1" x14ac:dyDescent="0.2">
      <c r="A691" s="30" t="s">
        <v>2300</v>
      </c>
      <c r="B691" s="30" t="s">
        <v>2302</v>
      </c>
      <c r="C691" s="71"/>
      <c r="D691" s="72">
        <v>-6.8</v>
      </c>
      <c r="E691" s="72">
        <v>32.9</v>
      </c>
      <c r="F691" s="72">
        <v>-72.099999999999994</v>
      </c>
      <c r="G691" s="72">
        <v>-3.1</v>
      </c>
      <c r="H691" s="72">
        <f t="shared" si="56"/>
        <v>32.9</v>
      </c>
      <c r="I691" s="72" t="s">
        <v>5568</v>
      </c>
      <c r="J691" s="71"/>
      <c r="K691" s="65"/>
      <c r="L691" s="72">
        <v>94.493314169083604</v>
      </c>
      <c r="M691" s="72">
        <v>102.357938537557</v>
      </c>
      <c r="N691" s="72">
        <v>104.02684563758299</v>
      </c>
      <c r="O691" s="65">
        <f t="shared" si="58"/>
        <v>94.493314169083604</v>
      </c>
      <c r="P691" s="71"/>
      <c r="Q691" s="72">
        <v>34.8228911</v>
      </c>
      <c r="R691" s="72">
        <v>0.40160642570280902</v>
      </c>
      <c r="S691" s="72">
        <v>95.138099447513795</v>
      </c>
      <c r="T691" s="72">
        <v>69.178754106280095</v>
      </c>
      <c r="U691" s="72">
        <v>38.9439166902404</v>
      </c>
      <c r="V691" s="65">
        <f t="shared" si="59"/>
        <v>95.138099447513795</v>
      </c>
      <c r="W691" s="71"/>
      <c r="X691" s="72">
        <v>15.8422793313069</v>
      </c>
      <c r="Y691" s="72">
        <v>-4.0959032967033</v>
      </c>
      <c r="Z691" s="72">
        <v>4.2635658914728598</v>
      </c>
      <c r="AA691" s="72">
        <v>-14.06523262</v>
      </c>
      <c r="AB691" s="72">
        <v>76.695314665927299</v>
      </c>
      <c r="AC691" s="72">
        <v>10.744399999999899</v>
      </c>
      <c r="AD691" s="72">
        <v>67.507138112777795</v>
      </c>
      <c r="AE691" s="72">
        <v>1.3847607920972</v>
      </c>
      <c r="AF691" s="65"/>
      <c r="AG691" s="72">
        <v>-21.520436052465701</v>
      </c>
      <c r="AH691" s="72">
        <v>33.840440157186201</v>
      </c>
      <c r="AI691" s="65">
        <f t="shared" si="60"/>
        <v>76.695314665927299</v>
      </c>
      <c r="AJ691" s="71"/>
      <c r="AK691" s="65"/>
      <c r="AL691" s="65"/>
      <c r="AM691" s="65"/>
      <c r="AN691" s="65"/>
      <c r="AO691" s="71"/>
      <c r="AP691" s="72">
        <v>81.019300645468803</v>
      </c>
      <c r="AQ691" s="72">
        <v>93.306275428920799</v>
      </c>
      <c r="AR691" s="65"/>
      <c r="AS691" s="65">
        <f t="shared" si="61"/>
        <v>93.306275428920799</v>
      </c>
      <c r="AT691" s="72">
        <v>4</v>
      </c>
      <c r="AU691" s="72">
        <v>-14</v>
      </c>
      <c r="AV691" s="65">
        <f t="shared" si="57"/>
        <v>4</v>
      </c>
      <c r="AW691" s="63" t="s">
        <v>5569</v>
      </c>
    </row>
    <row r="692" spans="1:49" ht="16" customHeight="1" x14ac:dyDescent="0.2">
      <c r="A692" s="30" t="s">
        <v>2303</v>
      </c>
      <c r="B692" s="30" t="s">
        <v>2305</v>
      </c>
      <c r="C692" s="71"/>
      <c r="D692" s="72">
        <v>-54.4</v>
      </c>
      <c r="E692" s="72">
        <v>12.1</v>
      </c>
      <c r="F692" s="72">
        <v>-25.2</v>
      </c>
      <c r="G692" s="72">
        <v>29</v>
      </c>
      <c r="H692" s="72">
        <f t="shared" si="56"/>
        <v>29</v>
      </c>
      <c r="I692" s="72" t="s">
        <v>5568</v>
      </c>
      <c r="J692" s="71"/>
      <c r="K692" s="65"/>
      <c r="L692" s="72">
        <v>85.482318037239196</v>
      </c>
      <c r="M692" s="72">
        <v>103.21944127115999</v>
      </c>
      <c r="N692" s="72">
        <v>103.80233518103501</v>
      </c>
      <c r="O692" s="65">
        <f t="shared" si="58"/>
        <v>85.482318037239196</v>
      </c>
      <c r="P692" s="71"/>
      <c r="Q692" s="72">
        <v>97.936006899999995</v>
      </c>
      <c r="R692" s="72">
        <v>10.3658536585365</v>
      </c>
      <c r="S692" s="72">
        <v>98.329286713286706</v>
      </c>
      <c r="T692" s="72">
        <v>97.588493172356294</v>
      </c>
      <c r="U692" s="72">
        <v>67.555072048846597</v>
      </c>
      <c r="V692" s="65">
        <f t="shared" si="59"/>
        <v>98.329286713286706</v>
      </c>
      <c r="W692" s="71"/>
      <c r="X692" s="72">
        <v>52.643479746835403</v>
      </c>
      <c r="Y692" s="72">
        <v>75.824176623376601</v>
      </c>
      <c r="Z692" s="72">
        <v>38.095238095238003</v>
      </c>
      <c r="AA692" s="72">
        <v>34.423112809999999</v>
      </c>
      <c r="AB692" s="72">
        <v>24.735292518275099</v>
      </c>
      <c r="AC692" s="72">
        <v>16.215999999999902</v>
      </c>
      <c r="AD692" s="72">
        <v>0</v>
      </c>
      <c r="AE692" s="72">
        <v>5.2694758601159899</v>
      </c>
      <c r="AF692" s="65"/>
      <c r="AG692" s="72">
        <v>-27.603556363428101</v>
      </c>
      <c r="AH692" s="72">
        <v>10.536446102439401</v>
      </c>
      <c r="AI692" s="65">
        <f t="shared" si="60"/>
        <v>75.824176623376601</v>
      </c>
      <c r="AJ692" s="71"/>
      <c r="AK692" s="65"/>
      <c r="AL692" s="65"/>
      <c r="AM692" s="65"/>
      <c r="AN692" s="65"/>
      <c r="AO692" s="71"/>
      <c r="AP692" s="72">
        <v>97.535541024539597</v>
      </c>
      <c r="AQ692" s="65"/>
      <c r="AR692" s="65"/>
      <c r="AS692" s="65">
        <f t="shared" si="61"/>
        <v>97.535541024539597</v>
      </c>
      <c r="AT692" s="72">
        <v>0</v>
      </c>
      <c r="AU692" s="72">
        <v>-18</v>
      </c>
      <c r="AV692" s="65">
        <f t="shared" si="57"/>
        <v>0</v>
      </c>
      <c r="AW692" s="63" t="s">
        <v>5569</v>
      </c>
    </row>
    <row r="693" spans="1:49" ht="16" customHeight="1" x14ac:dyDescent="0.2">
      <c r="A693" s="30" t="s">
        <v>2306</v>
      </c>
      <c r="B693" s="30" t="s">
        <v>2308</v>
      </c>
      <c r="C693" s="71"/>
      <c r="D693" s="72">
        <v>91.5</v>
      </c>
      <c r="E693" s="72">
        <v>9.1</v>
      </c>
      <c r="F693" s="72">
        <v>-65.400000000000006</v>
      </c>
      <c r="G693" s="72">
        <v>47.3</v>
      </c>
      <c r="H693" s="72">
        <f t="shared" si="56"/>
        <v>91.5</v>
      </c>
      <c r="I693" s="72" t="s">
        <v>5566</v>
      </c>
      <c r="J693" s="71"/>
      <c r="K693" s="65"/>
      <c r="L693" s="72">
        <v>89.762926377594496</v>
      </c>
      <c r="M693" s="72">
        <v>99.237137531966496</v>
      </c>
      <c r="N693" s="72">
        <v>103.187919463087</v>
      </c>
      <c r="O693" s="65">
        <f t="shared" si="58"/>
        <v>89.762926377594496</v>
      </c>
      <c r="P693" s="71"/>
      <c r="Q693" s="72">
        <v>-13.724525999999999</v>
      </c>
      <c r="R693" s="72">
        <v>-13.525654817825201</v>
      </c>
      <c r="S693" s="72">
        <v>-5.0828950276243097</v>
      </c>
      <c r="T693" s="72">
        <v>0.19324685990337301</v>
      </c>
      <c r="U693" s="72">
        <v>-8.5808357850070607</v>
      </c>
      <c r="V693" s="65">
        <f t="shared" si="59"/>
        <v>0.19324685990337301</v>
      </c>
      <c r="W693" s="71"/>
      <c r="X693" s="72">
        <v>10.6751060790273</v>
      </c>
      <c r="Y693" s="72">
        <v>26.673327472527401</v>
      </c>
      <c r="Z693" s="72">
        <v>12.429164154757199</v>
      </c>
      <c r="AA693" s="72">
        <v>12.09222666</v>
      </c>
      <c r="AB693" s="72">
        <v>33.734405322983001</v>
      </c>
      <c r="AC693" s="72">
        <v>14.4842</v>
      </c>
      <c r="AD693" s="72">
        <v>56.453747143028899</v>
      </c>
      <c r="AE693" s="72">
        <v>0.55564268770464897</v>
      </c>
      <c r="AF693" s="65"/>
      <c r="AG693" s="72">
        <v>-48.395518901484799</v>
      </c>
      <c r="AH693" s="72">
        <v>1.4291940317935099</v>
      </c>
      <c r="AI693" s="65">
        <f t="shared" si="60"/>
        <v>56.453747143028899</v>
      </c>
      <c r="AJ693" s="71"/>
      <c r="AK693" s="65"/>
      <c r="AL693" s="65"/>
      <c r="AM693" s="65"/>
      <c r="AN693" s="65"/>
      <c r="AO693" s="71"/>
      <c r="AP693" s="72">
        <v>93.624696428434703</v>
      </c>
      <c r="AQ693" s="72">
        <v>96.2887756091135</v>
      </c>
      <c r="AR693" s="65"/>
      <c r="AS693" s="65">
        <f t="shared" si="61"/>
        <v>96.2887756091135</v>
      </c>
      <c r="AT693" s="72">
        <v>4</v>
      </c>
      <c r="AU693" s="72">
        <v>-12</v>
      </c>
      <c r="AV693" s="65">
        <f t="shared" si="57"/>
        <v>4</v>
      </c>
      <c r="AW693" s="63" t="s">
        <v>5569</v>
      </c>
    </row>
    <row r="694" spans="1:49" ht="16" customHeight="1" x14ac:dyDescent="0.2">
      <c r="A694" s="30" t="s">
        <v>2309</v>
      </c>
      <c r="B694" s="30" t="s">
        <v>2311</v>
      </c>
      <c r="C694" s="71"/>
      <c r="D694" s="72">
        <v>-11.7</v>
      </c>
      <c r="E694" s="72">
        <v>-3.5</v>
      </c>
      <c r="F694" s="72">
        <v>0.7</v>
      </c>
      <c r="G694" s="72">
        <v>40.5</v>
      </c>
      <c r="H694" s="72">
        <f t="shared" si="56"/>
        <v>40.5</v>
      </c>
      <c r="I694" s="72" t="s">
        <v>5568</v>
      </c>
      <c r="J694" s="71"/>
      <c r="K694" s="65"/>
      <c r="L694" s="72">
        <v>2.4243970554839498</v>
      </c>
      <c r="M694" s="72">
        <v>102.704694204845</v>
      </c>
      <c r="N694" s="72">
        <v>104.86577181208</v>
      </c>
      <c r="O694" s="65">
        <f t="shared" si="58"/>
        <v>2.4243970554839498</v>
      </c>
      <c r="P694" s="71"/>
      <c r="Q694" s="72">
        <v>88.336174299999996</v>
      </c>
      <c r="R694" s="72">
        <v>99.616149844623607</v>
      </c>
      <c r="S694" s="72">
        <v>75.359093922651894</v>
      </c>
      <c r="T694" s="72">
        <v>73.816435265700406</v>
      </c>
      <c r="U694" s="72">
        <v>27.911384865629401</v>
      </c>
      <c r="V694" s="65">
        <f t="shared" si="59"/>
        <v>99.616149844623607</v>
      </c>
      <c r="W694" s="71"/>
      <c r="X694" s="72">
        <v>15.5383279635258</v>
      </c>
      <c r="Y694" s="72">
        <v>4.6953054945054902</v>
      </c>
      <c r="Z694" s="72">
        <v>56.617324756252103</v>
      </c>
      <c r="AA694" s="72">
        <v>-6.8472381770000004</v>
      </c>
      <c r="AB694" s="72">
        <v>65.572497920709694</v>
      </c>
      <c r="AC694" s="72">
        <v>16.61375</v>
      </c>
      <c r="AD694" s="72">
        <v>46.376934133761701</v>
      </c>
      <c r="AE694" s="72">
        <v>14.4988333545834</v>
      </c>
      <c r="AF694" s="65"/>
      <c r="AG694" s="72">
        <v>-14.0100261913582</v>
      </c>
      <c r="AH694" s="72">
        <v>15.1663640972577</v>
      </c>
      <c r="AI694" s="65">
        <f t="shared" si="60"/>
        <v>65.572497920709694</v>
      </c>
      <c r="AJ694" s="71"/>
      <c r="AK694" s="65"/>
      <c r="AL694" s="65"/>
      <c r="AM694" s="65"/>
      <c r="AN694" s="65"/>
      <c r="AO694" s="71"/>
      <c r="AP694" s="72">
        <v>98.059766284065304</v>
      </c>
      <c r="AQ694" s="72">
        <v>100.026842501621</v>
      </c>
      <c r="AR694" s="65"/>
      <c r="AS694" s="65">
        <f t="shared" si="61"/>
        <v>100.026842501621</v>
      </c>
      <c r="AT694" s="72">
        <v>3</v>
      </c>
      <c r="AU694" s="72">
        <v>-10</v>
      </c>
      <c r="AV694" s="65">
        <f t="shared" si="57"/>
        <v>3</v>
      </c>
      <c r="AW694" s="63" t="s">
        <v>5569</v>
      </c>
    </row>
    <row r="695" spans="1:49" ht="16" customHeight="1" x14ac:dyDescent="0.2">
      <c r="A695" s="30" t="s">
        <v>2312</v>
      </c>
      <c r="B695" s="30" t="s">
        <v>2314</v>
      </c>
      <c r="C695" s="71"/>
      <c r="D695" s="72">
        <v>-10.3</v>
      </c>
      <c r="E695" s="72">
        <v>-8.6999999999999993</v>
      </c>
      <c r="F695" s="72">
        <v>-28.2</v>
      </c>
      <c r="G695" s="72">
        <v>22.1</v>
      </c>
      <c r="H695" s="72">
        <f t="shared" si="56"/>
        <v>22.1</v>
      </c>
      <c r="I695" s="72" t="s">
        <v>5568</v>
      </c>
      <c r="J695" s="71"/>
      <c r="K695" s="65"/>
      <c r="L695" s="72">
        <v>94.065448200287193</v>
      </c>
      <c r="M695" s="72">
        <v>100</v>
      </c>
      <c r="N695" s="72">
        <v>102.33989857294399</v>
      </c>
      <c r="O695" s="65">
        <f t="shared" si="58"/>
        <v>94.065448200287193</v>
      </c>
      <c r="P695" s="71"/>
      <c r="Q695" s="72">
        <v>22.947744100000001</v>
      </c>
      <c r="R695" s="72">
        <v>3.32560101196764</v>
      </c>
      <c r="S695" s="72">
        <v>17.734881118881098</v>
      </c>
      <c r="T695" s="72">
        <v>3.2504415487094001</v>
      </c>
      <c r="U695" s="72">
        <v>8.8033759837177694</v>
      </c>
      <c r="V695" s="65">
        <f t="shared" si="59"/>
        <v>22.947744100000001</v>
      </c>
      <c r="W695" s="71"/>
      <c r="X695" s="72">
        <v>11.1877835443037</v>
      </c>
      <c r="Y695" s="72">
        <v>-7.29270649350648</v>
      </c>
      <c r="Z695" s="72">
        <v>49.447852760736097</v>
      </c>
      <c r="AA695" s="72">
        <v>24.404124379999999</v>
      </c>
      <c r="AB695" s="72">
        <v>16.732587602743902</v>
      </c>
      <c r="AC695" s="72">
        <v>16.199749999999899</v>
      </c>
      <c r="AD695" s="72">
        <v>0</v>
      </c>
      <c r="AE695" s="72">
        <v>3.4719395511487399</v>
      </c>
      <c r="AF695" s="65"/>
      <c r="AG695" s="72">
        <v>-3.7554360457081</v>
      </c>
      <c r="AH695" s="72">
        <v>6.4607521380042501</v>
      </c>
      <c r="AI695" s="65">
        <f t="shared" si="60"/>
        <v>49.447852760736097</v>
      </c>
      <c r="AJ695" s="71"/>
      <c r="AK695" s="65"/>
      <c r="AL695" s="65"/>
      <c r="AM695" s="65"/>
      <c r="AN695" s="65"/>
      <c r="AO695" s="71"/>
      <c r="AP695" s="72">
        <v>31.655290017351501</v>
      </c>
      <c r="AQ695" s="65"/>
      <c r="AR695" s="65"/>
      <c r="AS695" s="65">
        <f t="shared" si="61"/>
        <v>31.655290017351501</v>
      </c>
      <c r="AT695" s="72">
        <v>7</v>
      </c>
      <c r="AU695" s="72">
        <v>-7</v>
      </c>
      <c r="AV695" s="65">
        <f t="shared" si="57"/>
        <v>7</v>
      </c>
      <c r="AW695" s="63" t="s">
        <v>5569</v>
      </c>
    </row>
    <row r="696" spans="1:49" ht="16" customHeight="1" x14ac:dyDescent="0.2">
      <c r="A696" s="30" t="s">
        <v>2315</v>
      </c>
      <c r="B696" s="30" t="s">
        <v>2317</v>
      </c>
      <c r="C696" s="71"/>
      <c r="D696" s="72">
        <v>-13.2</v>
      </c>
      <c r="E696" s="72">
        <v>-1.3</v>
      </c>
      <c r="F696" s="72">
        <v>-34.9</v>
      </c>
      <c r="G696" s="72">
        <v>26.7</v>
      </c>
      <c r="H696" s="72">
        <f t="shared" si="56"/>
        <v>26.7</v>
      </c>
      <c r="I696" s="72" t="s">
        <v>5568</v>
      </c>
      <c r="J696" s="71"/>
      <c r="K696" s="65"/>
      <c r="L696" s="72">
        <v>33.0056377561978</v>
      </c>
      <c r="M696" s="72">
        <v>81.005296500155694</v>
      </c>
      <c r="N696" s="72">
        <v>82.962613515744707</v>
      </c>
      <c r="O696" s="65">
        <f t="shared" si="58"/>
        <v>33.0056377561978</v>
      </c>
      <c r="P696" s="71"/>
      <c r="Q696" s="72">
        <v>86.478833499999993</v>
      </c>
      <c r="R696" s="72">
        <v>70.886075949367097</v>
      </c>
      <c r="S696" s="72">
        <v>91.511104895104793</v>
      </c>
      <c r="T696" s="72">
        <v>38.304563114071598</v>
      </c>
      <c r="U696" s="72">
        <v>6.7680978290366296</v>
      </c>
      <c r="V696" s="65">
        <f t="shared" si="59"/>
        <v>91.511104895104793</v>
      </c>
      <c r="W696" s="71"/>
      <c r="X696" s="72">
        <v>4.5422139240506301</v>
      </c>
      <c r="Y696" s="72">
        <v>-9.8901090909090801</v>
      </c>
      <c r="Z696" s="72">
        <v>11.2403100775193</v>
      </c>
      <c r="AA696" s="72">
        <v>5.1706480780000001</v>
      </c>
      <c r="AB696" s="72">
        <v>71.171549092264996</v>
      </c>
      <c r="AC696" s="72">
        <v>5.9345999999999997</v>
      </c>
      <c r="AD696" s="72">
        <v>51.542467451952803</v>
      </c>
      <c r="AE696" s="72">
        <v>1.44340085279718</v>
      </c>
      <c r="AF696" s="65"/>
      <c r="AG696" s="72">
        <v>-20.716943507579</v>
      </c>
      <c r="AH696" s="72">
        <v>-7.1667189895367498</v>
      </c>
      <c r="AI696" s="65">
        <f t="shared" si="60"/>
        <v>71.171549092264996</v>
      </c>
      <c r="AJ696" s="71"/>
      <c r="AK696" s="65"/>
      <c r="AL696" s="65"/>
      <c r="AM696" s="65"/>
      <c r="AN696" s="65"/>
      <c r="AO696" s="71"/>
      <c r="AP696" s="72">
        <v>-6.4449407713262893E-2</v>
      </c>
      <c r="AQ696" s="65"/>
      <c r="AR696" s="65"/>
      <c r="AS696" s="65">
        <f t="shared" si="61"/>
        <v>-6.4449407713262893E-2</v>
      </c>
      <c r="AT696" s="72">
        <v>8</v>
      </c>
      <c r="AU696" s="72">
        <v>-8</v>
      </c>
      <c r="AV696" s="65">
        <f t="shared" si="57"/>
        <v>8</v>
      </c>
      <c r="AW696" s="63" t="s">
        <v>5569</v>
      </c>
    </row>
    <row r="697" spans="1:49" ht="16" customHeight="1" x14ac:dyDescent="0.2">
      <c r="A697" s="30" t="s">
        <v>2318</v>
      </c>
      <c r="B697" s="30" t="s">
        <v>2320</v>
      </c>
      <c r="C697" s="71"/>
      <c r="D697" s="72">
        <v>30.1</v>
      </c>
      <c r="E697" s="72">
        <v>-12.5</v>
      </c>
      <c r="F697" s="72">
        <v>15.6</v>
      </c>
      <c r="G697" s="72">
        <v>63.4</v>
      </c>
      <c r="H697" s="72">
        <f t="shared" si="56"/>
        <v>63.4</v>
      </c>
      <c r="I697" s="72" t="s">
        <v>5568</v>
      </c>
      <c r="J697" s="71"/>
      <c r="K697" s="65"/>
      <c r="L697" s="72">
        <v>-12.033543589001299</v>
      </c>
      <c r="M697" s="72">
        <v>104.091716873997</v>
      </c>
      <c r="N697" s="72">
        <v>105.704697986577</v>
      </c>
      <c r="O697" s="65">
        <f t="shared" si="58"/>
        <v>-12.033543589001299</v>
      </c>
      <c r="P697" s="71"/>
      <c r="Q697" s="72">
        <v>-2.5263331</v>
      </c>
      <c r="R697" s="72">
        <v>-10.796796906991901</v>
      </c>
      <c r="S697" s="72">
        <v>72.154674033149107</v>
      </c>
      <c r="T697" s="72">
        <v>78.743971497584496</v>
      </c>
      <c r="U697" s="72">
        <v>47.996250495049502</v>
      </c>
      <c r="V697" s="65">
        <f t="shared" si="59"/>
        <v>78.743971497584496</v>
      </c>
      <c r="W697" s="71"/>
      <c r="X697" s="72">
        <v>29.824042249240101</v>
      </c>
      <c r="Y697" s="72">
        <v>80.519481318681301</v>
      </c>
      <c r="Z697" s="72">
        <v>-2.9602184549407</v>
      </c>
      <c r="AA697" s="72">
        <v>-15.96634753</v>
      </c>
      <c r="AB697" s="72">
        <v>100</v>
      </c>
      <c r="AC697" s="72">
        <v>14.399199999999899</v>
      </c>
      <c r="AD697" s="72">
        <v>38.558755945064902</v>
      </c>
      <c r="AE697" s="72">
        <v>4.0136642112430501</v>
      </c>
      <c r="AF697" s="65"/>
      <c r="AG697" s="72">
        <v>12.004079548048599</v>
      </c>
      <c r="AH697" s="72">
        <v>18.115720811675398</v>
      </c>
      <c r="AI697" s="65">
        <f t="shared" si="60"/>
        <v>100</v>
      </c>
      <c r="AJ697" s="71"/>
      <c r="AK697" s="65"/>
      <c r="AL697" s="65"/>
      <c r="AM697" s="65"/>
      <c r="AN697" s="65"/>
      <c r="AO697" s="71"/>
      <c r="AP697" s="72">
        <v>91.997629380806899</v>
      </c>
      <c r="AQ697" s="72">
        <v>93.266508759851504</v>
      </c>
      <c r="AR697" s="65"/>
      <c r="AS697" s="65">
        <f t="shared" si="61"/>
        <v>93.266508759851504</v>
      </c>
      <c r="AT697" s="72">
        <v>14</v>
      </c>
      <c r="AU697" s="72">
        <v>-7</v>
      </c>
      <c r="AV697" s="65">
        <f t="shared" si="57"/>
        <v>14</v>
      </c>
      <c r="AW697" s="63" t="s">
        <v>5567</v>
      </c>
    </row>
    <row r="698" spans="1:49" ht="16" customHeight="1" x14ac:dyDescent="0.2">
      <c r="A698" s="30" t="s">
        <v>2321</v>
      </c>
      <c r="B698" s="30" t="s">
        <v>2323</v>
      </c>
      <c r="C698" s="71"/>
      <c r="D698" s="72">
        <v>-13.3</v>
      </c>
      <c r="E698" s="72">
        <v>-14.7</v>
      </c>
      <c r="F698" s="72">
        <v>11.5</v>
      </c>
      <c r="G698" s="72">
        <v>24.4</v>
      </c>
      <c r="H698" s="72">
        <f t="shared" si="56"/>
        <v>24.4</v>
      </c>
      <c r="I698" s="72" t="s">
        <v>5568</v>
      </c>
      <c r="J698" s="71"/>
      <c r="K698" s="65"/>
      <c r="L698" s="72">
        <v>23.575480494248801</v>
      </c>
      <c r="M698" s="72">
        <v>102.704694204845</v>
      </c>
      <c r="N698" s="72">
        <v>103.187919463087</v>
      </c>
      <c r="O698" s="65">
        <f t="shared" si="58"/>
        <v>23.575480494248801</v>
      </c>
      <c r="P698" s="71"/>
      <c r="Q698" s="72">
        <v>56.147982300000002</v>
      </c>
      <c r="R698" s="72">
        <v>97.323345653043404</v>
      </c>
      <c r="S698" s="72">
        <v>93.812132596685004</v>
      </c>
      <c r="T698" s="72">
        <v>42.9951792270531</v>
      </c>
      <c r="U698" s="72">
        <v>11.2211444130127</v>
      </c>
      <c r="V698" s="65">
        <f t="shared" si="59"/>
        <v>97.323345653043404</v>
      </c>
      <c r="W698" s="71"/>
      <c r="X698" s="72">
        <v>11.586960182370801</v>
      </c>
      <c r="Y698" s="72">
        <v>21.178821978021901</v>
      </c>
      <c r="Z698" s="72">
        <v>22.864318631457898</v>
      </c>
      <c r="AA698" s="72">
        <v>11.2275647</v>
      </c>
      <c r="AB698" s="72">
        <v>26.814527308012199</v>
      </c>
      <c r="AC698" s="72">
        <v>13.603999999999999</v>
      </c>
      <c r="AD698" s="72">
        <v>12.025944566527199</v>
      </c>
      <c r="AE698" s="72">
        <v>7.2044319529524703</v>
      </c>
      <c r="AF698" s="65"/>
      <c r="AG698" s="72">
        <v>-13.7396275493027</v>
      </c>
      <c r="AH698" s="72">
        <v>14.7799560157763</v>
      </c>
      <c r="AI698" s="65">
        <f t="shared" si="60"/>
        <v>26.814527308012199</v>
      </c>
      <c r="AJ698" s="71"/>
      <c r="AK698" s="65"/>
      <c r="AL698" s="65"/>
      <c r="AM698" s="65"/>
      <c r="AN698" s="65"/>
      <c r="AO698" s="71"/>
      <c r="AP698" s="72">
        <v>58.791465333521401</v>
      </c>
      <c r="AQ698" s="72">
        <v>74.218274275687406</v>
      </c>
      <c r="AR698" s="65"/>
      <c r="AS698" s="65">
        <f t="shared" si="61"/>
        <v>74.218274275687406</v>
      </c>
      <c r="AT698" s="72">
        <v>9</v>
      </c>
      <c r="AU698" s="72">
        <v>-4</v>
      </c>
      <c r="AV698" s="65">
        <f t="shared" si="57"/>
        <v>9</v>
      </c>
      <c r="AW698" s="63" t="s">
        <v>5569</v>
      </c>
    </row>
    <row r="699" spans="1:49" ht="16" customHeight="1" x14ac:dyDescent="0.2">
      <c r="A699" s="30" t="s">
        <v>2324</v>
      </c>
      <c r="B699" s="30" t="s">
        <v>2326</v>
      </c>
      <c r="C699" s="71"/>
      <c r="D699" s="72">
        <v>-18</v>
      </c>
      <c r="E699" s="72">
        <v>-18.399999999999999</v>
      </c>
      <c r="F699" s="72">
        <v>42.2</v>
      </c>
      <c r="G699" s="72">
        <v>63.4</v>
      </c>
      <c r="H699" s="72">
        <f t="shared" si="56"/>
        <v>63.4</v>
      </c>
      <c r="I699" s="72" t="s">
        <v>5568</v>
      </c>
      <c r="J699" s="71"/>
      <c r="K699" s="65"/>
      <c r="L699" s="72">
        <v>96.218203944794297</v>
      </c>
      <c r="M699" s="72">
        <v>101.60972063558</v>
      </c>
      <c r="N699" s="72">
        <v>100.87746196485401</v>
      </c>
      <c r="O699" s="65">
        <f t="shared" si="58"/>
        <v>96.218203944794297</v>
      </c>
      <c r="P699" s="71"/>
      <c r="Q699" s="72">
        <v>19.135784600000001</v>
      </c>
      <c r="R699" s="72">
        <v>89.826938835936801</v>
      </c>
      <c r="S699" s="72">
        <v>95.357258741258704</v>
      </c>
      <c r="T699" s="72">
        <v>93.758351623646902</v>
      </c>
      <c r="U699" s="72">
        <v>94.963484531885996</v>
      </c>
      <c r="V699" s="65">
        <f t="shared" si="59"/>
        <v>95.357258741258704</v>
      </c>
      <c r="W699" s="71"/>
      <c r="X699" s="72">
        <v>95.681454430379702</v>
      </c>
      <c r="Y699" s="72">
        <v>96.603397402597395</v>
      </c>
      <c r="Z699" s="72">
        <v>79.523107177974396</v>
      </c>
      <c r="AA699" s="72">
        <v>98.716708780000005</v>
      </c>
      <c r="AB699" s="72">
        <v>100</v>
      </c>
      <c r="AC699" s="72">
        <v>19.173599999999901</v>
      </c>
      <c r="AD699" s="72">
        <v>83.177570093457902</v>
      </c>
      <c r="AE699" s="72">
        <v>69.044652758971097</v>
      </c>
      <c r="AF699" s="65"/>
      <c r="AG699" s="72">
        <v>31.5178780093268</v>
      </c>
      <c r="AH699" s="72">
        <v>5.4138546979397599</v>
      </c>
      <c r="AI699" s="65">
        <f t="shared" si="60"/>
        <v>100</v>
      </c>
      <c r="AJ699" s="71"/>
      <c r="AK699" s="65"/>
      <c r="AL699" s="65"/>
      <c r="AM699" s="65"/>
      <c r="AN699" s="65"/>
      <c r="AO699" s="71"/>
      <c r="AP699" s="72">
        <v>95.166859184356198</v>
      </c>
      <c r="AQ699" s="65"/>
      <c r="AR699" s="65"/>
      <c r="AS699" s="65">
        <f t="shared" si="61"/>
        <v>95.166859184356198</v>
      </c>
      <c r="AT699" s="72">
        <v>7</v>
      </c>
      <c r="AU699" s="72">
        <v>-8</v>
      </c>
      <c r="AV699" s="65">
        <f t="shared" si="57"/>
        <v>7</v>
      </c>
      <c r="AW699" s="63" t="s">
        <v>5569</v>
      </c>
    </row>
    <row r="700" spans="1:49" ht="16" customHeight="1" x14ac:dyDescent="0.2">
      <c r="A700" s="30" t="s">
        <v>2327</v>
      </c>
      <c r="B700" s="30" t="s">
        <v>2329</v>
      </c>
      <c r="C700" s="71"/>
      <c r="D700" s="72">
        <v>44.2</v>
      </c>
      <c r="E700" s="72">
        <v>-0.6</v>
      </c>
      <c r="F700" s="72">
        <v>45.8</v>
      </c>
      <c r="G700" s="72">
        <v>47.3</v>
      </c>
      <c r="H700" s="72">
        <f t="shared" si="56"/>
        <v>47.3</v>
      </c>
      <c r="I700" s="72" t="s">
        <v>5568</v>
      </c>
      <c r="J700" s="71"/>
      <c r="K700" s="65"/>
      <c r="L700" s="72">
        <v>5.4928083860065398</v>
      </c>
      <c r="M700" s="72">
        <v>88.410011423823804</v>
      </c>
      <c r="N700" s="72">
        <v>91.0060148602429</v>
      </c>
      <c r="O700" s="65">
        <f t="shared" si="58"/>
        <v>5.4928083860065398</v>
      </c>
      <c r="P700" s="71"/>
      <c r="Q700" s="72">
        <v>1.8700145500000001</v>
      </c>
      <c r="R700" s="72">
        <v>7.9316932254563799</v>
      </c>
      <c r="S700" s="72">
        <v>-16.4434405594405</v>
      </c>
      <c r="T700" s="72">
        <v>16.406145129059102</v>
      </c>
      <c r="U700" s="72">
        <v>-7.2074788331071797</v>
      </c>
      <c r="V700" s="65">
        <f t="shared" si="59"/>
        <v>16.406145129059102</v>
      </c>
      <c r="W700" s="71"/>
      <c r="X700" s="72">
        <v>-10.0147481012658</v>
      </c>
      <c r="Y700" s="72">
        <v>-3.3966025974025902</v>
      </c>
      <c r="Z700" s="72">
        <v>-0.97291822155879903</v>
      </c>
      <c r="AA700" s="72">
        <v>9.4597139210000005</v>
      </c>
      <c r="AB700" s="72">
        <v>46.532970768184903</v>
      </c>
      <c r="AC700" s="72">
        <v>10.5968</v>
      </c>
      <c r="AD700" s="72">
        <v>100</v>
      </c>
      <c r="AE700" s="72">
        <v>7.0580161459390798</v>
      </c>
      <c r="AF700" s="65"/>
      <c r="AG700" s="72">
        <v>-9.6323677259078799</v>
      </c>
      <c r="AH700" s="72">
        <v>13.0062520389674</v>
      </c>
      <c r="AI700" s="65">
        <f t="shared" si="60"/>
        <v>100</v>
      </c>
      <c r="AJ700" s="71"/>
      <c r="AK700" s="65"/>
      <c r="AL700" s="65"/>
      <c r="AM700" s="65"/>
      <c r="AN700" s="65"/>
      <c r="AO700" s="71"/>
      <c r="AP700" s="72">
        <v>18.1126090615202</v>
      </c>
      <c r="AQ700" s="65"/>
      <c r="AR700" s="65"/>
      <c r="AS700" s="65">
        <f t="shared" si="61"/>
        <v>18.1126090615202</v>
      </c>
      <c r="AT700" s="72">
        <v>4</v>
      </c>
      <c r="AU700" s="72">
        <v>-6</v>
      </c>
      <c r="AV700" s="65">
        <f t="shared" si="57"/>
        <v>4</v>
      </c>
      <c r="AW700" s="63" t="s">
        <v>5569</v>
      </c>
    </row>
    <row r="701" spans="1:49" ht="16" customHeight="1" x14ac:dyDescent="0.2">
      <c r="A701" s="30" t="s">
        <v>2330</v>
      </c>
      <c r="B701" s="30" t="s">
        <v>2332</v>
      </c>
      <c r="C701" s="71"/>
      <c r="D701" s="72">
        <v>7.4</v>
      </c>
      <c r="E701" s="72">
        <v>-13.9</v>
      </c>
      <c r="F701" s="72">
        <v>14.6</v>
      </c>
      <c r="G701" s="72">
        <v>31.3</v>
      </c>
      <c r="H701" s="72">
        <f t="shared" si="56"/>
        <v>31.3</v>
      </c>
      <c r="I701" s="72" t="s">
        <v>5568</v>
      </c>
      <c r="J701" s="71"/>
      <c r="K701" s="65"/>
      <c r="L701" s="72">
        <v>88.570187402769093</v>
      </c>
      <c r="M701" s="72">
        <v>102.357938537557</v>
      </c>
      <c r="N701" s="72">
        <v>104.02684563758299</v>
      </c>
      <c r="O701" s="65">
        <f t="shared" si="58"/>
        <v>88.570187402769093</v>
      </c>
      <c r="P701" s="71"/>
      <c r="Q701" s="72">
        <v>9.0194263499999998</v>
      </c>
      <c r="R701" s="72">
        <v>2.3538017037547001</v>
      </c>
      <c r="S701" s="72">
        <v>38.563513812154703</v>
      </c>
      <c r="T701" s="72">
        <v>27.536242028985502</v>
      </c>
      <c r="U701" s="72">
        <v>22.395118953323902</v>
      </c>
      <c r="V701" s="65">
        <f t="shared" si="59"/>
        <v>38.563513812154703</v>
      </c>
      <c r="W701" s="71"/>
      <c r="X701" s="72">
        <v>22.5292094224924</v>
      </c>
      <c r="Y701" s="72">
        <v>-12.887112087912</v>
      </c>
      <c r="Z701" s="72">
        <v>101.823222091907</v>
      </c>
      <c r="AA701" s="72">
        <v>-23.66817751</v>
      </c>
      <c r="AB701" s="72">
        <v>48.328250623787</v>
      </c>
      <c r="AC701" s="72">
        <v>17.830249999999999</v>
      </c>
      <c r="AD701" s="72">
        <v>26.164315588005898</v>
      </c>
      <c r="AE701" s="72">
        <v>16.984878820131499</v>
      </c>
      <c r="AF701" s="65"/>
      <c r="AG701" s="72">
        <v>2.2117608055192299</v>
      </c>
      <c r="AH701" s="72">
        <v>63.561659791754202</v>
      </c>
      <c r="AI701" s="65">
        <f t="shared" si="60"/>
        <v>101.823222091907</v>
      </c>
      <c r="AJ701" s="71"/>
      <c r="AK701" s="65"/>
      <c r="AL701" s="65"/>
      <c r="AM701" s="65"/>
      <c r="AN701" s="65"/>
      <c r="AO701" s="71"/>
      <c r="AP701" s="72">
        <v>78.150064131372503</v>
      </c>
      <c r="AQ701" s="72">
        <v>82.469858107553904</v>
      </c>
      <c r="AR701" s="65"/>
      <c r="AS701" s="65">
        <f t="shared" si="61"/>
        <v>82.469858107553904</v>
      </c>
      <c r="AT701" s="72">
        <v>3</v>
      </c>
      <c r="AU701" s="72">
        <v>-13</v>
      </c>
      <c r="AV701" s="65">
        <f t="shared" si="57"/>
        <v>3</v>
      </c>
      <c r="AW701" s="63" t="s">
        <v>5569</v>
      </c>
    </row>
    <row r="702" spans="1:49" ht="16" customHeight="1" x14ac:dyDescent="0.2">
      <c r="A702" s="30" t="s">
        <v>2333</v>
      </c>
      <c r="B702" s="30" t="s">
        <v>2335</v>
      </c>
      <c r="C702" s="71"/>
      <c r="D702" s="72">
        <v>-31</v>
      </c>
      <c r="E702" s="72">
        <v>6.1</v>
      </c>
      <c r="F702" s="72">
        <v>41.5</v>
      </c>
      <c r="G702" s="72">
        <v>38.200000000000003</v>
      </c>
      <c r="H702" s="72">
        <f t="shared" si="56"/>
        <v>41.5</v>
      </c>
      <c r="I702" s="72" t="s">
        <v>5568</v>
      </c>
      <c r="J702" s="71"/>
      <c r="K702" s="65"/>
      <c r="L702" s="72">
        <v>42.913187889986602</v>
      </c>
      <c r="M702" s="72">
        <v>98.712223491535994</v>
      </c>
      <c r="N702" s="72">
        <v>101.60868026889899</v>
      </c>
      <c r="O702" s="65">
        <f t="shared" si="58"/>
        <v>42.913187889986602</v>
      </c>
      <c r="P702" s="71"/>
      <c r="Q702" s="72">
        <v>15.680883100000001</v>
      </c>
      <c r="R702" s="72">
        <v>74.349751336085106</v>
      </c>
      <c r="S702" s="72">
        <v>68.259356643356597</v>
      </c>
      <c r="T702" s="72">
        <v>40.386161781848401</v>
      </c>
      <c r="U702" s="72">
        <v>-0.423218317503393</v>
      </c>
      <c r="V702" s="65">
        <f t="shared" si="59"/>
        <v>74.349751336085106</v>
      </c>
      <c r="W702" s="71"/>
      <c r="X702" s="72">
        <v>-4.6350012658227797</v>
      </c>
      <c r="Y702" s="72">
        <v>14.7852155844155</v>
      </c>
      <c r="Z702" s="72">
        <v>-1.7755387331035</v>
      </c>
      <c r="AA702" s="72">
        <v>-2.3343747320000001</v>
      </c>
      <c r="AB702" s="72">
        <v>0</v>
      </c>
      <c r="AC702" s="72">
        <v>2.8472499999999998</v>
      </c>
      <c r="AD702" s="72">
        <v>0</v>
      </c>
      <c r="AE702" s="72">
        <v>-1.5033405438899199</v>
      </c>
      <c r="AF702" s="65"/>
      <c r="AG702" s="72">
        <v>-11.075922602979</v>
      </c>
      <c r="AH702" s="72">
        <v>-9.1498176980884498</v>
      </c>
      <c r="AI702" s="65">
        <f t="shared" si="60"/>
        <v>14.7852155844155</v>
      </c>
      <c r="AJ702" s="71"/>
      <c r="AK702" s="65"/>
      <c r="AL702" s="65"/>
      <c r="AM702" s="65"/>
      <c r="AN702" s="65"/>
      <c r="AO702" s="71"/>
      <c r="AP702" s="72">
        <v>98.874361195077995</v>
      </c>
      <c r="AQ702" s="65"/>
      <c r="AR702" s="65"/>
      <c r="AS702" s="65">
        <f t="shared" si="61"/>
        <v>98.874361195077995</v>
      </c>
      <c r="AT702" s="72">
        <v>8</v>
      </c>
      <c r="AU702" s="72">
        <v>-1</v>
      </c>
      <c r="AV702" s="65">
        <f t="shared" si="57"/>
        <v>8</v>
      </c>
      <c r="AW702" s="63" t="s">
        <v>5569</v>
      </c>
    </row>
    <row r="703" spans="1:49" ht="16" customHeight="1" x14ac:dyDescent="0.2">
      <c r="A703" s="30" t="s">
        <v>2336</v>
      </c>
      <c r="B703" s="30" t="s">
        <v>2338</v>
      </c>
      <c r="C703" s="71"/>
      <c r="D703" s="72">
        <v>97.2</v>
      </c>
      <c r="E703" s="72">
        <v>70.8</v>
      </c>
      <c r="F703" s="72">
        <v>51.4</v>
      </c>
      <c r="G703" s="72">
        <v>47.3</v>
      </c>
      <c r="H703" s="72">
        <f t="shared" si="56"/>
        <v>97.2</v>
      </c>
      <c r="I703" s="72" t="s">
        <v>5566</v>
      </c>
      <c r="J703" s="71"/>
      <c r="K703" s="65"/>
      <c r="L703" s="72">
        <v>-13.5171344308099</v>
      </c>
      <c r="M703" s="72">
        <v>103.21944127115999</v>
      </c>
      <c r="N703" s="72">
        <v>103.43672602901199</v>
      </c>
      <c r="O703" s="65">
        <f t="shared" si="58"/>
        <v>-13.5171344308099</v>
      </c>
      <c r="P703" s="71"/>
      <c r="Q703" s="72">
        <v>98.2362155</v>
      </c>
      <c r="R703" s="72">
        <v>102.835186193067</v>
      </c>
      <c r="S703" s="72">
        <v>97.192923076922995</v>
      </c>
      <c r="T703" s="72">
        <v>98.504396586178103</v>
      </c>
      <c r="U703" s="72">
        <v>96.456021845318801</v>
      </c>
      <c r="V703" s="65">
        <f t="shared" si="59"/>
        <v>102.835186193067</v>
      </c>
      <c r="W703" s="71"/>
      <c r="X703" s="72">
        <v>95.997910126582198</v>
      </c>
      <c r="Y703" s="72">
        <v>88.811189610389604</v>
      </c>
      <c r="Z703" s="72">
        <v>101.885417777303</v>
      </c>
      <c r="AA703" s="72">
        <v>13.7115624</v>
      </c>
      <c r="AB703" s="72">
        <v>100</v>
      </c>
      <c r="AC703" s="72">
        <v>31.123199999999901</v>
      </c>
      <c r="AD703" s="72">
        <v>47.144458538599899</v>
      </c>
      <c r="AE703" s="72">
        <v>18.439570788043</v>
      </c>
      <c r="AF703" s="65"/>
      <c r="AG703" s="72">
        <v>-0.53218241809893296</v>
      </c>
      <c r="AH703" s="72">
        <v>18.135145668866201</v>
      </c>
      <c r="AI703" s="65">
        <f t="shared" si="60"/>
        <v>101.885417777303</v>
      </c>
      <c r="AJ703" s="71"/>
      <c r="AK703" s="65"/>
      <c r="AL703" s="65"/>
      <c r="AM703" s="65"/>
      <c r="AN703" s="65"/>
      <c r="AO703" s="71"/>
      <c r="AP703" s="72">
        <v>100.36766061606301</v>
      </c>
      <c r="AQ703" s="65"/>
      <c r="AR703" s="65"/>
      <c r="AS703" s="65">
        <f t="shared" si="61"/>
        <v>100.36766061606301</v>
      </c>
      <c r="AT703" s="72">
        <v>-2</v>
      </c>
      <c r="AU703" s="72">
        <v>-4</v>
      </c>
      <c r="AV703" s="65">
        <f t="shared" si="57"/>
        <v>-2</v>
      </c>
      <c r="AW703" s="63" t="s">
        <v>5569</v>
      </c>
    </row>
    <row r="704" spans="1:49" ht="16" customHeight="1" x14ac:dyDescent="0.2">
      <c r="A704" s="30" t="s">
        <v>2339</v>
      </c>
      <c r="B704" s="30" t="s">
        <v>2341</v>
      </c>
      <c r="C704" s="71"/>
      <c r="D704" s="72">
        <v>-4.8</v>
      </c>
      <c r="E704" s="72">
        <v>-22.9</v>
      </c>
      <c r="F704" s="72">
        <v>-17.600000000000001</v>
      </c>
      <c r="G704" s="72">
        <v>-3.1</v>
      </c>
      <c r="H704" s="72">
        <f t="shared" si="56"/>
        <v>-3.1</v>
      </c>
      <c r="I704" s="72" t="s">
        <v>5568</v>
      </c>
      <c r="J704" s="71"/>
      <c r="K704" s="65"/>
      <c r="L704" s="72">
        <v>3.1916708776874501</v>
      </c>
      <c r="M704" s="72">
        <v>0.75852802219236104</v>
      </c>
      <c r="N704" s="72">
        <v>0</v>
      </c>
      <c r="O704" s="65">
        <f t="shared" si="58"/>
        <v>3.1916708776874501</v>
      </c>
      <c r="P704" s="71"/>
      <c r="Q704" s="72">
        <v>1.6977812299999999</v>
      </c>
      <c r="R704" s="72">
        <v>7.5574043292812103</v>
      </c>
      <c r="S704" s="72">
        <v>-9.8342762430939192</v>
      </c>
      <c r="T704" s="72">
        <v>-0.38646328502416299</v>
      </c>
      <c r="U704" s="72">
        <v>-20.037695756718499</v>
      </c>
      <c r="V704" s="65">
        <f t="shared" si="59"/>
        <v>7.5574043292812103</v>
      </c>
      <c r="W704" s="71"/>
      <c r="X704" s="72">
        <v>13.7146197568389</v>
      </c>
      <c r="Y704" s="72">
        <v>1.3986021978022001</v>
      </c>
      <c r="Z704" s="72">
        <v>3.5866178578621302</v>
      </c>
      <c r="AA704" s="72">
        <v>-1.462312931</v>
      </c>
      <c r="AB704" s="72">
        <v>22.4896035486553</v>
      </c>
      <c r="AC704" s="72">
        <v>-10.442599999999899</v>
      </c>
      <c r="AD704" s="72">
        <v>14.1171049833416</v>
      </c>
      <c r="AE704" s="72">
        <v>-0.67778029291298802</v>
      </c>
      <c r="AF704" s="65"/>
      <c r="AG704" s="72">
        <v>-14.227911454082699</v>
      </c>
      <c r="AH704" s="72">
        <v>25.874224731050901</v>
      </c>
      <c r="AI704" s="65">
        <f t="shared" si="60"/>
        <v>22.4896035486553</v>
      </c>
      <c r="AJ704" s="71"/>
      <c r="AK704" s="65"/>
      <c r="AL704" s="65"/>
      <c r="AM704" s="65"/>
      <c r="AN704" s="65"/>
      <c r="AO704" s="71"/>
      <c r="AP704" s="72">
        <v>1.69540823746431</v>
      </c>
      <c r="AQ704" s="72">
        <v>-1.8553636537615501</v>
      </c>
      <c r="AR704" s="65"/>
      <c r="AS704" s="65">
        <f t="shared" si="61"/>
        <v>1.69540823746431</v>
      </c>
      <c r="AT704" s="72">
        <v>-2</v>
      </c>
      <c r="AU704" s="72">
        <v>-17</v>
      </c>
      <c r="AV704" s="65">
        <f t="shared" si="57"/>
        <v>-2</v>
      </c>
      <c r="AW704" s="63" t="s">
        <v>5569</v>
      </c>
    </row>
    <row r="705" spans="1:49" ht="16" customHeight="1" x14ac:dyDescent="0.2">
      <c r="A705" s="30" t="s">
        <v>2342</v>
      </c>
      <c r="B705" s="30" t="s">
        <v>2344</v>
      </c>
      <c r="C705" s="71"/>
      <c r="D705" s="72">
        <v>51.9</v>
      </c>
      <c r="E705" s="72">
        <v>-3.5</v>
      </c>
      <c r="F705" s="72">
        <v>20.3</v>
      </c>
      <c r="G705" s="72">
        <v>54.2</v>
      </c>
      <c r="H705" s="72">
        <f t="shared" si="56"/>
        <v>54.2</v>
      </c>
      <c r="I705" s="72" t="s">
        <v>5568</v>
      </c>
      <c r="J705" s="71"/>
      <c r="K705" s="65"/>
      <c r="L705" s="72">
        <v>93.606771901290898</v>
      </c>
      <c r="M705" s="72">
        <v>102.575553016928</v>
      </c>
      <c r="N705" s="72">
        <v>103.43672602901199</v>
      </c>
      <c r="O705" s="65">
        <f t="shared" si="58"/>
        <v>93.606771901290898</v>
      </c>
      <c r="P705" s="71"/>
      <c r="Q705" s="72">
        <v>24.3468096</v>
      </c>
      <c r="R705" s="72">
        <v>60.151067895379398</v>
      </c>
      <c r="S705" s="72">
        <v>66.598517482517394</v>
      </c>
      <c r="T705" s="72">
        <v>49.0456122398001</v>
      </c>
      <c r="U705" s="72">
        <v>18.165655495250999</v>
      </c>
      <c r="V705" s="65">
        <f t="shared" si="59"/>
        <v>66.598517482517394</v>
      </c>
      <c r="W705" s="71"/>
      <c r="X705" s="72">
        <v>15.301707594936699</v>
      </c>
      <c r="Y705" s="72">
        <v>13.4865142857142</v>
      </c>
      <c r="Z705" s="72">
        <v>19.288066721161901</v>
      </c>
      <c r="AA705" s="72">
        <v>20.553283619999998</v>
      </c>
      <c r="AB705" s="72">
        <v>30.266979791112998</v>
      </c>
      <c r="AC705" s="72">
        <v>21.6524</v>
      </c>
      <c r="AD705" s="72">
        <v>37.073364996017503</v>
      </c>
      <c r="AE705" s="72">
        <v>11.2172020922232</v>
      </c>
      <c r="AF705" s="65"/>
      <c r="AG705" s="72">
        <v>-16.195402185660601</v>
      </c>
      <c r="AH705" s="72">
        <v>-27.534615387628399</v>
      </c>
      <c r="AI705" s="65">
        <f t="shared" si="60"/>
        <v>37.073364996017503</v>
      </c>
      <c r="AJ705" s="71"/>
      <c r="AK705" s="65"/>
      <c r="AL705" s="65"/>
      <c r="AM705" s="65"/>
      <c r="AN705" s="65"/>
      <c r="AO705" s="71"/>
      <c r="AP705" s="72">
        <v>100.182285515527</v>
      </c>
      <c r="AQ705" s="65"/>
      <c r="AR705" s="65"/>
      <c r="AS705" s="65">
        <f t="shared" si="61"/>
        <v>100.182285515527</v>
      </c>
      <c r="AT705" s="72">
        <v>-2</v>
      </c>
      <c r="AU705" s="72">
        <v>-17</v>
      </c>
      <c r="AV705" s="65">
        <f t="shared" si="57"/>
        <v>-2</v>
      </c>
      <c r="AW705" s="63" t="s">
        <v>5569</v>
      </c>
    </row>
    <row r="706" spans="1:49" ht="16" customHeight="1" x14ac:dyDescent="0.2">
      <c r="A706" s="30" t="s">
        <v>2345</v>
      </c>
      <c r="B706" s="30" t="s">
        <v>2347</v>
      </c>
      <c r="C706" s="71"/>
      <c r="D706" s="72">
        <v>102.6</v>
      </c>
      <c r="E706" s="72">
        <v>74.5</v>
      </c>
      <c r="F706" s="72">
        <v>64.400000000000006</v>
      </c>
      <c r="G706" s="72">
        <v>31.3</v>
      </c>
      <c r="H706" s="72">
        <f t="shared" si="56"/>
        <v>102.6</v>
      </c>
      <c r="I706" s="72" t="s">
        <v>5566</v>
      </c>
      <c r="J706" s="71"/>
      <c r="K706" s="65"/>
      <c r="L706" s="72">
        <v>84.666009066687707</v>
      </c>
      <c r="M706" s="72">
        <v>104.091716873997</v>
      </c>
      <c r="N706" s="72">
        <v>105.704697986577</v>
      </c>
      <c r="O706" s="65">
        <f t="shared" si="58"/>
        <v>84.666009066687707</v>
      </c>
      <c r="P706" s="71"/>
      <c r="Q706" s="72">
        <v>95.110727100000005</v>
      </c>
      <c r="R706" s="72">
        <v>101.25869350968399</v>
      </c>
      <c r="S706" s="72">
        <v>94.585613259668506</v>
      </c>
      <c r="T706" s="72">
        <v>99.130444927536203</v>
      </c>
      <c r="U706" s="72">
        <v>93.257919519094699</v>
      </c>
      <c r="V706" s="65">
        <f t="shared" si="59"/>
        <v>101.25869350968399</v>
      </c>
      <c r="W706" s="71"/>
      <c r="X706" s="72">
        <v>83.623434346504496</v>
      </c>
      <c r="Y706" s="72">
        <v>87.112887912087899</v>
      </c>
      <c r="Z706" s="72">
        <v>104.343628200116</v>
      </c>
      <c r="AA706" s="72">
        <v>98.380835419999997</v>
      </c>
      <c r="AB706" s="72">
        <v>86.742445245356194</v>
      </c>
      <c r="AC706" s="72">
        <v>26.385000000000002</v>
      </c>
      <c r="AD706" s="72">
        <v>0</v>
      </c>
      <c r="AE706" s="72">
        <v>105.61155122027</v>
      </c>
      <c r="AF706" s="65"/>
      <c r="AG706" s="72">
        <v>-3.09694686566628</v>
      </c>
      <c r="AH706" s="72">
        <v>56.4057095746154</v>
      </c>
      <c r="AI706" s="65">
        <f t="shared" si="60"/>
        <v>105.61155122027</v>
      </c>
      <c r="AJ706" s="71"/>
      <c r="AK706" s="65"/>
      <c r="AL706" s="65"/>
      <c r="AM706" s="65"/>
      <c r="AN706" s="65"/>
      <c r="AO706" s="71"/>
      <c r="AP706" s="72">
        <v>96.843839834494005</v>
      </c>
      <c r="AQ706" s="72">
        <v>98.555475746059997</v>
      </c>
      <c r="AR706" s="65"/>
      <c r="AS706" s="65">
        <f t="shared" si="61"/>
        <v>98.555475746059997</v>
      </c>
      <c r="AT706" s="72">
        <v>13</v>
      </c>
      <c r="AU706" s="72">
        <v>4</v>
      </c>
      <c r="AV706" s="65">
        <f t="shared" si="57"/>
        <v>13</v>
      </c>
      <c r="AW706" s="63" t="s">
        <v>5567</v>
      </c>
    </row>
    <row r="707" spans="1:49" ht="16" customHeight="1" x14ac:dyDescent="0.2">
      <c r="A707" s="30" t="s">
        <v>2348</v>
      </c>
      <c r="B707" s="30" t="s">
        <v>2350</v>
      </c>
      <c r="C707" s="71"/>
      <c r="D707" s="72">
        <v>-21.4</v>
      </c>
      <c r="E707" s="72">
        <v>-1.3</v>
      </c>
      <c r="F707" s="72">
        <v>1.8</v>
      </c>
      <c r="G707" s="72">
        <v>51.9</v>
      </c>
      <c r="H707" s="72">
        <f t="shared" si="56"/>
        <v>51.9</v>
      </c>
      <c r="I707" s="72" t="s">
        <v>5568</v>
      </c>
      <c r="J707" s="71"/>
      <c r="K707" s="65"/>
      <c r="L707" s="72">
        <v>57.846050690481</v>
      </c>
      <c r="M707" s="72">
        <v>102.575553016928</v>
      </c>
      <c r="N707" s="72">
        <v>103.43672602901199</v>
      </c>
      <c r="O707" s="65">
        <f t="shared" si="58"/>
        <v>57.846050690481</v>
      </c>
      <c r="P707" s="71"/>
      <c r="Q707" s="72">
        <v>13.591250199999999</v>
      </c>
      <c r="R707" s="72">
        <v>17.6863764283632</v>
      </c>
      <c r="S707" s="72">
        <v>-4.1182657342657203</v>
      </c>
      <c r="T707" s="72">
        <v>22.650941132389601</v>
      </c>
      <c r="U707" s="72">
        <v>32.141232157394803</v>
      </c>
      <c r="V707" s="65">
        <f t="shared" si="59"/>
        <v>32.141232157394803</v>
      </c>
      <c r="W707" s="71"/>
      <c r="X707" s="72">
        <v>19.099175949367002</v>
      </c>
      <c r="Y707" s="72">
        <v>26.4735272727272</v>
      </c>
      <c r="Z707" s="72">
        <v>61.5656583566793</v>
      </c>
      <c r="AA707" s="72">
        <v>7.5488726399999999</v>
      </c>
      <c r="AB707" s="72">
        <v>2.6295959666581199</v>
      </c>
      <c r="AC707" s="72">
        <v>19.41825</v>
      </c>
      <c r="AD707" s="72">
        <v>0</v>
      </c>
      <c r="AE707" s="72">
        <v>-7.0477020579285101</v>
      </c>
      <c r="AF707" s="65"/>
      <c r="AG707" s="72">
        <v>-46.507702221954098</v>
      </c>
      <c r="AH707" s="72">
        <v>3.39042356481897</v>
      </c>
      <c r="AI707" s="65">
        <f t="shared" si="60"/>
        <v>61.5656583566793</v>
      </c>
      <c r="AJ707" s="71"/>
      <c r="AK707" s="65"/>
      <c r="AL707" s="65"/>
      <c r="AM707" s="65"/>
      <c r="AN707" s="65"/>
      <c r="AO707" s="71"/>
      <c r="AP707" s="72">
        <v>83.179269349688795</v>
      </c>
      <c r="AQ707" s="65"/>
      <c r="AR707" s="65"/>
      <c r="AS707" s="65">
        <f t="shared" si="61"/>
        <v>83.179269349688795</v>
      </c>
      <c r="AT707" s="72">
        <v>2</v>
      </c>
      <c r="AU707" s="72">
        <v>-17</v>
      </c>
      <c r="AV707" s="65">
        <f t="shared" si="57"/>
        <v>2</v>
      </c>
      <c r="AW707" s="63" t="s">
        <v>5569</v>
      </c>
    </row>
    <row r="708" spans="1:49" ht="16" customHeight="1" x14ac:dyDescent="0.2">
      <c r="A708" s="30" t="s">
        <v>2351</v>
      </c>
      <c r="B708" s="30" t="s">
        <v>2353</v>
      </c>
      <c r="C708" s="71"/>
      <c r="D708" s="72">
        <v>-16.8</v>
      </c>
      <c r="E708" s="72">
        <v>-17.7</v>
      </c>
      <c r="F708" s="72">
        <v>-2.5</v>
      </c>
      <c r="G708" s="72">
        <v>26.7</v>
      </c>
      <c r="H708" s="72">
        <f t="shared" ref="H708:H771" si="62">MAX(D708:G708)</f>
        <v>26.7</v>
      </c>
      <c r="I708" s="72" t="s">
        <v>5568</v>
      </c>
      <c r="J708" s="71"/>
      <c r="K708" s="65"/>
      <c r="L708" s="72">
        <v>27.060912459864898</v>
      </c>
      <c r="M708" s="72">
        <v>67.805587288399593</v>
      </c>
      <c r="N708" s="72">
        <v>75.650430475291898</v>
      </c>
      <c r="O708" s="65">
        <f t="shared" si="58"/>
        <v>27.060912459864898</v>
      </c>
      <c r="P708" s="71"/>
      <c r="Q708" s="72">
        <v>16.649451899999999</v>
      </c>
      <c r="R708" s="72">
        <v>56.6378293720161</v>
      </c>
      <c r="S708" s="72">
        <v>73.678937062936996</v>
      </c>
      <c r="T708" s="72">
        <v>49.545195920066597</v>
      </c>
      <c r="U708" s="72">
        <v>15.859006919945701</v>
      </c>
      <c r="V708" s="65">
        <f t="shared" si="59"/>
        <v>73.678937062936996</v>
      </c>
      <c r="W708" s="71"/>
      <c r="X708" s="72">
        <v>3.5928468354430301</v>
      </c>
      <c r="Y708" s="72">
        <v>-2.0979012987012799</v>
      </c>
      <c r="Z708" s="72">
        <v>-9.4478527607362093</v>
      </c>
      <c r="AA708" s="72">
        <v>2.0463252270000001</v>
      </c>
      <c r="AB708" s="72">
        <v>10.777070855376101</v>
      </c>
      <c r="AC708" s="72">
        <v>21.220399999999898</v>
      </c>
      <c r="AD708" s="72">
        <v>50.055846217153601</v>
      </c>
      <c r="AE708" s="72">
        <v>-2.4874003993618001</v>
      </c>
      <c r="AF708" s="65"/>
      <c r="AG708" s="72">
        <v>0.56540175957890404</v>
      </c>
      <c r="AH708" s="72">
        <v>-25.039180758534801</v>
      </c>
      <c r="AI708" s="65">
        <f t="shared" si="60"/>
        <v>50.055846217153601</v>
      </c>
      <c r="AJ708" s="71"/>
      <c r="AK708" s="65"/>
      <c r="AL708" s="65"/>
      <c r="AM708" s="65"/>
      <c r="AN708" s="65"/>
      <c r="AO708" s="71"/>
      <c r="AP708" s="72">
        <v>1.19198182925359</v>
      </c>
      <c r="AQ708" s="65"/>
      <c r="AR708" s="65"/>
      <c r="AS708" s="65">
        <f t="shared" si="61"/>
        <v>1.19198182925359</v>
      </c>
      <c r="AT708" s="72">
        <v>4</v>
      </c>
      <c r="AU708" s="72">
        <v>-17</v>
      </c>
      <c r="AV708" s="65">
        <f t="shared" ref="AV708:AV771" si="63">MAX(AT708:AU708)</f>
        <v>4</v>
      </c>
      <c r="AW708" s="63" t="s">
        <v>5569</v>
      </c>
    </row>
    <row r="709" spans="1:49" ht="16" customHeight="1" x14ac:dyDescent="0.2">
      <c r="A709" s="30" t="s">
        <v>2354</v>
      </c>
      <c r="B709" s="30" t="s">
        <v>2356</v>
      </c>
      <c r="C709" s="71"/>
      <c r="D709" s="72">
        <v>14</v>
      </c>
      <c r="E709" s="72">
        <v>-7.2</v>
      </c>
      <c r="F709" s="72">
        <v>64.8</v>
      </c>
      <c r="G709" s="72">
        <v>-12.2</v>
      </c>
      <c r="H709" s="72">
        <f t="shared" si="62"/>
        <v>64.8</v>
      </c>
      <c r="I709" s="72" t="s">
        <v>5568</v>
      </c>
      <c r="J709" s="71"/>
      <c r="K709" s="65"/>
      <c r="L709" s="72">
        <v>18.689704584013501</v>
      </c>
      <c r="M709" s="72">
        <v>96.780558728839907</v>
      </c>
      <c r="N709" s="72">
        <v>92.468451468333498</v>
      </c>
      <c r="O709" s="65">
        <f t="shared" si="58"/>
        <v>18.689704584013501</v>
      </c>
      <c r="P709" s="71"/>
      <c r="Q709" s="72">
        <v>28.392941799999999</v>
      </c>
      <c r="R709" s="72">
        <v>2.4390243902439002</v>
      </c>
      <c r="S709" s="72">
        <v>-12.7721118881118</v>
      </c>
      <c r="T709" s="72">
        <v>6.4144715237302101</v>
      </c>
      <c r="U709" s="72">
        <v>-24.0324449118046</v>
      </c>
      <c r="V709" s="65">
        <f t="shared" si="59"/>
        <v>28.392941799999999</v>
      </c>
      <c r="W709" s="71"/>
      <c r="X709" s="72">
        <v>1.3776569620253001</v>
      </c>
      <c r="Y709" s="72">
        <v>-16.383615584415502</v>
      </c>
      <c r="Z709" s="72">
        <v>40.476190476190403</v>
      </c>
      <c r="AA709" s="72">
        <v>-0.80036837699999996</v>
      </c>
      <c r="AB709" s="72">
        <v>30.073721907602899</v>
      </c>
      <c r="AC709" s="72">
        <v>-3.0000000000001098E-3</v>
      </c>
      <c r="AD709" s="72">
        <v>66.739004629629605</v>
      </c>
      <c r="AE709" s="72">
        <v>-7.00376348996926</v>
      </c>
      <c r="AF709" s="65"/>
      <c r="AG709" s="72">
        <v>-38.429981223958698</v>
      </c>
      <c r="AH709" s="72">
        <v>10.2392024242193</v>
      </c>
      <c r="AI709" s="65">
        <f t="shared" si="60"/>
        <v>66.739004629629605</v>
      </c>
      <c r="AJ709" s="71"/>
      <c r="AK709" s="65"/>
      <c r="AL709" s="65"/>
      <c r="AM709" s="65"/>
      <c r="AN709" s="65"/>
      <c r="AO709" s="71"/>
      <c r="AP709" s="72">
        <v>-11.032476189432</v>
      </c>
      <c r="AQ709" s="65"/>
      <c r="AR709" s="65"/>
      <c r="AS709" s="65">
        <f t="shared" si="61"/>
        <v>-11.032476189432</v>
      </c>
      <c r="AT709" s="72">
        <v>6</v>
      </c>
      <c r="AU709" s="72">
        <v>-12</v>
      </c>
      <c r="AV709" s="65">
        <f t="shared" si="63"/>
        <v>6</v>
      </c>
      <c r="AW709" s="63" t="s">
        <v>5569</v>
      </c>
    </row>
    <row r="710" spans="1:49" ht="16" customHeight="1" x14ac:dyDescent="0.2">
      <c r="A710" s="30" t="s">
        <v>2357</v>
      </c>
      <c r="B710" s="30" t="s">
        <v>2359</v>
      </c>
      <c r="C710" s="71"/>
      <c r="D710" s="72">
        <v>-11.6</v>
      </c>
      <c r="E710" s="72">
        <v>16.5</v>
      </c>
      <c r="F710" s="72">
        <v>-14.7</v>
      </c>
      <c r="G710" s="72">
        <v>33.6</v>
      </c>
      <c r="H710" s="72">
        <f t="shared" si="62"/>
        <v>33.6</v>
      </c>
      <c r="I710" s="72" t="s">
        <v>5568</v>
      </c>
      <c r="J710" s="71"/>
      <c r="K710" s="65"/>
      <c r="L710" s="72">
        <v>93.097418852817299</v>
      </c>
      <c r="M710" s="72">
        <v>103.398205539421</v>
      </c>
      <c r="N710" s="72">
        <v>104.86577181208</v>
      </c>
      <c r="O710" s="65">
        <f t="shared" si="58"/>
        <v>93.097418852817299</v>
      </c>
      <c r="P710" s="71"/>
      <c r="Q710" s="72">
        <v>20.442764</v>
      </c>
      <c r="R710" s="72">
        <v>-2.5620615877953701</v>
      </c>
      <c r="S710" s="72">
        <v>5.3038453038673996</v>
      </c>
      <c r="T710" s="72">
        <v>1.1594304347826001</v>
      </c>
      <c r="U710" s="72">
        <v>-0.51860099009900495</v>
      </c>
      <c r="V710" s="65">
        <f t="shared" si="59"/>
        <v>20.442764</v>
      </c>
      <c r="W710" s="71"/>
      <c r="X710" s="72">
        <v>15.8422793313069</v>
      </c>
      <c r="Y710" s="72">
        <v>4.6953054945054902</v>
      </c>
      <c r="Z710" s="72">
        <v>51.514316854438398</v>
      </c>
      <c r="AA710" s="72">
        <v>18.485877169999998</v>
      </c>
      <c r="AB710" s="72">
        <v>34.498974812362398</v>
      </c>
      <c r="AC710" s="72">
        <v>11.929600000000001</v>
      </c>
      <c r="AD710" s="72">
        <v>8.3205090878842007</v>
      </c>
      <c r="AE710" s="72">
        <v>15.519144602500001</v>
      </c>
      <c r="AF710" s="65"/>
      <c r="AG710" s="72">
        <v>5.7143737016238196</v>
      </c>
      <c r="AH710" s="72">
        <v>29.181450934552299</v>
      </c>
      <c r="AI710" s="65">
        <f t="shared" si="60"/>
        <v>51.514316854438398</v>
      </c>
      <c r="AJ710" s="71"/>
      <c r="AK710" s="65"/>
      <c r="AL710" s="65"/>
      <c r="AM710" s="65"/>
      <c r="AN710" s="65"/>
      <c r="AO710" s="71"/>
      <c r="AP710" s="72">
        <v>28.305827371247901</v>
      </c>
      <c r="AQ710" s="72">
        <v>33.507146816056697</v>
      </c>
      <c r="AR710" s="65"/>
      <c r="AS710" s="65">
        <f t="shared" si="61"/>
        <v>33.507146816056697</v>
      </c>
      <c r="AT710" s="72">
        <v>10</v>
      </c>
      <c r="AU710" s="72">
        <v>5</v>
      </c>
      <c r="AV710" s="65">
        <f t="shared" si="63"/>
        <v>10</v>
      </c>
      <c r="AW710" s="63" t="s">
        <v>5567</v>
      </c>
    </row>
    <row r="711" spans="1:49" ht="16" customHeight="1" x14ac:dyDescent="0.2">
      <c r="A711" s="30" t="s">
        <v>2360</v>
      </c>
      <c r="B711" s="30" t="s">
        <v>2362</v>
      </c>
      <c r="C711" s="71"/>
      <c r="D711" s="72">
        <v>-1.2</v>
      </c>
      <c r="E711" s="72">
        <v>4.5999999999999996</v>
      </c>
      <c r="F711" s="72">
        <v>59.6</v>
      </c>
      <c r="G711" s="72">
        <v>72.5</v>
      </c>
      <c r="H711" s="72">
        <f t="shared" si="62"/>
        <v>72.5</v>
      </c>
      <c r="I711" s="72" t="s">
        <v>5568</v>
      </c>
      <c r="J711" s="71"/>
      <c r="K711" s="65"/>
      <c r="L711" s="72">
        <v>43.900154974250697</v>
      </c>
      <c r="M711" s="72">
        <v>98.390279364419897</v>
      </c>
      <c r="N711" s="72">
        <v>98.683807052718393</v>
      </c>
      <c r="O711" s="65">
        <f t="shared" si="58"/>
        <v>43.900154974250697</v>
      </c>
      <c r="P711" s="71"/>
      <c r="Q711" s="72">
        <v>7.0407657600000002</v>
      </c>
      <c r="R711" s="72">
        <v>7.6454723048518503</v>
      </c>
      <c r="S711" s="72">
        <v>4.7978181818181804</v>
      </c>
      <c r="T711" s="72">
        <v>3.0839136552872501</v>
      </c>
      <c r="U711" s="72">
        <v>3.3759675712347299</v>
      </c>
      <c r="V711" s="65">
        <f t="shared" si="59"/>
        <v>7.6454723048518503</v>
      </c>
      <c r="W711" s="71"/>
      <c r="X711" s="72">
        <v>14.0358848101265</v>
      </c>
      <c r="Y711" s="72">
        <v>16.0839168831168</v>
      </c>
      <c r="Z711" s="72">
        <v>1.0040160642570299</v>
      </c>
      <c r="AA711" s="72">
        <v>19.35033284</v>
      </c>
      <c r="AB711" s="72">
        <v>86.153383119203895</v>
      </c>
      <c r="AC711" s="72">
        <v>12.6855999999999</v>
      </c>
      <c r="AD711" s="72">
        <v>76.159965828394405</v>
      </c>
      <c r="AE711" s="72">
        <v>0.10703055404718199</v>
      </c>
      <c r="AF711" s="65"/>
      <c r="AG711" s="72">
        <v>-25.068547834458698</v>
      </c>
      <c r="AH711" s="72">
        <v>30.921903048025602</v>
      </c>
      <c r="AI711" s="65">
        <f t="shared" si="60"/>
        <v>86.153383119203895</v>
      </c>
      <c r="AJ711" s="71"/>
      <c r="AK711" s="65"/>
      <c r="AL711" s="65"/>
      <c r="AM711" s="65"/>
      <c r="AN711" s="65"/>
      <c r="AO711" s="71"/>
      <c r="AP711" s="72">
        <v>94.713720049712407</v>
      </c>
      <c r="AQ711" s="65"/>
      <c r="AR711" s="65"/>
      <c r="AS711" s="65">
        <f t="shared" si="61"/>
        <v>94.713720049712407</v>
      </c>
      <c r="AT711" s="72">
        <v>2</v>
      </c>
      <c r="AU711" s="72">
        <v>-4</v>
      </c>
      <c r="AV711" s="65">
        <f t="shared" si="63"/>
        <v>2</v>
      </c>
      <c r="AW711" s="63" t="s">
        <v>5569</v>
      </c>
    </row>
    <row r="712" spans="1:49" ht="16" customHeight="1" x14ac:dyDescent="0.2">
      <c r="A712" s="30" t="s">
        <v>2363</v>
      </c>
      <c r="B712" s="30" t="s">
        <v>2365</v>
      </c>
      <c r="C712" s="71"/>
      <c r="D712" s="72">
        <v>-65</v>
      </c>
      <c r="E712" s="72">
        <v>-19.899999999999999</v>
      </c>
      <c r="F712" s="72">
        <v>41.2</v>
      </c>
      <c r="G712" s="72">
        <v>40.5</v>
      </c>
      <c r="H712" s="72">
        <f t="shared" si="62"/>
        <v>41.2</v>
      </c>
      <c r="I712" s="72" t="s">
        <v>5568</v>
      </c>
      <c r="J712" s="71"/>
      <c r="K712" s="65"/>
      <c r="L712" s="72">
        <v>69.952388068579296</v>
      </c>
      <c r="M712" s="72">
        <v>97.850114862814706</v>
      </c>
      <c r="N712" s="72">
        <v>98.154362416107304</v>
      </c>
      <c r="O712" s="65">
        <f t="shared" si="58"/>
        <v>69.952388068579296</v>
      </c>
      <c r="P712" s="71"/>
      <c r="Q712" s="72">
        <v>-53.585456000000001</v>
      </c>
      <c r="R712" s="72">
        <v>12.859324220638699</v>
      </c>
      <c r="S712" s="72">
        <v>-2.9834475138121399</v>
      </c>
      <c r="T712" s="72">
        <v>17.874406280193199</v>
      </c>
      <c r="U712" s="72">
        <v>1.1787115983026899</v>
      </c>
      <c r="V712" s="65">
        <f t="shared" si="59"/>
        <v>17.874406280193199</v>
      </c>
      <c r="W712" s="71"/>
      <c r="X712" s="72">
        <v>3.9881759878419398</v>
      </c>
      <c r="Y712" s="72">
        <v>21.178821978021901</v>
      </c>
      <c r="Z712" s="72">
        <v>17.435523806138999</v>
      </c>
      <c r="AA712" s="72">
        <v>-59.634436530000002</v>
      </c>
      <c r="AB712" s="72">
        <v>42.233968510750302</v>
      </c>
      <c r="AC712" s="72">
        <v>8.8379999999999903</v>
      </c>
      <c r="AD712" s="72">
        <v>34.498606663061999</v>
      </c>
      <c r="AE712" s="72">
        <v>16.309762308661799</v>
      </c>
      <c r="AF712" s="65"/>
      <c r="AG712" s="72">
        <v>-26.497915065640999</v>
      </c>
      <c r="AH712" s="72">
        <v>47.448416310220097</v>
      </c>
      <c r="AI712" s="65">
        <f t="shared" si="60"/>
        <v>42.233968510750302</v>
      </c>
      <c r="AJ712" s="71"/>
      <c r="AK712" s="65"/>
      <c r="AL712" s="65"/>
      <c r="AM712" s="65"/>
      <c r="AN712" s="65"/>
      <c r="AO712" s="71"/>
      <c r="AP712" s="72">
        <v>-15.240085333543201</v>
      </c>
      <c r="AQ712" s="72">
        <v>-9.5601557859260797</v>
      </c>
      <c r="AR712" s="65"/>
      <c r="AS712" s="65">
        <f t="shared" si="61"/>
        <v>-9.5601557859260797</v>
      </c>
      <c r="AT712" s="72">
        <v>17</v>
      </c>
      <c r="AU712" s="72">
        <v>-11</v>
      </c>
      <c r="AV712" s="65">
        <f t="shared" si="63"/>
        <v>17</v>
      </c>
      <c r="AW712" s="63" t="s">
        <v>5567</v>
      </c>
    </row>
    <row r="713" spans="1:49" ht="16" customHeight="1" x14ac:dyDescent="0.2">
      <c r="A713" s="30" t="s">
        <v>2366</v>
      </c>
      <c r="B713" s="30" t="s">
        <v>2368</v>
      </c>
      <c r="C713" s="71"/>
      <c r="D713" s="72">
        <v>40.5</v>
      </c>
      <c r="E713" s="72">
        <v>-7.2</v>
      </c>
      <c r="F713" s="72">
        <v>13.2</v>
      </c>
      <c r="G713" s="72">
        <v>67.900000000000006</v>
      </c>
      <c r="H713" s="72">
        <f t="shared" si="62"/>
        <v>67.900000000000006</v>
      </c>
      <c r="I713" s="72" t="s">
        <v>5568</v>
      </c>
      <c r="J713" s="71"/>
      <c r="K713" s="65"/>
      <c r="L713" s="72">
        <v>57.061072979130003</v>
      </c>
      <c r="M713" s="72">
        <v>104.091716873997</v>
      </c>
      <c r="N713" s="72">
        <v>105.704697986577</v>
      </c>
      <c r="O713" s="65">
        <f t="shared" si="58"/>
        <v>57.061072979130003</v>
      </c>
      <c r="P713" s="71"/>
      <c r="Q713" s="72">
        <v>10.6514246</v>
      </c>
      <c r="R713" s="72">
        <v>30.111157348907099</v>
      </c>
      <c r="S713" s="72">
        <v>-15.3591381215469</v>
      </c>
      <c r="T713" s="72">
        <v>9.8550826086956391</v>
      </c>
      <c r="U713" s="72">
        <v>-11.6925755304101</v>
      </c>
      <c r="V713" s="65">
        <f t="shared" si="59"/>
        <v>30.111157348907099</v>
      </c>
      <c r="W713" s="71"/>
      <c r="X713" s="72">
        <v>9.7632519756838807</v>
      </c>
      <c r="Y713" s="72">
        <v>39.860140659340601</v>
      </c>
      <c r="Z713" s="72">
        <v>16.064257028112401</v>
      </c>
      <c r="AA713" s="72">
        <v>-4.5066014000000001</v>
      </c>
      <c r="AB713" s="72">
        <v>100.366810255638</v>
      </c>
      <c r="AC713" s="72">
        <v>11.4157999999999</v>
      </c>
      <c r="AD713" s="72">
        <v>28.690263278292999</v>
      </c>
      <c r="AE713" s="72">
        <v>-3.5560468372046001</v>
      </c>
      <c r="AF713" s="65"/>
      <c r="AG713" s="72">
        <v>2.1589881131789701</v>
      </c>
      <c r="AH713" s="72">
        <v>22.034376307701201</v>
      </c>
      <c r="AI713" s="65">
        <f t="shared" si="60"/>
        <v>100.366810255638</v>
      </c>
      <c r="AJ713" s="71"/>
      <c r="AK713" s="65"/>
      <c r="AL713" s="65"/>
      <c r="AM713" s="65"/>
      <c r="AN713" s="65"/>
      <c r="AO713" s="71"/>
      <c r="AP713" s="72">
        <v>42.940683127599002</v>
      </c>
      <c r="AQ713" s="72">
        <v>10.4126537540978</v>
      </c>
      <c r="AR713" s="65"/>
      <c r="AS713" s="65">
        <f t="shared" si="61"/>
        <v>42.940683127599002</v>
      </c>
      <c r="AT713" s="72">
        <v>0</v>
      </c>
      <c r="AU713" s="72">
        <v>-5</v>
      </c>
      <c r="AV713" s="65">
        <f t="shared" si="63"/>
        <v>0</v>
      </c>
      <c r="AW713" s="63" t="s">
        <v>5569</v>
      </c>
    </row>
    <row r="714" spans="1:49" ht="16" customHeight="1" x14ac:dyDescent="0.2">
      <c r="A714" s="30" t="s">
        <v>2369</v>
      </c>
      <c r="B714" s="30" t="s">
        <v>2371</v>
      </c>
      <c r="C714" s="71"/>
      <c r="D714" s="72">
        <v>-20.7</v>
      </c>
      <c r="E714" s="72">
        <v>-4.3</v>
      </c>
      <c r="F714" s="72">
        <v>51.6</v>
      </c>
      <c r="G714" s="72">
        <v>35.9</v>
      </c>
      <c r="H714" s="72">
        <f t="shared" si="62"/>
        <v>51.6</v>
      </c>
      <c r="I714" s="72" t="s">
        <v>5568</v>
      </c>
      <c r="J714" s="71"/>
      <c r="K714" s="65"/>
      <c r="L714" s="72">
        <v>15.9750021180558</v>
      </c>
      <c r="M714" s="72">
        <v>53.640045695295399</v>
      </c>
      <c r="N714" s="72">
        <v>44.573652553367097</v>
      </c>
      <c r="O714" s="65">
        <f t="shared" si="58"/>
        <v>15.9750021180558</v>
      </c>
      <c r="P714" s="71"/>
      <c r="Q714" s="72">
        <v>2.0065138999999999</v>
      </c>
      <c r="R714" s="72">
        <v>24.434948561374501</v>
      </c>
      <c r="S714" s="72">
        <v>54.098517482517401</v>
      </c>
      <c r="T714" s="72">
        <v>38.221299167360499</v>
      </c>
      <c r="U714" s="72">
        <v>-7.8859048846675703</v>
      </c>
      <c r="V714" s="65">
        <f t="shared" si="59"/>
        <v>54.098517482517401</v>
      </c>
      <c r="W714" s="71"/>
      <c r="X714" s="72">
        <v>0.111834177215186</v>
      </c>
      <c r="Y714" s="72">
        <v>18.681319480519399</v>
      </c>
      <c r="Z714" s="72">
        <v>8.0217625664901409</v>
      </c>
      <c r="AA714" s="72">
        <v>-0.67745731099999995</v>
      </c>
      <c r="AB714" s="72">
        <v>31.422312335407401</v>
      </c>
      <c r="AC714" s="72">
        <v>11.863200000000001</v>
      </c>
      <c r="AD714" s="72">
        <v>49.540124166475003</v>
      </c>
      <c r="AE714" s="72">
        <v>22.462544408482401</v>
      </c>
      <c r="AF714" s="65"/>
      <c r="AG714" s="72">
        <v>-11.871159535603899</v>
      </c>
      <c r="AH714" s="72">
        <v>22.1217694946412</v>
      </c>
      <c r="AI714" s="65">
        <f t="shared" si="60"/>
        <v>49.540124166475003</v>
      </c>
      <c r="AJ714" s="71"/>
      <c r="AK714" s="65"/>
      <c r="AL714" s="65"/>
      <c r="AM714" s="65"/>
      <c r="AN714" s="65"/>
      <c r="AO714" s="71"/>
      <c r="AP714" s="72">
        <v>-20.9603426848095</v>
      </c>
      <c r="AQ714" s="65"/>
      <c r="AR714" s="65"/>
      <c r="AS714" s="65">
        <f t="shared" si="61"/>
        <v>-20.9603426848095</v>
      </c>
      <c r="AT714" s="72">
        <v>3</v>
      </c>
      <c r="AU714" s="72">
        <v>-7</v>
      </c>
      <c r="AV714" s="65">
        <f t="shared" si="63"/>
        <v>3</v>
      </c>
      <c r="AW714" s="63" t="s">
        <v>5569</v>
      </c>
    </row>
    <row r="715" spans="1:49" ht="16" customHeight="1" x14ac:dyDescent="0.2">
      <c r="A715" s="30" t="s">
        <v>2372</v>
      </c>
      <c r="B715" s="30" t="s">
        <v>2374</v>
      </c>
      <c r="C715" s="71"/>
      <c r="D715" s="72">
        <v>77.8</v>
      </c>
      <c r="E715" s="72">
        <v>-13.9</v>
      </c>
      <c r="F715" s="72">
        <v>40.5</v>
      </c>
      <c r="G715" s="72">
        <v>56.5</v>
      </c>
      <c r="H715" s="72">
        <f t="shared" si="62"/>
        <v>77.8</v>
      </c>
      <c r="I715" s="72" t="s">
        <v>5566</v>
      </c>
      <c r="J715" s="71"/>
      <c r="K715" s="65"/>
      <c r="L715" s="72">
        <v>90.64995743771</v>
      </c>
      <c r="M715" s="72">
        <v>103.398205539421</v>
      </c>
      <c r="N715" s="72">
        <v>104.86577181208</v>
      </c>
      <c r="O715" s="65">
        <f t="shared" si="58"/>
        <v>90.64995743771</v>
      </c>
      <c r="P715" s="71"/>
      <c r="Q715" s="72">
        <v>2.9458634899999998</v>
      </c>
      <c r="R715" s="72">
        <v>0.74504273621885597</v>
      </c>
      <c r="S715" s="72">
        <v>-23.093944751381201</v>
      </c>
      <c r="T715" s="72">
        <v>3.7681260869565101</v>
      </c>
      <c r="U715" s="72">
        <v>-21.593565629419999</v>
      </c>
      <c r="V715" s="65">
        <f t="shared" si="59"/>
        <v>3.7681260869565101</v>
      </c>
      <c r="W715" s="71"/>
      <c r="X715" s="72">
        <v>-20.327933434650401</v>
      </c>
      <c r="Y715" s="72">
        <v>17.882118681318602</v>
      </c>
      <c r="Z715" s="72">
        <v>4.4144128134958702</v>
      </c>
      <c r="AA715" s="72">
        <v>-6.7343229090000003</v>
      </c>
      <c r="AB715" s="72">
        <v>76.8683809559639</v>
      </c>
      <c r="AC715" s="72">
        <v>3.3997999999999902</v>
      </c>
      <c r="AD715" s="72">
        <v>57.2079439252336</v>
      </c>
      <c r="AE715" s="72">
        <v>47.340723810383501</v>
      </c>
      <c r="AF715" s="65"/>
      <c r="AG715" s="72">
        <v>-15.162198513873999</v>
      </c>
      <c r="AH715" s="72">
        <v>-315.54118895683001</v>
      </c>
      <c r="AI715" s="65">
        <f t="shared" si="60"/>
        <v>76.8683809559639</v>
      </c>
      <c r="AJ715" s="71"/>
      <c r="AK715" s="65"/>
      <c r="AL715" s="65"/>
      <c r="AM715" s="65"/>
      <c r="AN715" s="65"/>
      <c r="AO715" s="71"/>
      <c r="AP715" s="72">
        <v>96.721372422306999</v>
      </c>
      <c r="AQ715" s="72">
        <v>97.929150708219495</v>
      </c>
      <c r="AR715" s="65"/>
      <c r="AS715" s="65">
        <f t="shared" si="61"/>
        <v>97.929150708219495</v>
      </c>
      <c r="AT715" s="72">
        <v>5</v>
      </c>
      <c r="AU715" s="72">
        <v>-5</v>
      </c>
      <c r="AV715" s="65">
        <f t="shared" si="63"/>
        <v>5</v>
      </c>
      <c r="AW715" s="63" t="s">
        <v>5569</v>
      </c>
    </row>
    <row r="716" spans="1:49" ht="16" customHeight="1" x14ac:dyDescent="0.2">
      <c r="A716" s="30" t="s">
        <v>2375</v>
      </c>
      <c r="B716" s="30" t="s">
        <v>2377</v>
      </c>
      <c r="C716" s="71"/>
      <c r="D716" s="72">
        <v>62.5</v>
      </c>
      <c r="E716" s="72">
        <v>-2</v>
      </c>
      <c r="F716" s="72">
        <v>11.9</v>
      </c>
      <c r="G716" s="72">
        <v>29</v>
      </c>
      <c r="H716" s="72">
        <f t="shared" si="62"/>
        <v>62.5</v>
      </c>
      <c r="I716" s="72" t="s">
        <v>5568</v>
      </c>
      <c r="J716" s="71"/>
      <c r="K716" s="65"/>
      <c r="L716" s="72">
        <v>57.671365262407797</v>
      </c>
      <c r="M716" s="72">
        <v>100.624160201118</v>
      </c>
      <c r="N716" s="72">
        <v>102.34899328858999</v>
      </c>
      <c r="O716" s="65">
        <f t="shared" si="58"/>
        <v>57.671365262407797</v>
      </c>
      <c r="P716" s="71"/>
      <c r="Q716" s="72">
        <v>16.031174799999999</v>
      </c>
      <c r="R716" s="72">
        <v>3.6144578313252902</v>
      </c>
      <c r="S716" s="72">
        <v>42.430917127071801</v>
      </c>
      <c r="T716" s="72">
        <v>47.343005314009602</v>
      </c>
      <c r="U716" s="72">
        <v>22.9608898161244</v>
      </c>
      <c r="V716" s="65">
        <f t="shared" si="59"/>
        <v>47.343005314009602</v>
      </c>
      <c r="W716" s="71"/>
      <c r="X716" s="72">
        <v>19.185744376899599</v>
      </c>
      <c r="Y716" s="72">
        <v>36.563437362637302</v>
      </c>
      <c r="Z716" s="72">
        <v>8.9147286821705407</v>
      </c>
      <c r="AA716" s="72">
        <v>-5.9019002809999996</v>
      </c>
      <c r="AB716" s="72">
        <v>14.593845300803901</v>
      </c>
      <c r="AC716" s="72">
        <v>-2.44599999999999</v>
      </c>
      <c r="AD716" s="72">
        <v>100</v>
      </c>
      <c r="AE716" s="72">
        <v>11.2924239619768</v>
      </c>
      <c r="AF716" s="65"/>
      <c r="AG716" s="72">
        <v>-8.7871402068454891</v>
      </c>
      <c r="AH716" s="72">
        <v>-4.17915476805904</v>
      </c>
      <c r="AI716" s="65">
        <f t="shared" si="60"/>
        <v>100</v>
      </c>
      <c r="AJ716" s="71"/>
      <c r="AK716" s="65"/>
      <c r="AL716" s="65"/>
      <c r="AM716" s="65"/>
      <c r="AN716" s="65"/>
      <c r="AO716" s="71"/>
      <c r="AP716" s="72">
        <v>88.384840721289294</v>
      </c>
      <c r="AQ716" s="72">
        <v>86.307341672735205</v>
      </c>
      <c r="AR716" s="65"/>
      <c r="AS716" s="65">
        <f t="shared" si="61"/>
        <v>88.384840721289294</v>
      </c>
      <c r="AT716" s="72">
        <v>-2</v>
      </c>
      <c r="AU716" s="72">
        <v>-12</v>
      </c>
      <c r="AV716" s="65">
        <f t="shared" si="63"/>
        <v>-2</v>
      </c>
      <c r="AW716" s="63" t="s">
        <v>5569</v>
      </c>
    </row>
    <row r="717" spans="1:49" ht="16" customHeight="1" x14ac:dyDescent="0.2">
      <c r="A717" s="30" t="s">
        <v>2378</v>
      </c>
      <c r="B717" s="30" t="s">
        <v>2380</v>
      </c>
      <c r="C717" s="71"/>
      <c r="D717" s="72">
        <v>60.5</v>
      </c>
      <c r="E717" s="72">
        <v>9.1</v>
      </c>
      <c r="F717" s="72">
        <v>-7.7</v>
      </c>
      <c r="G717" s="72">
        <v>49.6</v>
      </c>
      <c r="H717" s="72">
        <f t="shared" si="62"/>
        <v>60.5</v>
      </c>
      <c r="I717" s="72" t="s">
        <v>5568</v>
      </c>
      <c r="J717" s="71"/>
      <c r="K717" s="65"/>
      <c r="L717" s="72">
        <v>89.349219683252699</v>
      </c>
      <c r="M717" s="72">
        <v>102.357938537557</v>
      </c>
      <c r="N717" s="72">
        <v>104.02684563758299</v>
      </c>
      <c r="O717" s="65">
        <f t="shared" si="58"/>
        <v>89.349219683252699</v>
      </c>
      <c r="P717" s="71"/>
      <c r="Q717" s="72">
        <v>10.7144336</v>
      </c>
      <c r="R717" s="72">
        <v>-6.0240963855421796</v>
      </c>
      <c r="S717" s="72">
        <v>3.4253922651933699</v>
      </c>
      <c r="T717" s="72">
        <v>1.9323772946859801</v>
      </c>
      <c r="U717" s="72">
        <v>-4.1961115983026698</v>
      </c>
      <c r="V717" s="65">
        <f t="shared" si="59"/>
        <v>10.7144336</v>
      </c>
      <c r="W717" s="71"/>
      <c r="X717" s="72">
        <v>1.25261367781154</v>
      </c>
      <c r="Y717" s="72">
        <v>-0.79919999999999902</v>
      </c>
      <c r="Z717" s="72">
        <v>-10.077519379844899</v>
      </c>
      <c r="AA717" s="72">
        <v>3.4053774840000002</v>
      </c>
      <c r="AB717" s="72">
        <v>16.157471583032901</v>
      </c>
      <c r="AC717" s="72">
        <v>8.4727999999999994</v>
      </c>
      <c r="AD717" s="72">
        <v>69.490713983800106</v>
      </c>
      <c r="AE717" s="72">
        <v>2.20451418387246</v>
      </c>
      <c r="AF717" s="65"/>
      <c r="AG717" s="72">
        <v>-10.5594127328069</v>
      </c>
      <c r="AH717" s="72">
        <v>15.270479321118801</v>
      </c>
      <c r="AI717" s="65">
        <f t="shared" si="60"/>
        <v>69.490713983800106</v>
      </c>
      <c r="AJ717" s="71"/>
      <c r="AK717" s="65"/>
      <c r="AL717" s="65"/>
      <c r="AM717" s="65"/>
      <c r="AN717" s="65"/>
      <c r="AO717" s="71"/>
      <c r="AP717" s="72">
        <v>37.552116991369303</v>
      </c>
      <c r="AQ717" s="72">
        <v>37.752238739197701</v>
      </c>
      <c r="AR717" s="65"/>
      <c r="AS717" s="65">
        <f t="shared" si="61"/>
        <v>37.752238739197701</v>
      </c>
      <c r="AT717" s="72">
        <v>-1</v>
      </c>
      <c r="AU717" s="72">
        <v>-9</v>
      </c>
      <c r="AV717" s="65">
        <f t="shared" si="63"/>
        <v>-1</v>
      </c>
      <c r="AW717" s="63" t="s">
        <v>5569</v>
      </c>
    </row>
    <row r="718" spans="1:49" ht="16" customHeight="1" x14ac:dyDescent="0.2">
      <c r="A718" s="30" t="s">
        <v>2381</v>
      </c>
      <c r="B718" s="30" t="s">
        <v>2383</v>
      </c>
      <c r="C718" s="71"/>
      <c r="D718" s="72">
        <v>-35.4</v>
      </c>
      <c r="E718" s="72">
        <v>-5</v>
      </c>
      <c r="F718" s="72">
        <v>-1.7</v>
      </c>
      <c r="G718" s="72">
        <v>19.8</v>
      </c>
      <c r="H718" s="72">
        <f t="shared" si="62"/>
        <v>19.8</v>
      </c>
      <c r="I718" s="72" t="s">
        <v>5568</v>
      </c>
      <c r="J718" s="71"/>
      <c r="K718" s="65"/>
      <c r="L718" s="72">
        <v>21.0443493288513</v>
      </c>
      <c r="M718" s="72">
        <v>97.850114862814706</v>
      </c>
      <c r="N718" s="72">
        <v>92.281879194630804</v>
      </c>
      <c r="O718" s="65">
        <f t="shared" si="58"/>
        <v>21.0443493288513</v>
      </c>
      <c r="P718" s="71"/>
      <c r="Q718" s="72">
        <v>-14.266005</v>
      </c>
      <c r="R718" s="72">
        <v>1.3732862688455201</v>
      </c>
      <c r="S718" s="72">
        <v>1.1049502762430901</v>
      </c>
      <c r="T718" s="72">
        <v>1.2560487922705199</v>
      </c>
      <c r="U718" s="72">
        <v>-0.66004370579915095</v>
      </c>
      <c r="V718" s="65">
        <f t="shared" si="59"/>
        <v>1.3732862688455201</v>
      </c>
      <c r="W718" s="71"/>
      <c r="X718" s="72">
        <v>-13.641003343465</v>
      </c>
      <c r="Y718" s="72">
        <v>-7.3926065934065903</v>
      </c>
      <c r="Z718" s="72">
        <v>-7.4160950587008703</v>
      </c>
      <c r="AA718" s="72">
        <v>3.4767279950000001</v>
      </c>
      <c r="AB718" s="72">
        <v>0</v>
      </c>
      <c r="AC718" s="72">
        <v>-5.319</v>
      </c>
      <c r="AD718" s="72">
        <v>69.739974197299802</v>
      </c>
      <c r="AE718" s="72">
        <v>12.9874830318899</v>
      </c>
      <c r="AF718" s="65"/>
      <c r="AG718" s="72">
        <v>-27.152009104931299</v>
      </c>
      <c r="AH718" s="72">
        <v>15.462914396136201</v>
      </c>
      <c r="AI718" s="65">
        <f t="shared" si="60"/>
        <v>69.739974197299802</v>
      </c>
      <c r="AJ718" s="71"/>
      <c r="AK718" s="65"/>
      <c r="AL718" s="65"/>
      <c r="AM718" s="65"/>
      <c r="AN718" s="65"/>
      <c r="AO718" s="71"/>
      <c r="AP718" s="72">
        <v>67.810315473866794</v>
      </c>
      <c r="AQ718" s="72">
        <v>77.141124452276202</v>
      </c>
      <c r="AR718" s="65"/>
      <c r="AS718" s="65">
        <f t="shared" si="61"/>
        <v>77.141124452276202</v>
      </c>
      <c r="AT718" s="72">
        <v>-1</v>
      </c>
      <c r="AU718" s="72">
        <v>-3</v>
      </c>
      <c r="AV718" s="65">
        <f t="shared" si="63"/>
        <v>-1</v>
      </c>
      <c r="AW718" s="63" t="s">
        <v>5569</v>
      </c>
    </row>
    <row r="719" spans="1:49" ht="16" customHeight="1" x14ac:dyDescent="0.2">
      <c r="A719" s="30" t="s">
        <v>2384</v>
      </c>
      <c r="B719" s="30" t="s">
        <v>2386</v>
      </c>
      <c r="C719" s="71"/>
      <c r="D719" s="72">
        <v>-87.6</v>
      </c>
      <c r="E719" s="72">
        <v>-1.3</v>
      </c>
      <c r="F719" s="72">
        <v>34.9</v>
      </c>
      <c r="G719" s="72">
        <v>51.9</v>
      </c>
      <c r="H719" s="72">
        <f t="shared" si="62"/>
        <v>51.9</v>
      </c>
      <c r="I719" s="72" t="s">
        <v>5568</v>
      </c>
      <c r="J719" s="71"/>
      <c r="K719" s="65"/>
      <c r="L719" s="72">
        <v>64.895160003232405</v>
      </c>
      <c r="M719" s="72">
        <v>94.848893966143905</v>
      </c>
      <c r="N719" s="72">
        <v>97.221370444627894</v>
      </c>
      <c r="O719" s="65">
        <f t="shared" si="58"/>
        <v>64.895160003232405</v>
      </c>
      <c r="P719" s="71"/>
      <c r="Q719" s="72">
        <v>28.098254300000001</v>
      </c>
      <c r="R719" s="72">
        <v>-20.121951219512098</v>
      </c>
      <c r="S719" s="72">
        <v>30.584531468531399</v>
      </c>
      <c r="T719" s="72">
        <v>19.903230890924199</v>
      </c>
      <c r="U719" s="72">
        <v>6.0896717774762497</v>
      </c>
      <c r="V719" s="65">
        <f t="shared" si="59"/>
        <v>30.584531468531399</v>
      </c>
      <c r="W719" s="71"/>
      <c r="X719" s="72">
        <v>9.9219607594936594</v>
      </c>
      <c r="Y719" s="72">
        <v>26.4735272727272</v>
      </c>
      <c r="Z719" s="72">
        <v>6.34920634920634</v>
      </c>
      <c r="AA719" s="72">
        <v>-15.15311127</v>
      </c>
      <c r="AB719" s="72">
        <v>88.809465585673706</v>
      </c>
      <c r="AC719" s="72">
        <v>7.54659999999999</v>
      </c>
      <c r="AD719" s="72">
        <v>12.229938271604899</v>
      </c>
      <c r="AE719" s="72">
        <v>-0.68536607882246903</v>
      </c>
      <c r="AF719" s="65"/>
      <c r="AG719" s="72">
        <v>-24.045086415511999</v>
      </c>
      <c r="AH719" s="72">
        <v>2.51977540913219</v>
      </c>
      <c r="AI719" s="65">
        <f t="shared" si="60"/>
        <v>88.809465585673706</v>
      </c>
      <c r="AJ719" s="71"/>
      <c r="AK719" s="65"/>
      <c r="AL719" s="65"/>
      <c r="AM719" s="65"/>
      <c r="AN719" s="65"/>
      <c r="AO719" s="71"/>
      <c r="AP719" s="72">
        <v>96.083436070340198</v>
      </c>
      <c r="AQ719" s="65"/>
      <c r="AR719" s="65"/>
      <c r="AS719" s="65">
        <f t="shared" si="61"/>
        <v>96.083436070340198</v>
      </c>
      <c r="AT719" s="72">
        <v>6</v>
      </c>
      <c r="AU719" s="72">
        <v>-2</v>
      </c>
      <c r="AV719" s="65">
        <f t="shared" si="63"/>
        <v>6</v>
      </c>
      <c r="AW719" s="63" t="s">
        <v>5569</v>
      </c>
    </row>
    <row r="720" spans="1:49" ht="16" customHeight="1" x14ac:dyDescent="0.2">
      <c r="A720" s="30" t="s">
        <v>2387</v>
      </c>
      <c r="B720" s="30" t="s">
        <v>2389</v>
      </c>
      <c r="C720" s="71"/>
      <c r="D720" s="72">
        <v>18.5</v>
      </c>
      <c r="E720" s="72">
        <v>-8.6999999999999993</v>
      </c>
      <c r="F720" s="72">
        <v>26.7</v>
      </c>
      <c r="G720" s="72">
        <v>40.5</v>
      </c>
      <c r="H720" s="72">
        <f t="shared" si="62"/>
        <v>40.5</v>
      </c>
      <c r="I720" s="72" t="s">
        <v>5568</v>
      </c>
      <c r="J720" s="71"/>
      <c r="K720" s="65"/>
      <c r="L720" s="72">
        <v>89.961336588610806</v>
      </c>
      <c r="M720" s="72">
        <v>99.930648866542398</v>
      </c>
      <c r="N720" s="72">
        <v>98.993288590603996</v>
      </c>
      <c r="O720" s="65">
        <f t="shared" si="58"/>
        <v>89.961336588610806</v>
      </c>
      <c r="P720" s="71"/>
      <c r="Q720" s="72">
        <v>10.750583600000001</v>
      </c>
      <c r="R720" s="72">
        <v>10.0401606425702</v>
      </c>
      <c r="S720" s="72">
        <v>-3.0939447513812</v>
      </c>
      <c r="T720" s="72">
        <v>-7.5362217391304398</v>
      </c>
      <c r="U720" s="72">
        <v>-19.3304821782178</v>
      </c>
      <c r="V720" s="65">
        <f t="shared" si="59"/>
        <v>10.750583600000001</v>
      </c>
      <c r="W720" s="71"/>
      <c r="X720" s="72">
        <v>11.2830088145896</v>
      </c>
      <c r="Y720" s="72">
        <v>15.684316483516399</v>
      </c>
      <c r="Z720" s="72">
        <v>-1.16279069767441</v>
      </c>
      <c r="AA720" s="72">
        <v>-3.9174183569999999</v>
      </c>
      <c r="AB720" s="72">
        <v>21.646797892985798</v>
      </c>
      <c r="AC720" s="72">
        <v>-10.5397999999999</v>
      </c>
      <c r="AD720" s="72">
        <v>69.579994306762003</v>
      </c>
      <c r="AE720" s="72">
        <v>12.2106266603123</v>
      </c>
      <c r="AF720" s="65"/>
      <c r="AG720" s="72">
        <v>-17.293197049281801</v>
      </c>
      <c r="AH720" s="72">
        <v>13.0841889804143</v>
      </c>
      <c r="AI720" s="65">
        <f t="shared" si="60"/>
        <v>69.579994306762003</v>
      </c>
      <c r="AJ720" s="71"/>
      <c r="AK720" s="65"/>
      <c r="AL720" s="65"/>
      <c r="AM720" s="65"/>
      <c r="AN720" s="65"/>
      <c r="AO720" s="71"/>
      <c r="AP720" s="72">
        <v>29.513006148520098</v>
      </c>
      <c r="AQ720" s="72">
        <v>54.722664764494297</v>
      </c>
      <c r="AR720" s="65"/>
      <c r="AS720" s="65">
        <f t="shared" si="61"/>
        <v>54.722664764494297</v>
      </c>
      <c r="AT720" s="72">
        <v>2</v>
      </c>
      <c r="AU720" s="72">
        <v>-8</v>
      </c>
      <c r="AV720" s="65">
        <f t="shared" si="63"/>
        <v>2</v>
      </c>
      <c r="AW720" s="63" t="s">
        <v>5569</v>
      </c>
    </row>
    <row r="721" spans="1:49" ht="16" customHeight="1" x14ac:dyDescent="0.2">
      <c r="A721" s="30" t="s">
        <v>2390</v>
      </c>
      <c r="B721" s="30" t="s">
        <v>2392</v>
      </c>
      <c r="C721" s="71"/>
      <c r="D721" s="72">
        <v>-44.7</v>
      </c>
      <c r="E721" s="72">
        <v>-3.5</v>
      </c>
      <c r="F721" s="72">
        <v>4.8</v>
      </c>
      <c r="G721" s="72">
        <v>42.7</v>
      </c>
      <c r="H721" s="72">
        <f t="shared" si="62"/>
        <v>42.7</v>
      </c>
      <c r="I721" s="72" t="s">
        <v>5568</v>
      </c>
      <c r="J721" s="71"/>
      <c r="K721" s="65"/>
      <c r="L721" s="72">
        <v>82.461980906594604</v>
      </c>
      <c r="M721" s="72">
        <v>103.398205539421</v>
      </c>
      <c r="N721" s="72">
        <v>105.704697986577</v>
      </c>
      <c r="O721" s="65">
        <f t="shared" si="58"/>
        <v>82.461980906594604</v>
      </c>
      <c r="P721" s="71"/>
      <c r="Q721" s="72">
        <v>102.02063800000001</v>
      </c>
      <c r="R721" s="72">
        <v>79.116465863453797</v>
      </c>
      <c r="S721" s="72">
        <v>95.580088397790007</v>
      </c>
      <c r="T721" s="72">
        <v>62.125614009661803</v>
      </c>
      <c r="U721" s="72">
        <v>16.737410325318201</v>
      </c>
      <c r="V721" s="65">
        <f t="shared" si="59"/>
        <v>102.02063800000001</v>
      </c>
      <c r="W721" s="71"/>
      <c r="X721" s="72">
        <v>21.921306686929999</v>
      </c>
      <c r="Y721" s="72">
        <v>54.1458549450549</v>
      </c>
      <c r="Z721" s="72">
        <v>24.806201550387598</v>
      </c>
      <c r="AA721" s="72">
        <v>18.657339019999998</v>
      </c>
      <c r="AB721" s="72">
        <v>28.855004158580499</v>
      </c>
      <c r="AC721" s="72">
        <v>7.4609999999999896</v>
      </c>
      <c r="AD721" s="72">
        <v>0</v>
      </c>
      <c r="AE721" s="72">
        <v>0.152277969636016</v>
      </c>
      <c r="AF721" s="65"/>
      <c r="AG721" s="72">
        <v>-27.578636566139998</v>
      </c>
      <c r="AH721" s="72">
        <v>-43.464244005773899</v>
      </c>
      <c r="AI721" s="65">
        <f t="shared" si="60"/>
        <v>54.1458549450549</v>
      </c>
      <c r="AJ721" s="71"/>
      <c r="AK721" s="65"/>
      <c r="AL721" s="65"/>
      <c r="AM721" s="65"/>
      <c r="AN721" s="65"/>
      <c r="AO721" s="71"/>
      <c r="AP721" s="72">
        <v>95.479202955838403</v>
      </c>
      <c r="AQ721" s="72">
        <v>98.038509048159895</v>
      </c>
      <c r="AR721" s="65"/>
      <c r="AS721" s="65">
        <f t="shared" si="61"/>
        <v>98.038509048159895</v>
      </c>
      <c r="AT721" s="72">
        <v>0</v>
      </c>
      <c r="AU721" s="72">
        <v>2</v>
      </c>
      <c r="AV721" s="65">
        <f t="shared" si="63"/>
        <v>2</v>
      </c>
      <c r="AW721" s="63" t="s">
        <v>5569</v>
      </c>
    </row>
    <row r="722" spans="1:49" ht="16" customHeight="1" x14ac:dyDescent="0.2">
      <c r="A722" s="30" t="s">
        <v>2393</v>
      </c>
      <c r="B722" s="30" t="s">
        <v>2395</v>
      </c>
      <c r="C722" s="71"/>
      <c r="D722" s="72">
        <v>12.1</v>
      </c>
      <c r="E722" s="72">
        <v>-38.5</v>
      </c>
      <c r="F722" s="72">
        <v>40.799999999999997</v>
      </c>
      <c r="G722" s="72">
        <v>29</v>
      </c>
      <c r="H722" s="72">
        <f t="shared" si="62"/>
        <v>40.799999999999997</v>
      </c>
      <c r="I722" s="72" t="s">
        <v>5568</v>
      </c>
      <c r="J722" s="71"/>
      <c r="K722" s="65"/>
      <c r="L722" s="72">
        <v>-6.1812057147418704</v>
      </c>
      <c r="M722" s="72">
        <v>-42.932686056087697</v>
      </c>
      <c r="N722" s="72">
        <v>-47.8187919463087</v>
      </c>
      <c r="O722" s="65">
        <f t="shared" si="58"/>
        <v>-6.1812057147418704</v>
      </c>
      <c r="P722" s="71"/>
      <c r="Q722" s="72">
        <v>-3.1341665999999999</v>
      </c>
      <c r="R722" s="72">
        <v>1.6335535065719899</v>
      </c>
      <c r="S722" s="72">
        <v>-1.4364861878452999</v>
      </c>
      <c r="T722" s="72">
        <v>-2.1255937198067598</v>
      </c>
      <c r="U722" s="72">
        <v>-17.491726874115901</v>
      </c>
      <c r="V722" s="65">
        <f t="shared" si="59"/>
        <v>1.6335535065719899</v>
      </c>
      <c r="W722" s="71"/>
      <c r="X722" s="72">
        <v>-17.288419756838898</v>
      </c>
      <c r="Y722" s="72">
        <v>-38.1618373626373</v>
      </c>
      <c r="Z722" s="72">
        <v>32.131990496116799</v>
      </c>
      <c r="AA722" s="72">
        <v>-9.3013104749999993</v>
      </c>
      <c r="AB722" s="72">
        <v>59.916559819305498</v>
      </c>
      <c r="AC722" s="72">
        <v>3.7458</v>
      </c>
      <c r="AD722" s="72">
        <v>0</v>
      </c>
      <c r="AE722" s="72">
        <v>9.9407807018027796</v>
      </c>
      <c r="AF722" s="65"/>
      <c r="AG722" s="72">
        <v>-24.809761873589199</v>
      </c>
      <c r="AH722" s="72">
        <v>-1.24035691676212</v>
      </c>
      <c r="AI722" s="65">
        <f t="shared" si="60"/>
        <v>59.916559819305498</v>
      </c>
      <c r="AJ722" s="71"/>
      <c r="AK722" s="65"/>
      <c r="AL722" s="65"/>
      <c r="AM722" s="65"/>
      <c r="AN722" s="65"/>
      <c r="AO722" s="71"/>
      <c r="AP722" s="72">
        <v>-2.8271383411570401</v>
      </c>
      <c r="AQ722" s="72">
        <v>0.85871151021381598</v>
      </c>
      <c r="AR722" s="65"/>
      <c r="AS722" s="65">
        <f t="shared" si="61"/>
        <v>0.85871151021381598</v>
      </c>
      <c r="AT722" s="72">
        <v>1</v>
      </c>
      <c r="AU722" s="72">
        <v>-11</v>
      </c>
      <c r="AV722" s="65">
        <f t="shared" si="63"/>
        <v>1</v>
      </c>
      <c r="AW722" s="63" t="s">
        <v>5569</v>
      </c>
    </row>
    <row r="723" spans="1:49" ht="16" customHeight="1" x14ac:dyDescent="0.2">
      <c r="A723" s="30" t="s">
        <v>2396</v>
      </c>
      <c r="B723" s="30" t="s">
        <v>2398</v>
      </c>
      <c r="C723" s="71"/>
      <c r="D723" s="72">
        <v>31.9</v>
      </c>
      <c r="E723" s="72">
        <v>3.9</v>
      </c>
      <c r="F723" s="72">
        <v>-50</v>
      </c>
      <c r="G723" s="72">
        <v>26.7</v>
      </c>
      <c r="H723" s="72">
        <f t="shared" si="62"/>
        <v>31.9</v>
      </c>
      <c r="I723" s="72" t="s">
        <v>5568</v>
      </c>
      <c r="J723" s="71"/>
      <c r="K723" s="65"/>
      <c r="L723" s="72">
        <v>12.337613702911501</v>
      </c>
      <c r="M723" s="72">
        <v>103.21944127115999</v>
      </c>
      <c r="N723" s="72">
        <v>103.43672602901199</v>
      </c>
      <c r="O723" s="65">
        <f t="shared" si="58"/>
        <v>12.337613702911501</v>
      </c>
      <c r="P723" s="71"/>
      <c r="Q723" s="72">
        <v>68.666613600000005</v>
      </c>
      <c r="R723" s="72">
        <v>88.607594936708793</v>
      </c>
      <c r="S723" s="72">
        <v>82.245370629370598</v>
      </c>
      <c r="T723" s="72">
        <v>69.445279184013302</v>
      </c>
      <c r="U723" s="72">
        <v>66.740960786974199</v>
      </c>
      <c r="V723" s="65">
        <f t="shared" si="59"/>
        <v>88.607594936708793</v>
      </c>
      <c r="W723" s="71"/>
      <c r="X723" s="72">
        <v>75.111834177215101</v>
      </c>
      <c r="Y723" s="72">
        <v>94.005994805194803</v>
      </c>
      <c r="Z723" s="72">
        <v>113.178294573643</v>
      </c>
      <c r="AA723" s="72">
        <v>30.938711550000001</v>
      </c>
      <c r="AB723" s="72">
        <v>79.685691424487402</v>
      </c>
      <c r="AC723" s="72">
        <v>8.0293999999999901</v>
      </c>
      <c r="AD723" s="72">
        <v>0</v>
      </c>
      <c r="AE723" s="72">
        <v>11.0148653093741</v>
      </c>
      <c r="AF723" s="65"/>
      <c r="AG723" s="72">
        <v>-39.682245464140301</v>
      </c>
      <c r="AH723" s="72">
        <v>-11.5264430667157</v>
      </c>
      <c r="AI723" s="65">
        <f t="shared" si="60"/>
        <v>113.178294573643</v>
      </c>
      <c r="AJ723" s="71"/>
      <c r="AK723" s="65"/>
      <c r="AL723" s="65"/>
      <c r="AM723" s="65"/>
      <c r="AN723" s="65"/>
      <c r="AO723" s="71"/>
      <c r="AP723" s="72">
        <v>36.825195598969202</v>
      </c>
      <c r="AQ723" s="65"/>
      <c r="AR723" s="65"/>
      <c r="AS723" s="65">
        <f t="shared" si="61"/>
        <v>36.825195598969202</v>
      </c>
      <c r="AT723" s="72">
        <v>4</v>
      </c>
      <c r="AU723" s="72">
        <v>-8</v>
      </c>
      <c r="AV723" s="65">
        <f t="shared" si="63"/>
        <v>4</v>
      </c>
      <c r="AW723" s="63" t="s">
        <v>5569</v>
      </c>
    </row>
    <row r="724" spans="1:49" ht="16" customHeight="1" x14ac:dyDescent="0.2">
      <c r="A724" s="30" t="s">
        <v>2399</v>
      </c>
      <c r="B724" s="30" t="s">
        <v>2401</v>
      </c>
      <c r="C724" s="71"/>
      <c r="D724" s="72">
        <v>-47.9</v>
      </c>
      <c r="E724" s="72">
        <v>-8</v>
      </c>
      <c r="F724" s="72">
        <v>72.7</v>
      </c>
      <c r="G724" s="72">
        <v>40.5</v>
      </c>
      <c r="H724" s="72">
        <f t="shared" si="62"/>
        <v>72.7</v>
      </c>
      <c r="I724" s="72" t="s">
        <v>5568</v>
      </c>
      <c r="J724" s="71"/>
      <c r="K724" s="65"/>
      <c r="L724" s="72">
        <v>3.85766267478692</v>
      </c>
      <c r="M724" s="72">
        <v>10.821476788866899</v>
      </c>
      <c r="N724" s="72">
        <v>-7.3428470338483303</v>
      </c>
      <c r="O724" s="65">
        <f t="shared" si="58"/>
        <v>3.85766267478692</v>
      </c>
      <c r="P724" s="71"/>
      <c r="Q724" s="72">
        <v>-15.285712</v>
      </c>
      <c r="R724" s="72">
        <v>-7.9638171583558002</v>
      </c>
      <c r="S724" s="72">
        <v>-12.946937062937</v>
      </c>
      <c r="T724" s="72">
        <v>8.6625980849292095</v>
      </c>
      <c r="U724" s="72">
        <v>5.1398753052917296</v>
      </c>
      <c r="V724" s="65">
        <f t="shared" si="59"/>
        <v>8.6625980849292095</v>
      </c>
      <c r="W724" s="71"/>
      <c r="X724" s="72">
        <v>-5.2679126582278402</v>
      </c>
      <c r="Y724" s="72">
        <v>-3.3966025974025902</v>
      </c>
      <c r="Z724" s="72">
        <v>19.717513120327901</v>
      </c>
      <c r="AA724" s="72">
        <v>4.467677127</v>
      </c>
      <c r="AB724" s="72">
        <v>51.804585625115799</v>
      </c>
      <c r="AC724" s="72">
        <v>26.030999999999999</v>
      </c>
      <c r="AD724" s="72">
        <v>0</v>
      </c>
      <c r="AE724" s="72">
        <v>4.17394274244581</v>
      </c>
      <c r="AF724" s="65"/>
      <c r="AG724" s="72">
        <v>-11.5014905443425</v>
      </c>
      <c r="AH724" s="72">
        <v>12.9617309218501</v>
      </c>
      <c r="AI724" s="65">
        <f t="shared" si="60"/>
        <v>51.804585625115799</v>
      </c>
      <c r="AJ724" s="71"/>
      <c r="AK724" s="65"/>
      <c r="AL724" s="65"/>
      <c r="AM724" s="65"/>
      <c r="AN724" s="65"/>
      <c r="AO724" s="71"/>
      <c r="AP724" s="72">
        <v>-12.2271157262202</v>
      </c>
      <c r="AQ724" s="65"/>
      <c r="AR724" s="65"/>
      <c r="AS724" s="65">
        <f t="shared" si="61"/>
        <v>-12.2271157262202</v>
      </c>
      <c r="AT724" s="72">
        <v>17</v>
      </c>
      <c r="AU724" s="72">
        <v>-3</v>
      </c>
      <c r="AV724" s="65">
        <f t="shared" si="63"/>
        <v>17</v>
      </c>
      <c r="AW724" s="63" t="s">
        <v>5567</v>
      </c>
    </row>
    <row r="725" spans="1:49" ht="16" customHeight="1" x14ac:dyDescent="0.2">
      <c r="A725" s="30" t="s">
        <v>2402</v>
      </c>
      <c r="B725" s="30" t="s">
        <v>2404</v>
      </c>
      <c r="C725" s="71"/>
      <c r="D725" s="72">
        <v>-63.2</v>
      </c>
      <c r="E725" s="72">
        <v>-41.4</v>
      </c>
      <c r="F725" s="72">
        <v>15.4</v>
      </c>
      <c r="G725" s="72">
        <v>38.200000000000003</v>
      </c>
      <c r="H725" s="72">
        <f t="shared" si="62"/>
        <v>38.200000000000003</v>
      </c>
      <c r="I725" s="72" t="s">
        <v>5568</v>
      </c>
      <c r="J725" s="71"/>
      <c r="K725" s="65"/>
      <c r="L725" s="72">
        <v>8.2624666695598403</v>
      </c>
      <c r="M725" s="72">
        <v>100.321944127116</v>
      </c>
      <c r="N725" s="72">
        <v>92.102842316310799</v>
      </c>
      <c r="O725" s="65">
        <f t="shared" si="58"/>
        <v>8.2624666695598403</v>
      </c>
      <c r="P725" s="71"/>
      <c r="Q725" s="72">
        <v>94.307817499999999</v>
      </c>
      <c r="R725" s="72">
        <v>63.924050632911303</v>
      </c>
      <c r="S725" s="72">
        <v>95.269846153846103</v>
      </c>
      <c r="T725" s="72">
        <v>90.427793755203993</v>
      </c>
      <c r="U725" s="72">
        <v>90.621557801899598</v>
      </c>
      <c r="V725" s="65">
        <f t="shared" si="59"/>
        <v>95.269846153846103</v>
      </c>
      <c r="W725" s="71"/>
      <c r="X725" s="72">
        <v>78.592846835442998</v>
      </c>
      <c r="Y725" s="72">
        <v>71.928072727272706</v>
      </c>
      <c r="Z725" s="72">
        <v>95.864661654135304</v>
      </c>
      <c r="AA725" s="72">
        <v>23.748200950000001</v>
      </c>
      <c r="AB725" s="72">
        <v>100</v>
      </c>
      <c r="AC725" s="72">
        <v>8.5901999999999905</v>
      </c>
      <c r="AD725" s="72">
        <v>0</v>
      </c>
      <c r="AE725" s="72">
        <v>3.6058014816023398</v>
      </c>
      <c r="AF725" s="65"/>
      <c r="AG725" s="72">
        <v>-17.596332544914102</v>
      </c>
      <c r="AH725" s="72">
        <v>27.254444110656198</v>
      </c>
      <c r="AI725" s="65">
        <f t="shared" si="60"/>
        <v>100</v>
      </c>
      <c r="AJ725" s="71"/>
      <c r="AK725" s="65"/>
      <c r="AL725" s="65"/>
      <c r="AM725" s="65"/>
      <c r="AN725" s="65"/>
      <c r="AO725" s="71"/>
      <c r="AP725" s="72">
        <v>64.240113244918007</v>
      </c>
      <c r="AQ725" s="65"/>
      <c r="AR725" s="65"/>
      <c r="AS725" s="65">
        <f t="shared" si="61"/>
        <v>64.240113244918007</v>
      </c>
      <c r="AT725" s="72">
        <v>4</v>
      </c>
      <c r="AU725" s="72">
        <v>-8</v>
      </c>
      <c r="AV725" s="65">
        <f t="shared" si="63"/>
        <v>4</v>
      </c>
      <c r="AW725" s="63" t="s">
        <v>5569</v>
      </c>
    </row>
    <row r="726" spans="1:49" ht="16" customHeight="1" x14ac:dyDescent="0.2">
      <c r="A726" s="30" t="s">
        <v>2405</v>
      </c>
      <c r="B726" s="30" t="s">
        <v>2407</v>
      </c>
      <c r="C726" s="71"/>
      <c r="D726" s="72">
        <v>-64.3</v>
      </c>
      <c r="E726" s="72">
        <v>-13.2</v>
      </c>
      <c r="F726" s="72">
        <v>35.1</v>
      </c>
      <c r="G726" s="72">
        <v>56.5</v>
      </c>
      <c r="H726" s="72">
        <f t="shared" si="62"/>
        <v>56.5</v>
      </c>
      <c r="I726" s="72" t="s">
        <v>5568</v>
      </c>
      <c r="J726" s="71"/>
      <c r="K726" s="65"/>
      <c r="L726" s="72">
        <v>7.0171764164399004</v>
      </c>
      <c r="M726" s="72">
        <v>103.54138539827601</v>
      </c>
      <c r="N726" s="72">
        <v>104.167944333058</v>
      </c>
      <c r="O726" s="65">
        <f t="shared" si="58"/>
        <v>7.0171764164399004</v>
      </c>
      <c r="P726" s="71"/>
      <c r="Q726" s="72">
        <v>47.779783199999997</v>
      </c>
      <c r="R726" s="72">
        <v>73.423794587608597</v>
      </c>
      <c r="S726" s="72">
        <v>74.116</v>
      </c>
      <c r="T726" s="72">
        <v>52.875753788509499</v>
      </c>
      <c r="U726" s="72">
        <v>39.3325483039348</v>
      </c>
      <c r="V726" s="65">
        <f t="shared" si="59"/>
        <v>74.116</v>
      </c>
      <c r="W726" s="71"/>
      <c r="X726" s="72">
        <v>45.364998734177199</v>
      </c>
      <c r="Y726" s="72">
        <v>52.447553246753202</v>
      </c>
      <c r="Z726" s="72">
        <v>23.680981595092</v>
      </c>
      <c r="AA726" s="72">
        <v>16.565582840000001</v>
      </c>
      <c r="AB726" s="72">
        <v>63.6144709346135</v>
      </c>
      <c r="AC726" s="72">
        <v>26.355</v>
      </c>
      <c r="AD726" s="72">
        <v>83.945120226308305</v>
      </c>
      <c r="AE726" s="72">
        <v>12.9166577841033</v>
      </c>
      <c r="AF726" s="65"/>
      <c r="AG726" s="72">
        <v>-37.203902116941101</v>
      </c>
      <c r="AH726" s="72">
        <v>-64.072707935057096</v>
      </c>
      <c r="AI726" s="65">
        <f t="shared" si="60"/>
        <v>83.945120226308305</v>
      </c>
      <c r="AJ726" s="71"/>
      <c r="AK726" s="65"/>
      <c r="AL726" s="65"/>
      <c r="AM726" s="65"/>
      <c r="AN726" s="65"/>
      <c r="AO726" s="71"/>
      <c r="AP726" s="72">
        <v>99.286305862936004</v>
      </c>
      <c r="AQ726" s="65"/>
      <c r="AR726" s="65"/>
      <c r="AS726" s="65">
        <f t="shared" si="61"/>
        <v>99.286305862936004</v>
      </c>
      <c r="AT726" s="72">
        <v>6</v>
      </c>
      <c r="AU726" s="72">
        <v>-9</v>
      </c>
      <c r="AV726" s="65">
        <f t="shared" si="63"/>
        <v>6</v>
      </c>
      <c r="AW726" s="63" t="s">
        <v>5569</v>
      </c>
    </row>
    <row r="727" spans="1:49" ht="16" customHeight="1" x14ac:dyDescent="0.2">
      <c r="A727" s="30" t="s">
        <v>2408</v>
      </c>
      <c r="B727" s="30" t="s">
        <v>2410</v>
      </c>
      <c r="C727" s="71"/>
      <c r="D727" s="72">
        <v>-63.5</v>
      </c>
      <c r="E727" s="72">
        <v>-25.8</v>
      </c>
      <c r="F727" s="72">
        <v>26.1</v>
      </c>
      <c r="G727" s="72">
        <v>56.5</v>
      </c>
      <c r="H727" s="72">
        <f t="shared" si="62"/>
        <v>56.5</v>
      </c>
      <c r="I727" s="72" t="s">
        <v>5568</v>
      </c>
      <c r="J727" s="71"/>
      <c r="K727" s="65"/>
      <c r="L727" s="72">
        <v>-10.459166429925601</v>
      </c>
      <c r="M727" s="72">
        <v>102.253608889812</v>
      </c>
      <c r="N727" s="72">
        <v>102.70550772496701</v>
      </c>
      <c r="O727" s="65">
        <f t="shared" si="58"/>
        <v>-10.459166429925601</v>
      </c>
      <c r="P727" s="71"/>
      <c r="Q727" s="72">
        <v>18.477349700000001</v>
      </c>
      <c r="R727" s="72">
        <v>74.135173343342899</v>
      </c>
      <c r="S727" s="72">
        <v>97.367748251748196</v>
      </c>
      <c r="T727" s="72">
        <v>95.506894504579506</v>
      </c>
      <c r="U727" s="72">
        <v>82.751815603799102</v>
      </c>
      <c r="V727" s="65">
        <f t="shared" si="59"/>
        <v>97.367748251748196</v>
      </c>
      <c r="W727" s="71"/>
      <c r="X727" s="72">
        <v>86.187783544303798</v>
      </c>
      <c r="Y727" s="72">
        <v>90.109890909090893</v>
      </c>
      <c r="Z727" s="72">
        <v>82.293343735593396</v>
      </c>
      <c r="AA727" s="72">
        <v>36.987684649999998</v>
      </c>
      <c r="AB727" s="72">
        <v>100</v>
      </c>
      <c r="AC727" s="72">
        <v>33.062600000000003</v>
      </c>
      <c r="AD727" s="72">
        <v>71.533685904805694</v>
      </c>
      <c r="AE727" s="72">
        <v>-2.0338201750540201</v>
      </c>
      <c r="AF727" s="65"/>
      <c r="AG727" s="72">
        <v>-26.774008999843598</v>
      </c>
      <c r="AH727" s="72">
        <v>-12.790857278348</v>
      </c>
      <c r="AI727" s="65">
        <f t="shared" si="60"/>
        <v>100</v>
      </c>
      <c r="AJ727" s="71"/>
      <c r="AK727" s="65"/>
      <c r="AL727" s="65"/>
      <c r="AM727" s="65"/>
      <c r="AN727" s="65"/>
      <c r="AO727" s="71"/>
      <c r="AP727" s="72">
        <v>99.564368513740106</v>
      </c>
      <c r="AQ727" s="65"/>
      <c r="AR727" s="65"/>
      <c r="AS727" s="65">
        <f t="shared" si="61"/>
        <v>99.564368513740106</v>
      </c>
      <c r="AT727" s="72">
        <v>3</v>
      </c>
      <c r="AU727" s="72">
        <v>-13</v>
      </c>
      <c r="AV727" s="65">
        <f t="shared" si="63"/>
        <v>3</v>
      </c>
      <c r="AW727" s="63" t="s">
        <v>5569</v>
      </c>
    </row>
    <row r="728" spans="1:49" ht="16" customHeight="1" x14ac:dyDescent="0.2">
      <c r="A728" s="30" t="s">
        <v>2411</v>
      </c>
      <c r="B728" s="30" t="s">
        <v>2413</v>
      </c>
      <c r="C728" s="71"/>
      <c r="D728" s="72">
        <v>12.1</v>
      </c>
      <c r="E728" s="72">
        <v>-20.6</v>
      </c>
      <c r="F728" s="72">
        <v>-80.5</v>
      </c>
      <c r="G728" s="72">
        <v>22.1</v>
      </c>
      <c r="H728" s="72">
        <f t="shared" si="62"/>
        <v>22.1</v>
      </c>
      <c r="I728" s="72" t="s">
        <v>5568</v>
      </c>
      <c r="J728" s="71"/>
      <c r="K728" s="65"/>
      <c r="L728" s="72">
        <v>17.822081085224401</v>
      </c>
      <c r="M728" s="72">
        <v>52.078366780807002</v>
      </c>
      <c r="N728" s="72">
        <v>38.590604026845597</v>
      </c>
      <c r="O728" s="65">
        <f t="shared" si="58"/>
        <v>17.822081085224401</v>
      </c>
      <c r="P728" s="71"/>
      <c r="Q728" s="72">
        <v>8.2936527400000006</v>
      </c>
      <c r="R728" s="72">
        <v>64.274319406793794</v>
      </c>
      <c r="S728" s="72">
        <v>39.005502762430901</v>
      </c>
      <c r="T728" s="72">
        <v>33.236725120772903</v>
      </c>
      <c r="U728" s="72">
        <v>-9.5709347949080499</v>
      </c>
      <c r="V728" s="65">
        <f t="shared" si="59"/>
        <v>64.274319406793794</v>
      </c>
      <c r="W728" s="71"/>
      <c r="X728" s="72">
        <v>-1.17899726443769</v>
      </c>
      <c r="Y728" s="72">
        <v>20.079920879120799</v>
      </c>
      <c r="Z728" s="72">
        <v>-1.38163272559263</v>
      </c>
      <c r="AA728" s="72">
        <v>8.6218926190000005</v>
      </c>
      <c r="AB728" s="72">
        <v>45.612385019092898</v>
      </c>
      <c r="AC728" s="72">
        <v>13.558399999999899</v>
      </c>
      <c r="AD728" s="72">
        <v>36.1394168780934</v>
      </c>
      <c r="AE728" s="72">
        <v>3.5453824941945502</v>
      </c>
      <c r="AF728" s="65"/>
      <c r="AG728" s="72">
        <v>-10.132049760879299</v>
      </c>
      <c r="AH728" s="72">
        <v>-6.3432302623287899</v>
      </c>
      <c r="AI728" s="65">
        <f t="shared" si="60"/>
        <v>45.612385019092898</v>
      </c>
      <c r="AJ728" s="71"/>
      <c r="AK728" s="65"/>
      <c r="AL728" s="65"/>
      <c r="AM728" s="65"/>
      <c r="AN728" s="65"/>
      <c r="AO728" s="71"/>
      <c r="AP728" s="72">
        <v>89.137140539009593</v>
      </c>
      <c r="AQ728" s="72">
        <v>90.641908601281898</v>
      </c>
      <c r="AR728" s="65"/>
      <c r="AS728" s="65">
        <f t="shared" si="61"/>
        <v>90.641908601281898</v>
      </c>
      <c r="AT728" s="72">
        <v>0</v>
      </c>
      <c r="AU728" s="72">
        <v>-6</v>
      </c>
      <c r="AV728" s="65">
        <f t="shared" si="63"/>
        <v>0</v>
      </c>
      <c r="AW728" s="63" t="s">
        <v>5569</v>
      </c>
    </row>
    <row r="729" spans="1:49" ht="16" customHeight="1" x14ac:dyDescent="0.2">
      <c r="A729" s="30" t="s">
        <v>2414</v>
      </c>
      <c r="B729" s="30" t="s">
        <v>2416</v>
      </c>
      <c r="C729" s="71"/>
      <c r="D729" s="72">
        <v>61</v>
      </c>
      <c r="E729" s="72">
        <v>55.2</v>
      </c>
      <c r="F729" s="72">
        <v>17.899999999999999</v>
      </c>
      <c r="G729" s="72">
        <v>49.6</v>
      </c>
      <c r="H729" s="72">
        <f t="shared" si="62"/>
        <v>61</v>
      </c>
      <c r="I729" s="72" t="s">
        <v>5568</v>
      </c>
      <c r="J729" s="71"/>
      <c r="K729" s="65"/>
      <c r="L729" s="72">
        <v>-2.9273384210393001</v>
      </c>
      <c r="M729" s="72">
        <v>103.54138539827601</v>
      </c>
      <c r="N729" s="72">
        <v>104.167944333058</v>
      </c>
      <c r="O729" s="65">
        <f t="shared" ref="O729:O790" si="64">MAX(K729,L729)</f>
        <v>-2.9273384210393001</v>
      </c>
      <c r="P729" s="71"/>
      <c r="Q729" s="72">
        <v>-6.5683932</v>
      </c>
      <c r="R729" s="72">
        <v>82.022294104333</v>
      </c>
      <c r="S729" s="72">
        <v>92.822293706293706</v>
      </c>
      <c r="T729" s="72">
        <v>92.925712156536207</v>
      </c>
      <c r="U729" s="72">
        <v>94.556428900949797</v>
      </c>
      <c r="V729" s="65">
        <f t="shared" ref="V729:V790" si="65">MAX(Q729:U729)</f>
        <v>94.556428900949797</v>
      </c>
      <c r="W729" s="71"/>
      <c r="X729" s="72">
        <v>93.466264556962003</v>
      </c>
      <c r="Y729" s="72">
        <v>97.902098701298698</v>
      </c>
      <c r="Z729" s="72">
        <v>31.879731314638999</v>
      </c>
      <c r="AA729" s="72">
        <v>75.144352350000005</v>
      </c>
      <c r="AB729" s="72">
        <v>76.286249194030702</v>
      </c>
      <c r="AC729" s="72">
        <v>63.422249999999998</v>
      </c>
      <c r="AD729" s="72">
        <v>100</v>
      </c>
      <c r="AE729" s="72">
        <v>41.516757417166403</v>
      </c>
      <c r="AF729" s="65"/>
      <c r="AG729" s="72">
        <v>-6.8696783952319596</v>
      </c>
      <c r="AH729" s="72">
        <v>57.048431548061998</v>
      </c>
      <c r="AI729" s="65">
        <f t="shared" ref="AI729:AI790" si="66">MAX(X729:AF729)</f>
        <v>100</v>
      </c>
      <c r="AJ729" s="71"/>
      <c r="AK729" s="65"/>
      <c r="AL729" s="65"/>
      <c r="AM729" s="65"/>
      <c r="AN729" s="65"/>
      <c r="AO729" s="71"/>
      <c r="AP729" s="72">
        <v>100.975279001153</v>
      </c>
      <c r="AQ729" s="65"/>
      <c r="AR729" s="65"/>
      <c r="AS729" s="65">
        <f t="shared" ref="AS729:AS790" si="67">MAX(AP729:AR729)</f>
        <v>100.975279001153</v>
      </c>
      <c r="AT729" s="72">
        <v>-3</v>
      </c>
      <c r="AU729" s="72">
        <v>37</v>
      </c>
      <c r="AV729" s="65">
        <f t="shared" si="63"/>
        <v>37</v>
      </c>
      <c r="AW729" s="63" t="s">
        <v>5567</v>
      </c>
    </row>
    <row r="730" spans="1:49" ht="16" customHeight="1" x14ac:dyDescent="0.2">
      <c r="A730" s="30" t="s">
        <v>2417</v>
      </c>
      <c r="B730" s="30" t="s">
        <v>2419</v>
      </c>
      <c r="C730" s="71"/>
      <c r="D730" s="72">
        <v>24.5</v>
      </c>
      <c r="E730" s="72">
        <v>-11.7</v>
      </c>
      <c r="F730" s="72">
        <v>50.9</v>
      </c>
      <c r="G730" s="72">
        <v>35.9</v>
      </c>
      <c r="H730" s="72">
        <f t="shared" si="62"/>
        <v>50.9</v>
      </c>
      <c r="I730" s="72" t="s">
        <v>5568</v>
      </c>
      <c r="J730" s="71"/>
      <c r="K730" s="65"/>
      <c r="L730" s="72">
        <v>-49.448565453449199</v>
      </c>
      <c r="M730" s="72">
        <v>103.21944127115999</v>
      </c>
      <c r="N730" s="72">
        <v>102.70550772496701</v>
      </c>
      <c r="O730" s="65">
        <f t="shared" si="64"/>
        <v>-49.448565453449199</v>
      </c>
      <c r="P730" s="71"/>
      <c r="Q730" s="72">
        <v>41.298204900000002</v>
      </c>
      <c r="R730" s="72">
        <v>88.438349807327498</v>
      </c>
      <c r="S730" s="72">
        <v>64.762853146853104</v>
      </c>
      <c r="T730" s="72">
        <v>75.107227560366297</v>
      </c>
      <c r="U730" s="72">
        <v>63.213145318860199</v>
      </c>
      <c r="V730" s="65">
        <f t="shared" si="65"/>
        <v>88.438349807327498</v>
      </c>
      <c r="W730" s="71"/>
      <c r="X730" s="72">
        <v>60.238416455696097</v>
      </c>
      <c r="Y730" s="72">
        <v>34.265735064935001</v>
      </c>
      <c r="Z730" s="72">
        <v>68.0909478622454</v>
      </c>
      <c r="AA730" s="72">
        <v>-7.3289105000000001</v>
      </c>
      <c r="AB730" s="72">
        <v>88.495766639886199</v>
      </c>
      <c r="AC730" s="72">
        <v>33.193199999999997</v>
      </c>
      <c r="AD730" s="72">
        <v>58.783716532298101</v>
      </c>
      <c r="AE730" s="72">
        <v>24.083690456271501</v>
      </c>
      <c r="AF730" s="65"/>
      <c r="AG730" s="72">
        <v>4.7434851514516598</v>
      </c>
      <c r="AH730" s="72">
        <v>8.7979716713439693</v>
      </c>
      <c r="AI730" s="65">
        <f t="shared" si="66"/>
        <v>88.495766639886199</v>
      </c>
      <c r="AJ730" s="71"/>
      <c r="AK730" s="65"/>
      <c r="AL730" s="65"/>
      <c r="AM730" s="65"/>
      <c r="AN730" s="65"/>
      <c r="AO730" s="71"/>
      <c r="AP730" s="72">
        <v>31.243345349493499</v>
      </c>
      <c r="AQ730" s="65"/>
      <c r="AR730" s="65"/>
      <c r="AS730" s="65">
        <f t="shared" si="67"/>
        <v>31.243345349493499</v>
      </c>
      <c r="AT730" s="72">
        <v>-5</v>
      </c>
      <c r="AU730" s="72">
        <v>-14</v>
      </c>
      <c r="AV730" s="65">
        <f t="shared" si="63"/>
        <v>-5</v>
      </c>
      <c r="AW730" s="63" t="s">
        <v>5569</v>
      </c>
    </row>
    <row r="731" spans="1:49" ht="16" customHeight="1" x14ac:dyDescent="0.2">
      <c r="A731" s="30" t="s">
        <v>2420</v>
      </c>
      <c r="B731" s="30" t="s">
        <v>2422</v>
      </c>
      <c r="C731" s="71"/>
      <c r="D731" s="72">
        <v>-1.4</v>
      </c>
      <c r="E731" s="72">
        <v>-21.4</v>
      </c>
      <c r="F731" s="72">
        <v>3.7</v>
      </c>
      <c r="G731" s="72">
        <v>47.3</v>
      </c>
      <c r="H731" s="72">
        <f t="shared" si="62"/>
        <v>47.3</v>
      </c>
      <c r="I731" s="72" t="s">
        <v>5568</v>
      </c>
      <c r="J731" s="71"/>
      <c r="K731" s="65"/>
      <c r="L731" s="72">
        <v>85.326503782491599</v>
      </c>
      <c r="M731" s="72">
        <v>104.091716873997</v>
      </c>
      <c r="N731" s="72">
        <v>105.704697986577</v>
      </c>
      <c r="O731" s="65">
        <f t="shared" si="64"/>
        <v>85.326503782491599</v>
      </c>
      <c r="P731" s="71"/>
      <c r="Q731" s="72">
        <v>81.760031499999997</v>
      </c>
      <c r="R731" s="72">
        <v>72.151898734177195</v>
      </c>
      <c r="S731" s="72">
        <v>95.469591160221</v>
      </c>
      <c r="T731" s="72">
        <v>55.845420772946802</v>
      </c>
      <c r="U731" s="72">
        <v>16.030196746817499</v>
      </c>
      <c r="V731" s="65">
        <f t="shared" si="65"/>
        <v>95.469591160221</v>
      </c>
      <c r="W731" s="71"/>
      <c r="X731" s="72">
        <v>-2.3948027355622998</v>
      </c>
      <c r="Y731" s="72">
        <v>56.343657142857097</v>
      </c>
      <c r="Z731" s="72">
        <v>34.586466165413498</v>
      </c>
      <c r="AA731" s="72">
        <v>11.007843919999999</v>
      </c>
      <c r="AB731" s="72">
        <v>78.583924305411799</v>
      </c>
      <c r="AC731" s="72">
        <v>3.0903999999999998</v>
      </c>
      <c r="AD731" s="72">
        <v>48.726851851851798</v>
      </c>
      <c r="AE731" s="72">
        <v>96.188281497414906</v>
      </c>
      <c r="AF731" s="65"/>
      <c r="AG731" s="72">
        <v>-45.768044443515301</v>
      </c>
      <c r="AH731" s="72">
        <v>20.358938488627601</v>
      </c>
      <c r="AI731" s="65">
        <f t="shared" si="66"/>
        <v>96.188281497414906</v>
      </c>
      <c r="AJ731" s="71"/>
      <c r="AK731" s="65"/>
      <c r="AL731" s="65"/>
      <c r="AM731" s="65"/>
      <c r="AN731" s="65"/>
      <c r="AO731" s="71"/>
      <c r="AP731" s="72">
        <v>99.450646179618104</v>
      </c>
      <c r="AQ731" s="72">
        <v>101.59762592985599</v>
      </c>
      <c r="AR731" s="65"/>
      <c r="AS731" s="65">
        <f t="shared" si="67"/>
        <v>101.59762592985599</v>
      </c>
      <c r="AT731" s="72">
        <v>-5</v>
      </c>
      <c r="AU731" s="72">
        <v>-10</v>
      </c>
      <c r="AV731" s="65">
        <f t="shared" si="63"/>
        <v>-5</v>
      </c>
      <c r="AW731" s="63" t="s">
        <v>5569</v>
      </c>
    </row>
    <row r="732" spans="1:49" ht="16" customHeight="1" x14ac:dyDescent="0.2">
      <c r="A732" s="30" t="s">
        <v>2423</v>
      </c>
      <c r="B732" s="30" t="s">
        <v>2425</v>
      </c>
      <c r="C732" s="71"/>
      <c r="D732" s="72">
        <v>21.6</v>
      </c>
      <c r="E732" s="72">
        <v>-5</v>
      </c>
      <c r="F732" s="72">
        <v>-4.9000000000000004</v>
      </c>
      <c r="G732" s="72">
        <v>29</v>
      </c>
      <c r="H732" s="72">
        <f t="shared" si="62"/>
        <v>29</v>
      </c>
      <c r="I732" s="72" t="s">
        <v>5568</v>
      </c>
      <c r="J732" s="71"/>
      <c r="K732" s="65"/>
      <c r="L732" s="72">
        <v>-2.7553119613234398</v>
      </c>
      <c r="M732" s="72">
        <v>91.307508567867899</v>
      </c>
      <c r="N732" s="72">
        <v>91.0060148602429</v>
      </c>
      <c r="O732" s="65">
        <f t="shared" si="64"/>
        <v>-2.7553119613234398</v>
      </c>
      <c r="P732" s="71"/>
      <c r="Q732" s="72">
        <v>8.9051915800000003</v>
      </c>
      <c r="R732" s="72">
        <v>34.476595793140802</v>
      </c>
      <c r="S732" s="72">
        <v>96.318797202797199</v>
      </c>
      <c r="T732" s="72">
        <v>57.288742964196501</v>
      </c>
      <c r="U732" s="72">
        <v>13.416673134328301</v>
      </c>
      <c r="V732" s="65">
        <f t="shared" si="65"/>
        <v>96.318797202797199</v>
      </c>
      <c r="W732" s="71"/>
      <c r="X732" s="72">
        <v>10.871327848101201</v>
      </c>
      <c r="Y732" s="72">
        <v>8.2917090909090891</v>
      </c>
      <c r="Z732" s="72">
        <v>7.9284690383954697</v>
      </c>
      <c r="AA732" s="72">
        <v>-0.39483381299999998</v>
      </c>
      <c r="AB732" s="72">
        <v>54.839008713923697</v>
      </c>
      <c r="AC732" s="72">
        <v>27.994499999999999</v>
      </c>
      <c r="AD732" s="72">
        <v>0</v>
      </c>
      <c r="AE732" s="72">
        <v>-0.65539162465769096</v>
      </c>
      <c r="AF732" s="65"/>
      <c r="AG732" s="72">
        <v>-9.9234364344994205E-2</v>
      </c>
      <c r="AH732" s="72">
        <v>30.744525901695301</v>
      </c>
      <c r="AI732" s="65">
        <f t="shared" si="66"/>
        <v>54.839008713923697</v>
      </c>
      <c r="AJ732" s="71"/>
      <c r="AK732" s="65"/>
      <c r="AL732" s="65"/>
      <c r="AM732" s="65"/>
      <c r="AN732" s="65"/>
      <c r="AO732" s="71"/>
      <c r="AP732" s="72">
        <v>41.1300173780851</v>
      </c>
      <c r="AQ732" s="65"/>
      <c r="AR732" s="65"/>
      <c r="AS732" s="65">
        <f t="shared" si="67"/>
        <v>41.1300173780851</v>
      </c>
      <c r="AT732" s="72">
        <v>-4</v>
      </c>
      <c r="AU732" s="72">
        <v>7</v>
      </c>
      <c r="AV732" s="65">
        <f t="shared" si="63"/>
        <v>7</v>
      </c>
      <c r="AW732" s="63" t="s">
        <v>5569</v>
      </c>
    </row>
    <row r="733" spans="1:49" ht="16" customHeight="1" x14ac:dyDescent="0.2">
      <c r="A733" s="30" t="s">
        <v>2426</v>
      </c>
      <c r="B733" s="30" t="s">
        <v>2428</v>
      </c>
      <c r="C733" s="71"/>
      <c r="D733" s="72">
        <v>55.2</v>
      </c>
      <c r="E733" s="72">
        <v>-31</v>
      </c>
      <c r="F733" s="72">
        <v>52.2</v>
      </c>
      <c r="G733" s="72">
        <v>42.7</v>
      </c>
      <c r="H733" s="72">
        <f t="shared" si="62"/>
        <v>55.2</v>
      </c>
      <c r="I733" s="72" t="s">
        <v>5568</v>
      </c>
      <c r="J733" s="71"/>
      <c r="K733" s="65"/>
      <c r="L733" s="72">
        <v>95.682867724738998</v>
      </c>
      <c r="M733" s="72">
        <v>101.664427202982</v>
      </c>
      <c r="N733" s="72">
        <v>102.34899328858999</v>
      </c>
      <c r="O733" s="65">
        <f t="shared" si="64"/>
        <v>95.682867724738998</v>
      </c>
      <c r="P733" s="71"/>
      <c r="Q733" s="72">
        <v>2.5498535000000002</v>
      </c>
      <c r="R733" s="72">
        <v>-8.2767135337580804</v>
      </c>
      <c r="S733" s="72">
        <v>11.049701657458501</v>
      </c>
      <c r="T733" s="72">
        <v>-23.478250724637601</v>
      </c>
      <c r="U733" s="72">
        <v>0.188612588401704</v>
      </c>
      <c r="V733" s="65">
        <f t="shared" si="65"/>
        <v>11.049701657458501</v>
      </c>
      <c r="W733" s="71"/>
      <c r="X733" s="72">
        <v>-9.6896355623100199</v>
      </c>
      <c r="Y733" s="72">
        <v>4.6953054945054902</v>
      </c>
      <c r="Z733" s="72">
        <v>-2.0858895705521499</v>
      </c>
      <c r="AA733" s="72">
        <v>-1.7943256409999999</v>
      </c>
      <c r="AB733" s="72">
        <v>11.0230108123093</v>
      </c>
      <c r="AC733" s="72">
        <v>17.918999999999901</v>
      </c>
      <c r="AD733" s="72">
        <v>90.447368421052602</v>
      </c>
      <c r="AE733" s="72">
        <v>-3.96568849355311</v>
      </c>
      <c r="AF733" s="65"/>
      <c r="AG733" s="72">
        <v>-44.775131037361596</v>
      </c>
      <c r="AH733" s="72">
        <v>17.149996689603199</v>
      </c>
      <c r="AI733" s="65">
        <f t="shared" si="66"/>
        <v>90.447368421052602</v>
      </c>
      <c r="AJ733" s="71"/>
      <c r="AK733" s="65"/>
      <c r="AL733" s="65"/>
      <c r="AM733" s="65"/>
      <c r="AN733" s="65"/>
      <c r="AO733" s="71"/>
      <c r="AP733" s="72">
        <v>93.213555830378198</v>
      </c>
      <c r="AQ733" s="72">
        <v>94.727933848145994</v>
      </c>
      <c r="AR733" s="65"/>
      <c r="AS733" s="65">
        <f t="shared" si="67"/>
        <v>94.727933848145994</v>
      </c>
      <c r="AT733" s="72">
        <v>-4</v>
      </c>
      <c r="AU733" s="72">
        <v>-4</v>
      </c>
      <c r="AV733" s="65">
        <f t="shared" si="63"/>
        <v>-4</v>
      </c>
      <c r="AW733" s="63" t="s">
        <v>5569</v>
      </c>
    </row>
    <row r="734" spans="1:49" ht="16" customHeight="1" x14ac:dyDescent="0.2">
      <c r="A734" s="30" t="s">
        <v>2429</v>
      </c>
      <c r="B734" s="30" t="s">
        <v>2431</v>
      </c>
      <c r="C734" s="71"/>
      <c r="D734" s="72">
        <v>22.2</v>
      </c>
      <c r="E734" s="72">
        <v>-53.3</v>
      </c>
      <c r="F734" s="72">
        <v>-37.200000000000003</v>
      </c>
      <c r="G734" s="72">
        <v>45</v>
      </c>
      <c r="H734" s="72">
        <f t="shared" si="62"/>
        <v>45</v>
      </c>
      <c r="I734" s="72" t="s">
        <v>5568</v>
      </c>
      <c r="J734" s="71"/>
      <c r="K734" s="65"/>
      <c r="L734" s="72">
        <v>89.121498109891107</v>
      </c>
      <c r="M734" s="72">
        <v>102.253608889812</v>
      </c>
      <c r="N734" s="72">
        <v>103.43672602901199</v>
      </c>
      <c r="O734" s="65">
        <f t="shared" si="64"/>
        <v>89.121498109891107</v>
      </c>
      <c r="P734" s="71"/>
      <c r="Q734" s="72">
        <v>-22.577943000000001</v>
      </c>
      <c r="R734" s="72">
        <v>-18.8113622872619</v>
      </c>
      <c r="S734" s="72">
        <v>15.2873286713286</v>
      </c>
      <c r="T734" s="72">
        <v>11.410308326394601</v>
      </c>
      <c r="U734" s="72">
        <v>14.2307843962008</v>
      </c>
      <c r="V734" s="65">
        <f t="shared" si="65"/>
        <v>15.2873286713286</v>
      </c>
      <c r="W734" s="71"/>
      <c r="X734" s="72">
        <v>0.42828987341771901</v>
      </c>
      <c r="Y734" s="72">
        <v>5.69430649350649</v>
      </c>
      <c r="Z734" s="72">
        <v>100.839937922782</v>
      </c>
      <c r="AA734" s="72">
        <v>10.145048149999999</v>
      </c>
      <c r="AB734" s="72">
        <v>100</v>
      </c>
      <c r="AC734" s="72">
        <v>15.7789999999999</v>
      </c>
      <c r="AD734" s="72">
        <v>0</v>
      </c>
      <c r="AE734" s="72">
        <v>5.9777559896929597</v>
      </c>
      <c r="AF734" s="65"/>
      <c r="AG734" s="72">
        <v>4.9623294527087403</v>
      </c>
      <c r="AH734" s="72">
        <v>35.139035961328098</v>
      </c>
      <c r="AI734" s="65">
        <f t="shared" si="66"/>
        <v>100.839937922782</v>
      </c>
      <c r="AJ734" s="71"/>
      <c r="AK734" s="65"/>
      <c r="AL734" s="65"/>
      <c r="AM734" s="65"/>
      <c r="AN734" s="65"/>
      <c r="AO734" s="71"/>
      <c r="AP734" s="72">
        <v>70.089727528501399</v>
      </c>
      <c r="AQ734" s="65"/>
      <c r="AR734" s="65"/>
      <c r="AS734" s="65">
        <f t="shared" si="67"/>
        <v>70.089727528501399</v>
      </c>
      <c r="AT734" s="72">
        <v>2</v>
      </c>
      <c r="AU734" s="72">
        <v>-2</v>
      </c>
      <c r="AV734" s="65">
        <f t="shared" si="63"/>
        <v>2</v>
      </c>
      <c r="AW734" s="63" t="s">
        <v>5569</v>
      </c>
    </row>
    <row r="735" spans="1:49" ht="16" customHeight="1" x14ac:dyDescent="0.2">
      <c r="A735" s="30" t="s">
        <v>2432</v>
      </c>
      <c r="B735" s="30" t="s">
        <v>2434</v>
      </c>
      <c r="C735" s="71"/>
      <c r="D735" s="72">
        <v>-114.4</v>
      </c>
      <c r="E735" s="72">
        <v>12.8</v>
      </c>
      <c r="F735" s="72">
        <v>-31.5</v>
      </c>
      <c r="G735" s="72">
        <v>61.1</v>
      </c>
      <c r="H735" s="72">
        <f t="shared" si="62"/>
        <v>61.1</v>
      </c>
      <c r="I735" s="72" t="s">
        <v>5568</v>
      </c>
      <c r="J735" s="71"/>
      <c r="K735" s="65"/>
      <c r="L735" s="72">
        <v>68.890614872588998</v>
      </c>
      <c r="M735" s="72">
        <v>102.704694204845</v>
      </c>
      <c r="N735" s="72">
        <v>102.34899328858999</v>
      </c>
      <c r="O735" s="65">
        <f t="shared" si="64"/>
        <v>68.890614872588998</v>
      </c>
      <c r="P735" s="71"/>
      <c r="Q735" s="72">
        <v>29.514216300000001</v>
      </c>
      <c r="R735" s="72">
        <v>15.946258605726401</v>
      </c>
      <c r="S735" s="72">
        <v>-0.44201104972375599</v>
      </c>
      <c r="T735" s="72">
        <v>-3.6714874396135402</v>
      </c>
      <c r="U735" s="72">
        <v>-9.14660664780763</v>
      </c>
      <c r="V735" s="65">
        <f t="shared" si="65"/>
        <v>29.514216300000001</v>
      </c>
      <c r="W735" s="71"/>
      <c r="X735" s="72">
        <v>-0.26714316109422898</v>
      </c>
      <c r="Y735" s="72">
        <v>9.0909098901098808</v>
      </c>
      <c r="Z735" s="72">
        <v>-12.498371065382401</v>
      </c>
      <c r="AA735" s="72">
        <v>1.43040045</v>
      </c>
      <c r="AB735" s="72">
        <v>0</v>
      </c>
      <c r="AC735" s="72">
        <v>12.643800000000001</v>
      </c>
      <c r="AD735" s="72">
        <v>44.963394431678502</v>
      </c>
      <c r="AE735" s="72">
        <v>0.98139607402857298</v>
      </c>
      <c r="AF735" s="65"/>
      <c r="AG735" s="72">
        <v>9.8924057897471407</v>
      </c>
      <c r="AH735" s="72">
        <v>-6.1766702342852096</v>
      </c>
      <c r="AI735" s="65">
        <f t="shared" si="66"/>
        <v>44.963394431678502</v>
      </c>
      <c r="AJ735" s="71"/>
      <c r="AK735" s="65"/>
      <c r="AL735" s="65"/>
      <c r="AM735" s="65"/>
      <c r="AN735" s="65"/>
      <c r="AO735" s="71"/>
      <c r="AP735" s="72">
        <v>88.008690812429094</v>
      </c>
      <c r="AQ735" s="72">
        <v>89.458850196472198</v>
      </c>
      <c r="AR735" s="65"/>
      <c r="AS735" s="65">
        <f t="shared" si="67"/>
        <v>89.458850196472198</v>
      </c>
      <c r="AT735" s="72">
        <v>0</v>
      </c>
      <c r="AU735" s="72">
        <v>14</v>
      </c>
      <c r="AV735" s="65">
        <f t="shared" si="63"/>
        <v>14</v>
      </c>
      <c r="AW735" s="63" t="s">
        <v>5567</v>
      </c>
    </row>
    <row r="736" spans="1:49" ht="16" customHeight="1" x14ac:dyDescent="0.2">
      <c r="A736" s="30" t="s">
        <v>2435</v>
      </c>
      <c r="B736" s="30" t="s">
        <v>2437</v>
      </c>
      <c r="C736" s="71"/>
      <c r="D736" s="72">
        <v>63.7</v>
      </c>
      <c r="E736" s="72">
        <v>-26.6</v>
      </c>
      <c r="F736" s="72">
        <v>-33.6</v>
      </c>
      <c r="G736" s="72">
        <v>58.8</v>
      </c>
      <c r="H736" s="72">
        <f t="shared" si="62"/>
        <v>63.7</v>
      </c>
      <c r="I736" s="72" t="s">
        <v>5568</v>
      </c>
      <c r="J736" s="71"/>
      <c r="K736" s="65"/>
      <c r="L736" s="72">
        <v>52.439459092315602</v>
      </c>
      <c r="M736" s="72">
        <v>101.317671535694</v>
      </c>
      <c r="N736" s="72">
        <v>103.187919463087</v>
      </c>
      <c r="O736" s="65">
        <f t="shared" si="64"/>
        <v>52.439459092315602</v>
      </c>
      <c r="P736" s="71"/>
      <c r="Q736" s="72">
        <v>20.970289399999999</v>
      </c>
      <c r="R736" s="72">
        <v>15.689639390032101</v>
      </c>
      <c r="S736" s="72">
        <v>35.690585635359099</v>
      </c>
      <c r="T736" s="72">
        <v>28.888899033816401</v>
      </c>
      <c r="U736" s="72">
        <v>14.049998727015501</v>
      </c>
      <c r="V736" s="65">
        <f t="shared" si="65"/>
        <v>35.690585635359099</v>
      </c>
      <c r="W736" s="71"/>
      <c r="X736" s="72">
        <v>26.176625835866201</v>
      </c>
      <c r="Y736" s="72">
        <v>-2.9970021978021899</v>
      </c>
      <c r="Z736" s="72">
        <v>72.264619312741502</v>
      </c>
      <c r="AA736" s="72">
        <v>37.379295679999998</v>
      </c>
      <c r="AB736" s="72">
        <v>69.643573081610199</v>
      </c>
      <c r="AC736" s="72">
        <v>4.7910000000000101</v>
      </c>
      <c r="AD736" s="72">
        <v>0</v>
      </c>
      <c r="AE736" s="72">
        <v>20.188200438400699</v>
      </c>
      <c r="AF736" s="65"/>
      <c r="AG736" s="72">
        <v>1.8413923378130099</v>
      </c>
      <c r="AH736" s="72">
        <v>66.441841831819701</v>
      </c>
      <c r="AI736" s="65">
        <f t="shared" si="66"/>
        <v>72.264619312741502</v>
      </c>
      <c r="AJ736" s="71"/>
      <c r="AK736" s="65"/>
      <c r="AL736" s="65"/>
      <c r="AM736" s="65"/>
      <c r="AN736" s="65"/>
      <c r="AO736" s="71"/>
      <c r="AP736" s="72">
        <v>0.33077135880874498</v>
      </c>
      <c r="AQ736" s="72">
        <v>-5.3051221955177903</v>
      </c>
      <c r="AR736" s="65"/>
      <c r="AS736" s="65">
        <f t="shared" si="67"/>
        <v>0.33077135880874498</v>
      </c>
      <c r="AT736" s="72">
        <v>-4</v>
      </c>
      <c r="AU736" s="72">
        <v>-8</v>
      </c>
      <c r="AV736" s="65">
        <f t="shared" si="63"/>
        <v>-4</v>
      </c>
      <c r="AW736" s="63" t="s">
        <v>5569</v>
      </c>
    </row>
    <row r="737" spans="1:49" ht="16" customHeight="1" x14ac:dyDescent="0.2">
      <c r="A737" s="30" t="s">
        <v>2438</v>
      </c>
      <c r="B737" s="30" t="s">
        <v>2440</v>
      </c>
      <c r="C737" s="71"/>
      <c r="D737" s="72">
        <v>66</v>
      </c>
      <c r="E737" s="72">
        <v>-35.5</v>
      </c>
      <c r="F737" s="72">
        <v>24</v>
      </c>
      <c r="G737" s="72">
        <v>40.5</v>
      </c>
      <c r="H737" s="72">
        <f t="shared" si="62"/>
        <v>66</v>
      </c>
      <c r="I737" s="72" t="s">
        <v>5568</v>
      </c>
      <c r="J737" s="71"/>
      <c r="K737" s="65"/>
      <c r="L737" s="72">
        <v>-4</v>
      </c>
      <c r="M737" s="72">
        <v>102.01118287027001</v>
      </c>
      <c r="N737" s="72">
        <v>100.671140939597</v>
      </c>
      <c r="O737" s="65">
        <f t="shared" si="64"/>
        <v>-4</v>
      </c>
      <c r="P737" s="71"/>
      <c r="Q737" s="72">
        <v>11.5979914</v>
      </c>
      <c r="R737" s="72">
        <v>45.2028051303542</v>
      </c>
      <c r="S737" s="72">
        <v>93.2596464088397</v>
      </c>
      <c r="T737" s="72">
        <v>86.473440096618305</v>
      </c>
      <c r="U737" s="72">
        <v>73.314496605374799</v>
      </c>
      <c r="V737" s="65">
        <f t="shared" si="65"/>
        <v>93.2596464088397</v>
      </c>
      <c r="W737" s="71"/>
      <c r="X737" s="72">
        <v>37.7267778115501</v>
      </c>
      <c r="Y737" s="72">
        <v>62.937063736263703</v>
      </c>
      <c r="Z737" s="72">
        <v>29.795028192489099</v>
      </c>
      <c r="AA737" s="72">
        <v>-16.46970374</v>
      </c>
      <c r="AB737" s="72">
        <v>71.0011630814911</v>
      </c>
      <c r="AC737" s="72">
        <v>12.381399999999999</v>
      </c>
      <c r="AD737" s="72">
        <v>24.600024058703202</v>
      </c>
      <c r="AE737" s="72">
        <v>32.392126167539097</v>
      </c>
      <c r="AF737" s="65"/>
      <c r="AG737" s="72">
        <v>-23.6516180617398</v>
      </c>
      <c r="AH737" s="72">
        <v>21.865922088214798</v>
      </c>
      <c r="AI737" s="65">
        <f t="shared" si="66"/>
        <v>71.0011630814911</v>
      </c>
      <c r="AJ737" s="71"/>
      <c r="AK737" s="65"/>
      <c r="AL737" s="65"/>
      <c r="AM737" s="65"/>
      <c r="AN737" s="65"/>
      <c r="AO737" s="71"/>
      <c r="AP737" s="72">
        <v>49.134035115343501</v>
      </c>
      <c r="AQ737" s="72">
        <v>77.846982828255193</v>
      </c>
      <c r="AR737" s="65"/>
      <c r="AS737" s="65">
        <f t="shared" si="67"/>
        <v>77.846982828255193</v>
      </c>
      <c r="AT737" s="72">
        <v>-4</v>
      </c>
      <c r="AU737" s="72">
        <v>-11</v>
      </c>
      <c r="AV737" s="65">
        <f t="shared" si="63"/>
        <v>-4</v>
      </c>
      <c r="AW737" s="63" t="s">
        <v>5569</v>
      </c>
    </row>
    <row r="738" spans="1:49" ht="16" customHeight="1" x14ac:dyDescent="0.2">
      <c r="A738" s="30" t="s">
        <v>2441</v>
      </c>
      <c r="B738" s="30" t="s">
        <v>2443</v>
      </c>
      <c r="C738" s="71"/>
      <c r="D738" s="72">
        <v>25.9</v>
      </c>
      <c r="E738" s="72">
        <v>-45.9</v>
      </c>
      <c r="F738" s="72">
        <v>66.7</v>
      </c>
      <c r="G738" s="72">
        <v>35.9</v>
      </c>
      <c r="H738" s="72">
        <f t="shared" si="62"/>
        <v>66.7</v>
      </c>
      <c r="I738" s="72" t="s">
        <v>5568</v>
      </c>
      <c r="J738" s="71"/>
      <c r="K738" s="65"/>
      <c r="L738" s="72">
        <v>-0.33274035434003202</v>
      </c>
      <c r="M738" s="72">
        <v>75.854190466299698</v>
      </c>
      <c r="N738" s="72">
        <v>80.403349451586195</v>
      </c>
      <c r="O738" s="65">
        <f t="shared" si="64"/>
        <v>-0.33274035434003202</v>
      </c>
      <c r="P738" s="71"/>
      <c r="Q738" s="72">
        <v>83.943122099999997</v>
      </c>
      <c r="R738" s="72">
        <v>13.9240506329113</v>
      </c>
      <c r="S738" s="72">
        <v>81.109006993007</v>
      </c>
      <c r="T738" s="72">
        <v>49.461931973355497</v>
      </c>
      <c r="U738" s="72">
        <v>-5.4435710990501898</v>
      </c>
      <c r="V738" s="65">
        <f t="shared" si="65"/>
        <v>83.943122099999997</v>
      </c>
      <c r="W738" s="71"/>
      <c r="X738" s="72">
        <v>20.681454430379699</v>
      </c>
      <c r="Y738" s="72">
        <v>17.382618181818099</v>
      </c>
      <c r="Z738" s="72">
        <v>5.4263565891472902</v>
      </c>
      <c r="AA738" s="72">
        <v>-0.27313774800000001</v>
      </c>
      <c r="AB738" s="72">
        <v>45.4053928080356</v>
      </c>
      <c r="AC738" s="72">
        <v>11.510400000000001</v>
      </c>
      <c r="AD738" s="72">
        <v>0</v>
      </c>
      <c r="AE738" s="72">
        <v>0.91872808083473501</v>
      </c>
      <c r="AF738" s="65"/>
      <c r="AG738" s="72">
        <v>-22.274766314784799</v>
      </c>
      <c r="AH738" s="72">
        <v>-1.8229302182098801</v>
      </c>
      <c r="AI738" s="65">
        <f t="shared" si="66"/>
        <v>45.4053928080356</v>
      </c>
      <c r="AJ738" s="71"/>
      <c r="AK738" s="65"/>
      <c r="AL738" s="65"/>
      <c r="AM738" s="65"/>
      <c r="AN738" s="65"/>
      <c r="AO738" s="71"/>
      <c r="AP738" s="72">
        <v>11.3464178919528</v>
      </c>
      <c r="AQ738" s="65"/>
      <c r="AR738" s="65"/>
      <c r="AS738" s="65">
        <f t="shared" si="67"/>
        <v>11.3464178919528</v>
      </c>
      <c r="AT738" s="72">
        <v>-1</v>
      </c>
      <c r="AU738" s="72">
        <v>3</v>
      </c>
      <c r="AV738" s="65">
        <f t="shared" si="63"/>
        <v>3</v>
      </c>
      <c r="AW738" s="63" t="s">
        <v>5569</v>
      </c>
    </row>
    <row r="739" spans="1:49" ht="16" customHeight="1" x14ac:dyDescent="0.2">
      <c r="A739" s="30" t="s">
        <v>2444</v>
      </c>
      <c r="B739" s="30" t="s">
        <v>2446</v>
      </c>
      <c r="C739" s="71"/>
      <c r="D739" s="72">
        <v>7.7</v>
      </c>
      <c r="E739" s="72">
        <v>-1.3</v>
      </c>
      <c r="F739" s="72">
        <v>-31.7</v>
      </c>
      <c r="G739" s="72">
        <v>26.7</v>
      </c>
      <c r="H739" s="72">
        <f t="shared" si="62"/>
        <v>26.7</v>
      </c>
      <c r="I739" s="72" t="s">
        <v>5568</v>
      </c>
      <c r="J739" s="71"/>
      <c r="K739" s="65"/>
      <c r="L739" s="72">
        <v>17.667163693193999</v>
      </c>
      <c r="M739" s="72">
        <v>100.643888254232</v>
      </c>
      <c r="N739" s="72">
        <v>101.97428942092201</v>
      </c>
      <c r="O739" s="65">
        <f t="shared" si="64"/>
        <v>17.667163693193999</v>
      </c>
      <c r="P739" s="71"/>
      <c r="Q739" s="72">
        <v>-16.368518999999999</v>
      </c>
      <c r="R739" s="72">
        <v>10.4624616440318</v>
      </c>
      <c r="S739" s="72">
        <v>52.175440559440503</v>
      </c>
      <c r="T739" s="72">
        <v>48.629292506244703</v>
      </c>
      <c r="U739" s="72">
        <v>15.9946921302578</v>
      </c>
      <c r="V739" s="65">
        <f t="shared" si="65"/>
        <v>52.175440559440503</v>
      </c>
      <c r="W739" s="71"/>
      <c r="X739" s="72">
        <v>23.5295556962025</v>
      </c>
      <c r="Y739" s="72">
        <v>29.070929870129799</v>
      </c>
      <c r="Z739" s="72">
        <v>8.8545693109684702</v>
      </c>
      <c r="AA739" s="72">
        <v>0.186676656</v>
      </c>
      <c r="AB739" s="72">
        <v>0</v>
      </c>
      <c r="AC739" s="72">
        <v>6.5315999999999903</v>
      </c>
      <c r="AD739" s="72">
        <v>4.2599781029162704</v>
      </c>
      <c r="AE739" s="72">
        <v>12.6059355133933</v>
      </c>
      <c r="AF739" s="65"/>
      <c r="AG739" s="72">
        <v>-5.9481159822023404</v>
      </c>
      <c r="AH739" s="72">
        <v>25.705769971268602</v>
      </c>
      <c r="AI739" s="65">
        <f t="shared" si="66"/>
        <v>29.070929870129799</v>
      </c>
      <c r="AJ739" s="71"/>
      <c r="AK739" s="65"/>
      <c r="AL739" s="65"/>
      <c r="AM739" s="65"/>
      <c r="AN739" s="65"/>
      <c r="AO739" s="71"/>
      <c r="AP739" s="72">
        <v>18.442164795806601</v>
      </c>
      <c r="AQ739" s="65"/>
      <c r="AR739" s="65"/>
      <c r="AS739" s="65">
        <f t="shared" si="67"/>
        <v>18.442164795806601</v>
      </c>
      <c r="AT739" s="72">
        <v>-5</v>
      </c>
      <c r="AU739" s="72">
        <v>-3</v>
      </c>
      <c r="AV739" s="65">
        <f t="shared" si="63"/>
        <v>-3</v>
      </c>
      <c r="AW739" s="63" t="s">
        <v>5569</v>
      </c>
    </row>
    <row r="740" spans="1:49" ht="16" customHeight="1" x14ac:dyDescent="0.2">
      <c r="A740" s="30" t="s">
        <v>2447</v>
      </c>
      <c r="B740" s="30" t="s">
        <v>2449</v>
      </c>
      <c r="C740" s="71"/>
      <c r="D740" s="72">
        <v>0.3</v>
      </c>
      <c r="E740" s="72">
        <v>-19.899999999999999</v>
      </c>
      <c r="F740" s="72">
        <v>38</v>
      </c>
      <c r="G740" s="72">
        <v>29</v>
      </c>
      <c r="H740" s="72">
        <f t="shared" si="62"/>
        <v>38</v>
      </c>
      <c r="I740" s="72" t="s">
        <v>5568</v>
      </c>
      <c r="J740" s="71"/>
      <c r="K740" s="65"/>
      <c r="L740" s="72">
        <v>-13.484671793395799</v>
      </c>
      <c r="M740" s="72">
        <v>103.54138539827601</v>
      </c>
      <c r="N740" s="72">
        <v>103.80233518103501</v>
      </c>
      <c r="O740" s="65">
        <f t="shared" si="64"/>
        <v>-13.484671793395799</v>
      </c>
      <c r="P740" s="71"/>
      <c r="Q740" s="72">
        <v>-2.6633806</v>
      </c>
      <c r="R740" s="72">
        <v>39.1187218626226</v>
      </c>
      <c r="S740" s="72">
        <v>88.888727272727195</v>
      </c>
      <c r="T740" s="72">
        <v>68.612639716902507</v>
      </c>
      <c r="U740" s="72">
        <v>67.690757259158701</v>
      </c>
      <c r="V740" s="65">
        <f t="shared" si="65"/>
        <v>88.888727272727195</v>
      </c>
      <c r="W740" s="71"/>
      <c r="X740" s="72">
        <v>36.187783544303798</v>
      </c>
      <c r="Y740" s="72">
        <v>40.759241558441502</v>
      </c>
      <c r="Z740" s="72">
        <v>5.8828327245646896</v>
      </c>
      <c r="AA740" s="72">
        <v>39.42945769</v>
      </c>
      <c r="AB740" s="72">
        <v>7.7714603547370302</v>
      </c>
      <c r="AC740" s="72">
        <v>12.7498</v>
      </c>
      <c r="AD740" s="72">
        <v>26.515377724693899</v>
      </c>
      <c r="AE740" s="72">
        <v>8.0121015472461892</v>
      </c>
      <c r="AF740" s="65"/>
      <c r="AG740" s="72">
        <v>2.0890740683730602</v>
      </c>
      <c r="AH740" s="72">
        <v>33.137418400790999</v>
      </c>
      <c r="AI740" s="65">
        <f t="shared" si="66"/>
        <v>40.759241558441502</v>
      </c>
      <c r="AJ740" s="71"/>
      <c r="AK740" s="65"/>
      <c r="AL740" s="65"/>
      <c r="AM740" s="65"/>
      <c r="AN740" s="65"/>
      <c r="AO740" s="71"/>
      <c r="AP740" s="72">
        <v>95.887762353107604</v>
      </c>
      <c r="AQ740" s="65"/>
      <c r="AR740" s="65"/>
      <c r="AS740" s="65">
        <f t="shared" si="67"/>
        <v>95.887762353107604</v>
      </c>
      <c r="AT740" s="72">
        <v>-3</v>
      </c>
      <c r="AU740" s="72">
        <v>-7</v>
      </c>
      <c r="AV740" s="65">
        <f t="shared" si="63"/>
        <v>-3</v>
      </c>
      <c r="AW740" s="63" t="s">
        <v>5569</v>
      </c>
    </row>
    <row r="741" spans="1:49" ht="16" customHeight="1" x14ac:dyDescent="0.2">
      <c r="A741" s="30" t="s">
        <v>2450</v>
      </c>
      <c r="B741" s="30" t="s">
        <v>2452</v>
      </c>
      <c r="C741" s="71"/>
      <c r="D741" s="72">
        <v>-26.5</v>
      </c>
      <c r="E741" s="72">
        <v>-43.7</v>
      </c>
      <c r="F741" s="72">
        <v>40.200000000000003</v>
      </c>
      <c r="G741" s="72">
        <v>42.7</v>
      </c>
      <c r="H741" s="72">
        <f t="shared" si="62"/>
        <v>42.7</v>
      </c>
      <c r="I741" s="72" t="s">
        <v>5568</v>
      </c>
      <c r="J741" s="71"/>
      <c r="K741" s="65"/>
      <c r="L741" s="72">
        <v>13.130589242153</v>
      </c>
      <c r="M741" s="72">
        <v>102.575553016928</v>
      </c>
      <c r="N741" s="72">
        <v>103.43672602901199</v>
      </c>
      <c r="O741" s="65">
        <f t="shared" si="64"/>
        <v>13.130589242153</v>
      </c>
      <c r="P741" s="71"/>
      <c r="Q741" s="72">
        <v>61.578239699999997</v>
      </c>
      <c r="R741" s="72">
        <v>89.738870860366205</v>
      </c>
      <c r="S741" s="72">
        <v>94.920195804195799</v>
      </c>
      <c r="T741" s="72">
        <v>97.255437385511996</v>
      </c>
      <c r="U741" s="72">
        <v>94.285058480325603</v>
      </c>
      <c r="V741" s="65">
        <f t="shared" si="65"/>
        <v>97.255437385511996</v>
      </c>
      <c r="W741" s="71"/>
      <c r="X741" s="72">
        <v>82.073859493670795</v>
      </c>
      <c r="Y741" s="72">
        <v>87.512488311688301</v>
      </c>
      <c r="Z741" s="72">
        <v>37.872729857483002</v>
      </c>
      <c r="AA741" s="72">
        <v>-3.3094983820000001</v>
      </c>
      <c r="AB741" s="72">
        <v>68.6297357974628</v>
      </c>
      <c r="AC741" s="72">
        <v>13.3324</v>
      </c>
      <c r="AD741" s="72">
        <v>57.449473031618098</v>
      </c>
      <c r="AE741" s="72">
        <v>8.2297112915193509</v>
      </c>
      <c r="AF741" s="65"/>
      <c r="AG741" s="72">
        <v>-20.121939536435299</v>
      </c>
      <c r="AH741" s="72">
        <v>22.333361231146799</v>
      </c>
      <c r="AI741" s="65">
        <f t="shared" si="66"/>
        <v>87.512488311688301</v>
      </c>
      <c r="AJ741" s="71"/>
      <c r="AK741" s="65"/>
      <c r="AL741" s="65"/>
      <c r="AM741" s="65"/>
      <c r="AN741" s="65"/>
      <c r="AO741" s="71"/>
      <c r="AP741" s="72">
        <v>50.398772404889698</v>
      </c>
      <c r="AQ741" s="65"/>
      <c r="AR741" s="65"/>
      <c r="AS741" s="65">
        <f t="shared" si="67"/>
        <v>50.398772404889698</v>
      </c>
      <c r="AT741" s="72">
        <v>-3</v>
      </c>
      <c r="AU741" s="72">
        <v>-12</v>
      </c>
      <c r="AV741" s="65">
        <f t="shared" si="63"/>
        <v>-3</v>
      </c>
      <c r="AW741" s="63" t="s">
        <v>5569</v>
      </c>
    </row>
    <row r="742" spans="1:49" ht="16" customHeight="1" x14ac:dyDescent="0.2">
      <c r="A742" s="30" t="s">
        <v>2453</v>
      </c>
      <c r="B742" s="30" t="s">
        <v>2455</v>
      </c>
      <c r="C742" s="71"/>
      <c r="D742" s="72">
        <v>32.6</v>
      </c>
      <c r="E742" s="72">
        <v>-36.200000000000003</v>
      </c>
      <c r="F742" s="72">
        <v>-18.399999999999999</v>
      </c>
      <c r="G742" s="72">
        <v>40.5</v>
      </c>
      <c r="H742" s="72">
        <f t="shared" si="62"/>
        <v>40.5</v>
      </c>
      <c r="I742" s="72" t="s">
        <v>5568</v>
      </c>
      <c r="J742" s="71"/>
      <c r="K742" s="65"/>
      <c r="L742" s="72">
        <v>52.8309644243108</v>
      </c>
      <c r="M742" s="72">
        <v>101.317671535694</v>
      </c>
      <c r="N742" s="72">
        <v>103.187919463087</v>
      </c>
      <c r="O742" s="65">
        <f t="shared" si="64"/>
        <v>52.8309644243108</v>
      </c>
      <c r="P742" s="71"/>
      <c r="Q742" s="72">
        <v>93.286408100000003</v>
      </c>
      <c r="R742" s="72">
        <v>100.401606425702</v>
      </c>
      <c r="S742" s="72">
        <v>95.359093922651894</v>
      </c>
      <c r="T742" s="72">
        <v>69.951700966183495</v>
      </c>
      <c r="U742" s="72">
        <v>19.566264639320998</v>
      </c>
      <c r="V742" s="65">
        <f t="shared" si="65"/>
        <v>100.401606425702</v>
      </c>
      <c r="W742" s="71"/>
      <c r="X742" s="72">
        <v>25.568723100303899</v>
      </c>
      <c r="Y742" s="72">
        <v>36.563437362637302</v>
      </c>
      <c r="Z742" s="72">
        <v>14.7286821705426</v>
      </c>
      <c r="AA742" s="72">
        <v>8.8608962279999997</v>
      </c>
      <c r="AB742" s="72">
        <v>42.417521485999401</v>
      </c>
      <c r="AC742" s="72">
        <v>5.1483999999999899</v>
      </c>
      <c r="AD742" s="72">
        <v>66.226159565933699</v>
      </c>
      <c r="AE742" s="72">
        <v>4.46049741819271</v>
      </c>
      <c r="AF742" s="65"/>
      <c r="AG742" s="72">
        <v>-29.940295936868999</v>
      </c>
      <c r="AH742" s="72">
        <v>-16.299059140219399</v>
      </c>
      <c r="AI742" s="65">
        <f t="shared" si="66"/>
        <v>66.226159565933699</v>
      </c>
      <c r="AJ742" s="71"/>
      <c r="AK742" s="65"/>
      <c r="AL742" s="65"/>
      <c r="AM742" s="65"/>
      <c r="AN742" s="65"/>
      <c r="AO742" s="71"/>
      <c r="AP742" s="72">
        <v>53.149216700618503</v>
      </c>
      <c r="AQ742" s="72">
        <v>87.172266724991104</v>
      </c>
      <c r="AR742" s="65"/>
      <c r="AS742" s="65">
        <f t="shared" si="67"/>
        <v>87.172266724991104</v>
      </c>
      <c r="AT742" s="72">
        <v>4</v>
      </c>
      <c r="AU742" s="72">
        <v>-4</v>
      </c>
      <c r="AV742" s="65">
        <f t="shared" si="63"/>
        <v>4</v>
      </c>
      <c r="AW742" s="63" t="s">
        <v>5569</v>
      </c>
    </row>
    <row r="743" spans="1:49" ht="16" customHeight="1" x14ac:dyDescent="0.2">
      <c r="A743" s="30" t="s">
        <v>2456</v>
      </c>
      <c r="B743" s="30" t="s">
        <v>2458</v>
      </c>
      <c r="C743" s="71"/>
      <c r="D743" s="72">
        <v>-38.6</v>
      </c>
      <c r="E743" s="72">
        <v>-25.8</v>
      </c>
      <c r="F743" s="72">
        <v>-19</v>
      </c>
      <c r="G743" s="72">
        <v>38.200000000000003</v>
      </c>
      <c r="H743" s="72">
        <f t="shared" si="62"/>
        <v>38.200000000000003</v>
      </c>
      <c r="I743" s="72" t="s">
        <v>5568</v>
      </c>
      <c r="J743" s="71"/>
      <c r="K743" s="65"/>
      <c r="L743" s="72">
        <v>78.943309485548298</v>
      </c>
      <c r="M743" s="72">
        <v>98.068335237303899</v>
      </c>
      <c r="N743" s="72">
        <v>99.415025356763707</v>
      </c>
      <c r="O743" s="65">
        <f t="shared" si="64"/>
        <v>78.943309485548298</v>
      </c>
      <c r="P743" s="71"/>
      <c r="Q743" s="72">
        <v>94.287246300000007</v>
      </c>
      <c r="R743" s="72">
        <v>97.9956231734554</v>
      </c>
      <c r="S743" s="72">
        <v>99.028587412587399</v>
      </c>
      <c r="T743" s="72">
        <v>98.337868692756004</v>
      </c>
      <c r="U743" s="72">
        <v>95.777595793758394</v>
      </c>
      <c r="V743" s="65">
        <f t="shared" si="65"/>
        <v>99.028587412587399</v>
      </c>
      <c r="W743" s="71"/>
      <c r="X743" s="72">
        <v>95.681454430379702</v>
      </c>
      <c r="Y743" s="72">
        <v>99.200800000000001</v>
      </c>
      <c r="Z743" s="72">
        <v>32.894113326462097</v>
      </c>
      <c r="AA743" s="72">
        <v>5.9267343849999996</v>
      </c>
      <c r="AB743" s="72">
        <v>38.065829235513903</v>
      </c>
      <c r="AC743" s="72">
        <v>25.753799999999998</v>
      </c>
      <c r="AD743" s="72">
        <v>82.152758132956095</v>
      </c>
      <c r="AE743" s="72">
        <v>18.6288836152541</v>
      </c>
      <c r="AF743" s="65"/>
      <c r="AG743" s="72">
        <v>-54.070458522761903</v>
      </c>
      <c r="AH743" s="72">
        <v>3.9428345752802199</v>
      </c>
      <c r="AI743" s="65">
        <f t="shared" si="66"/>
        <v>99.200800000000001</v>
      </c>
      <c r="AJ743" s="71"/>
      <c r="AK743" s="65"/>
      <c r="AL743" s="65"/>
      <c r="AM743" s="65"/>
      <c r="AN743" s="65"/>
      <c r="AO743" s="71"/>
      <c r="AP743" s="72">
        <v>97.123596356681603</v>
      </c>
      <c r="AQ743" s="65"/>
      <c r="AR743" s="65"/>
      <c r="AS743" s="65">
        <f t="shared" si="67"/>
        <v>97.123596356681603</v>
      </c>
      <c r="AT743" s="72">
        <v>-3</v>
      </c>
      <c r="AU743" s="72">
        <v>-9</v>
      </c>
      <c r="AV743" s="65">
        <f t="shared" si="63"/>
        <v>-3</v>
      </c>
      <c r="AW743" s="63" t="s">
        <v>5569</v>
      </c>
    </row>
    <row r="744" spans="1:49" ht="16" customHeight="1" x14ac:dyDescent="0.2">
      <c r="A744" s="30" t="s">
        <v>2459</v>
      </c>
      <c r="B744" s="30" t="s">
        <v>2461</v>
      </c>
      <c r="C744" s="71"/>
      <c r="D744" s="72">
        <v>93.8</v>
      </c>
      <c r="E744" s="72">
        <v>19.5</v>
      </c>
      <c r="F744" s="72">
        <v>10</v>
      </c>
      <c r="G744" s="72">
        <v>45</v>
      </c>
      <c r="H744" s="72">
        <f t="shared" si="62"/>
        <v>93.8</v>
      </c>
      <c r="I744" s="72" t="s">
        <v>5566</v>
      </c>
      <c r="J744" s="71"/>
      <c r="K744" s="65"/>
      <c r="L744" s="72">
        <v>97.756743415630098</v>
      </c>
      <c r="M744" s="72">
        <v>103.74496120670899</v>
      </c>
      <c r="N744" s="72">
        <v>104.86577181208</v>
      </c>
      <c r="O744" s="65">
        <f t="shared" si="64"/>
        <v>97.756743415630098</v>
      </c>
      <c r="P744" s="71"/>
      <c r="Q744" s="72">
        <v>7.0706920699999998</v>
      </c>
      <c r="R744" s="72">
        <v>35.590731604777801</v>
      </c>
      <c r="S744" s="72">
        <v>39.778983425414303</v>
      </c>
      <c r="T744" s="72">
        <v>70.531411111111098</v>
      </c>
      <c r="U744" s="72">
        <v>44.035854455445502</v>
      </c>
      <c r="V744" s="65">
        <f t="shared" si="65"/>
        <v>70.531411111111098</v>
      </c>
      <c r="W744" s="71"/>
      <c r="X744" s="72">
        <v>43.805805167173197</v>
      </c>
      <c r="Y744" s="72">
        <v>68.431569230769199</v>
      </c>
      <c r="Z744" s="72">
        <v>23.775041167620302</v>
      </c>
      <c r="AA744" s="72">
        <v>5.1554235479999999</v>
      </c>
      <c r="AB744" s="72">
        <v>52.723714556778603</v>
      </c>
      <c r="AC744" s="72">
        <v>8.5879999999999903</v>
      </c>
      <c r="AD744" s="72">
        <v>24.7135330918669</v>
      </c>
      <c r="AE744" s="72">
        <v>-6.5337028462129396</v>
      </c>
      <c r="AF744" s="65"/>
      <c r="AG744" s="72">
        <v>-22.425215618213301</v>
      </c>
      <c r="AH744" s="72">
        <v>12.0956740825676</v>
      </c>
      <c r="AI744" s="65">
        <f t="shared" si="66"/>
        <v>68.431569230769199</v>
      </c>
      <c r="AJ744" s="71"/>
      <c r="AK744" s="65"/>
      <c r="AL744" s="65"/>
      <c r="AM744" s="65"/>
      <c r="AN744" s="65"/>
      <c r="AO744" s="71"/>
      <c r="AP744" s="72">
        <v>97.386195517036597</v>
      </c>
      <c r="AQ744" s="72">
        <v>98.873609098613798</v>
      </c>
      <c r="AR744" s="65"/>
      <c r="AS744" s="65">
        <f t="shared" si="67"/>
        <v>98.873609098613798</v>
      </c>
      <c r="AT744" s="72">
        <v>4</v>
      </c>
      <c r="AU744" s="72">
        <v>-7</v>
      </c>
      <c r="AV744" s="65">
        <f t="shared" si="63"/>
        <v>4</v>
      </c>
      <c r="AW744" s="63" t="s">
        <v>5569</v>
      </c>
    </row>
    <row r="745" spans="1:49" ht="16" customHeight="1" x14ac:dyDescent="0.2">
      <c r="A745" s="30" t="s">
        <v>2462</v>
      </c>
      <c r="B745" s="30" t="s">
        <v>2464</v>
      </c>
      <c r="C745" s="71"/>
      <c r="D745" s="72">
        <v>12.5</v>
      </c>
      <c r="E745" s="72">
        <v>0.9</v>
      </c>
      <c r="F745" s="72">
        <v>-12.9</v>
      </c>
      <c r="G745" s="72">
        <v>42.7</v>
      </c>
      <c r="H745" s="72">
        <f t="shared" si="62"/>
        <v>42.7</v>
      </c>
      <c r="I745" s="72" t="s">
        <v>5568</v>
      </c>
      <c r="J745" s="71"/>
      <c r="K745" s="65"/>
      <c r="L745" s="72">
        <v>83.775232661230802</v>
      </c>
      <c r="M745" s="72">
        <v>100</v>
      </c>
      <c r="N745" s="72">
        <v>100.14624366080901</v>
      </c>
      <c r="O745" s="65">
        <f t="shared" si="64"/>
        <v>83.775232661230802</v>
      </c>
      <c r="P745" s="71"/>
      <c r="Q745" s="72">
        <v>57.9213302</v>
      </c>
      <c r="R745" s="72">
        <v>26.582278481012601</v>
      </c>
      <c r="S745" s="72">
        <v>93.171944055943996</v>
      </c>
      <c r="T745" s="72">
        <v>67.530208409658599</v>
      </c>
      <c r="U745" s="72">
        <v>49.780309497964701</v>
      </c>
      <c r="V745" s="65">
        <f t="shared" si="65"/>
        <v>93.171944055943996</v>
      </c>
      <c r="W745" s="71"/>
      <c r="X745" s="72">
        <v>39.352340506329099</v>
      </c>
      <c r="Y745" s="72">
        <v>51.148851948051899</v>
      </c>
      <c r="Z745" s="72">
        <v>36.046511627906902</v>
      </c>
      <c r="AA745" s="72">
        <v>25.128946419999998</v>
      </c>
      <c r="AB745" s="72">
        <v>62.787915511120403</v>
      </c>
      <c r="AC745" s="72">
        <v>15.853399999999899</v>
      </c>
      <c r="AD745" s="72">
        <v>0</v>
      </c>
      <c r="AE745" s="72">
        <v>24.3438285312692</v>
      </c>
      <c r="AF745" s="65"/>
      <c r="AG745" s="72">
        <v>-30.483946488145399</v>
      </c>
      <c r="AH745" s="72">
        <v>-9.5048866497502402</v>
      </c>
      <c r="AI745" s="65">
        <f t="shared" si="66"/>
        <v>62.787915511120403</v>
      </c>
      <c r="AJ745" s="71"/>
      <c r="AK745" s="65"/>
      <c r="AL745" s="65"/>
      <c r="AM745" s="65"/>
      <c r="AN745" s="65"/>
      <c r="AO745" s="71"/>
      <c r="AP745" s="72">
        <v>97.494346557753801</v>
      </c>
      <c r="AQ745" s="65"/>
      <c r="AR745" s="65"/>
      <c r="AS745" s="65">
        <f t="shared" si="67"/>
        <v>97.494346557753801</v>
      </c>
      <c r="AT745" s="72">
        <v>1</v>
      </c>
      <c r="AU745" s="72">
        <v>6</v>
      </c>
      <c r="AV745" s="65">
        <f t="shared" si="63"/>
        <v>6</v>
      </c>
      <c r="AW745" s="63" t="s">
        <v>5569</v>
      </c>
    </row>
    <row r="746" spans="1:49" ht="16" customHeight="1" x14ac:dyDescent="0.2">
      <c r="A746" s="30" t="s">
        <v>2465</v>
      </c>
      <c r="B746" s="30" t="s">
        <v>2467</v>
      </c>
      <c r="C746" s="73"/>
      <c r="D746" s="72">
        <v>-31.3</v>
      </c>
      <c r="E746" s="72">
        <v>-2.8</v>
      </c>
      <c r="F746" s="72">
        <v>-12</v>
      </c>
      <c r="G746" s="65"/>
      <c r="H746" s="72">
        <f t="shared" si="62"/>
        <v>-2.8</v>
      </c>
      <c r="I746" s="72" t="s">
        <v>5568</v>
      </c>
      <c r="J746" s="73"/>
      <c r="K746" s="65"/>
      <c r="L746" s="72">
        <v>93.554202282158897</v>
      </c>
      <c r="M746" s="72">
        <v>103.21944127115999</v>
      </c>
      <c r="N746" s="72">
        <v>103.80233518103501</v>
      </c>
      <c r="O746" s="65">
        <f t="shared" si="64"/>
        <v>93.554202282158897</v>
      </c>
      <c r="P746" s="73"/>
      <c r="Q746" s="72">
        <v>27.071675800000001</v>
      </c>
      <c r="R746" s="72">
        <v>8.9137270737374692</v>
      </c>
      <c r="S746" s="72">
        <v>23.0670489510489</v>
      </c>
      <c r="T746" s="72">
        <v>32.476086844296397</v>
      </c>
      <c r="U746" s="72">
        <v>30.9200652645861</v>
      </c>
      <c r="V746" s="65">
        <f t="shared" si="65"/>
        <v>32.476086844296397</v>
      </c>
      <c r="W746" s="73"/>
      <c r="X746" s="72">
        <v>33.656137974683503</v>
      </c>
      <c r="Y746" s="72">
        <v>43.356644155844101</v>
      </c>
      <c r="Z746" s="72">
        <v>87.881022615535898</v>
      </c>
      <c r="AA746" s="72">
        <v>26.289341870000001</v>
      </c>
      <c r="AB746" s="72">
        <v>4.7550241984975896</v>
      </c>
      <c r="AC746" s="72">
        <v>11.0334</v>
      </c>
      <c r="AD746" s="72">
        <v>82.020367751060803</v>
      </c>
      <c r="AE746" s="72">
        <v>4.7654128297010399</v>
      </c>
      <c r="AF746" s="65"/>
      <c r="AG746" s="72">
        <v>-24.477752024488801</v>
      </c>
      <c r="AH746" s="72">
        <v>42.910789203765198</v>
      </c>
      <c r="AI746" s="65">
        <f t="shared" si="66"/>
        <v>87.881022615535898</v>
      </c>
      <c r="AJ746" s="73"/>
      <c r="AK746" s="65"/>
      <c r="AL746" s="65"/>
      <c r="AM746" s="65"/>
      <c r="AN746" s="65"/>
      <c r="AO746" s="73"/>
      <c r="AP746" s="72">
        <v>100.450049549634</v>
      </c>
      <c r="AQ746" s="65"/>
      <c r="AR746" s="65"/>
      <c r="AS746" s="65">
        <f t="shared" si="67"/>
        <v>100.450049549634</v>
      </c>
      <c r="AT746" s="72">
        <v>-12</v>
      </c>
      <c r="AU746" s="72">
        <v>-11</v>
      </c>
      <c r="AV746" s="65">
        <f t="shared" si="63"/>
        <v>-11</v>
      </c>
      <c r="AW746" s="63" t="s">
        <v>5569</v>
      </c>
    </row>
    <row r="747" spans="1:49" ht="16" customHeight="1" x14ac:dyDescent="0.2">
      <c r="A747" s="30" t="s">
        <v>2468</v>
      </c>
      <c r="B747" s="30" t="s">
        <v>2470</v>
      </c>
      <c r="C747" s="71"/>
      <c r="D747" s="72">
        <v>-3.2</v>
      </c>
      <c r="E747" s="72">
        <v>-26.6</v>
      </c>
      <c r="F747" s="72">
        <v>23.4</v>
      </c>
      <c r="G747" s="72">
        <v>33.6</v>
      </c>
      <c r="H747" s="72">
        <f t="shared" si="62"/>
        <v>33.6</v>
      </c>
      <c r="I747" s="72" t="s">
        <v>5568</v>
      </c>
      <c r="J747" s="71"/>
      <c r="K747" s="65"/>
      <c r="L747" s="72">
        <v>30.326600626239902</v>
      </c>
      <c r="M747" s="72">
        <v>-93.810364523834195</v>
      </c>
      <c r="N747" s="72">
        <v>-90.7017336950112</v>
      </c>
      <c r="O747" s="65">
        <f t="shared" si="64"/>
        <v>30.326600626239902</v>
      </c>
      <c r="P747" s="71"/>
      <c r="Q747" s="72">
        <v>-42.770350000000001</v>
      </c>
      <c r="R747" s="72">
        <v>-15.3333380140258</v>
      </c>
      <c r="S747" s="72">
        <v>69.657958041957997</v>
      </c>
      <c r="T747" s="72">
        <v>39.886578101582003</v>
      </c>
      <c r="U747" s="72">
        <v>13.2809879240162</v>
      </c>
      <c r="V747" s="65">
        <f t="shared" si="65"/>
        <v>69.657958041957997</v>
      </c>
      <c r="W747" s="71"/>
      <c r="X747" s="72">
        <v>-4.9514569620253104</v>
      </c>
      <c r="Y747" s="72">
        <v>10.889111688311599</v>
      </c>
      <c r="Z747" s="72">
        <v>-5.7668711656441696</v>
      </c>
      <c r="AA747" s="72">
        <v>-19.807172619999999</v>
      </c>
      <c r="AB747" s="72">
        <v>36.2822369782359</v>
      </c>
      <c r="AC747" s="72">
        <v>17.3584</v>
      </c>
      <c r="AD747" s="72">
        <v>0</v>
      </c>
      <c r="AE747" s="72">
        <v>11.4320927516321</v>
      </c>
      <c r="AF747" s="65"/>
      <c r="AG747" s="72">
        <v>1.5350227571028701</v>
      </c>
      <c r="AH747" s="72">
        <v>23.964754691346101</v>
      </c>
      <c r="AI747" s="65">
        <f t="shared" si="66"/>
        <v>36.2822369782359</v>
      </c>
      <c r="AJ747" s="71"/>
      <c r="AK747" s="65"/>
      <c r="AL747" s="65"/>
      <c r="AM747" s="65"/>
      <c r="AN747" s="65"/>
      <c r="AO747" s="71"/>
      <c r="AP747" s="72">
        <v>-15.594763385959199</v>
      </c>
      <c r="AQ747" s="65"/>
      <c r="AR747" s="65"/>
      <c r="AS747" s="65">
        <f t="shared" si="67"/>
        <v>-15.594763385959199</v>
      </c>
      <c r="AT747" s="72">
        <v>-7</v>
      </c>
      <c r="AU747" s="72">
        <v>5</v>
      </c>
      <c r="AV747" s="65">
        <f t="shared" si="63"/>
        <v>5</v>
      </c>
      <c r="AW747" s="63" t="s">
        <v>5569</v>
      </c>
    </row>
    <row r="748" spans="1:49" ht="16" customHeight="1" x14ac:dyDescent="0.2">
      <c r="A748" s="30" t="s">
        <v>2471</v>
      </c>
      <c r="B748" s="30" t="s">
        <v>2473</v>
      </c>
      <c r="C748" s="71"/>
      <c r="D748" s="72">
        <v>37.5</v>
      </c>
      <c r="E748" s="72">
        <v>-11</v>
      </c>
      <c r="F748" s="72">
        <v>-51</v>
      </c>
      <c r="G748" s="72">
        <v>42.7</v>
      </c>
      <c r="H748" s="72">
        <f t="shared" si="62"/>
        <v>42.7</v>
      </c>
      <c r="I748" s="72" t="s">
        <v>5568</v>
      </c>
      <c r="J748" s="71"/>
      <c r="K748" s="65"/>
      <c r="L748" s="72">
        <v>3.1602323201854099</v>
      </c>
      <c r="M748" s="72">
        <v>75.210302212067702</v>
      </c>
      <c r="N748" s="72">
        <v>76.381648779337098</v>
      </c>
      <c r="O748" s="65">
        <f t="shared" si="64"/>
        <v>3.1602323201854099</v>
      </c>
      <c r="P748" s="71"/>
      <c r="Q748" s="72">
        <v>-44.682541000000001</v>
      </c>
      <c r="R748" s="72">
        <v>94.732552837226507</v>
      </c>
      <c r="S748" s="72">
        <v>28.486629370629299</v>
      </c>
      <c r="T748" s="72">
        <v>28.8957371357202</v>
      </c>
      <c r="U748" s="72">
        <v>5.9539865671641801</v>
      </c>
      <c r="V748" s="65">
        <f t="shared" si="65"/>
        <v>94.732552837226507</v>
      </c>
      <c r="W748" s="71"/>
      <c r="X748" s="72">
        <v>11.820694936708801</v>
      </c>
      <c r="Y748" s="72">
        <v>-0.79919999999999902</v>
      </c>
      <c r="Z748" s="72">
        <v>18.398076080131698</v>
      </c>
      <c r="AA748" s="72">
        <v>-87.043286929999994</v>
      </c>
      <c r="AB748" s="72">
        <v>49.320190346702901</v>
      </c>
      <c r="AC748" s="72">
        <v>22.847200000000001</v>
      </c>
      <c r="AD748" s="72">
        <v>19.861650243853799</v>
      </c>
      <c r="AE748" s="72">
        <v>111.14335885774901</v>
      </c>
      <c r="AF748" s="65"/>
      <c r="AG748" s="72">
        <v>-24.679975577802001</v>
      </c>
      <c r="AH748" s="72">
        <v>-4.4875361784362902</v>
      </c>
      <c r="AI748" s="65">
        <f t="shared" si="66"/>
        <v>111.14335885774901</v>
      </c>
      <c r="AJ748" s="71"/>
      <c r="AK748" s="65"/>
      <c r="AL748" s="65"/>
      <c r="AM748" s="65"/>
      <c r="AN748" s="65"/>
      <c r="AO748" s="71"/>
      <c r="AP748" s="72">
        <v>-10.115899303448</v>
      </c>
      <c r="AQ748" s="65"/>
      <c r="AR748" s="65"/>
      <c r="AS748" s="65">
        <f t="shared" si="67"/>
        <v>-10.115899303448</v>
      </c>
      <c r="AT748" s="72">
        <v>-14</v>
      </c>
      <c r="AU748" s="72">
        <v>-30</v>
      </c>
      <c r="AV748" s="65">
        <f t="shared" si="63"/>
        <v>-14</v>
      </c>
      <c r="AW748" s="63" t="s">
        <v>5569</v>
      </c>
    </row>
    <row r="749" spans="1:49" ht="16" customHeight="1" x14ac:dyDescent="0.2">
      <c r="A749" s="30" t="s">
        <v>2474</v>
      </c>
      <c r="B749" s="30" t="s">
        <v>2476</v>
      </c>
      <c r="C749" s="71"/>
      <c r="D749" s="72">
        <v>-119.5</v>
      </c>
      <c r="E749" s="72">
        <v>-40</v>
      </c>
      <c r="F749" s="72">
        <v>-18.2</v>
      </c>
      <c r="G749" s="72">
        <v>24.4</v>
      </c>
      <c r="H749" s="72">
        <f t="shared" si="62"/>
        <v>24.4</v>
      </c>
      <c r="I749" s="72" t="s">
        <v>5568</v>
      </c>
      <c r="J749" s="71"/>
      <c r="K749" s="65"/>
      <c r="L749" s="72">
        <v>94.722482673735698</v>
      </c>
      <c r="M749" s="72">
        <v>102.704694204845</v>
      </c>
      <c r="N749" s="72">
        <v>104.02684563758299</v>
      </c>
      <c r="O749" s="65">
        <f t="shared" si="64"/>
        <v>94.722482673735698</v>
      </c>
      <c r="P749" s="71"/>
      <c r="Q749" s="72">
        <v>16.889711399999999</v>
      </c>
      <c r="R749" s="72">
        <v>63.5580078985965</v>
      </c>
      <c r="S749" s="72">
        <v>34.917104972375597</v>
      </c>
      <c r="T749" s="72">
        <v>7.8260971014492604</v>
      </c>
      <c r="U749" s="72">
        <v>4.2904513437057998</v>
      </c>
      <c r="V749" s="65">
        <f t="shared" si="65"/>
        <v>63.5580078985965</v>
      </c>
      <c r="W749" s="71"/>
      <c r="X749" s="72">
        <v>21.3134039513677</v>
      </c>
      <c r="Y749" s="72">
        <v>6.8931076923076802</v>
      </c>
      <c r="Z749" s="72">
        <v>67.516378197154395</v>
      </c>
      <c r="AA749" s="72">
        <v>22.257768049999999</v>
      </c>
      <c r="AB749" s="72">
        <v>55.458830052675303</v>
      </c>
      <c r="AC749" s="72">
        <v>9.8762500000000006</v>
      </c>
      <c r="AD749" s="72">
        <v>60.399092649039403</v>
      </c>
      <c r="AE749" s="72">
        <v>12.2191526043783</v>
      </c>
      <c r="AF749" s="65"/>
      <c r="AG749" s="72">
        <v>-7.33859245852193</v>
      </c>
      <c r="AH749" s="72">
        <v>77.345578089063906</v>
      </c>
      <c r="AI749" s="65">
        <f t="shared" si="66"/>
        <v>67.516378197154395</v>
      </c>
      <c r="AJ749" s="71"/>
      <c r="AK749" s="65"/>
      <c r="AL749" s="65"/>
      <c r="AM749" s="65"/>
      <c r="AN749" s="65"/>
      <c r="AO749" s="71"/>
      <c r="AP749" s="72">
        <v>94.866865894903199</v>
      </c>
      <c r="AQ749" s="72">
        <v>98.545534078792599</v>
      </c>
      <c r="AR749" s="65"/>
      <c r="AS749" s="65">
        <f t="shared" si="67"/>
        <v>98.545534078792599</v>
      </c>
      <c r="AT749" s="72">
        <v>-3</v>
      </c>
      <c r="AU749" s="72">
        <v>-12</v>
      </c>
      <c r="AV749" s="65">
        <f t="shared" si="63"/>
        <v>-3</v>
      </c>
      <c r="AW749" s="63" t="s">
        <v>5569</v>
      </c>
    </row>
    <row r="750" spans="1:49" ht="16" customHeight="1" x14ac:dyDescent="0.2">
      <c r="A750" s="30" t="s">
        <v>2477</v>
      </c>
      <c r="B750" s="30" t="s">
        <v>2479</v>
      </c>
      <c r="C750" s="71"/>
      <c r="D750" s="72">
        <v>14.1</v>
      </c>
      <c r="E750" s="72">
        <v>-19.100000000000001</v>
      </c>
      <c r="F750" s="72">
        <v>-48</v>
      </c>
      <c r="G750" s="72">
        <v>-21.4</v>
      </c>
      <c r="H750" s="72">
        <f t="shared" si="62"/>
        <v>14.1</v>
      </c>
      <c r="I750" s="72" t="s">
        <v>5568</v>
      </c>
      <c r="J750" s="71"/>
      <c r="K750" s="65"/>
      <c r="L750" s="72">
        <v>90.508216445885907</v>
      </c>
      <c r="M750" s="72">
        <v>102.704694204845</v>
      </c>
      <c r="N750" s="72">
        <v>104.02684563758299</v>
      </c>
      <c r="O750" s="65">
        <f t="shared" si="64"/>
        <v>90.508216445885907</v>
      </c>
      <c r="P750" s="71"/>
      <c r="Q750" s="72">
        <v>-100.56775</v>
      </c>
      <c r="R750" s="72">
        <v>-0.46741034124917002</v>
      </c>
      <c r="S750" s="72">
        <v>-7.4033370165745804</v>
      </c>
      <c r="T750" s="72">
        <v>20.7729570048309</v>
      </c>
      <c r="U750" s="72">
        <v>-8.1565076379066408</v>
      </c>
      <c r="V750" s="65">
        <f t="shared" si="65"/>
        <v>20.7729570048309</v>
      </c>
      <c r="W750" s="71"/>
      <c r="X750" s="72">
        <v>10.3711547112462</v>
      </c>
      <c r="Y750" s="72">
        <v>11.288712087912</v>
      </c>
      <c r="Z750" s="72">
        <v>57.077868998116301</v>
      </c>
      <c r="AA750" s="72">
        <v>-93.670956610000005</v>
      </c>
      <c r="AB750" s="72">
        <v>49.0208987791802</v>
      </c>
      <c r="AC750" s="72">
        <v>6.7804000000000002</v>
      </c>
      <c r="AD750" s="72">
        <v>41.785550887992301</v>
      </c>
      <c r="AE750" s="72">
        <v>1.7196506577703199</v>
      </c>
      <c r="AF750" s="65"/>
      <c r="AG750" s="72">
        <v>-27.544392115064401</v>
      </c>
      <c r="AH750" s="72">
        <v>1.3707338230032999</v>
      </c>
      <c r="AI750" s="65">
        <f t="shared" si="66"/>
        <v>57.077868998116301</v>
      </c>
      <c r="AJ750" s="71"/>
      <c r="AK750" s="65"/>
      <c r="AL750" s="65"/>
      <c r="AM750" s="65"/>
      <c r="AN750" s="65"/>
      <c r="AO750" s="71"/>
      <c r="AP750" s="72">
        <v>-13.9716728501775</v>
      </c>
      <c r="AQ750" s="72">
        <v>-21.728756521112299</v>
      </c>
      <c r="AR750" s="65"/>
      <c r="AS750" s="65">
        <f t="shared" si="67"/>
        <v>-13.9716728501775</v>
      </c>
      <c r="AT750" s="72">
        <v>-6</v>
      </c>
      <c r="AU750" s="72">
        <v>-10</v>
      </c>
      <c r="AV750" s="65">
        <f t="shared" si="63"/>
        <v>-6</v>
      </c>
      <c r="AW750" s="63" t="s">
        <v>5569</v>
      </c>
    </row>
    <row r="751" spans="1:49" ht="16" customHeight="1" x14ac:dyDescent="0.2">
      <c r="A751" s="30" t="s">
        <v>2480</v>
      </c>
      <c r="B751" s="30" t="s">
        <v>2482</v>
      </c>
      <c r="C751" s="71"/>
      <c r="D751" s="72">
        <v>-21</v>
      </c>
      <c r="E751" s="72">
        <v>-35.5</v>
      </c>
      <c r="F751" s="72">
        <v>-46.7</v>
      </c>
      <c r="G751" s="72">
        <v>10.7</v>
      </c>
      <c r="H751" s="72">
        <f t="shared" si="62"/>
        <v>10.7</v>
      </c>
      <c r="I751" s="72" t="s">
        <v>5568</v>
      </c>
      <c r="J751" s="71"/>
      <c r="K751" s="65"/>
      <c r="L751" s="72">
        <v>95.860305634613198</v>
      </c>
      <c r="M751" s="72">
        <v>101.664427202982</v>
      </c>
      <c r="N751" s="72">
        <v>100.671140939597</v>
      </c>
      <c r="O751" s="65">
        <f t="shared" si="64"/>
        <v>95.860305634613198</v>
      </c>
      <c r="P751" s="71"/>
      <c r="Q751" s="72">
        <v>32.935108900000003</v>
      </c>
      <c r="R751" s="72">
        <v>42.570281124498003</v>
      </c>
      <c r="S751" s="72">
        <v>61.4364419889502</v>
      </c>
      <c r="T751" s="72">
        <v>48.888899033816401</v>
      </c>
      <c r="U751" s="72">
        <v>25.082530551626501</v>
      </c>
      <c r="V751" s="65">
        <f t="shared" si="65"/>
        <v>61.4364419889502</v>
      </c>
      <c r="W751" s="71"/>
      <c r="X751" s="72">
        <v>24.9608203647416</v>
      </c>
      <c r="Y751" s="72">
        <v>14.585415384615301</v>
      </c>
      <c r="Z751" s="72">
        <v>79.844961240309999</v>
      </c>
      <c r="AA751" s="72">
        <v>32.714581819999999</v>
      </c>
      <c r="AB751" s="72">
        <v>40.421402827834697</v>
      </c>
      <c r="AC751" s="72">
        <v>1.8927499999999899</v>
      </c>
      <c r="AD751" s="72">
        <v>100</v>
      </c>
      <c r="AE751" s="72">
        <v>50.479128429672897</v>
      </c>
      <c r="AF751" s="65"/>
      <c r="AG751" s="72">
        <v>9.9341540274808899</v>
      </c>
      <c r="AH751" s="72">
        <v>65.796976706261304</v>
      </c>
      <c r="AI751" s="65">
        <f t="shared" si="66"/>
        <v>100</v>
      </c>
      <c r="AJ751" s="71"/>
      <c r="AK751" s="65"/>
      <c r="AL751" s="65"/>
      <c r="AM751" s="65"/>
      <c r="AN751" s="65"/>
      <c r="AO751" s="71"/>
      <c r="AP751" s="72">
        <v>-3.4832137635875999</v>
      </c>
      <c r="AQ751" s="72">
        <v>-3.2869637402540501</v>
      </c>
      <c r="AR751" s="65"/>
      <c r="AS751" s="65">
        <f t="shared" si="67"/>
        <v>-3.2869637402540501</v>
      </c>
      <c r="AT751" s="72">
        <v>-5</v>
      </c>
      <c r="AU751" s="72">
        <v>-13</v>
      </c>
      <c r="AV751" s="65">
        <f t="shared" si="63"/>
        <v>-5</v>
      </c>
      <c r="AW751" s="63" t="s">
        <v>5569</v>
      </c>
    </row>
    <row r="752" spans="1:49" ht="16" customHeight="1" x14ac:dyDescent="0.2">
      <c r="A752" s="30" t="s">
        <v>2483</v>
      </c>
      <c r="B752" s="30" t="s">
        <v>2485</v>
      </c>
      <c r="C752" s="71"/>
      <c r="D752" s="72">
        <v>-22.2</v>
      </c>
      <c r="E752" s="72">
        <v>-27.3</v>
      </c>
      <c r="F752" s="72">
        <v>46.3</v>
      </c>
      <c r="G752" s="72">
        <v>29</v>
      </c>
      <c r="H752" s="72">
        <f t="shared" si="62"/>
        <v>46.3</v>
      </c>
      <c r="I752" s="72" t="s">
        <v>5568</v>
      </c>
      <c r="J752" s="71"/>
      <c r="K752" s="65"/>
      <c r="L752" s="72">
        <v>81.863947836085302</v>
      </c>
      <c r="M752" s="72">
        <v>102.704694204845</v>
      </c>
      <c r="N752" s="72">
        <v>101.510067114093</v>
      </c>
      <c r="O752" s="65">
        <f t="shared" si="64"/>
        <v>81.863947836085302</v>
      </c>
      <c r="P752" s="71"/>
      <c r="Q752" s="72">
        <v>-108.88279</v>
      </c>
      <c r="R752" s="72">
        <v>-1.2395235408640699</v>
      </c>
      <c r="S752" s="72">
        <v>45.414342541436397</v>
      </c>
      <c r="T752" s="72">
        <v>19.033826570048301</v>
      </c>
      <c r="U752" s="72">
        <v>9.0995036775106097</v>
      </c>
      <c r="V752" s="65">
        <f t="shared" si="65"/>
        <v>45.414342541436397</v>
      </c>
      <c r="W752" s="71"/>
      <c r="X752" s="72">
        <v>21.617355319148899</v>
      </c>
      <c r="Y752" s="72">
        <v>13.4865142857142</v>
      </c>
      <c r="Z752" s="72">
        <v>9.0361445783132499</v>
      </c>
      <c r="AA752" s="72">
        <v>-213.48432020000001</v>
      </c>
      <c r="AB752" s="72">
        <v>35.220404768505603</v>
      </c>
      <c r="AC752" s="72">
        <v>11.342000000000001</v>
      </c>
      <c r="AD752" s="72">
        <v>77.280782590203401</v>
      </c>
      <c r="AE752" s="72">
        <v>2.2465724355188001</v>
      </c>
      <c r="AF752" s="65"/>
      <c r="AG752" s="72">
        <v>-14.5861366698441</v>
      </c>
      <c r="AH752" s="72">
        <v>22.2690506621807</v>
      </c>
      <c r="AI752" s="65">
        <f t="shared" si="66"/>
        <v>77.280782590203401</v>
      </c>
      <c r="AJ752" s="71"/>
      <c r="AK752" s="65"/>
      <c r="AL752" s="65"/>
      <c r="AM752" s="65"/>
      <c r="AN752" s="65"/>
      <c r="AO752" s="71"/>
      <c r="AP752" s="72">
        <v>-10.9449782346978</v>
      </c>
      <c r="AQ752" s="72">
        <v>-9.0829557570952293</v>
      </c>
      <c r="AR752" s="65"/>
      <c r="AS752" s="65">
        <f t="shared" si="67"/>
        <v>-9.0829557570952293</v>
      </c>
      <c r="AT752" s="72">
        <v>-1</v>
      </c>
      <c r="AU752" s="72">
        <v>-13</v>
      </c>
      <c r="AV752" s="65">
        <f t="shared" si="63"/>
        <v>-1</v>
      </c>
      <c r="AW752" s="63" t="s">
        <v>5569</v>
      </c>
    </row>
    <row r="753" spans="1:49" ht="16" customHeight="1" x14ac:dyDescent="0.2">
      <c r="A753" s="30" t="s">
        <v>2486</v>
      </c>
      <c r="B753" s="30" t="s">
        <v>2488</v>
      </c>
      <c r="C753" s="71"/>
      <c r="D753" s="72">
        <v>35.9</v>
      </c>
      <c r="E753" s="72">
        <v>1.7</v>
      </c>
      <c r="F753" s="72">
        <v>-21</v>
      </c>
      <c r="G753" s="72">
        <v>15.3</v>
      </c>
      <c r="H753" s="72">
        <f t="shared" si="62"/>
        <v>35.9</v>
      </c>
      <c r="I753" s="72" t="s">
        <v>5568</v>
      </c>
      <c r="J753" s="71"/>
      <c r="K753" s="65"/>
      <c r="L753" s="72">
        <v>96.314779080568997</v>
      </c>
      <c r="M753" s="72">
        <v>104.091716873997</v>
      </c>
      <c r="N753" s="72">
        <v>104.86577181208</v>
      </c>
      <c r="O753" s="65">
        <f t="shared" si="64"/>
        <v>96.314779080568997</v>
      </c>
      <c r="P753" s="71"/>
      <c r="Q753" s="72">
        <v>97.663534200000001</v>
      </c>
      <c r="R753" s="72">
        <v>100.112291413894</v>
      </c>
      <c r="S753" s="72">
        <v>96.353569060773395</v>
      </c>
      <c r="T753" s="72">
        <v>55.362328985507197</v>
      </c>
      <c r="U753" s="72">
        <v>12.069800707213499</v>
      </c>
      <c r="V753" s="65">
        <f t="shared" si="65"/>
        <v>100.112291413894</v>
      </c>
      <c r="W753" s="71"/>
      <c r="X753" s="72">
        <v>17.362036170212701</v>
      </c>
      <c r="Y753" s="72">
        <v>45.354646153846097</v>
      </c>
      <c r="Z753" s="72">
        <v>103.329246188293</v>
      </c>
      <c r="AA753" s="72">
        <v>6.354531937</v>
      </c>
      <c r="AB753" s="72">
        <v>94.261158857776493</v>
      </c>
      <c r="AC753" s="72">
        <v>-0.28779999999999001</v>
      </c>
      <c r="AD753" s="72">
        <v>0</v>
      </c>
      <c r="AE753" s="72">
        <v>41.788039131489199</v>
      </c>
      <c r="AF753" s="65"/>
      <c r="AG753" s="72">
        <v>-12.474816308153001</v>
      </c>
      <c r="AH753" s="72">
        <v>28.330224591310699</v>
      </c>
      <c r="AI753" s="65">
        <f t="shared" si="66"/>
        <v>103.329246188293</v>
      </c>
      <c r="AJ753" s="71"/>
      <c r="AK753" s="65"/>
      <c r="AL753" s="65"/>
      <c r="AM753" s="65"/>
      <c r="AN753" s="65"/>
      <c r="AO753" s="71"/>
      <c r="AP753" s="72">
        <v>95.986567949184703</v>
      </c>
      <c r="AQ753" s="72">
        <v>99.221567452969694</v>
      </c>
      <c r="AR753" s="65"/>
      <c r="AS753" s="65">
        <f t="shared" si="67"/>
        <v>99.221567452969694</v>
      </c>
      <c r="AT753" s="72">
        <v>-6</v>
      </c>
      <c r="AU753" s="72">
        <v>21</v>
      </c>
      <c r="AV753" s="65">
        <f t="shared" si="63"/>
        <v>21</v>
      </c>
      <c r="AW753" s="63" t="s">
        <v>5567</v>
      </c>
    </row>
    <row r="754" spans="1:49" ht="16" customHeight="1" x14ac:dyDescent="0.2">
      <c r="A754" s="30" t="s">
        <v>2489</v>
      </c>
      <c r="B754" s="30" t="s">
        <v>2491</v>
      </c>
      <c r="C754" s="71"/>
      <c r="D754" s="72">
        <v>82.3</v>
      </c>
      <c r="E754" s="72">
        <v>57.4</v>
      </c>
      <c r="F754" s="72">
        <v>-6.4</v>
      </c>
      <c r="G754" s="72">
        <v>35.9</v>
      </c>
      <c r="H754" s="72">
        <f t="shared" si="62"/>
        <v>82.3</v>
      </c>
      <c r="I754" s="72" t="s">
        <v>5566</v>
      </c>
      <c r="J754" s="71"/>
      <c r="K754" s="65"/>
      <c r="L754" s="72">
        <v>90.834166088907196</v>
      </c>
      <c r="M754" s="72">
        <v>102.897497144044</v>
      </c>
      <c r="N754" s="72">
        <v>103.07111687699</v>
      </c>
      <c r="O754" s="65">
        <f t="shared" si="64"/>
        <v>90.834166088907196</v>
      </c>
      <c r="P754" s="71"/>
      <c r="Q754" s="72">
        <v>96.072988699999996</v>
      </c>
      <c r="R754" s="72">
        <v>-22.560975609756099</v>
      </c>
      <c r="S754" s="72">
        <v>95.444671328671305</v>
      </c>
      <c r="T754" s="72">
        <v>94.590991090757697</v>
      </c>
      <c r="U754" s="72">
        <v>95.0991697421981</v>
      </c>
      <c r="V754" s="65">
        <f t="shared" si="65"/>
        <v>96.072988699999996</v>
      </c>
      <c r="W754" s="71"/>
      <c r="X754" s="72">
        <v>95.048543037974596</v>
      </c>
      <c r="Y754" s="72">
        <v>99.200800000000001</v>
      </c>
      <c r="Z754" s="72">
        <v>114.682539682539</v>
      </c>
      <c r="AA754" s="72">
        <v>78.278871539999997</v>
      </c>
      <c r="AB754" s="72">
        <v>91.338258485010897</v>
      </c>
      <c r="AC754" s="72">
        <v>69.790599999999998</v>
      </c>
      <c r="AD754" s="72">
        <v>63.497830130192099</v>
      </c>
      <c r="AE754" s="72">
        <v>78.817513840240693</v>
      </c>
      <c r="AF754" s="65"/>
      <c r="AG754" s="72">
        <v>27.256310358593201</v>
      </c>
      <c r="AH754" s="72">
        <v>83.578256278557404</v>
      </c>
      <c r="AI754" s="65">
        <f t="shared" si="66"/>
        <v>114.682539682539</v>
      </c>
      <c r="AJ754" s="71"/>
      <c r="AK754" s="65"/>
      <c r="AL754" s="65"/>
      <c r="AM754" s="65"/>
      <c r="AN754" s="65"/>
      <c r="AO754" s="71"/>
      <c r="AP754" s="72">
        <v>99.090632145703495</v>
      </c>
      <c r="AQ754" s="65"/>
      <c r="AR754" s="65"/>
      <c r="AS754" s="65">
        <f t="shared" si="67"/>
        <v>99.090632145703495</v>
      </c>
      <c r="AT754" s="72">
        <v>-2</v>
      </c>
      <c r="AU754" s="72">
        <v>41</v>
      </c>
      <c r="AV754" s="65">
        <f t="shared" si="63"/>
        <v>41</v>
      </c>
      <c r="AW754" s="63" t="s">
        <v>5567</v>
      </c>
    </row>
    <row r="755" spans="1:49" ht="16" customHeight="1" x14ac:dyDescent="0.2">
      <c r="A755" s="30" t="s">
        <v>2492</v>
      </c>
      <c r="B755" s="30" t="s">
        <v>2494</v>
      </c>
      <c r="C755" s="71"/>
      <c r="D755" s="72">
        <v>5.0999999999999996</v>
      </c>
      <c r="E755" s="72">
        <v>-47.4</v>
      </c>
      <c r="F755" s="72">
        <v>-54.6</v>
      </c>
      <c r="G755" s="72">
        <v>1.5</v>
      </c>
      <c r="H755" s="72">
        <f t="shared" si="62"/>
        <v>5.0999999999999996</v>
      </c>
      <c r="I755" s="72" t="s">
        <v>5568</v>
      </c>
      <c r="J755" s="71"/>
      <c r="K755" s="65"/>
      <c r="L755" s="72">
        <v>27.089813539025101</v>
      </c>
      <c r="M755" s="72">
        <v>99.930648866542398</v>
      </c>
      <c r="N755" s="72">
        <v>98.993288590603996</v>
      </c>
      <c r="O755" s="65">
        <f t="shared" si="64"/>
        <v>27.089813539025101</v>
      </c>
      <c r="P755" s="71"/>
      <c r="Q755" s="72">
        <v>9.0030463300000001</v>
      </c>
      <c r="R755" s="72">
        <v>20.851872607016102</v>
      </c>
      <c r="S755" s="72">
        <v>68.950254143646404</v>
      </c>
      <c r="T755" s="72">
        <v>35.458947342995103</v>
      </c>
      <c r="U755" s="72">
        <v>-16.5016278642149</v>
      </c>
      <c r="V755" s="65">
        <f t="shared" si="65"/>
        <v>68.950254143646404</v>
      </c>
      <c r="W755" s="71"/>
      <c r="X755" s="72">
        <v>-5.7382677811550096</v>
      </c>
      <c r="Y755" s="72">
        <v>-5.1948043956044003</v>
      </c>
      <c r="Z755" s="72">
        <v>21.389392377770601</v>
      </c>
      <c r="AA755" s="72">
        <v>-5.1896836549999996</v>
      </c>
      <c r="AB755" s="72">
        <v>74.227347115366499</v>
      </c>
      <c r="AC755" s="72">
        <v>15.453200000000001</v>
      </c>
      <c r="AD755" s="72">
        <v>82.770035773399499</v>
      </c>
      <c r="AE755" s="72">
        <v>11.7428150223421</v>
      </c>
      <c r="AF755" s="65"/>
      <c r="AG755" s="72">
        <v>-21.454199366218401</v>
      </c>
      <c r="AH755" s="72">
        <v>2.5697343136606299</v>
      </c>
      <c r="AI755" s="65">
        <f t="shared" si="66"/>
        <v>82.770035773399499</v>
      </c>
      <c r="AJ755" s="71"/>
      <c r="AK755" s="65"/>
      <c r="AL755" s="65"/>
      <c r="AM755" s="65"/>
      <c r="AN755" s="65"/>
      <c r="AO755" s="71"/>
      <c r="AP755" s="72">
        <v>93.895874269705999</v>
      </c>
      <c r="AQ755" s="72">
        <v>96.239067272776893</v>
      </c>
      <c r="AR755" s="65"/>
      <c r="AS755" s="65">
        <f t="shared" si="67"/>
        <v>96.239067272776893</v>
      </c>
      <c r="AT755" s="72">
        <v>-8</v>
      </c>
      <c r="AU755" s="72">
        <v>-12</v>
      </c>
      <c r="AV755" s="65">
        <f t="shared" si="63"/>
        <v>-8</v>
      </c>
      <c r="AW755" s="63" t="s">
        <v>5569</v>
      </c>
    </row>
    <row r="756" spans="1:49" ht="16" customHeight="1" x14ac:dyDescent="0.2">
      <c r="A756" s="30" t="s">
        <v>2495</v>
      </c>
      <c r="B756" s="30" t="s">
        <v>2497</v>
      </c>
      <c r="C756" s="71"/>
      <c r="D756" s="72">
        <v>76.599999999999994</v>
      </c>
      <c r="E756" s="72">
        <v>-26.6</v>
      </c>
      <c r="F756" s="72">
        <v>-10.4</v>
      </c>
      <c r="G756" s="72">
        <v>42.7</v>
      </c>
      <c r="H756" s="72">
        <f t="shared" si="62"/>
        <v>76.599999999999994</v>
      </c>
      <c r="I756" s="72" t="s">
        <v>5566</v>
      </c>
      <c r="J756" s="71"/>
      <c r="K756" s="65"/>
      <c r="L756" s="72">
        <v>94.931816521001593</v>
      </c>
      <c r="M756" s="72">
        <v>103.74496120670899</v>
      </c>
      <c r="N756" s="72">
        <v>105.704697986577</v>
      </c>
      <c r="O756" s="65">
        <f t="shared" si="64"/>
        <v>94.931816521001593</v>
      </c>
      <c r="P756" s="71"/>
      <c r="Q756" s="72">
        <v>23.6136898</v>
      </c>
      <c r="R756" s="72">
        <v>4.2503000052669897</v>
      </c>
      <c r="S756" s="72">
        <v>34.4751160220994</v>
      </c>
      <c r="T756" s="72">
        <v>17.777787922705301</v>
      </c>
      <c r="U756" s="72">
        <v>5.7048785007072196</v>
      </c>
      <c r="V756" s="65">
        <f t="shared" si="65"/>
        <v>34.4751160220994</v>
      </c>
      <c r="W756" s="71"/>
      <c r="X756" s="72">
        <v>-1.17899726443769</v>
      </c>
      <c r="Y756" s="72">
        <v>15.684316483516399</v>
      </c>
      <c r="Z756" s="72">
        <v>102.83760410373</v>
      </c>
      <c r="AA756" s="72">
        <v>31.682155009999999</v>
      </c>
      <c r="AB756" s="72">
        <v>38.902134738009401</v>
      </c>
      <c r="AC756" s="72">
        <v>7.0005999999999897</v>
      </c>
      <c r="AD756" s="72">
        <v>0</v>
      </c>
      <c r="AE756" s="72">
        <v>-5.8737579065622096</v>
      </c>
      <c r="AF756" s="65"/>
      <c r="AG756" s="72">
        <v>-11.8361063133993</v>
      </c>
      <c r="AH756" s="72">
        <v>15.659268498679401</v>
      </c>
      <c r="AI756" s="65">
        <f t="shared" si="66"/>
        <v>102.83760410373</v>
      </c>
      <c r="AJ756" s="71"/>
      <c r="AK756" s="65"/>
      <c r="AL756" s="65"/>
      <c r="AM756" s="65"/>
      <c r="AN756" s="65"/>
      <c r="AO756" s="71"/>
      <c r="AP756" s="72">
        <v>88.664766234859698</v>
      </c>
      <c r="AQ756" s="72">
        <v>89.190425180254806</v>
      </c>
      <c r="AR756" s="65"/>
      <c r="AS756" s="65">
        <f t="shared" si="67"/>
        <v>89.190425180254806</v>
      </c>
      <c r="AT756" s="72">
        <v>-6</v>
      </c>
      <c r="AU756" s="72">
        <v>-10</v>
      </c>
      <c r="AV756" s="65">
        <f t="shared" si="63"/>
        <v>-6</v>
      </c>
      <c r="AW756" s="63" t="s">
        <v>5569</v>
      </c>
    </row>
    <row r="757" spans="1:49" ht="16" customHeight="1" x14ac:dyDescent="0.2">
      <c r="A757" s="30" t="s">
        <v>2498</v>
      </c>
      <c r="B757" s="30" t="s">
        <v>2500</v>
      </c>
      <c r="C757" s="71"/>
      <c r="D757" s="72">
        <v>89.6</v>
      </c>
      <c r="E757" s="72">
        <v>-38.5</v>
      </c>
      <c r="F757" s="72">
        <v>40.799999999999997</v>
      </c>
      <c r="G757" s="72">
        <v>1.5</v>
      </c>
      <c r="H757" s="72">
        <f t="shared" si="62"/>
        <v>89.6</v>
      </c>
      <c r="I757" s="72" t="s">
        <v>5566</v>
      </c>
      <c r="J757" s="71"/>
      <c r="K757" s="65"/>
      <c r="L757" s="72">
        <v>96.253663841853694</v>
      </c>
      <c r="M757" s="72">
        <v>99.237137531966496</v>
      </c>
      <c r="N757" s="72">
        <v>98.154362416107304</v>
      </c>
      <c r="O757" s="65">
        <f t="shared" si="64"/>
        <v>96.253663841853694</v>
      </c>
      <c r="P757" s="71"/>
      <c r="Q757" s="72">
        <v>44.116235799999998</v>
      </c>
      <c r="R757" s="72">
        <v>105.92800211686399</v>
      </c>
      <c r="S757" s="72">
        <v>98.232022099447505</v>
      </c>
      <c r="T757" s="72">
        <v>98.357498067632804</v>
      </c>
      <c r="U757" s="72">
        <v>92.692148656294194</v>
      </c>
      <c r="V757" s="65">
        <f t="shared" si="65"/>
        <v>105.92800211686399</v>
      </c>
      <c r="W757" s="71"/>
      <c r="X757" s="72">
        <v>83.3194829787234</v>
      </c>
      <c r="Y757" s="72">
        <v>78.321679120879097</v>
      </c>
      <c r="Z757" s="72">
        <v>100.201780204971</v>
      </c>
      <c r="AA757" s="72">
        <v>91.621941969999995</v>
      </c>
      <c r="AB757" s="72">
        <v>87.906847795952302</v>
      </c>
      <c r="AC757" s="72">
        <v>7.9501999999999899</v>
      </c>
      <c r="AD757" s="72">
        <v>40.450216705486902</v>
      </c>
      <c r="AE757" s="72">
        <v>56.532723843987</v>
      </c>
      <c r="AF757" s="65"/>
      <c r="AG757" s="72">
        <v>7.1679181737058197</v>
      </c>
      <c r="AH757" s="72">
        <v>-0.50928502450412305</v>
      </c>
      <c r="AI757" s="65">
        <f t="shared" si="66"/>
        <v>100.201780204971</v>
      </c>
      <c r="AJ757" s="71"/>
      <c r="AK757" s="65"/>
      <c r="AL757" s="65"/>
      <c r="AM757" s="65"/>
      <c r="AN757" s="65"/>
      <c r="AO757" s="71"/>
      <c r="AP757" s="72">
        <v>83.109994324947493</v>
      </c>
      <c r="AQ757" s="72">
        <v>86.1383333291909</v>
      </c>
      <c r="AR757" s="65"/>
      <c r="AS757" s="65">
        <f t="shared" si="67"/>
        <v>86.1383333291909</v>
      </c>
      <c r="AT757" s="72">
        <v>2</v>
      </c>
      <c r="AU757" s="72">
        <v>4</v>
      </c>
      <c r="AV757" s="65">
        <f t="shared" si="63"/>
        <v>4</v>
      </c>
      <c r="AW757" s="63" t="s">
        <v>5569</v>
      </c>
    </row>
    <row r="758" spans="1:49" ht="16" customHeight="1" x14ac:dyDescent="0.2">
      <c r="A758" s="30" t="s">
        <v>2501</v>
      </c>
      <c r="B758" s="30" t="s">
        <v>2503</v>
      </c>
      <c r="C758" s="71"/>
      <c r="D758" s="72">
        <v>9.9</v>
      </c>
      <c r="E758" s="72">
        <v>-28.1</v>
      </c>
      <c r="F758" s="72">
        <v>35.700000000000003</v>
      </c>
      <c r="G758" s="72">
        <v>-3.1</v>
      </c>
      <c r="H758" s="72">
        <f t="shared" si="62"/>
        <v>35.700000000000003</v>
      </c>
      <c r="I758" s="72" t="s">
        <v>5568</v>
      </c>
      <c r="J758" s="71"/>
      <c r="K758" s="65"/>
      <c r="L758" s="72">
        <v>93.420435949651903</v>
      </c>
      <c r="M758" s="72">
        <v>103.74496120670899</v>
      </c>
      <c r="N758" s="72">
        <v>105.704697986577</v>
      </c>
      <c r="O758" s="65">
        <f t="shared" si="64"/>
        <v>93.420435949651903</v>
      </c>
      <c r="P758" s="71"/>
      <c r="Q758" s="72">
        <v>-14.898580000000001</v>
      </c>
      <c r="R758" s="72">
        <v>-14.4899578308136</v>
      </c>
      <c r="S758" s="72">
        <v>11.7126850828729</v>
      </c>
      <c r="T758" s="72">
        <v>-1.4492652173913001</v>
      </c>
      <c r="U758" s="72">
        <v>-1.93302814710042</v>
      </c>
      <c r="V758" s="65">
        <f t="shared" si="65"/>
        <v>11.7126850828729</v>
      </c>
      <c r="W758" s="71"/>
      <c r="X758" s="72">
        <v>11.586960182370801</v>
      </c>
      <c r="Y758" s="72">
        <v>0.29970109890109498</v>
      </c>
      <c r="Z758" s="72">
        <v>19.308798616293998</v>
      </c>
      <c r="AA758" s="72">
        <v>11.7960806</v>
      </c>
      <c r="AB758" s="72">
        <v>100</v>
      </c>
      <c r="AC758" s="72">
        <v>11.6692</v>
      </c>
      <c r="AD758" s="72">
        <v>27.585991764754802</v>
      </c>
      <c r="AE758" s="72">
        <v>-3.0958209851438099</v>
      </c>
      <c r="AF758" s="65"/>
      <c r="AG758" s="72">
        <v>-1.09713445884007</v>
      </c>
      <c r="AH758" s="72">
        <v>41.019278908209898</v>
      </c>
      <c r="AI758" s="65">
        <f t="shared" si="66"/>
        <v>100</v>
      </c>
      <c r="AJ758" s="71"/>
      <c r="AK758" s="65"/>
      <c r="AL758" s="65"/>
      <c r="AM758" s="65"/>
      <c r="AN758" s="65"/>
      <c r="AO758" s="71"/>
      <c r="AP758" s="72">
        <v>78.946102310588302</v>
      </c>
      <c r="AQ758" s="72">
        <v>85.850024978438995</v>
      </c>
      <c r="AR758" s="65"/>
      <c r="AS758" s="65">
        <f t="shared" si="67"/>
        <v>85.850024978438995</v>
      </c>
      <c r="AT758" s="72">
        <v>-3</v>
      </c>
      <c r="AU758" s="72">
        <v>-6</v>
      </c>
      <c r="AV758" s="65">
        <f t="shared" si="63"/>
        <v>-3</v>
      </c>
      <c r="AW758" s="63" t="s">
        <v>5569</v>
      </c>
    </row>
    <row r="759" spans="1:49" ht="16" customHeight="1" x14ac:dyDescent="0.2">
      <c r="A759" s="30" t="s">
        <v>2504</v>
      </c>
      <c r="B759" s="30" t="s">
        <v>2506</v>
      </c>
      <c r="C759" s="71"/>
      <c r="D759" s="72">
        <v>36.200000000000003</v>
      </c>
      <c r="E759" s="72">
        <v>-25.8</v>
      </c>
      <c r="F759" s="72">
        <v>18.7</v>
      </c>
      <c r="G759" s="72">
        <v>61.1</v>
      </c>
      <c r="H759" s="72">
        <f t="shared" si="62"/>
        <v>61.1</v>
      </c>
      <c r="I759" s="72" t="s">
        <v>5568</v>
      </c>
      <c r="J759" s="71"/>
      <c r="K759" s="65"/>
      <c r="L759" s="72">
        <v>96.1212861496779</v>
      </c>
      <c r="M759" s="72">
        <v>102.253608889812</v>
      </c>
      <c r="N759" s="72">
        <v>103.07111687699</v>
      </c>
      <c r="O759" s="65">
        <f t="shared" si="64"/>
        <v>96.1212861496779</v>
      </c>
      <c r="P759" s="71"/>
      <c r="Q759" s="72">
        <v>18.718444000000002</v>
      </c>
      <c r="R759" s="72">
        <v>27.422047267259199</v>
      </c>
      <c r="S759" s="72">
        <v>13.451664335664301</v>
      </c>
      <c r="T759" s="72">
        <v>12.4927396336386</v>
      </c>
      <c r="U759" s="72">
        <v>11.652765400271299</v>
      </c>
      <c r="V759" s="65">
        <f t="shared" si="65"/>
        <v>27.422047267259199</v>
      </c>
      <c r="W759" s="71"/>
      <c r="X759" s="72">
        <v>23.213099999999901</v>
      </c>
      <c r="Y759" s="72">
        <v>14.7852155844155</v>
      </c>
      <c r="Z759" s="72">
        <v>83.7509329352809</v>
      </c>
      <c r="AA759" s="72">
        <v>31.78759144</v>
      </c>
      <c r="AB759" s="72">
        <v>0</v>
      </c>
      <c r="AC759" s="72">
        <v>13.14775</v>
      </c>
      <c r="AD759" s="72">
        <v>3.13479623824451</v>
      </c>
      <c r="AE759" s="72">
        <v>26.006092672548199</v>
      </c>
      <c r="AF759" s="65"/>
      <c r="AG759" s="72">
        <v>11.0103427337959</v>
      </c>
      <c r="AH759" s="72">
        <v>70.6616984372194</v>
      </c>
      <c r="AI759" s="65">
        <f t="shared" si="66"/>
        <v>83.7509329352809</v>
      </c>
      <c r="AJ759" s="71"/>
      <c r="AK759" s="65"/>
      <c r="AL759" s="65"/>
      <c r="AM759" s="65"/>
      <c r="AN759" s="65"/>
      <c r="AO759" s="71"/>
      <c r="AP759" s="72">
        <v>96.237915320786897</v>
      </c>
      <c r="AQ759" s="65"/>
      <c r="AR759" s="65"/>
      <c r="AS759" s="65">
        <f t="shared" si="67"/>
        <v>96.237915320786897</v>
      </c>
      <c r="AT759" s="72">
        <v>-2</v>
      </c>
      <c r="AU759" s="72">
        <v>0</v>
      </c>
      <c r="AV759" s="65">
        <f t="shared" si="63"/>
        <v>0</v>
      </c>
      <c r="AW759" s="63" t="s">
        <v>5569</v>
      </c>
    </row>
    <row r="760" spans="1:49" ht="16" customHeight="1" x14ac:dyDescent="0.2">
      <c r="A760" s="30" t="s">
        <v>2507</v>
      </c>
      <c r="B760" s="30" t="s">
        <v>2509</v>
      </c>
      <c r="C760" s="71"/>
      <c r="D760" s="72">
        <v>9.4</v>
      </c>
      <c r="E760" s="72">
        <v>4.5999999999999996</v>
      </c>
      <c r="F760" s="72">
        <v>11.1</v>
      </c>
      <c r="G760" s="72">
        <v>17.600000000000001</v>
      </c>
      <c r="H760" s="72">
        <f t="shared" si="62"/>
        <v>17.600000000000001</v>
      </c>
      <c r="I760" s="72" t="s">
        <v>5568</v>
      </c>
      <c r="J760" s="71"/>
      <c r="K760" s="65"/>
      <c r="L760" s="72">
        <v>14</v>
      </c>
      <c r="M760" s="72">
        <v>99.930648866542398</v>
      </c>
      <c r="N760" s="72">
        <v>98.154362416107304</v>
      </c>
      <c r="O760" s="65">
        <f t="shared" si="64"/>
        <v>14</v>
      </c>
      <c r="P760" s="71"/>
      <c r="Q760" s="72">
        <v>17.595607099999999</v>
      </c>
      <c r="R760" s="72">
        <v>-20.575461297622098</v>
      </c>
      <c r="S760" s="72">
        <v>27.513790055248599</v>
      </c>
      <c r="T760" s="72">
        <v>3.9613628019323599</v>
      </c>
      <c r="U760" s="72">
        <v>-1.2258145685997099</v>
      </c>
      <c r="V760" s="65">
        <f t="shared" si="65"/>
        <v>27.513790055248599</v>
      </c>
      <c r="W760" s="71"/>
      <c r="X760" s="72">
        <v>5.2039814589665596</v>
      </c>
      <c r="Y760" s="72">
        <v>2.49750329670329</v>
      </c>
      <c r="Z760" s="72">
        <v>16.840668108798099</v>
      </c>
      <c r="AA760" s="72">
        <v>-5.6402817409999999</v>
      </c>
      <c r="AB760" s="72">
        <v>26.958085401144</v>
      </c>
      <c r="AC760" s="72">
        <v>7.3174000000000001</v>
      </c>
      <c r="AD760" s="72">
        <v>17.899126650750901</v>
      </c>
      <c r="AE760" s="72">
        <v>-9.5243828108593096</v>
      </c>
      <c r="AF760" s="65"/>
      <c r="AG760" s="72">
        <v>-28.613388677407801</v>
      </c>
      <c r="AH760" s="72">
        <v>20.329484389503399</v>
      </c>
      <c r="AI760" s="65">
        <f t="shared" si="66"/>
        <v>26.958085401144</v>
      </c>
      <c r="AJ760" s="71"/>
      <c r="AK760" s="65"/>
      <c r="AL760" s="65"/>
      <c r="AM760" s="65"/>
      <c r="AN760" s="65"/>
      <c r="AO760" s="71"/>
      <c r="AP760" s="72">
        <v>20.065520065520001</v>
      </c>
      <c r="AQ760" s="72">
        <v>28.019346484502101</v>
      </c>
      <c r="AR760" s="65"/>
      <c r="AS760" s="65">
        <f t="shared" si="67"/>
        <v>28.019346484502101</v>
      </c>
      <c r="AT760" s="72">
        <v>-3</v>
      </c>
      <c r="AU760" s="72">
        <v>2</v>
      </c>
      <c r="AV760" s="65">
        <f t="shared" si="63"/>
        <v>2</v>
      </c>
      <c r="AW760" s="63" t="s">
        <v>5569</v>
      </c>
    </row>
    <row r="761" spans="1:49" ht="16" customHeight="1" x14ac:dyDescent="0.2">
      <c r="A761" s="30" t="s">
        <v>2510</v>
      </c>
      <c r="B761" s="30" t="s">
        <v>2512</v>
      </c>
      <c r="C761" s="71"/>
      <c r="D761" s="72">
        <v>17.399999999999999</v>
      </c>
      <c r="E761" s="72">
        <v>-30.3</v>
      </c>
      <c r="F761" s="72">
        <v>16.8</v>
      </c>
      <c r="G761" s="72">
        <v>-7.6</v>
      </c>
      <c r="H761" s="72">
        <f t="shared" si="62"/>
        <v>17.399999999999999</v>
      </c>
      <c r="I761" s="72" t="s">
        <v>5568</v>
      </c>
      <c r="J761" s="71"/>
      <c r="K761" s="65"/>
      <c r="L761" s="72">
        <v>10.764121802348001</v>
      </c>
      <c r="M761" s="72">
        <v>3.4167618651988598</v>
      </c>
      <c r="N761" s="72">
        <v>-0.39627314541808001</v>
      </c>
      <c r="O761" s="65">
        <f t="shared" si="64"/>
        <v>10.764121802348001</v>
      </c>
      <c r="P761" s="71"/>
      <c r="Q761" s="72">
        <v>58.009021400000002</v>
      </c>
      <c r="R761" s="72">
        <v>63.672690314217</v>
      </c>
      <c r="S761" s="72">
        <v>72.018097902097907</v>
      </c>
      <c r="T761" s="72">
        <v>53.9581850957535</v>
      </c>
      <c r="U761" s="72">
        <v>31.191435685210301</v>
      </c>
      <c r="V761" s="65">
        <f t="shared" si="65"/>
        <v>72.018097902097907</v>
      </c>
      <c r="W761" s="71"/>
      <c r="X761" s="72">
        <v>18.1498088607594</v>
      </c>
      <c r="Y761" s="72">
        <v>27.772228571428499</v>
      </c>
      <c r="Z761" s="72">
        <v>-29.629064860456001</v>
      </c>
      <c r="AA761" s="72">
        <v>-5.8146941009999997</v>
      </c>
      <c r="AB761" s="72">
        <v>45.498613344519804</v>
      </c>
      <c r="AC761" s="72">
        <v>29.135599999999901</v>
      </c>
      <c r="AD761" s="72">
        <v>0</v>
      </c>
      <c r="AE761" s="72">
        <v>12.121542066369299</v>
      </c>
      <c r="AF761" s="65"/>
      <c r="AG761" s="72">
        <v>-20.097682506699702</v>
      </c>
      <c r="AH761" s="72">
        <v>-39.688946720365301</v>
      </c>
      <c r="AI761" s="65">
        <f t="shared" si="66"/>
        <v>45.498613344519804</v>
      </c>
      <c r="AJ761" s="71"/>
      <c r="AK761" s="65"/>
      <c r="AL761" s="65"/>
      <c r="AM761" s="65"/>
      <c r="AN761" s="65"/>
      <c r="AO761" s="71"/>
      <c r="AP761" s="72">
        <v>-26.0272620994627</v>
      </c>
      <c r="AQ761" s="65"/>
      <c r="AR761" s="65"/>
      <c r="AS761" s="65">
        <f t="shared" si="67"/>
        <v>-26.0272620994627</v>
      </c>
      <c r="AT761" s="72">
        <v>-3</v>
      </c>
      <c r="AU761" s="72">
        <v>-11</v>
      </c>
      <c r="AV761" s="65">
        <f t="shared" si="63"/>
        <v>-3</v>
      </c>
      <c r="AW761" s="63" t="s">
        <v>5569</v>
      </c>
    </row>
    <row r="762" spans="1:49" ht="16" customHeight="1" x14ac:dyDescent="0.2">
      <c r="A762" s="30" t="s">
        <v>2513</v>
      </c>
      <c r="B762" s="30" t="s">
        <v>2515</v>
      </c>
      <c r="C762" s="71"/>
      <c r="D762" s="72">
        <v>26.5</v>
      </c>
      <c r="E762" s="72">
        <v>-29.6</v>
      </c>
      <c r="F762" s="72">
        <v>-59</v>
      </c>
      <c r="G762" s="72">
        <v>33.6</v>
      </c>
      <c r="H762" s="72">
        <f t="shared" si="62"/>
        <v>33.6</v>
      </c>
      <c r="I762" s="72" t="s">
        <v>5568</v>
      </c>
      <c r="J762" s="71"/>
      <c r="K762" s="65"/>
      <c r="L762" s="72">
        <v>95</v>
      </c>
      <c r="M762" s="72">
        <v>103.398205539421</v>
      </c>
      <c r="N762" s="72">
        <v>104.86577181208</v>
      </c>
      <c r="O762" s="65">
        <f t="shared" si="64"/>
        <v>95</v>
      </c>
      <c r="P762" s="71"/>
      <c r="Q762" s="72">
        <v>-312.58568000000002</v>
      </c>
      <c r="R762" s="72">
        <v>-6.38879418576105</v>
      </c>
      <c r="S762" s="72">
        <v>46.408817679557998</v>
      </c>
      <c r="T762" s="72">
        <v>22.6087057971014</v>
      </c>
      <c r="U762" s="72">
        <v>11.7869152758133</v>
      </c>
      <c r="V762" s="65">
        <f t="shared" si="65"/>
        <v>46.408817679557998</v>
      </c>
      <c r="W762" s="71"/>
      <c r="X762" s="72">
        <v>19.793647112461901</v>
      </c>
      <c r="Y762" s="72">
        <v>2.49750329670329</v>
      </c>
      <c r="Z762" s="72">
        <v>5.7055214723926397</v>
      </c>
      <c r="AA762" s="72">
        <v>-116.2969964</v>
      </c>
      <c r="AB762" s="72">
        <v>56.939388766935103</v>
      </c>
      <c r="AC762" s="72">
        <v>12.1858</v>
      </c>
      <c r="AD762" s="72">
        <v>0</v>
      </c>
      <c r="AE762" s="72">
        <v>50.605404574216998</v>
      </c>
      <c r="AF762" s="65"/>
      <c r="AG762" s="72">
        <v>-7.6879148773872803</v>
      </c>
      <c r="AH762" s="72">
        <v>15.5889695029104</v>
      </c>
      <c r="AI762" s="65">
        <f t="shared" si="66"/>
        <v>56.939388766935103</v>
      </c>
      <c r="AJ762" s="71"/>
      <c r="AK762" s="65"/>
      <c r="AL762" s="65"/>
      <c r="AM762" s="65"/>
      <c r="AN762" s="65"/>
      <c r="AO762" s="71"/>
      <c r="AP762" s="72">
        <v>38.986735248417403</v>
      </c>
      <c r="AQ762" s="72">
        <v>30.1170382779043</v>
      </c>
      <c r="AR762" s="65"/>
      <c r="AS762" s="65">
        <f t="shared" si="67"/>
        <v>38.986735248417403</v>
      </c>
      <c r="AT762" s="72">
        <v>-7</v>
      </c>
      <c r="AU762" s="72">
        <v>-6</v>
      </c>
      <c r="AV762" s="65">
        <f t="shared" si="63"/>
        <v>-6</v>
      </c>
      <c r="AW762" s="63" t="s">
        <v>5569</v>
      </c>
    </row>
    <row r="763" spans="1:49" ht="16" customHeight="1" x14ac:dyDescent="0.2">
      <c r="A763" s="30" t="s">
        <v>2516</v>
      </c>
      <c r="B763" s="30" t="s">
        <v>2518</v>
      </c>
      <c r="C763" s="71"/>
      <c r="D763" s="72">
        <v>13.1</v>
      </c>
      <c r="E763" s="72">
        <v>-15.4</v>
      </c>
      <c r="F763" s="72">
        <v>30.3</v>
      </c>
      <c r="G763" s="72">
        <v>35.9</v>
      </c>
      <c r="H763" s="72">
        <f t="shared" si="62"/>
        <v>35.9</v>
      </c>
      <c r="I763" s="72" t="s">
        <v>5568</v>
      </c>
      <c r="J763" s="71"/>
      <c r="K763" s="65"/>
      <c r="L763" s="72">
        <v>97.411420559546997</v>
      </c>
      <c r="M763" s="72">
        <v>102.253608889812</v>
      </c>
      <c r="N763" s="72">
        <v>101.97428942092201</v>
      </c>
      <c r="O763" s="65">
        <f t="shared" si="64"/>
        <v>97.411420559546997</v>
      </c>
      <c r="P763" s="71"/>
      <c r="Q763" s="72">
        <v>17.428940600000001</v>
      </c>
      <c r="R763" s="72">
        <v>23.015553864226799</v>
      </c>
      <c r="S763" s="72">
        <v>-2.9819020979021</v>
      </c>
      <c r="T763" s="72">
        <v>11.077252539550299</v>
      </c>
      <c r="U763" s="72">
        <v>25.764027272727201</v>
      </c>
      <c r="V763" s="65">
        <f t="shared" si="65"/>
        <v>25.764027272727201</v>
      </c>
      <c r="W763" s="71"/>
      <c r="X763" s="72">
        <v>12.770062025316401</v>
      </c>
      <c r="Y763" s="72">
        <v>1.7982025974025899</v>
      </c>
      <c r="Z763" s="72">
        <v>52.150430866342703</v>
      </c>
      <c r="AA763" s="72">
        <v>16.684500360000001</v>
      </c>
      <c r="AB763" s="72">
        <v>0</v>
      </c>
      <c r="AC763" s="72">
        <v>10.625</v>
      </c>
      <c r="AD763" s="72">
        <v>56.2071258045994</v>
      </c>
      <c r="AE763" s="72">
        <v>14.6586418067079</v>
      </c>
      <c r="AF763" s="65"/>
      <c r="AG763" s="72">
        <v>-13.997320334398101</v>
      </c>
      <c r="AH763" s="72">
        <v>25.629309890682599</v>
      </c>
      <c r="AI763" s="65">
        <f t="shared" si="66"/>
        <v>56.2071258045994</v>
      </c>
      <c r="AJ763" s="71"/>
      <c r="AK763" s="65"/>
      <c r="AL763" s="65"/>
      <c r="AM763" s="65"/>
      <c r="AN763" s="65"/>
      <c r="AO763" s="71"/>
      <c r="AP763" s="72">
        <v>82.324484163883497</v>
      </c>
      <c r="AQ763" s="65"/>
      <c r="AR763" s="65"/>
      <c r="AS763" s="65">
        <f t="shared" si="67"/>
        <v>82.324484163883497</v>
      </c>
      <c r="AT763" s="72">
        <v>-4</v>
      </c>
      <c r="AU763" s="72">
        <v>-3</v>
      </c>
      <c r="AV763" s="65">
        <f t="shared" si="63"/>
        <v>-3</v>
      </c>
      <c r="AW763" s="63" t="s">
        <v>5569</v>
      </c>
    </row>
    <row r="764" spans="1:49" ht="16" customHeight="1" x14ac:dyDescent="0.2">
      <c r="A764" s="30" t="s">
        <v>2519</v>
      </c>
      <c r="B764" s="30" t="s">
        <v>2521</v>
      </c>
      <c r="C764" s="71"/>
      <c r="D764" s="72">
        <v>96</v>
      </c>
      <c r="E764" s="72">
        <v>-2</v>
      </c>
      <c r="F764" s="72">
        <v>54.3</v>
      </c>
      <c r="G764" s="72">
        <v>40.5</v>
      </c>
      <c r="H764" s="72">
        <f t="shared" si="62"/>
        <v>96</v>
      </c>
      <c r="I764" s="72" t="s">
        <v>5566</v>
      </c>
      <c r="J764" s="71"/>
      <c r="K764" s="65"/>
      <c r="L764" s="72">
        <v>45.148373840774198</v>
      </c>
      <c r="M764" s="72">
        <v>102.357938537557</v>
      </c>
      <c r="N764" s="72">
        <v>103.187919463087</v>
      </c>
      <c r="O764" s="65">
        <f t="shared" si="64"/>
        <v>45.148373840774198</v>
      </c>
      <c r="P764" s="71"/>
      <c r="Q764" s="72">
        <v>-16.072147999999999</v>
      </c>
      <c r="R764" s="72">
        <v>15.2543686286956</v>
      </c>
      <c r="S764" s="72">
        <v>88.066276243093895</v>
      </c>
      <c r="T764" s="72">
        <v>40.193246859903297</v>
      </c>
      <c r="U764" s="72">
        <v>29.042926591230501</v>
      </c>
      <c r="V764" s="65">
        <f t="shared" si="65"/>
        <v>88.066276243093895</v>
      </c>
      <c r="W764" s="71"/>
      <c r="X764" s="72">
        <v>14.9304252279635</v>
      </c>
      <c r="Y764" s="72">
        <v>38.761239560439499</v>
      </c>
      <c r="Z764" s="72">
        <v>17.291038689315201</v>
      </c>
      <c r="AA764" s="72">
        <v>-10.65067318</v>
      </c>
      <c r="AB764" s="72">
        <v>63.093796766395201</v>
      </c>
      <c r="AC764" s="72">
        <v>4.7548000000000004</v>
      </c>
      <c r="AD764" s="72">
        <v>31.0887073070366</v>
      </c>
      <c r="AE764" s="72">
        <v>2.6513473908221199</v>
      </c>
      <c r="AF764" s="65"/>
      <c r="AG764" s="72">
        <v>-2.4281161944034402</v>
      </c>
      <c r="AH764" s="72">
        <v>11.017240995011701</v>
      </c>
      <c r="AI764" s="65">
        <f t="shared" si="66"/>
        <v>63.093796766395201</v>
      </c>
      <c r="AJ764" s="71"/>
      <c r="AK764" s="65"/>
      <c r="AL764" s="65"/>
      <c r="AM764" s="65"/>
      <c r="AN764" s="65"/>
      <c r="AO764" s="71"/>
      <c r="AP764" s="72">
        <v>98.715841706495894</v>
      </c>
      <c r="AQ764" s="72">
        <v>99.569525807325505</v>
      </c>
      <c r="AR764" s="65"/>
      <c r="AS764" s="65">
        <f t="shared" si="67"/>
        <v>99.569525807325505</v>
      </c>
      <c r="AT764" s="72">
        <v>-3</v>
      </c>
      <c r="AU764" s="72">
        <v>3</v>
      </c>
      <c r="AV764" s="65">
        <f t="shared" si="63"/>
        <v>3</v>
      </c>
      <c r="AW764" s="63" t="s">
        <v>5569</v>
      </c>
    </row>
    <row r="765" spans="1:49" ht="16" customHeight="1" x14ac:dyDescent="0.2">
      <c r="A765" s="30" t="s">
        <v>2522</v>
      </c>
      <c r="B765" s="30" t="s">
        <v>2524</v>
      </c>
      <c r="C765" s="71"/>
      <c r="D765" s="72">
        <v>-80.2</v>
      </c>
      <c r="E765" s="72">
        <v>-13.2</v>
      </c>
      <c r="F765" s="72">
        <v>-19.3</v>
      </c>
      <c r="G765" s="72">
        <v>35.9</v>
      </c>
      <c r="H765" s="72">
        <f t="shared" si="62"/>
        <v>35.9</v>
      </c>
      <c r="I765" s="72" t="s">
        <v>5568</v>
      </c>
      <c r="J765" s="71"/>
      <c r="K765" s="65"/>
      <c r="L765" s="72">
        <v>1.8285849351286101</v>
      </c>
      <c r="M765" s="72">
        <v>102.704694204845</v>
      </c>
      <c r="N765" s="72">
        <v>104.86577181208</v>
      </c>
      <c r="O765" s="65">
        <f t="shared" si="64"/>
        <v>1.8285849351286101</v>
      </c>
      <c r="P765" s="71"/>
      <c r="Q765" s="72">
        <v>6.5408616899999998</v>
      </c>
      <c r="R765" s="72">
        <v>12.264865385537</v>
      </c>
      <c r="S765" s="72">
        <v>92.265171270718199</v>
      </c>
      <c r="T765" s="72">
        <v>49.565227536231802</v>
      </c>
      <c r="U765" s="72">
        <v>20.556363649222</v>
      </c>
      <c r="V765" s="65">
        <f t="shared" si="65"/>
        <v>92.265171270718199</v>
      </c>
      <c r="W765" s="71"/>
      <c r="X765" s="72">
        <v>-3.6106082066869298</v>
      </c>
      <c r="Y765" s="72">
        <v>-19.4805186813186</v>
      </c>
      <c r="Z765" s="72">
        <v>36.144578313253</v>
      </c>
      <c r="AA765" s="72">
        <v>22.107139190000002</v>
      </c>
      <c r="AB765" s="72">
        <v>24.1641253118935</v>
      </c>
      <c r="AC765" s="72">
        <v>12.1028</v>
      </c>
      <c r="AD765" s="72">
        <v>0</v>
      </c>
      <c r="AE765" s="72">
        <v>22.574487749758902</v>
      </c>
      <c r="AF765" s="65"/>
      <c r="AG765" s="72">
        <v>-7.7677428756715003E-2</v>
      </c>
      <c r="AH765" s="72">
        <v>13.1576098225217</v>
      </c>
      <c r="AI765" s="65">
        <f t="shared" si="66"/>
        <v>36.144578313253</v>
      </c>
      <c r="AJ765" s="71"/>
      <c r="AK765" s="65"/>
      <c r="AL765" s="65"/>
      <c r="AM765" s="65"/>
      <c r="AN765" s="65"/>
      <c r="AO765" s="71"/>
      <c r="AP765" s="72">
        <v>77.546474742736393</v>
      </c>
      <c r="AQ765" s="72">
        <v>99.261334122038903</v>
      </c>
      <c r="AR765" s="65"/>
      <c r="AS765" s="65">
        <f t="shared" si="67"/>
        <v>99.261334122038903</v>
      </c>
      <c r="AT765" s="72">
        <v>-4</v>
      </c>
      <c r="AU765" s="72">
        <v>-7</v>
      </c>
      <c r="AV765" s="65">
        <f t="shared" si="63"/>
        <v>-4</v>
      </c>
      <c r="AW765" s="63" t="s">
        <v>5569</v>
      </c>
    </row>
    <row r="766" spans="1:49" ht="16" customHeight="1" x14ac:dyDescent="0.2">
      <c r="A766" s="30" t="s">
        <v>2525</v>
      </c>
      <c r="B766" s="30" t="s">
        <v>2527</v>
      </c>
      <c r="C766" s="71"/>
      <c r="D766" s="72">
        <v>-71.2</v>
      </c>
      <c r="E766" s="72">
        <v>-5</v>
      </c>
      <c r="F766" s="72">
        <v>-64.599999999999994</v>
      </c>
      <c r="G766" s="72">
        <v>40.5</v>
      </c>
      <c r="H766" s="72">
        <f t="shared" si="62"/>
        <v>40.5</v>
      </c>
      <c r="I766" s="72" t="s">
        <v>5568</v>
      </c>
      <c r="J766" s="71"/>
      <c r="K766" s="65"/>
      <c r="L766" s="72">
        <v>7.3375594190246503</v>
      </c>
      <c r="M766" s="72">
        <v>103.54138539827601</v>
      </c>
      <c r="N766" s="72">
        <v>104.167944333058</v>
      </c>
      <c r="O766" s="65">
        <f t="shared" si="64"/>
        <v>7.3375594190246503</v>
      </c>
      <c r="P766" s="71"/>
      <c r="Q766" s="72">
        <v>102.813532</v>
      </c>
      <c r="R766" s="72">
        <v>-9.7560975609756095</v>
      </c>
      <c r="S766" s="72">
        <v>97.892223776223702</v>
      </c>
      <c r="T766" s="72">
        <v>76.356186761032404</v>
      </c>
      <c r="U766" s="72">
        <v>54.3936066485753</v>
      </c>
      <c r="V766" s="65">
        <f t="shared" si="65"/>
        <v>102.813532</v>
      </c>
      <c r="W766" s="71"/>
      <c r="X766" s="72">
        <v>43.466264556962003</v>
      </c>
      <c r="Y766" s="72">
        <v>56.343657142857097</v>
      </c>
      <c r="Z766" s="72">
        <v>74.603174603174594</v>
      </c>
      <c r="AA766" s="72">
        <v>24.072418200000001</v>
      </c>
      <c r="AB766" s="72">
        <v>47.561894552036399</v>
      </c>
      <c r="AC766" s="72">
        <v>22.614999999999998</v>
      </c>
      <c r="AD766" s="72">
        <v>57.814011159330398</v>
      </c>
      <c r="AE766" s="72">
        <v>4.7264423523921</v>
      </c>
      <c r="AF766" s="65"/>
      <c r="AG766" s="72">
        <v>-9.1279741202103608</v>
      </c>
      <c r="AH766" s="72">
        <v>17.502898950575599</v>
      </c>
      <c r="AI766" s="65">
        <f t="shared" si="66"/>
        <v>74.603174603174594</v>
      </c>
      <c r="AJ766" s="71"/>
      <c r="AK766" s="65"/>
      <c r="AL766" s="65"/>
      <c r="AM766" s="65"/>
      <c r="AN766" s="65"/>
      <c r="AO766" s="71"/>
      <c r="AP766" s="72">
        <v>102.066932370977</v>
      </c>
      <c r="AQ766" s="65"/>
      <c r="AR766" s="65"/>
      <c r="AS766" s="65">
        <f t="shared" si="67"/>
        <v>102.066932370977</v>
      </c>
      <c r="AT766" s="72">
        <v>-6</v>
      </c>
      <c r="AU766" s="72">
        <v>-3</v>
      </c>
      <c r="AV766" s="65">
        <f t="shared" si="63"/>
        <v>-3</v>
      </c>
      <c r="AW766" s="63" t="s">
        <v>5569</v>
      </c>
    </row>
    <row r="767" spans="1:49" ht="16" customHeight="1" x14ac:dyDescent="0.2">
      <c r="A767" s="30" t="s">
        <v>2528</v>
      </c>
      <c r="B767" s="30" t="s">
        <v>2530</v>
      </c>
      <c r="C767" s="71"/>
      <c r="D767" s="72">
        <v>25.4</v>
      </c>
      <c r="E767" s="72">
        <v>-19.100000000000001</v>
      </c>
      <c r="F767" s="72">
        <v>-11.7</v>
      </c>
      <c r="G767" s="72">
        <v>22.1</v>
      </c>
      <c r="H767" s="72">
        <f t="shared" si="62"/>
        <v>25.4</v>
      </c>
      <c r="I767" s="72" t="s">
        <v>5568</v>
      </c>
      <c r="J767" s="71"/>
      <c r="K767" s="65"/>
      <c r="L767" s="72">
        <v>19.2652309266381</v>
      </c>
      <c r="M767" s="72">
        <v>101.931664762696</v>
      </c>
      <c r="N767" s="72">
        <v>103.07111687699</v>
      </c>
      <c r="O767" s="65">
        <f t="shared" si="64"/>
        <v>19.2652309266381</v>
      </c>
      <c r="P767" s="71"/>
      <c r="Q767" s="72">
        <v>3.70848566</v>
      </c>
      <c r="R767" s="72">
        <v>30.949321530199999</v>
      </c>
      <c r="S767" s="72">
        <v>31.808307692307601</v>
      </c>
      <c r="T767" s="72">
        <v>46.297901998334702</v>
      </c>
      <c r="U767" s="72">
        <v>26.578138534599699</v>
      </c>
      <c r="V767" s="65">
        <f t="shared" si="65"/>
        <v>46.297901998334702</v>
      </c>
      <c r="W767" s="71"/>
      <c r="X767" s="72">
        <v>18.782720253164499</v>
      </c>
      <c r="Y767" s="72">
        <v>21.278722077922001</v>
      </c>
      <c r="Z767" s="72">
        <v>22.4763360225563</v>
      </c>
      <c r="AA767" s="72">
        <v>-5.3169101840000002</v>
      </c>
      <c r="AB767" s="72">
        <v>0</v>
      </c>
      <c r="AC767" s="72">
        <v>5.2591999999999999</v>
      </c>
      <c r="AD767" s="72">
        <v>0</v>
      </c>
      <c r="AE767" s="72">
        <v>5.85953571013654</v>
      </c>
      <c r="AF767" s="65"/>
      <c r="AG767" s="72">
        <v>-34.633753628072597</v>
      </c>
      <c r="AH767" s="72">
        <v>-67.820697606159001</v>
      </c>
      <c r="AI767" s="65">
        <f t="shared" si="66"/>
        <v>22.4763360225563</v>
      </c>
      <c r="AJ767" s="71"/>
      <c r="AK767" s="65"/>
      <c r="AL767" s="65"/>
      <c r="AM767" s="65"/>
      <c r="AN767" s="65"/>
      <c r="AO767" s="71"/>
      <c r="AP767" s="72">
        <v>52.530586061054798</v>
      </c>
      <c r="AQ767" s="65"/>
      <c r="AR767" s="65"/>
      <c r="AS767" s="65">
        <f t="shared" si="67"/>
        <v>52.530586061054798</v>
      </c>
      <c r="AT767" s="72">
        <v>-3</v>
      </c>
      <c r="AU767" s="72">
        <v>-24</v>
      </c>
      <c r="AV767" s="65">
        <f t="shared" si="63"/>
        <v>-3</v>
      </c>
      <c r="AW767" s="63" t="s">
        <v>5569</v>
      </c>
    </row>
    <row r="768" spans="1:49" ht="16" customHeight="1" x14ac:dyDescent="0.2">
      <c r="A768" s="30" t="s">
        <v>2531</v>
      </c>
      <c r="B768" s="30" t="s">
        <v>2533</v>
      </c>
      <c r="C768" s="71"/>
      <c r="D768" s="72">
        <v>-162.30000000000001</v>
      </c>
      <c r="E768" s="72">
        <v>-4.3</v>
      </c>
      <c r="F768" s="72">
        <v>26.5</v>
      </c>
      <c r="G768" s="72">
        <v>1.5</v>
      </c>
      <c r="H768" s="72">
        <f t="shared" si="62"/>
        <v>26.5</v>
      </c>
      <c r="I768" s="72" t="s">
        <v>5568</v>
      </c>
      <c r="J768" s="71"/>
      <c r="K768" s="65"/>
      <c r="L768" s="72">
        <v>26.408927958772601</v>
      </c>
      <c r="M768" s="72">
        <v>96.463092193663002</v>
      </c>
      <c r="N768" s="72">
        <v>70.469798657718101</v>
      </c>
      <c r="O768" s="65">
        <f t="shared" si="64"/>
        <v>26.408927958772601</v>
      </c>
      <c r="P768" s="71"/>
      <c r="Q768" s="72">
        <v>91.707085899999996</v>
      </c>
      <c r="R768" s="72">
        <v>94.921430636068393</v>
      </c>
      <c r="S768" s="72">
        <v>92.707160220994396</v>
      </c>
      <c r="T768" s="72">
        <v>86.570058454106203</v>
      </c>
      <c r="U768" s="72">
        <v>66.525246251767996</v>
      </c>
      <c r="V768" s="65">
        <f t="shared" si="65"/>
        <v>94.921430636068393</v>
      </c>
      <c r="W768" s="71"/>
      <c r="X768" s="72">
        <v>46.5413674772036</v>
      </c>
      <c r="Y768" s="72">
        <v>58.541459340659301</v>
      </c>
      <c r="Z768" s="72">
        <v>89.595021100039006</v>
      </c>
      <c r="AA768" s="72">
        <v>34.990044779999998</v>
      </c>
      <c r="AB768" s="72">
        <v>55.858053784308197</v>
      </c>
      <c r="AC768" s="72">
        <v>21.9893999999999</v>
      </c>
      <c r="AD768" s="72">
        <v>11.9187584504144</v>
      </c>
      <c r="AE768" s="72">
        <v>-9.1379685913174509</v>
      </c>
      <c r="AF768" s="65"/>
      <c r="AG768" s="72">
        <v>-19.5826868151917</v>
      </c>
      <c r="AH768" s="72">
        <v>50.9826254201609</v>
      </c>
      <c r="AI768" s="65">
        <f t="shared" si="66"/>
        <v>89.595021100039006</v>
      </c>
      <c r="AJ768" s="71"/>
      <c r="AK768" s="65"/>
      <c r="AL768" s="65"/>
      <c r="AM768" s="65"/>
      <c r="AN768" s="65"/>
      <c r="AO768" s="71"/>
      <c r="AP768" s="72">
        <v>26.538797566834901</v>
      </c>
      <c r="AQ768" s="72">
        <v>34.302480197441497</v>
      </c>
      <c r="AR768" s="65"/>
      <c r="AS768" s="65">
        <f t="shared" si="67"/>
        <v>34.302480197441497</v>
      </c>
      <c r="AT768" s="72">
        <v>-12</v>
      </c>
      <c r="AU768" s="72">
        <v>-1</v>
      </c>
      <c r="AV768" s="65">
        <f t="shared" si="63"/>
        <v>-1</v>
      </c>
      <c r="AW768" s="63" t="s">
        <v>5569</v>
      </c>
    </row>
    <row r="769" spans="1:49" ht="16" customHeight="1" x14ac:dyDescent="0.2">
      <c r="A769" s="30" t="s">
        <v>2534</v>
      </c>
      <c r="B769" s="30" t="s">
        <v>2536</v>
      </c>
      <c r="C769" s="71"/>
      <c r="D769" s="72">
        <v>39.9</v>
      </c>
      <c r="E769" s="72">
        <v>26.2</v>
      </c>
      <c r="F769" s="72">
        <v>32.299999999999997</v>
      </c>
      <c r="G769" s="72">
        <v>19.8</v>
      </c>
      <c r="H769" s="72">
        <f t="shared" si="62"/>
        <v>39.9</v>
      </c>
      <c r="I769" s="72" t="s">
        <v>5568</v>
      </c>
      <c r="J769" s="71"/>
      <c r="K769" s="65"/>
      <c r="L769" s="72">
        <v>34.415000159918101</v>
      </c>
      <c r="M769" s="72">
        <v>100.624160201118</v>
      </c>
      <c r="N769" s="72">
        <v>104.02684563758299</v>
      </c>
      <c r="O769" s="65">
        <f t="shared" si="64"/>
        <v>34.415000159918101</v>
      </c>
      <c r="P769" s="71"/>
      <c r="Q769" s="72">
        <v>99.139268400000006</v>
      </c>
      <c r="R769" s="72">
        <v>92.4050632911392</v>
      </c>
      <c r="S769" s="72">
        <v>96.022077348066304</v>
      </c>
      <c r="T769" s="72">
        <v>96.3285125603864</v>
      </c>
      <c r="U769" s="72">
        <v>91.843492362093301</v>
      </c>
      <c r="V769" s="65">
        <f t="shared" si="65"/>
        <v>99.139268400000006</v>
      </c>
      <c r="W769" s="71"/>
      <c r="X769" s="72">
        <v>79.368115197568301</v>
      </c>
      <c r="Y769" s="72">
        <v>88.211789010988994</v>
      </c>
      <c r="Z769" s="72">
        <v>113.90977443609</v>
      </c>
      <c r="AA769" s="72">
        <v>63.967403410000003</v>
      </c>
      <c r="AB769" s="72">
        <v>100</v>
      </c>
      <c r="AC769" s="72">
        <v>26.911249999999999</v>
      </c>
      <c r="AD769" s="72">
        <v>0</v>
      </c>
      <c r="AE769" s="72">
        <v>53.3651835390842</v>
      </c>
      <c r="AF769" s="65"/>
      <c r="AG769" s="72">
        <v>-45.165440663831298</v>
      </c>
      <c r="AH769" s="72">
        <v>-10.7068563856875</v>
      </c>
      <c r="AI769" s="65">
        <f t="shared" si="66"/>
        <v>113.90977443609</v>
      </c>
      <c r="AJ769" s="71"/>
      <c r="AK769" s="65"/>
      <c r="AL769" s="65"/>
      <c r="AM769" s="65"/>
      <c r="AN769" s="65"/>
      <c r="AO769" s="71"/>
      <c r="AP769" s="72">
        <v>98.768327740290303</v>
      </c>
      <c r="AQ769" s="72">
        <v>99.967192498017795</v>
      </c>
      <c r="AR769" s="65"/>
      <c r="AS769" s="65">
        <f t="shared" si="67"/>
        <v>99.967192498017795</v>
      </c>
      <c r="AT769" s="72">
        <v>-4</v>
      </c>
      <c r="AU769" s="72">
        <v>33</v>
      </c>
      <c r="AV769" s="65">
        <f t="shared" si="63"/>
        <v>33</v>
      </c>
      <c r="AW769" s="63" t="s">
        <v>5567</v>
      </c>
    </row>
    <row r="770" spans="1:49" ht="16" customHeight="1" x14ac:dyDescent="0.2">
      <c r="A770" s="30" t="s">
        <v>2537</v>
      </c>
      <c r="B770" s="30" t="s">
        <v>2539</v>
      </c>
      <c r="C770" s="71"/>
      <c r="D770" s="72">
        <v>-11.7</v>
      </c>
      <c r="E770" s="72">
        <v>-8.6999999999999993</v>
      </c>
      <c r="F770" s="72">
        <v>31.4</v>
      </c>
      <c r="G770" s="72">
        <v>29</v>
      </c>
      <c r="H770" s="72">
        <f t="shared" si="62"/>
        <v>31.4</v>
      </c>
      <c r="I770" s="72" t="s">
        <v>5568</v>
      </c>
      <c r="J770" s="71"/>
      <c r="K770" s="65"/>
      <c r="L770" s="72">
        <v>2.2963646235717898</v>
      </c>
      <c r="M770" s="72">
        <v>98.712223491535994</v>
      </c>
      <c r="N770" s="72">
        <v>99.049416204741107</v>
      </c>
      <c r="O770" s="65">
        <f t="shared" si="64"/>
        <v>2.2963646235717898</v>
      </c>
      <c r="P770" s="71"/>
      <c r="Q770" s="72">
        <v>7.2471359</v>
      </c>
      <c r="R770" s="72">
        <v>-14.024390243902401</v>
      </c>
      <c r="S770" s="72">
        <v>9.8677482517482495</v>
      </c>
      <c r="T770" s="72">
        <v>14.074754621148999</v>
      </c>
      <c r="U770" s="72">
        <v>-0.83027394843961899</v>
      </c>
      <c r="V770" s="65">
        <f t="shared" si="65"/>
        <v>14.074754621148999</v>
      </c>
      <c r="W770" s="71"/>
      <c r="X770" s="72">
        <v>-7.7995582278481104</v>
      </c>
      <c r="Y770" s="72">
        <v>-16.383615584415502</v>
      </c>
      <c r="Z770" s="72">
        <v>9.5238095238095202</v>
      </c>
      <c r="AA770" s="72">
        <v>5.8549876269999999</v>
      </c>
      <c r="AB770" s="72">
        <v>90.035928594270203</v>
      </c>
      <c r="AC770" s="72">
        <v>5.6631999999999998</v>
      </c>
      <c r="AD770" s="72">
        <v>58.849344135802397</v>
      </c>
      <c r="AE770" s="72">
        <v>15.430060008557</v>
      </c>
      <c r="AF770" s="65"/>
      <c r="AG770" s="72">
        <v>1.8365340343577199</v>
      </c>
      <c r="AH770" s="72">
        <v>35.554799407521202</v>
      </c>
      <c r="AI770" s="65">
        <f t="shared" si="66"/>
        <v>90.035928594270203</v>
      </c>
      <c r="AJ770" s="71"/>
      <c r="AK770" s="65"/>
      <c r="AL770" s="65"/>
      <c r="AM770" s="65"/>
      <c r="AN770" s="65"/>
      <c r="AO770" s="71"/>
      <c r="AP770" s="72">
        <v>47.175305378901001</v>
      </c>
      <c r="AQ770" s="65"/>
      <c r="AR770" s="65"/>
      <c r="AS770" s="65">
        <f t="shared" si="67"/>
        <v>47.175305378901001</v>
      </c>
      <c r="AT770" s="72">
        <v>-4</v>
      </c>
      <c r="AU770" s="72">
        <v>-3</v>
      </c>
      <c r="AV770" s="65">
        <f t="shared" si="63"/>
        <v>-3</v>
      </c>
      <c r="AW770" s="63" t="s">
        <v>5569</v>
      </c>
    </row>
    <row r="771" spans="1:49" ht="16" customHeight="1" x14ac:dyDescent="0.2">
      <c r="A771" s="30" t="s">
        <v>2540</v>
      </c>
      <c r="B771" s="30" t="s">
        <v>2542</v>
      </c>
      <c r="C771" s="71"/>
      <c r="D771" s="72">
        <v>2.4</v>
      </c>
      <c r="E771" s="72">
        <v>3.9</v>
      </c>
      <c r="F771" s="72">
        <v>37.299999999999997</v>
      </c>
      <c r="G771" s="72">
        <v>47.3</v>
      </c>
      <c r="H771" s="72">
        <f t="shared" si="62"/>
        <v>47.3</v>
      </c>
      <c r="I771" s="72" t="s">
        <v>5568</v>
      </c>
      <c r="J771" s="71"/>
      <c r="K771" s="65"/>
      <c r="L771" s="72">
        <v>70.167201043595298</v>
      </c>
      <c r="M771" s="72">
        <v>99.930648866542398</v>
      </c>
      <c r="N771" s="72">
        <v>102.34899328858999</v>
      </c>
      <c r="O771" s="65">
        <f t="shared" si="64"/>
        <v>70.167201043595298</v>
      </c>
      <c r="P771" s="71"/>
      <c r="Q771" s="72">
        <v>8.8449272899999993</v>
      </c>
      <c r="R771" s="72">
        <v>10.055772421233</v>
      </c>
      <c r="S771" s="72">
        <v>16.574563535911601</v>
      </c>
      <c r="T771" s="72">
        <v>11.4975946859903</v>
      </c>
      <c r="U771" s="72">
        <v>25.223973267326699</v>
      </c>
      <c r="V771" s="65">
        <f t="shared" si="65"/>
        <v>25.223973267326699</v>
      </c>
      <c r="W771" s="71"/>
      <c r="X771" s="72">
        <v>27.088479939209702</v>
      </c>
      <c r="Y771" s="72">
        <v>57.442558241758199</v>
      </c>
      <c r="Z771" s="72">
        <v>16.7697436079293</v>
      </c>
      <c r="AA771" s="72">
        <v>23.83277704</v>
      </c>
      <c r="AB771" s="72">
        <v>100.29156712627599</v>
      </c>
      <c r="AC771" s="72">
        <v>19.581999999999901</v>
      </c>
      <c r="AD771" s="72">
        <v>0</v>
      </c>
      <c r="AE771" s="72">
        <v>21.300315365124501</v>
      </c>
      <c r="AF771" s="65"/>
      <c r="AG771" s="72">
        <v>-15.426765898766901</v>
      </c>
      <c r="AH771" s="72">
        <v>22.278278880084599</v>
      </c>
      <c r="AI771" s="65">
        <f t="shared" si="66"/>
        <v>100.29156712627599</v>
      </c>
      <c r="AJ771" s="71"/>
      <c r="AK771" s="65"/>
      <c r="AL771" s="65"/>
      <c r="AM771" s="65"/>
      <c r="AN771" s="65"/>
      <c r="AO771" s="71"/>
      <c r="AP771" s="72">
        <v>1.2580246225106</v>
      </c>
      <c r="AQ771" s="72">
        <v>-2.95888872043286</v>
      </c>
      <c r="AR771" s="65"/>
      <c r="AS771" s="65">
        <f t="shared" si="67"/>
        <v>1.2580246225106</v>
      </c>
      <c r="AT771" s="72">
        <v>-4</v>
      </c>
      <c r="AU771" s="72">
        <v>-1</v>
      </c>
      <c r="AV771" s="65">
        <f t="shared" si="63"/>
        <v>-1</v>
      </c>
      <c r="AW771" s="63" t="s">
        <v>5569</v>
      </c>
    </row>
    <row r="772" spans="1:49" ht="16" customHeight="1" x14ac:dyDescent="0.2">
      <c r="A772" s="30" t="s">
        <v>2543</v>
      </c>
      <c r="B772" s="30" t="s">
        <v>2545</v>
      </c>
      <c r="C772" s="71"/>
      <c r="D772" s="72">
        <v>-37</v>
      </c>
      <c r="E772" s="72">
        <v>-18.399999999999999</v>
      </c>
      <c r="F772" s="72">
        <v>50.6</v>
      </c>
      <c r="G772" s="72">
        <v>33.6</v>
      </c>
      <c r="H772" s="72">
        <f t="shared" ref="H772:H790" si="68">MAX(D772:G772)</f>
        <v>50.6</v>
      </c>
      <c r="I772" s="72" t="s">
        <v>5568</v>
      </c>
      <c r="J772" s="71"/>
      <c r="K772" s="65"/>
      <c r="L772" s="72">
        <v>4.56166432218832</v>
      </c>
      <c r="M772" s="72">
        <v>43.756230765896497</v>
      </c>
      <c r="N772" s="72">
        <v>44.463087248322097</v>
      </c>
      <c r="O772" s="65">
        <f t="shared" si="64"/>
        <v>4.56166432218832</v>
      </c>
      <c r="P772" s="71"/>
      <c r="Q772" s="72">
        <v>10.6639102</v>
      </c>
      <c r="R772" s="72">
        <v>1.1329921310350799</v>
      </c>
      <c r="S772" s="72">
        <v>22.320419889502698</v>
      </c>
      <c r="T772" s="72">
        <v>23.864744444444401</v>
      </c>
      <c r="U772" s="72">
        <v>1.4615970297029699</v>
      </c>
      <c r="V772" s="65">
        <f t="shared" si="65"/>
        <v>23.864744444444401</v>
      </c>
      <c r="W772" s="71"/>
      <c r="X772" s="72">
        <v>7.0276896656534902</v>
      </c>
      <c r="Y772" s="72">
        <v>0.29970109890109498</v>
      </c>
      <c r="Z772" s="72">
        <v>-5.1246498102769502</v>
      </c>
      <c r="AA772" s="72">
        <v>-2.8126718689999999</v>
      </c>
      <c r="AB772" s="72">
        <v>69.586914333240898</v>
      </c>
      <c r="AC772" s="72">
        <v>11.530799999999999</v>
      </c>
      <c r="AD772" s="72">
        <v>56.858297299213099</v>
      </c>
      <c r="AE772" s="72">
        <v>3.8825213656537199</v>
      </c>
      <c r="AF772" s="65"/>
      <c r="AG772" s="72">
        <v>-12.3283144058756</v>
      </c>
      <c r="AH772" s="72">
        <v>35.6104635812681</v>
      </c>
      <c r="AI772" s="65">
        <f t="shared" si="66"/>
        <v>69.586914333240898</v>
      </c>
      <c r="AJ772" s="71"/>
      <c r="AK772" s="65"/>
      <c r="AL772" s="65"/>
      <c r="AM772" s="65"/>
      <c r="AN772" s="65"/>
      <c r="AO772" s="71"/>
      <c r="AP772" s="72">
        <v>24.964216553001499</v>
      </c>
      <c r="AQ772" s="72">
        <v>23.2175211943919</v>
      </c>
      <c r="AR772" s="65"/>
      <c r="AS772" s="65">
        <f t="shared" si="67"/>
        <v>24.964216553001499</v>
      </c>
      <c r="AT772" s="72">
        <v>-3</v>
      </c>
      <c r="AU772" s="72">
        <v>-4</v>
      </c>
      <c r="AV772" s="65">
        <f t="shared" ref="AV772:AV790" si="69">MAX(AT772:AU772)</f>
        <v>-3</v>
      </c>
      <c r="AW772" s="63" t="s">
        <v>5569</v>
      </c>
    </row>
    <row r="773" spans="1:49" ht="16" customHeight="1" x14ac:dyDescent="0.2">
      <c r="A773" s="30" t="s">
        <v>2546</v>
      </c>
      <c r="B773" s="30" t="s">
        <v>2548</v>
      </c>
      <c r="C773" s="71"/>
      <c r="D773" s="72">
        <v>-5.5</v>
      </c>
      <c r="E773" s="72">
        <v>8.4</v>
      </c>
      <c r="F773" s="72">
        <v>-22</v>
      </c>
      <c r="G773" s="72">
        <v>42.7</v>
      </c>
      <c r="H773" s="72">
        <f t="shared" si="68"/>
        <v>42.7</v>
      </c>
      <c r="I773" s="72" t="s">
        <v>5568</v>
      </c>
      <c r="J773" s="71"/>
      <c r="K773" s="65"/>
      <c r="L773" s="72">
        <v>85.597673795372899</v>
      </c>
      <c r="M773" s="72">
        <v>98.068335237303899</v>
      </c>
      <c r="N773" s="72">
        <v>98.683807052718393</v>
      </c>
      <c r="O773" s="65">
        <f t="shared" si="64"/>
        <v>85.597673795372899</v>
      </c>
      <c r="P773" s="71"/>
      <c r="Q773" s="72">
        <v>-169.71167</v>
      </c>
      <c r="R773" s="72">
        <v>-5.4878048780487898</v>
      </c>
      <c r="S773" s="72">
        <v>86.004111888111893</v>
      </c>
      <c r="T773" s="72">
        <v>47.047277518734298</v>
      </c>
      <c r="U773" s="72">
        <v>19.929563229307998</v>
      </c>
      <c r="V773" s="65">
        <f t="shared" si="65"/>
        <v>86.004111888111893</v>
      </c>
      <c r="W773" s="71"/>
      <c r="X773" s="72">
        <v>18.466264556961999</v>
      </c>
      <c r="Y773" s="72">
        <v>34.265735064935001</v>
      </c>
      <c r="Z773" s="72">
        <v>1.5873015873015801</v>
      </c>
      <c r="AA773" s="72">
        <v>-224.26390069999999</v>
      </c>
      <c r="AB773" s="72">
        <v>14.717192197440999</v>
      </c>
      <c r="AC773" s="72">
        <v>15.063800000000001</v>
      </c>
      <c r="AD773" s="72">
        <v>92.008771929824505</v>
      </c>
      <c r="AE773" s="72">
        <v>26.0584557949683</v>
      </c>
      <c r="AF773" s="65"/>
      <c r="AG773" s="72">
        <v>-36.407477727487503</v>
      </c>
      <c r="AH773" s="72">
        <v>-35.223157023384502</v>
      </c>
      <c r="AI773" s="65">
        <f t="shared" si="66"/>
        <v>92.008771929824505</v>
      </c>
      <c r="AJ773" s="71"/>
      <c r="AK773" s="65"/>
      <c r="AL773" s="65"/>
      <c r="AM773" s="65"/>
      <c r="AN773" s="65"/>
      <c r="AO773" s="71"/>
      <c r="AP773" s="72">
        <v>88.307980464520696</v>
      </c>
      <c r="AQ773" s="65"/>
      <c r="AR773" s="65"/>
      <c r="AS773" s="65">
        <f t="shared" si="67"/>
        <v>88.307980464520696</v>
      </c>
      <c r="AT773" s="72">
        <v>-5</v>
      </c>
      <c r="AU773" s="72">
        <v>2</v>
      </c>
      <c r="AV773" s="65">
        <f t="shared" si="69"/>
        <v>2</v>
      </c>
      <c r="AW773" s="63" t="s">
        <v>5569</v>
      </c>
    </row>
    <row r="774" spans="1:49" ht="16" customHeight="1" x14ac:dyDescent="0.2">
      <c r="A774" s="30" t="s">
        <v>2549</v>
      </c>
      <c r="B774" s="30" t="s">
        <v>2551</v>
      </c>
      <c r="C774" s="71"/>
      <c r="D774" s="72">
        <v>-43.7</v>
      </c>
      <c r="E774" s="72">
        <v>18.8</v>
      </c>
      <c r="F774" s="72">
        <v>63.2</v>
      </c>
      <c r="G774" s="72">
        <v>45</v>
      </c>
      <c r="H774" s="72">
        <f t="shared" si="68"/>
        <v>63.2</v>
      </c>
      <c r="I774" s="72" t="s">
        <v>5568</v>
      </c>
      <c r="J774" s="71"/>
      <c r="K774" s="65"/>
      <c r="L774" s="72">
        <v>83.036279678848302</v>
      </c>
      <c r="M774" s="72">
        <v>98.543626197390594</v>
      </c>
      <c r="N774" s="72">
        <v>98.154362416107304</v>
      </c>
      <c r="O774" s="65">
        <f t="shared" si="64"/>
        <v>83.036279678848302</v>
      </c>
      <c r="P774" s="71"/>
      <c r="Q774" s="72">
        <v>-174.79906</v>
      </c>
      <c r="R774" s="72">
        <v>-18.0722891566265</v>
      </c>
      <c r="S774" s="72">
        <v>91.270696132596598</v>
      </c>
      <c r="T774" s="72">
        <v>35.942039130434701</v>
      </c>
      <c r="U774" s="72">
        <v>3.7246804809052398</v>
      </c>
      <c r="V774" s="65">
        <f t="shared" si="65"/>
        <v>91.270696132596598</v>
      </c>
      <c r="W774" s="71"/>
      <c r="X774" s="72">
        <v>12.802765653495401</v>
      </c>
      <c r="Y774" s="72">
        <v>29.9700307692307</v>
      </c>
      <c r="Z774" s="72">
        <v>5.8139534883720803</v>
      </c>
      <c r="AA774" s="72">
        <v>-269.72507039999999</v>
      </c>
      <c r="AB774" s="72">
        <v>23.143886886609302</v>
      </c>
      <c r="AC774" s="72">
        <v>10.047799999999899</v>
      </c>
      <c r="AD774" s="72">
        <v>15.3554673403103</v>
      </c>
      <c r="AE774" s="72">
        <v>16.984040051580099</v>
      </c>
      <c r="AF774" s="65"/>
      <c r="AG774" s="72">
        <v>-22.206096497773</v>
      </c>
      <c r="AH774" s="72">
        <v>-38.307119018458003</v>
      </c>
      <c r="AI774" s="65">
        <f t="shared" si="66"/>
        <v>29.9700307692307</v>
      </c>
      <c r="AJ774" s="71"/>
      <c r="AK774" s="65"/>
      <c r="AL774" s="65"/>
      <c r="AM774" s="65"/>
      <c r="AN774" s="65"/>
      <c r="AO774" s="71"/>
      <c r="AP774" s="72">
        <v>91.612731799647605</v>
      </c>
      <c r="AQ774" s="72">
        <v>92.043683685972496</v>
      </c>
      <c r="AR774" s="65"/>
      <c r="AS774" s="65">
        <f t="shared" si="67"/>
        <v>92.043683685972496</v>
      </c>
      <c r="AT774" s="72">
        <v>-6</v>
      </c>
      <c r="AU774" s="72">
        <v>1</v>
      </c>
      <c r="AV774" s="65">
        <f t="shared" si="69"/>
        <v>1</v>
      </c>
      <c r="AW774" s="63" t="s">
        <v>5569</v>
      </c>
    </row>
    <row r="775" spans="1:49" ht="16" customHeight="1" x14ac:dyDescent="0.2">
      <c r="A775" s="30" t="s">
        <v>2552</v>
      </c>
      <c r="B775" s="30" t="s">
        <v>2554</v>
      </c>
      <c r="C775" s="71"/>
      <c r="D775" s="72">
        <v>-160</v>
      </c>
      <c r="E775" s="72">
        <v>21</v>
      </c>
      <c r="F775" s="72">
        <v>-4.7</v>
      </c>
      <c r="G775" s="72">
        <v>38.200000000000003</v>
      </c>
      <c r="H775" s="72">
        <f t="shared" si="68"/>
        <v>38.200000000000003</v>
      </c>
      <c r="I775" s="72" t="s">
        <v>5568</v>
      </c>
      <c r="J775" s="71"/>
      <c r="K775" s="65"/>
      <c r="L775" s="72">
        <v>91.906385722809802</v>
      </c>
      <c r="M775" s="72">
        <v>99.678055872884002</v>
      </c>
      <c r="N775" s="72">
        <v>99.049416204741107</v>
      </c>
      <c r="O775" s="65">
        <f t="shared" si="64"/>
        <v>91.906385722809802</v>
      </c>
      <c r="P775" s="71"/>
      <c r="Q775" s="72">
        <v>35.241014499999999</v>
      </c>
      <c r="R775" s="72">
        <v>24.472573839662399</v>
      </c>
      <c r="S775" s="72">
        <v>95.706909090909093</v>
      </c>
      <c r="T775" s="72">
        <v>50.377835387177299</v>
      </c>
      <c r="U775" s="72">
        <v>29.020472320217099</v>
      </c>
      <c r="V775" s="65">
        <f t="shared" si="65"/>
        <v>95.706909090909093</v>
      </c>
      <c r="W775" s="71"/>
      <c r="X775" s="72">
        <v>22.896644303797402</v>
      </c>
      <c r="Y775" s="72">
        <v>51.148851948051899</v>
      </c>
      <c r="Z775" s="72">
        <v>38.3720930232558</v>
      </c>
      <c r="AA775" s="72">
        <v>-211.5303547</v>
      </c>
      <c r="AB775" s="72">
        <v>50.370940051426601</v>
      </c>
      <c r="AC775" s="72">
        <v>22.444600000000001</v>
      </c>
      <c r="AD775" s="72">
        <v>39.561403508771903</v>
      </c>
      <c r="AE775" s="72">
        <v>18.9678014134211</v>
      </c>
      <c r="AF775" s="65"/>
      <c r="AG775" s="72">
        <v>-26.117564130618302</v>
      </c>
      <c r="AH775" s="72">
        <v>-51.819026670457198</v>
      </c>
      <c r="AI775" s="65">
        <f t="shared" si="66"/>
        <v>51.148851948051899</v>
      </c>
      <c r="AJ775" s="71"/>
      <c r="AK775" s="65"/>
      <c r="AL775" s="65"/>
      <c r="AM775" s="65"/>
      <c r="AN775" s="65"/>
      <c r="AO775" s="71"/>
      <c r="AP775" s="72">
        <v>96.794040622395201</v>
      </c>
      <c r="AQ775" s="65"/>
      <c r="AR775" s="65"/>
      <c r="AS775" s="65">
        <f t="shared" si="67"/>
        <v>96.794040622395201</v>
      </c>
      <c r="AT775" s="72">
        <v>-7</v>
      </c>
      <c r="AU775" s="72">
        <v>0</v>
      </c>
      <c r="AV775" s="65">
        <f t="shared" si="69"/>
        <v>0</v>
      </c>
      <c r="AW775" s="63" t="s">
        <v>5569</v>
      </c>
    </row>
    <row r="776" spans="1:49" ht="16" customHeight="1" x14ac:dyDescent="0.2">
      <c r="A776" s="30" t="s">
        <v>2555</v>
      </c>
      <c r="B776" s="30" t="s">
        <v>2557</v>
      </c>
      <c r="C776" s="71"/>
      <c r="D776" s="72">
        <v>22.6</v>
      </c>
      <c r="E776" s="72">
        <v>19.5</v>
      </c>
      <c r="F776" s="72">
        <v>46.5</v>
      </c>
      <c r="G776" s="72">
        <v>31.3</v>
      </c>
      <c r="H776" s="72">
        <f t="shared" si="68"/>
        <v>46.5</v>
      </c>
      <c r="I776" s="72" t="s">
        <v>5568</v>
      </c>
      <c r="J776" s="71"/>
      <c r="K776" s="65"/>
      <c r="L776" s="72">
        <v>12.8710368753599</v>
      </c>
      <c r="M776" s="72">
        <v>102.897497144044</v>
      </c>
      <c r="N776" s="72">
        <v>103.80233518103501</v>
      </c>
      <c r="O776" s="65">
        <f t="shared" si="64"/>
        <v>12.8710368753599</v>
      </c>
      <c r="P776" s="71"/>
      <c r="Q776" s="72">
        <v>-119.10464</v>
      </c>
      <c r="R776" s="72">
        <v>49.557477402924697</v>
      </c>
      <c r="S776" s="72">
        <v>81.283832167832102</v>
      </c>
      <c r="T776" s="72">
        <v>90.677585595337206</v>
      </c>
      <c r="U776" s="72">
        <v>71.218572727272701</v>
      </c>
      <c r="V776" s="65">
        <f t="shared" si="65"/>
        <v>90.677585595337206</v>
      </c>
      <c r="W776" s="71"/>
      <c r="X776" s="72">
        <v>68.782720253164499</v>
      </c>
      <c r="Y776" s="72">
        <v>64.135864935064902</v>
      </c>
      <c r="Z776" s="72">
        <v>34.808851926881502</v>
      </c>
      <c r="AA776" s="72">
        <v>-108.3966652</v>
      </c>
      <c r="AB776" s="72">
        <v>25.344333356638401</v>
      </c>
      <c r="AC776" s="72">
        <v>12.8026</v>
      </c>
      <c r="AD776" s="72">
        <v>33.490457576454297</v>
      </c>
      <c r="AE776" s="72">
        <v>-3.5049925624140998</v>
      </c>
      <c r="AF776" s="65"/>
      <c r="AG776" s="72">
        <v>-36.433605059504799</v>
      </c>
      <c r="AH776" s="72">
        <v>-6.3883285877665603</v>
      </c>
      <c r="AI776" s="65">
        <f t="shared" si="66"/>
        <v>68.782720253164499</v>
      </c>
      <c r="AJ776" s="71"/>
      <c r="AK776" s="65"/>
      <c r="AL776" s="65"/>
      <c r="AM776" s="65"/>
      <c r="AN776" s="65"/>
      <c r="AO776" s="71"/>
      <c r="AP776" s="72">
        <v>91.1812945228302</v>
      </c>
      <c r="AQ776" s="65"/>
      <c r="AR776" s="65"/>
      <c r="AS776" s="65">
        <f t="shared" si="67"/>
        <v>91.1812945228302</v>
      </c>
      <c r="AT776" s="72">
        <v>-3</v>
      </c>
      <c r="AU776" s="72">
        <v>-2</v>
      </c>
      <c r="AV776" s="65">
        <f t="shared" si="69"/>
        <v>-2</v>
      </c>
      <c r="AW776" s="63" t="s">
        <v>5569</v>
      </c>
    </row>
    <row r="777" spans="1:49" ht="16" customHeight="1" x14ac:dyDescent="0.2">
      <c r="A777" s="30" t="s">
        <v>2558</v>
      </c>
      <c r="B777" s="30" t="s">
        <v>2560</v>
      </c>
      <c r="C777" s="71"/>
      <c r="D777" s="72">
        <v>-42.6</v>
      </c>
      <c r="E777" s="72">
        <v>21</v>
      </c>
      <c r="F777" s="72">
        <v>-58.7</v>
      </c>
      <c r="G777" s="72">
        <v>17.600000000000001</v>
      </c>
      <c r="H777" s="72">
        <f t="shared" si="68"/>
        <v>21</v>
      </c>
      <c r="I777" s="72" t="s">
        <v>5568</v>
      </c>
      <c r="J777" s="71"/>
      <c r="K777" s="65"/>
      <c r="L777" s="72">
        <v>1.6037664450735099E-2</v>
      </c>
      <c r="M777" s="72">
        <v>19.192024093882999</v>
      </c>
      <c r="N777" s="72">
        <v>14.9593112395329</v>
      </c>
      <c r="O777" s="65">
        <f t="shared" si="64"/>
        <v>1.6037664450735099E-2</v>
      </c>
      <c r="P777" s="71"/>
      <c r="Q777" s="72">
        <v>1.7176323899999999</v>
      </c>
      <c r="R777" s="72">
        <v>-11.2929384762626</v>
      </c>
      <c r="S777" s="72">
        <v>88.713902097901993</v>
      </c>
      <c r="T777" s="72">
        <v>54.957352456286401</v>
      </c>
      <c r="U777" s="72">
        <v>14.095099185888699</v>
      </c>
      <c r="V777" s="65">
        <f t="shared" si="65"/>
        <v>88.713902097901993</v>
      </c>
      <c r="W777" s="71"/>
      <c r="X777" s="72">
        <v>21.314365822784801</v>
      </c>
      <c r="Y777" s="72">
        <v>0.499501298701299</v>
      </c>
      <c r="Z777" s="72">
        <v>20.080321285140499</v>
      </c>
      <c r="AA777" s="72">
        <v>21.750619709999999</v>
      </c>
      <c r="AB777" s="72">
        <v>21.781719300414</v>
      </c>
      <c r="AC777" s="72">
        <v>23.926599999999901</v>
      </c>
      <c r="AD777" s="72">
        <v>40.156265551906003</v>
      </c>
      <c r="AE777" s="72">
        <v>6.0869802461052203</v>
      </c>
      <c r="AF777" s="65"/>
      <c r="AG777" s="72">
        <v>4.0697963013897098</v>
      </c>
      <c r="AH777" s="72">
        <v>-26.149788008582199</v>
      </c>
      <c r="AI777" s="65">
        <f t="shared" si="66"/>
        <v>40.156265551906003</v>
      </c>
      <c r="AJ777" s="71"/>
      <c r="AK777" s="65"/>
      <c r="AL777" s="65"/>
      <c r="AM777" s="65"/>
      <c r="AN777" s="65"/>
      <c r="AO777" s="71"/>
      <c r="AP777" s="72">
        <v>-11.7018862747013</v>
      </c>
      <c r="AQ777" s="65"/>
      <c r="AR777" s="65"/>
      <c r="AS777" s="65">
        <f t="shared" si="67"/>
        <v>-11.7018862747013</v>
      </c>
      <c r="AT777" s="72">
        <v>-2</v>
      </c>
      <c r="AU777" s="72">
        <v>0</v>
      </c>
      <c r="AV777" s="65">
        <f t="shared" si="69"/>
        <v>0</v>
      </c>
      <c r="AW777" s="63" t="s">
        <v>5569</v>
      </c>
    </row>
    <row r="778" spans="1:49" ht="16" customHeight="1" x14ac:dyDescent="0.2">
      <c r="A778" s="30" t="s">
        <v>2561</v>
      </c>
      <c r="B778" s="30" t="s">
        <v>2563</v>
      </c>
      <c r="C778" s="71"/>
      <c r="D778" s="72">
        <v>-10.7</v>
      </c>
      <c r="E778" s="72">
        <v>-14.7</v>
      </c>
      <c r="F778" s="72">
        <v>-24.7</v>
      </c>
      <c r="G778" s="72">
        <v>17.600000000000001</v>
      </c>
      <c r="H778" s="72">
        <f t="shared" si="68"/>
        <v>17.600000000000001</v>
      </c>
      <c r="I778" s="72" t="s">
        <v>5568</v>
      </c>
      <c r="J778" s="71"/>
      <c r="K778" s="65"/>
      <c r="L778" s="72">
        <v>11.499777073094901</v>
      </c>
      <c r="M778" s="72">
        <v>97.102502855955905</v>
      </c>
      <c r="N778" s="72">
        <v>99.415025356763707</v>
      </c>
      <c r="O778" s="65">
        <f t="shared" si="64"/>
        <v>11.499777073094901</v>
      </c>
      <c r="P778" s="71"/>
      <c r="Q778" s="72">
        <v>32.040984899999998</v>
      </c>
      <c r="R778" s="72">
        <v>8.0168776371307899</v>
      </c>
      <c r="S778" s="72">
        <v>16.598517482517401</v>
      </c>
      <c r="T778" s="72">
        <v>19.903230890924199</v>
      </c>
      <c r="U778" s="72">
        <v>-15.755647082767901</v>
      </c>
      <c r="V778" s="65">
        <f t="shared" si="65"/>
        <v>32.040984899999998</v>
      </c>
      <c r="W778" s="71"/>
      <c r="X778" s="72">
        <v>2.0105683544303701</v>
      </c>
      <c r="Y778" s="72">
        <v>10.889111688311599</v>
      </c>
      <c r="Z778" s="72">
        <v>35.271317829457303</v>
      </c>
      <c r="AA778" s="72">
        <v>-4.4558791910000002</v>
      </c>
      <c r="AB778" s="72">
        <v>0</v>
      </c>
      <c r="AC778" s="72">
        <v>16.1036</v>
      </c>
      <c r="AD778" s="72">
        <v>0</v>
      </c>
      <c r="AE778" s="72">
        <v>-14.907525635538599</v>
      </c>
      <c r="AF778" s="65"/>
      <c r="AG778" s="72">
        <v>10.400369853633</v>
      </c>
      <c r="AH778" s="72">
        <v>42.413289268144801</v>
      </c>
      <c r="AI778" s="65">
        <f t="shared" si="66"/>
        <v>35.271317829457303</v>
      </c>
      <c r="AJ778" s="71"/>
      <c r="AK778" s="65"/>
      <c r="AL778" s="65"/>
      <c r="AM778" s="65"/>
      <c r="AN778" s="65"/>
      <c r="AO778" s="71"/>
      <c r="AP778" s="72">
        <v>61.449188120180203</v>
      </c>
      <c r="AQ778" s="65"/>
      <c r="AR778" s="65"/>
      <c r="AS778" s="65">
        <f t="shared" si="67"/>
        <v>61.449188120180203</v>
      </c>
      <c r="AT778" s="72">
        <v>-4</v>
      </c>
      <c r="AU778" s="72">
        <v>-4</v>
      </c>
      <c r="AV778" s="65">
        <f t="shared" si="69"/>
        <v>-4</v>
      </c>
      <c r="AW778" s="63" t="s">
        <v>5569</v>
      </c>
    </row>
    <row r="779" spans="1:49" ht="16" customHeight="1" x14ac:dyDescent="0.2">
      <c r="A779" s="30" t="s">
        <v>2564</v>
      </c>
      <c r="B779" s="30" t="s">
        <v>2566</v>
      </c>
      <c r="C779" s="71"/>
      <c r="D779" s="72">
        <v>4.5999999999999996</v>
      </c>
      <c r="E779" s="72">
        <v>-8</v>
      </c>
      <c r="F779" s="72">
        <v>-12.4</v>
      </c>
      <c r="G779" s="72">
        <v>38.200000000000003</v>
      </c>
      <c r="H779" s="72">
        <f t="shared" si="68"/>
        <v>38.200000000000003</v>
      </c>
      <c r="I779" s="72" t="s">
        <v>5568</v>
      </c>
      <c r="J779" s="71"/>
      <c r="K779" s="65"/>
      <c r="L779" s="72">
        <v>39.890949885098102</v>
      </c>
      <c r="M779" s="72">
        <v>99.930648866542398</v>
      </c>
      <c r="N779" s="72">
        <v>99.832214765100602</v>
      </c>
      <c r="O779" s="65">
        <f t="shared" si="64"/>
        <v>39.890949885098102</v>
      </c>
      <c r="P779" s="71"/>
      <c r="Q779" s="72">
        <v>43.519110900000001</v>
      </c>
      <c r="R779" s="72">
        <v>20.886075949367001</v>
      </c>
      <c r="S779" s="72">
        <v>85.193348066298299</v>
      </c>
      <c r="T779" s="72">
        <v>36.908222705314003</v>
      </c>
      <c r="U779" s="72">
        <v>-5.1862106082036599</v>
      </c>
      <c r="V779" s="65">
        <f t="shared" si="65"/>
        <v>85.193348066298299</v>
      </c>
      <c r="W779" s="71"/>
      <c r="X779" s="72">
        <v>-10.6014896656534</v>
      </c>
      <c r="Y779" s="72">
        <v>7.9920087912087903</v>
      </c>
      <c r="Z779" s="72">
        <v>18.421052631578899</v>
      </c>
      <c r="AA779" s="72">
        <v>3.9342356089999999</v>
      </c>
      <c r="AB779" s="72">
        <v>30.390699949210799</v>
      </c>
      <c r="AC779" s="72">
        <v>6.95399999999999</v>
      </c>
      <c r="AD779" s="72">
        <v>57.1614583333333</v>
      </c>
      <c r="AE779" s="72">
        <v>8.3523281930427498</v>
      </c>
      <c r="AF779" s="65"/>
      <c r="AG779" s="72">
        <v>-42.012454127087302</v>
      </c>
      <c r="AH779" s="72">
        <v>-8.3851797232032297</v>
      </c>
      <c r="AI779" s="65">
        <f t="shared" si="66"/>
        <v>57.1614583333333</v>
      </c>
      <c r="AJ779" s="71"/>
      <c r="AK779" s="65"/>
      <c r="AL779" s="65"/>
      <c r="AM779" s="65"/>
      <c r="AN779" s="65"/>
      <c r="AO779" s="71"/>
      <c r="AP779" s="72">
        <v>59.333821016064</v>
      </c>
      <c r="AQ779" s="72">
        <v>88.236025122593105</v>
      </c>
      <c r="AR779" s="65"/>
      <c r="AS779" s="65">
        <f t="shared" si="67"/>
        <v>88.236025122593105</v>
      </c>
      <c r="AT779" s="72">
        <v>-4</v>
      </c>
      <c r="AU779" s="72">
        <v>-4</v>
      </c>
      <c r="AV779" s="65">
        <f t="shared" si="69"/>
        <v>-4</v>
      </c>
      <c r="AW779" s="63" t="s">
        <v>5569</v>
      </c>
    </row>
    <row r="780" spans="1:49" ht="16" customHeight="1" x14ac:dyDescent="0.2">
      <c r="A780" s="30" t="s">
        <v>2567</v>
      </c>
      <c r="B780" s="30" t="s">
        <v>2569</v>
      </c>
      <c r="C780" s="71"/>
      <c r="D780" s="72">
        <v>47.4</v>
      </c>
      <c r="E780" s="72">
        <v>29.2</v>
      </c>
      <c r="F780" s="72">
        <v>53.6</v>
      </c>
      <c r="G780" s="72">
        <v>33.6</v>
      </c>
      <c r="H780" s="72">
        <f t="shared" si="68"/>
        <v>53.6</v>
      </c>
      <c r="I780" s="72" t="s">
        <v>5568</v>
      </c>
      <c r="J780" s="71"/>
      <c r="K780" s="65"/>
      <c r="L780" s="72">
        <v>62.3559933430192</v>
      </c>
      <c r="M780" s="72">
        <v>102.897497144044</v>
      </c>
      <c r="N780" s="72">
        <v>103.07111687699</v>
      </c>
      <c r="O780" s="65">
        <f t="shared" si="64"/>
        <v>62.3559933430192</v>
      </c>
      <c r="P780" s="71"/>
      <c r="Q780" s="72">
        <v>75.526346000000004</v>
      </c>
      <c r="R780" s="72">
        <v>90.014842490710393</v>
      </c>
      <c r="S780" s="72">
        <v>96.143972027971998</v>
      </c>
      <c r="T780" s="72">
        <v>97.588493172356294</v>
      </c>
      <c r="U780" s="72">
        <v>96.456021845318801</v>
      </c>
      <c r="V780" s="65">
        <f t="shared" si="65"/>
        <v>97.588493172356294</v>
      </c>
      <c r="W780" s="71"/>
      <c r="X780" s="72">
        <v>95.997910126582198</v>
      </c>
      <c r="Y780" s="72">
        <v>94.005994805194803</v>
      </c>
      <c r="Z780" s="72">
        <v>58.009323429410799</v>
      </c>
      <c r="AA780" s="72">
        <v>63.992381590000001</v>
      </c>
      <c r="AB780" s="72">
        <v>100</v>
      </c>
      <c r="AC780" s="72">
        <v>61.339749999999903</v>
      </c>
      <c r="AD780" s="72">
        <v>63.537326685335699</v>
      </c>
      <c r="AE780" s="72">
        <v>57.395475645565</v>
      </c>
      <c r="AF780" s="65"/>
      <c r="AG780" s="72">
        <v>-18.148380519981</v>
      </c>
      <c r="AH780" s="72">
        <v>5.8637400707408398</v>
      </c>
      <c r="AI780" s="65">
        <f t="shared" si="66"/>
        <v>100</v>
      </c>
      <c r="AJ780" s="71"/>
      <c r="AK780" s="65"/>
      <c r="AL780" s="65"/>
      <c r="AM780" s="65"/>
      <c r="AN780" s="65"/>
      <c r="AO780" s="71"/>
      <c r="AP780" s="72">
        <v>101.119459634904</v>
      </c>
      <c r="AQ780" s="65"/>
      <c r="AR780" s="65"/>
      <c r="AS780" s="65">
        <f t="shared" si="67"/>
        <v>101.119459634904</v>
      </c>
      <c r="AT780" s="72">
        <v>-6</v>
      </c>
      <c r="AU780" s="72">
        <v>30</v>
      </c>
      <c r="AV780" s="65">
        <f t="shared" si="69"/>
        <v>30</v>
      </c>
      <c r="AW780" s="63" t="s">
        <v>5567</v>
      </c>
    </row>
    <row r="781" spans="1:49" ht="16" customHeight="1" x14ac:dyDescent="0.2">
      <c r="A781" s="30" t="s">
        <v>2570</v>
      </c>
      <c r="B781" s="30" t="s">
        <v>2572</v>
      </c>
      <c r="C781" s="71"/>
      <c r="D781" s="72">
        <v>102.6</v>
      </c>
      <c r="E781" s="72">
        <v>79</v>
      </c>
      <c r="F781" s="72">
        <v>90</v>
      </c>
      <c r="G781" s="72">
        <v>67.900000000000006</v>
      </c>
      <c r="H781" s="72">
        <f t="shared" si="68"/>
        <v>102.6</v>
      </c>
      <c r="I781" s="72" t="s">
        <v>5566</v>
      </c>
      <c r="J781" s="71"/>
      <c r="K781" s="65"/>
      <c r="L781" s="72">
        <v>97.593123614532601</v>
      </c>
      <c r="M781" s="72">
        <v>103.398205539421</v>
      </c>
      <c r="N781" s="72">
        <v>105.704697986577</v>
      </c>
      <c r="O781" s="65">
        <f t="shared" si="64"/>
        <v>97.593123614532601</v>
      </c>
      <c r="P781" s="71"/>
      <c r="Q781" s="72">
        <v>94.561527100000006</v>
      </c>
      <c r="R781" s="72">
        <v>101.25869350968399</v>
      </c>
      <c r="S781" s="72">
        <v>92.486165745856297</v>
      </c>
      <c r="T781" s="72">
        <v>97.777787922705301</v>
      </c>
      <c r="U781" s="72">
        <v>90.1461797736916</v>
      </c>
      <c r="V781" s="65">
        <f t="shared" si="65"/>
        <v>101.25869350968399</v>
      </c>
      <c r="W781" s="71"/>
      <c r="X781" s="72">
        <v>78.152309726443704</v>
      </c>
      <c r="Y781" s="72">
        <v>76.123876923076907</v>
      </c>
      <c r="Z781" s="72">
        <v>101.362677850043</v>
      </c>
      <c r="AA781" s="72">
        <v>97.478970959999998</v>
      </c>
      <c r="AB781" s="72">
        <v>95.259218186858803</v>
      </c>
      <c r="AC781" s="72">
        <v>17.3126</v>
      </c>
      <c r="AD781" s="72">
        <v>50.496207556532198</v>
      </c>
      <c r="AE781" s="72">
        <v>96.840640651156093</v>
      </c>
      <c r="AF781" s="65"/>
      <c r="AG781" s="72">
        <v>24.602551718208101</v>
      </c>
      <c r="AH781" s="72">
        <v>97.474900895591006</v>
      </c>
      <c r="AI781" s="65">
        <f t="shared" si="66"/>
        <v>101.362677850043</v>
      </c>
      <c r="AJ781" s="71"/>
      <c r="AK781" s="65"/>
      <c r="AL781" s="65"/>
      <c r="AM781" s="65"/>
      <c r="AN781" s="65"/>
      <c r="AO781" s="71"/>
      <c r="AP781" s="72">
        <v>96.843839834494005</v>
      </c>
      <c r="AQ781" s="72">
        <v>99.529759138256196</v>
      </c>
      <c r="AR781" s="65"/>
      <c r="AS781" s="65">
        <f t="shared" si="67"/>
        <v>99.529759138256196</v>
      </c>
      <c r="AT781" s="72">
        <v>54</v>
      </c>
      <c r="AU781" s="72">
        <v>45</v>
      </c>
      <c r="AV781" s="65">
        <f t="shared" si="69"/>
        <v>54</v>
      </c>
      <c r="AW781" s="63" t="s">
        <v>5567</v>
      </c>
    </row>
    <row r="782" spans="1:49" ht="16" customHeight="1" x14ac:dyDescent="0.2">
      <c r="A782" s="30" t="s">
        <v>2573</v>
      </c>
      <c r="B782" s="30" t="s">
        <v>2575</v>
      </c>
      <c r="C782" s="71"/>
      <c r="D782" s="72">
        <v>-51.7</v>
      </c>
      <c r="E782" s="72">
        <v>-40.700000000000003</v>
      </c>
      <c r="F782" s="72">
        <v>58.8</v>
      </c>
      <c r="G782" s="72">
        <v>24.4</v>
      </c>
      <c r="H782" s="72">
        <f t="shared" si="68"/>
        <v>58.8</v>
      </c>
      <c r="I782" s="72" t="s">
        <v>5568</v>
      </c>
      <c r="J782" s="71"/>
      <c r="K782" s="65"/>
      <c r="L782" s="72">
        <v>71.948130207613602</v>
      </c>
      <c r="M782" s="72">
        <v>102.01118287027001</v>
      </c>
      <c r="N782" s="72">
        <v>98.993288590603996</v>
      </c>
      <c r="O782" s="65">
        <f t="shared" si="64"/>
        <v>71.948130207613602</v>
      </c>
      <c r="P782" s="71"/>
      <c r="Q782" s="72">
        <v>-27.649581000000001</v>
      </c>
      <c r="R782" s="72">
        <v>78.992370942207202</v>
      </c>
      <c r="S782" s="72">
        <v>93.2596464088397</v>
      </c>
      <c r="T782" s="72">
        <v>46.183585024154503</v>
      </c>
      <c r="U782" s="72">
        <v>33.286208062234799</v>
      </c>
      <c r="V782" s="65">
        <f t="shared" si="65"/>
        <v>93.2596464088397</v>
      </c>
      <c r="W782" s="71"/>
      <c r="X782" s="72">
        <v>19.185744376899599</v>
      </c>
      <c r="Y782" s="72">
        <v>23.376624175824102</v>
      </c>
      <c r="Z782" s="72">
        <v>-21.994042341926999</v>
      </c>
      <c r="AA782" s="72">
        <v>-22.955030099999998</v>
      </c>
      <c r="AB782" s="72">
        <v>44.001794241754197</v>
      </c>
      <c r="AC782" s="72">
        <v>-1.0784</v>
      </c>
      <c r="AD782" s="72">
        <v>52.712217823577397</v>
      </c>
      <c r="AE782" s="72">
        <v>2.9490457058941102</v>
      </c>
      <c r="AF782" s="65"/>
      <c r="AG782" s="72">
        <v>-36.451406074603</v>
      </c>
      <c r="AH782" s="72">
        <v>15.0266166411866</v>
      </c>
      <c r="AI782" s="65">
        <f t="shared" si="66"/>
        <v>52.712217823577397</v>
      </c>
      <c r="AJ782" s="71"/>
      <c r="AK782" s="65"/>
      <c r="AL782" s="65"/>
      <c r="AM782" s="65"/>
      <c r="AN782" s="65"/>
      <c r="AO782" s="71"/>
      <c r="AP782" s="72">
        <v>98.077261628663507</v>
      </c>
      <c r="AQ782" s="72">
        <v>98.764250758673398</v>
      </c>
      <c r="AR782" s="65"/>
      <c r="AS782" s="65">
        <f t="shared" si="67"/>
        <v>98.764250758673398</v>
      </c>
      <c r="AT782" s="72">
        <v>9</v>
      </c>
      <c r="AU782" s="72">
        <v>-2</v>
      </c>
      <c r="AV782" s="65">
        <f t="shared" si="69"/>
        <v>9</v>
      </c>
      <c r="AW782" s="63" t="s">
        <v>5569</v>
      </c>
    </row>
    <row r="783" spans="1:49" ht="16" customHeight="1" x14ac:dyDescent="0.2">
      <c r="A783" s="30" t="s">
        <v>2576</v>
      </c>
      <c r="B783" s="30" t="s">
        <v>2578</v>
      </c>
      <c r="C783" s="71"/>
      <c r="D783" s="72">
        <v>-219.4</v>
      </c>
      <c r="E783" s="72">
        <v>-8</v>
      </c>
      <c r="F783" s="72">
        <v>17.3</v>
      </c>
      <c r="G783" s="72">
        <v>42.7</v>
      </c>
      <c r="H783" s="72">
        <f t="shared" si="68"/>
        <v>42.7</v>
      </c>
      <c r="I783" s="72" t="s">
        <v>5568</v>
      </c>
      <c r="J783" s="71"/>
      <c r="K783" s="65"/>
      <c r="L783" s="72">
        <v>1.32811799390121</v>
      </c>
      <c r="M783" s="72">
        <v>89.697787932287795</v>
      </c>
      <c r="N783" s="72">
        <v>94.662106380469396</v>
      </c>
      <c r="O783" s="65">
        <f t="shared" si="64"/>
        <v>1.32811799390121</v>
      </c>
      <c r="P783" s="71"/>
      <c r="Q783" s="72">
        <v>-15.836296000000001</v>
      </c>
      <c r="R783" s="72">
        <v>-7.4415715500936797</v>
      </c>
      <c r="S783" s="72">
        <v>93.171944055943996</v>
      </c>
      <c r="T783" s="72">
        <v>50.960683014154803</v>
      </c>
      <c r="U783" s="72">
        <v>1.3406894165535901</v>
      </c>
      <c r="V783" s="65">
        <f t="shared" si="65"/>
        <v>93.171944055943996</v>
      </c>
      <c r="W783" s="71"/>
      <c r="X783" s="72">
        <v>3.5928468354430301</v>
      </c>
      <c r="Y783" s="72">
        <v>-11.1888103896103</v>
      </c>
      <c r="Z783" s="72">
        <v>-8.2985212241568895</v>
      </c>
      <c r="AA783" s="72">
        <v>9.1232928950000005</v>
      </c>
      <c r="AB783" s="72">
        <v>41.607440825659701</v>
      </c>
      <c r="AC783" s="72">
        <v>34.976999999999997</v>
      </c>
      <c r="AD783" s="72">
        <v>63.911945146156597</v>
      </c>
      <c r="AE783" s="72">
        <v>16.364005747394799</v>
      </c>
      <c r="AF783" s="65"/>
      <c r="AG783" s="72">
        <v>20.2532211697614</v>
      </c>
      <c r="AH783" s="72">
        <v>30.164398513550001</v>
      </c>
      <c r="AI783" s="65">
        <f t="shared" si="66"/>
        <v>63.911945146156597</v>
      </c>
      <c r="AJ783" s="71"/>
      <c r="AK783" s="65"/>
      <c r="AL783" s="65"/>
      <c r="AM783" s="65"/>
      <c r="AN783" s="65"/>
      <c r="AO783" s="71"/>
      <c r="AP783" s="72">
        <v>31.6655886340479</v>
      </c>
      <c r="AQ783" s="65"/>
      <c r="AR783" s="65"/>
      <c r="AS783" s="65">
        <f t="shared" si="67"/>
        <v>31.6655886340479</v>
      </c>
      <c r="AT783" s="72">
        <v>-2</v>
      </c>
      <c r="AU783" s="72">
        <v>-3</v>
      </c>
      <c r="AV783" s="65">
        <f t="shared" si="69"/>
        <v>-2</v>
      </c>
      <c r="AW783" s="63" t="s">
        <v>5569</v>
      </c>
    </row>
    <row r="784" spans="1:49" ht="16" customHeight="1" x14ac:dyDescent="0.2">
      <c r="A784" s="30" t="s">
        <v>2579</v>
      </c>
      <c r="B784" s="30" t="s">
        <v>2581</v>
      </c>
      <c r="C784" s="71"/>
      <c r="D784" s="72">
        <v>-15.1</v>
      </c>
      <c r="E784" s="72">
        <v>-56.3</v>
      </c>
      <c r="F784" s="72">
        <v>56.8</v>
      </c>
      <c r="G784" s="72">
        <v>19.8</v>
      </c>
      <c r="H784" s="72">
        <f t="shared" si="68"/>
        <v>56.8</v>
      </c>
      <c r="I784" s="72" t="s">
        <v>5568</v>
      </c>
      <c r="J784" s="71"/>
      <c r="K784" s="65"/>
      <c r="L784" s="72">
        <v>34.572397814168397</v>
      </c>
      <c r="M784" s="72">
        <v>100.624160201118</v>
      </c>
      <c r="N784" s="72">
        <v>101.510067114093</v>
      </c>
      <c r="O784" s="65">
        <f t="shared" si="64"/>
        <v>34.572397814168397</v>
      </c>
      <c r="P784" s="71"/>
      <c r="Q784" s="72">
        <v>95.742256400000002</v>
      </c>
      <c r="R784" s="72">
        <v>-1.8987341772152</v>
      </c>
      <c r="S784" s="72">
        <v>85.414342541436397</v>
      </c>
      <c r="T784" s="72">
        <v>65.700493236714905</v>
      </c>
      <c r="U784" s="72">
        <v>35.124963366336601</v>
      </c>
      <c r="V784" s="65">
        <f t="shared" si="65"/>
        <v>95.742256400000002</v>
      </c>
      <c r="W784" s="71"/>
      <c r="X784" s="72">
        <v>25.2647717325227</v>
      </c>
      <c r="Y784" s="72">
        <v>20.079920879120799</v>
      </c>
      <c r="Z784" s="72">
        <v>74.436090225563902</v>
      </c>
      <c r="AA784" s="72">
        <v>10.441412619999999</v>
      </c>
      <c r="AB784" s="72">
        <v>96.439118902955101</v>
      </c>
      <c r="AC784" s="72">
        <v>20.3841999999999</v>
      </c>
      <c r="AD784" s="72">
        <v>49.589584624922502</v>
      </c>
      <c r="AE784" s="72">
        <v>-5.9396150636985396</v>
      </c>
      <c r="AF784" s="65"/>
      <c r="AG784" s="72">
        <v>-44.548796186595901</v>
      </c>
      <c r="AH784" s="72">
        <v>11.595281464257299</v>
      </c>
      <c r="AI784" s="65">
        <f t="shared" si="66"/>
        <v>96.439118902955101</v>
      </c>
      <c r="AJ784" s="71"/>
      <c r="AK784" s="65"/>
      <c r="AL784" s="65"/>
      <c r="AM784" s="65"/>
      <c r="AN784" s="65"/>
      <c r="AO784" s="71"/>
      <c r="AP784" s="72">
        <v>98.190981368551405</v>
      </c>
      <c r="AQ784" s="72">
        <v>99.122150780296593</v>
      </c>
      <c r="AR784" s="65"/>
      <c r="AS784" s="65">
        <f t="shared" si="67"/>
        <v>99.122150780296593</v>
      </c>
      <c r="AT784" s="72">
        <v>-4</v>
      </c>
      <c r="AU784" s="72">
        <v>-2</v>
      </c>
      <c r="AV784" s="65">
        <f t="shared" si="69"/>
        <v>-2</v>
      </c>
      <c r="AW784" s="63" t="s">
        <v>5569</v>
      </c>
    </row>
    <row r="785" spans="1:49" ht="16" customHeight="1" x14ac:dyDescent="0.2">
      <c r="A785" s="30" t="s">
        <v>2582</v>
      </c>
      <c r="B785" s="30" t="s">
        <v>2584</v>
      </c>
      <c r="C785" s="71"/>
      <c r="D785" s="72">
        <v>-14.5</v>
      </c>
      <c r="E785" s="72">
        <v>-41.4</v>
      </c>
      <c r="F785" s="72">
        <v>-18.3</v>
      </c>
      <c r="G785" s="72">
        <v>45</v>
      </c>
      <c r="H785" s="72">
        <f t="shared" si="68"/>
        <v>45</v>
      </c>
      <c r="I785" s="72" t="s">
        <v>5568</v>
      </c>
      <c r="J785" s="71"/>
      <c r="K785" s="65"/>
      <c r="L785" s="72">
        <v>57.505368252874199</v>
      </c>
      <c r="M785" s="72">
        <v>91.629452694983897</v>
      </c>
      <c r="N785" s="72">
        <v>92.102842316310799</v>
      </c>
      <c r="O785" s="65">
        <f t="shared" si="64"/>
        <v>57.505368252874199</v>
      </c>
      <c r="P785" s="71"/>
      <c r="Q785" s="72">
        <v>80.019812900000005</v>
      </c>
      <c r="R785" s="72">
        <v>29.615144045091299</v>
      </c>
      <c r="S785" s="72">
        <v>50.077538461538403</v>
      </c>
      <c r="T785" s="72">
        <v>42.384496502914203</v>
      </c>
      <c r="U785" s="72">
        <v>38.789807462686497</v>
      </c>
      <c r="V785" s="65">
        <f t="shared" si="65"/>
        <v>80.019812900000005</v>
      </c>
      <c r="W785" s="71"/>
      <c r="X785" s="72">
        <v>23.213099999999901</v>
      </c>
      <c r="Y785" s="72">
        <v>49.850150649350603</v>
      </c>
      <c r="Z785" s="72">
        <v>90.173055782119903</v>
      </c>
      <c r="AA785" s="72">
        <v>5.8067004000000004</v>
      </c>
      <c r="AB785" s="72">
        <v>11.6160556837337</v>
      </c>
      <c r="AC785" s="72">
        <v>27.037199999999999</v>
      </c>
      <c r="AD785" s="72">
        <v>18.206423673763901</v>
      </c>
      <c r="AE785" s="72">
        <v>27.1549290707949</v>
      </c>
      <c r="AF785" s="65"/>
      <c r="AG785" s="72">
        <v>-26.8400233937213</v>
      </c>
      <c r="AH785" s="72">
        <v>-3.1810369162799401</v>
      </c>
      <c r="AI785" s="65">
        <f t="shared" si="66"/>
        <v>90.173055782119903</v>
      </c>
      <c r="AJ785" s="71"/>
      <c r="AK785" s="65"/>
      <c r="AL785" s="65"/>
      <c r="AM785" s="65"/>
      <c r="AN785" s="65"/>
      <c r="AO785" s="71"/>
      <c r="AP785" s="72">
        <v>45.300957140147197</v>
      </c>
      <c r="AQ785" s="65"/>
      <c r="AR785" s="65"/>
      <c r="AS785" s="65">
        <f t="shared" si="67"/>
        <v>45.300957140147197</v>
      </c>
      <c r="AT785" s="72">
        <v>3</v>
      </c>
      <c r="AU785" s="72">
        <v>5</v>
      </c>
      <c r="AV785" s="65">
        <f t="shared" si="69"/>
        <v>5</v>
      </c>
      <c r="AW785" s="63" t="s">
        <v>5569</v>
      </c>
    </row>
    <row r="786" spans="1:49" ht="16" customHeight="1" x14ac:dyDescent="0.2">
      <c r="A786" s="30" t="s">
        <v>2585</v>
      </c>
      <c r="B786" s="30" t="s">
        <v>2587</v>
      </c>
      <c r="C786" s="71"/>
      <c r="D786" s="72">
        <v>-294.7</v>
      </c>
      <c r="E786" s="72">
        <v>-2.8</v>
      </c>
      <c r="F786" s="72">
        <v>42.5</v>
      </c>
      <c r="G786" s="72">
        <v>51.9</v>
      </c>
      <c r="H786" s="72">
        <f t="shared" si="68"/>
        <v>51.9</v>
      </c>
      <c r="I786" s="72" t="s">
        <v>5568</v>
      </c>
      <c r="J786" s="71"/>
      <c r="K786" s="65"/>
      <c r="L786" s="72">
        <v>5.5825104044272296</v>
      </c>
      <c r="M786" s="72">
        <v>102.253608889812</v>
      </c>
      <c r="N786" s="72">
        <v>103.43672602901199</v>
      </c>
      <c r="O786" s="65">
        <f t="shared" si="64"/>
        <v>5.5825104044272296</v>
      </c>
      <c r="P786" s="71"/>
      <c r="Q786" s="72">
        <v>98.129705200000004</v>
      </c>
      <c r="R786" s="72">
        <v>100</v>
      </c>
      <c r="S786" s="72">
        <v>95.881734265734195</v>
      </c>
      <c r="T786" s="72">
        <v>93.508559783513704</v>
      </c>
      <c r="U786" s="72">
        <v>87.907853595657997</v>
      </c>
      <c r="V786" s="65">
        <f t="shared" si="65"/>
        <v>100</v>
      </c>
      <c r="W786" s="71"/>
      <c r="X786" s="72">
        <v>93.466264556962003</v>
      </c>
      <c r="Y786" s="72">
        <v>95.304696103896106</v>
      </c>
      <c r="Z786" s="72">
        <v>43.650793650793602</v>
      </c>
      <c r="AA786" s="72">
        <v>18.350124229999999</v>
      </c>
      <c r="AB786" s="72">
        <v>2.9216869809752501</v>
      </c>
      <c r="AC786" s="72">
        <v>15.6884</v>
      </c>
      <c r="AD786" s="72">
        <v>57.270923744575299</v>
      </c>
      <c r="AE786" s="72">
        <v>3.8928262364274602</v>
      </c>
      <c r="AF786" s="65"/>
      <c r="AG786" s="72">
        <v>-24.041526633372101</v>
      </c>
      <c r="AH786" s="72">
        <v>9.4296141104629392</v>
      </c>
      <c r="AI786" s="65">
        <f t="shared" si="66"/>
        <v>95.304696103896106</v>
      </c>
      <c r="AJ786" s="71"/>
      <c r="AK786" s="65"/>
      <c r="AL786" s="65"/>
      <c r="AM786" s="65"/>
      <c r="AN786" s="65"/>
      <c r="AO786" s="71"/>
      <c r="AP786" s="72">
        <v>98.637493011059703</v>
      </c>
      <c r="AQ786" s="65"/>
      <c r="AR786" s="65"/>
      <c r="AS786" s="65">
        <f t="shared" si="67"/>
        <v>98.637493011059703</v>
      </c>
      <c r="AT786" s="72">
        <v>-3</v>
      </c>
      <c r="AU786" s="72">
        <v>-4</v>
      </c>
      <c r="AV786" s="65">
        <f t="shared" si="69"/>
        <v>-3</v>
      </c>
      <c r="AW786" s="63" t="s">
        <v>5569</v>
      </c>
    </row>
    <row r="787" spans="1:49" ht="16" customHeight="1" x14ac:dyDescent="0.2">
      <c r="A787" s="30" t="s">
        <v>2588</v>
      </c>
      <c r="B787" s="30" t="s">
        <v>2590</v>
      </c>
      <c r="C787" s="71"/>
      <c r="D787" s="72">
        <v>71</v>
      </c>
      <c r="E787" s="72">
        <v>-11.4</v>
      </c>
      <c r="F787" s="72">
        <v>-64.2</v>
      </c>
      <c r="G787" s="72">
        <v>-3.5</v>
      </c>
      <c r="H787" s="72">
        <f t="shared" si="68"/>
        <v>71</v>
      </c>
      <c r="I787" s="72" t="s">
        <v>5568</v>
      </c>
      <c r="J787" s="71"/>
      <c r="K787" s="65"/>
      <c r="L787" s="72">
        <v>91.330405446345296</v>
      </c>
      <c r="M787" s="72">
        <v>97.746391110187901</v>
      </c>
      <c r="N787" s="72">
        <v>100.14624366080901</v>
      </c>
      <c r="O787" s="65">
        <f t="shared" si="64"/>
        <v>91.330405446345296</v>
      </c>
      <c r="P787" s="71"/>
      <c r="Q787" s="72">
        <v>21.541568099999999</v>
      </c>
      <c r="R787" s="72">
        <v>-7.50686216429414</v>
      </c>
      <c r="S787" s="72">
        <v>16.336279720279698</v>
      </c>
      <c r="T787" s="72">
        <v>3.50023338884262</v>
      </c>
      <c r="U787" s="72">
        <v>-1.6162686567155998E-2</v>
      </c>
      <c r="V787" s="65">
        <f t="shared" si="65"/>
        <v>21.541568099999999</v>
      </c>
      <c r="W787" s="71"/>
      <c r="X787" s="72">
        <v>11.1877835443037</v>
      </c>
      <c r="Y787" s="72">
        <v>3.0969038961038899</v>
      </c>
      <c r="Z787" s="72">
        <v>90.786552714635206</v>
      </c>
      <c r="AA787" s="72">
        <v>32.675403060000001</v>
      </c>
      <c r="AB787" s="72">
        <v>89.245875735971794</v>
      </c>
      <c r="AC787" s="72">
        <v>16.824399999999901</v>
      </c>
      <c r="AD787" s="72">
        <v>29.077392644525698</v>
      </c>
      <c r="AE787" s="72">
        <v>11.1675404408755</v>
      </c>
      <c r="AF787" s="65"/>
      <c r="AG787" s="72">
        <v>-24.486109271595399</v>
      </c>
      <c r="AH787" s="72">
        <v>51.021184496204697</v>
      </c>
      <c r="AI787" s="65">
        <f t="shared" si="66"/>
        <v>90.786552714635206</v>
      </c>
      <c r="AJ787" s="71"/>
      <c r="AK787" s="65"/>
      <c r="AL787" s="65"/>
      <c r="AM787" s="65"/>
      <c r="AN787" s="65"/>
      <c r="AO787" s="71"/>
      <c r="AP787" s="72">
        <v>-7.5927382128179097</v>
      </c>
      <c r="AQ787" s="65"/>
      <c r="AR787" s="65"/>
      <c r="AS787" s="65">
        <f t="shared" si="67"/>
        <v>-7.5927382128179097</v>
      </c>
      <c r="AT787" s="72">
        <v>-13</v>
      </c>
      <c r="AU787" s="72">
        <v>-2</v>
      </c>
      <c r="AV787" s="65">
        <f t="shared" si="69"/>
        <v>-2</v>
      </c>
      <c r="AW787" s="63" t="s">
        <v>5569</v>
      </c>
    </row>
    <row r="788" spans="1:49" ht="16" customHeight="1" x14ac:dyDescent="0.2">
      <c r="A788" s="30" t="s">
        <v>2591</v>
      </c>
      <c r="B788" s="30" t="s">
        <v>2593</v>
      </c>
      <c r="C788" s="71"/>
      <c r="D788" s="72">
        <v>87.2</v>
      </c>
      <c r="E788" s="72">
        <v>15.1</v>
      </c>
      <c r="F788" s="72">
        <v>35</v>
      </c>
      <c r="G788" s="72">
        <v>40.5</v>
      </c>
      <c r="H788" s="72">
        <f t="shared" si="68"/>
        <v>87.2</v>
      </c>
      <c r="I788" s="72" t="s">
        <v>5566</v>
      </c>
      <c r="J788" s="71"/>
      <c r="K788" s="65"/>
      <c r="L788" s="72">
        <v>94.952289132422294</v>
      </c>
      <c r="M788" s="72">
        <v>97.503359195526798</v>
      </c>
      <c r="N788" s="72">
        <v>98.154362416107304</v>
      </c>
      <c r="O788" s="65">
        <f t="shared" si="64"/>
        <v>94.952289132422294</v>
      </c>
      <c r="P788" s="71"/>
      <c r="Q788" s="72">
        <v>0.32759950999999998</v>
      </c>
      <c r="R788" s="72">
        <v>93.1790380540683</v>
      </c>
      <c r="S788" s="72">
        <v>91.049701657458499</v>
      </c>
      <c r="T788" s="72">
        <v>86.376821739130406</v>
      </c>
      <c r="U788" s="72">
        <v>83.781257567185193</v>
      </c>
      <c r="V788" s="65">
        <f t="shared" si="65"/>
        <v>93.1790380540683</v>
      </c>
      <c r="W788" s="71"/>
      <c r="X788" s="72">
        <v>82.407628875379899</v>
      </c>
      <c r="Y788" s="72">
        <v>89.310690109890103</v>
      </c>
      <c r="Z788" s="72">
        <v>68.643923543387999</v>
      </c>
      <c r="AA788" s="72">
        <v>88.581652180000006</v>
      </c>
      <c r="AB788" s="72">
        <v>64.403752029438195</v>
      </c>
      <c r="AC788" s="72">
        <v>6.5440000000000103</v>
      </c>
      <c r="AD788" s="72">
        <v>0</v>
      </c>
      <c r="AE788" s="72">
        <v>57.893261737700101</v>
      </c>
      <c r="AF788" s="65"/>
      <c r="AG788" s="72">
        <v>-22.225105515453901</v>
      </c>
      <c r="AH788" s="72">
        <v>-29.570231293000401</v>
      </c>
      <c r="AI788" s="65">
        <f t="shared" si="66"/>
        <v>89.310690109890103</v>
      </c>
      <c r="AJ788" s="71"/>
      <c r="AK788" s="65"/>
      <c r="AL788" s="65"/>
      <c r="AM788" s="65"/>
      <c r="AN788" s="65"/>
      <c r="AO788" s="71"/>
      <c r="AP788" s="72">
        <v>78.552457057129899</v>
      </c>
      <c r="AQ788" s="72">
        <v>86.068741658319794</v>
      </c>
      <c r="AR788" s="65"/>
      <c r="AS788" s="65">
        <f t="shared" si="67"/>
        <v>86.068741658319794</v>
      </c>
      <c r="AT788" s="72">
        <v>-3</v>
      </c>
      <c r="AU788" s="72">
        <v>-3</v>
      </c>
      <c r="AV788" s="65">
        <f t="shared" si="69"/>
        <v>-3</v>
      </c>
      <c r="AW788" s="63" t="s">
        <v>5569</v>
      </c>
    </row>
    <row r="789" spans="1:49" ht="16" customHeight="1" x14ac:dyDescent="0.2">
      <c r="A789" s="30" t="s">
        <v>2594</v>
      </c>
      <c r="B789" s="30" t="s">
        <v>2596</v>
      </c>
      <c r="C789" s="71"/>
      <c r="D789" s="72">
        <v>85.5</v>
      </c>
      <c r="E789" s="72">
        <v>53.1</v>
      </c>
      <c r="F789" s="72">
        <v>18</v>
      </c>
      <c r="G789" s="72">
        <v>45.5</v>
      </c>
      <c r="H789" s="72">
        <f t="shared" si="68"/>
        <v>85.5</v>
      </c>
      <c r="I789" s="72" t="s">
        <v>5566</v>
      </c>
      <c r="J789" s="71"/>
      <c r="K789" s="65"/>
      <c r="L789" s="72">
        <v>96.751665192114601</v>
      </c>
      <c r="M789" s="72">
        <v>100.970915868406</v>
      </c>
      <c r="N789" s="72">
        <v>104.02684563758299</v>
      </c>
      <c r="O789" s="65">
        <f t="shared" si="64"/>
        <v>96.751665192114601</v>
      </c>
      <c r="P789" s="71"/>
      <c r="Q789" s="72">
        <v>42.513281900000003</v>
      </c>
      <c r="R789" s="72">
        <v>92.869839233239205</v>
      </c>
      <c r="S789" s="72">
        <v>74.917104972375697</v>
      </c>
      <c r="T789" s="72">
        <v>81.352667149758403</v>
      </c>
      <c r="U789" s="72">
        <v>66.383803536067902</v>
      </c>
      <c r="V789" s="65">
        <f t="shared" si="65"/>
        <v>92.869839233239205</v>
      </c>
      <c r="W789" s="71"/>
      <c r="X789" s="72">
        <v>62.042887234042503</v>
      </c>
      <c r="Y789" s="72">
        <v>86.013986813186804</v>
      </c>
      <c r="Z789" s="72">
        <v>96.854971508452607</v>
      </c>
      <c r="AA789" s="72">
        <v>89.731394109999997</v>
      </c>
      <c r="AB789" s="72">
        <v>72.924868311616294</v>
      </c>
      <c r="AC789" s="72">
        <v>6.1462500000000002</v>
      </c>
      <c r="AD789" s="72">
        <v>0</v>
      </c>
      <c r="AE789" s="72">
        <v>46.709949037522698</v>
      </c>
      <c r="AF789" s="65"/>
      <c r="AG789" s="72">
        <v>-18.615934231873499</v>
      </c>
      <c r="AH789" s="72">
        <v>20.461955477108798</v>
      </c>
      <c r="AI789" s="65">
        <f t="shared" si="66"/>
        <v>96.854971508452607</v>
      </c>
      <c r="AJ789" s="71"/>
      <c r="AK789" s="65"/>
      <c r="AL789" s="65"/>
      <c r="AM789" s="65"/>
      <c r="AN789" s="65"/>
      <c r="AO789" s="71"/>
      <c r="AP789" s="72">
        <v>82.200236405843796</v>
      </c>
      <c r="AQ789" s="72">
        <v>86.446525014477501</v>
      </c>
      <c r="AR789" s="65"/>
      <c r="AS789" s="65">
        <f t="shared" si="67"/>
        <v>86.446525014477501</v>
      </c>
      <c r="AT789" s="72">
        <v>2</v>
      </c>
      <c r="AU789" s="72">
        <v>-3</v>
      </c>
      <c r="AV789" s="65">
        <f t="shared" si="69"/>
        <v>2</v>
      </c>
      <c r="AW789" s="63" t="s">
        <v>5569</v>
      </c>
    </row>
    <row r="790" spans="1:49" ht="16" customHeight="1" x14ac:dyDescent="0.2">
      <c r="A790" s="30" t="s">
        <v>2597</v>
      </c>
      <c r="B790" s="30" t="s">
        <v>2599</v>
      </c>
      <c r="C790" s="71"/>
      <c r="D790" s="72">
        <v>23.8</v>
      </c>
      <c r="E790" s="72">
        <v>21</v>
      </c>
      <c r="F790" s="72">
        <v>-6.7</v>
      </c>
      <c r="G790" s="72">
        <v>17.600000000000001</v>
      </c>
      <c r="H790" s="72">
        <f t="shared" si="68"/>
        <v>23.8</v>
      </c>
      <c r="I790" s="72" t="s">
        <v>5568</v>
      </c>
      <c r="J790" s="71"/>
      <c r="K790" s="65"/>
      <c r="L790" s="72">
        <v>94.505446520847599</v>
      </c>
      <c r="M790" s="72">
        <v>102.897497144044</v>
      </c>
      <c r="N790" s="72">
        <v>104.167944333058</v>
      </c>
      <c r="O790" s="65">
        <f t="shared" si="64"/>
        <v>94.505446520847599</v>
      </c>
      <c r="P790" s="71"/>
      <c r="Q790" s="72">
        <v>94.503680299999999</v>
      </c>
      <c r="R790" s="72">
        <v>96.951219512195095</v>
      </c>
      <c r="S790" s="72">
        <v>95.444671328671305</v>
      </c>
      <c r="T790" s="72">
        <v>78.354521482098207</v>
      </c>
      <c r="U790" s="72">
        <v>39.875289145183103</v>
      </c>
      <c r="V790" s="65">
        <f t="shared" si="65"/>
        <v>96.951219512195095</v>
      </c>
      <c r="W790" s="71"/>
      <c r="X790" s="72">
        <v>41.883986075949302</v>
      </c>
      <c r="Y790" s="72">
        <v>51.148851948051899</v>
      </c>
      <c r="Z790" s="72">
        <v>86.1111111111111</v>
      </c>
      <c r="AA790" s="72">
        <v>31.750037349999999</v>
      </c>
      <c r="AB790" s="72">
        <v>33.895763903454601</v>
      </c>
      <c r="AC790" s="72">
        <v>17.405999999999899</v>
      </c>
      <c r="AD790" s="72">
        <v>26.523338698551299</v>
      </c>
      <c r="AE790" s="72">
        <v>63.938967197289301</v>
      </c>
      <c r="AF790" s="65"/>
      <c r="AG790" s="72">
        <v>-29.246030962250799</v>
      </c>
      <c r="AH790" s="72">
        <v>-50.612910598736399</v>
      </c>
      <c r="AI790" s="65">
        <f t="shared" si="66"/>
        <v>86.1111111111111</v>
      </c>
      <c r="AJ790" s="71"/>
      <c r="AK790" s="65"/>
      <c r="AL790" s="65"/>
      <c r="AM790" s="65"/>
      <c r="AN790" s="65"/>
      <c r="AO790" s="71"/>
      <c r="AP790" s="72">
        <v>101.438716752494</v>
      </c>
      <c r="AQ790" s="65"/>
      <c r="AR790" s="65"/>
      <c r="AS790" s="65">
        <f t="shared" si="67"/>
        <v>101.438716752494</v>
      </c>
      <c r="AT790" s="72">
        <v>0</v>
      </c>
      <c r="AU790" s="72">
        <v>-11</v>
      </c>
      <c r="AV790" s="65">
        <f t="shared" si="69"/>
        <v>0</v>
      </c>
      <c r="AW790" s="63" t="s">
        <v>5569</v>
      </c>
    </row>
  </sheetData>
  <autoFilter ref="A3:AW3" xr:uid="{4E130373-107E-3B48-B24A-2A841A8FD1C9}">
    <sortState xmlns:xlrd2="http://schemas.microsoft.com/office/spreadsheetml/2017/richdata2" ref="A4:AW790">
      <sortCondition ref="A3:A790"/>
    </sortState>
  </autoFilter>
  <mergeCells count="5">
    <mergeCell ref="A1:AW1"/>
    <mergeCell ref="A2:B2"/>
    <mergeCell ref="D2:G2"/>
    <mergeCell ref="M2:N2"/>
    <mergeCell ref="AT2:AV2"/>
  </mergeCells>
  <conditionalFormatting sqref="Q4:V790 D4:O790 X4:AN790 AP4:AU790">
    <cfRule type="colorScale" priority="7">
      <colorScale>
        <cfvo type="num" val="0"/>
        <cfvo type="percentile" val="50"/>
        <cfvo type="num" val="100"/>
        <color rgb="FFF8696B"/>
        <color rgb="FFFFEB84"/>
        <color rgb="FF63BE7B"/>
      </colorScale>
    </cfRule>
  </conditionalFormatting>
  <conditionalFormatting sqref="C4:C790">
    <cfRule type="colorScale" priority="6">
      <colorScale>
        <cfvo type="num" val="0"/>
        <cfvo type="percentile" val="50"/>
        <cfvo type="num" val="100"/>
        <color rgb="FFF8696B"/>
        <color rgb="FFFFEB84"/>
        <color rgb="FF63BE7B"/>
      </colorScale>
    </cfRule>
  </conditionalFormatting>
  <conditionalFormatting sqref="P4:P790">
    <cfRule type="colorScale" priority="5">
      <colorScale>
        <cfvo type="num" val="0"/>
        <cfvo type="percentile" val="50"/>
        <cfvo type="num" val="100"/>
        <color rgb="FFF8696B"/>
        <color rgb="FFFFEB84"/>
        <color rgb="FF63BE7B"/>
      </colorScale>
    </cfRule>
  </conditionalFormatting>
  <conditionalFormatting sqref="W4:W790">
    <cfRule type="colorScale" priority="4">
      <colorScale>
        <cfvo type="num" val="0"/>
        <cfvo type="percentile" val="50"/>
        <cfvo type="num" val="100"/>
        <color rgb="FFF8696B"/>
        <color rgb="FFFFEB84"/>
        <color rgb="FF63BE7B"/>
      </colorScale>
    </cfRule>
  </conditionalFormatting>
  <conditionalFormatting sqref="AJ4:AJ790">
    <cfRule type="colorScale" priority="3">
      <colorScale>
        <cfvo type="num" val="0"/>
        <cfvo type="percentile" val="50"/>
        <cfvo type="num" val="100"/>
        <color rgb="FFF8696B"/>
        <color rgb="FFFFEB84"/>
        <color rgb="FF63BE7B"/>
      </colorScale>
    </cfRule>
  </conditionalFormatting>
  <conditionalFormatting sqref="AO4:AO790">
    <cfRule type="colorScale" priority="2">
      <colorScale>
        <cfvo type="num" val="0"/>
        <cfvo type="percentile" val="50"/>
        <cfvo type="num" val="100"/>
        <color rgb="FFF8696B"/>
        <color rgb="FFFFEB84"/>
        <color rgb="FF63BE7B"/>
      </colorScale>
    </cfRule>
  </conditionalFormatting>
  <conditionalFormatting sqref="AO4:AO790">
    <cfRule type="colorScale" priority="1">
      <colorScale>
        <cfvo type="num" val="0"/>
        <cfvo type="percentile" val="50"/>
        <cfvo type="num" val="100"/>
        <color rgb="FFF8696B"/>
        <color rgb="FFFFEB84"/>
        <color rgb="FF63BE7B"/>
      </colorScale>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ADBFA-5F4E-2141-8CE5-BA49E60FD84E}">
  <dimension ref="A1:F73"/>
  <sheetViews>
    <sheetView workbookViewId="0">
      <selection activeCell="I18" sqref="A1:XFD1048576"/>
    </sheetView>
  </sheetViews>
  <sheetFormatPr baseColWidth="10" defaultRowHeight="16" x14ac:dyDescent="0.2"/>
  <cols>
    <col min="1" max="1" width="12.6640625" style="20" bestFit="1" customWidth="1"/>
    <col min="2" max="2" width="12" style="20" bestFit="1" customWidth="1"/>
    <col min="3" max="3" width="19.6640625" style="20" customWidth="1"/>
    <col min="4" max="4" width="29.83203125" style="20" customWidth="1"/>
    <col min="5" max="5" width="17" style="20" bestFit="1" customWidth="1"/>
    <col min="6" max="6" width="37.5" style="20" bestFit="1" customWidth="1"/>
    <col min="7" max="16384" width="10.83203125" style="20"/>
  </cols>
  <sheetData>
    <row r="1" spans="1:6" s="15" customFormat="1" x14ac:dyDescent="0.2">
      <c r="A1" s="15" t="s">
        <v>5573</v>
      </c>
      <c r="B1" s="15" t="s">
        <v>5574</v>
      </c>
      <c r="C1" s="15" t="s">
        <v>5575</v>
      </c>
      <c r="D1" s="15" t="s">
        <v>5732</v>
      </c>
      <c r="E1" s="15" t="s">
        <v>5576</v>
      </c>
      <c r="F1" s="15" t="s">
        <v>5733</v>
      </c>
    </row>
    <row r="2" spans="1:6" x14ac:dyDescent="0.2">
      <c r="A2" s="20" t="s">
        <v>5726</v>
      </c>
      <c r="B2" s="20" t="s">
        <v>5577</v>
      </c>
      <c r="C2" s="20">
        <v>118072.336</v>
      </c>
      <c r="D2" s="20">
        <v>226.416</v>
      </c>
      <c r="E2" s="20" t="s">
        <v>5578</v>
      </c>
      <c r="F2" s="20">
        <f>100*D2/200</f>
        <v>113.208</v>
      </c>
    </row>
    <row r="3" spans="1:6" x14ac:dyDescent="0.2">
      <c r="A3" s="20" t="s">
        <v>5726</v>
      </c>
      <c r="B3" s="20" t="s">
        <v>5579</v>
      </c>
      <c r="C3" s="20">
        <v>87180.335999999996</v>
      </c>
      <c r="D3" s="20">
        <v>191.78800000000001</v>
      </c>
      <c r="E3" s="20" t="s">
        <v>5580</v>
      </c>
      <c r="F3" s="20">
        <f t="shared" ref="F3:F61" si="0">100*D3/180</f>
        <v>106.54888888888891</v>
      </c>
    </row>
    <row r="4" spans="1:6" x14ac:dyDescent="0.2">
      <c r="A4" s="20" t="s">
        <v>5726</v>
      </c>
      <c r="B4" s="20" t="s">
        <v>5581</v>
      </c>
      <c r="C4" s="20">
        <v>87816.335999999996</v>
      </c>
      <c r="D4" s="20">
        <v>192.501</v>
      </c>
      <c r="E4" s="20" t="s">
        <v>5582</v>
      </c>
      <c r="F4" s="20">
        <f t="shared" si="0"/>
        <v>106.94500000000001</v>
      </c>
    </row>
    <row r="5" spans="1:6" x14ac:dyDescent="0.2">
      <c r="A5" s="20" t="s">
        <v>5726</v>
      </c>
      <c r="B5" s="20" t="s">
        <v>5583</v>
      </c>
      <c r="C5" s="20">
        <v>91563.335999999996</v>
      </c>
      <c r="D5" s="20">
        <v>196.70099999999999</v>
      </c>
      <c r="E5" s="20" t="s">
        <v>5584</v>
      </c>
      <c r="F5" s="20">
        <f t="shared" si="0"/>
        <v>109.27833333333332</v>
      </c>
    </row>
    <row r="6" spans="1:6" x14ac:dyDescent="0.2">
      <c r="A6" s="20" t="s">
        <v>5726</v>
      </c>
      <c r="B6" s="20" t="s">
        <v>5585</v>
      </c>
      <c r="C6" s="20">
        <v>129913.336</v>
      </c>
      <c r="D6" s="20">
        <v>239.69</v>
      </c>
      <c r="E6" s="20" t="s">
        <v>5586</v>
      </c>
      <c r="F6" s="20">
        <f t="shared" si="0"/>
        <v>133.1611111111111</v>
      </c>
    </row>
    <row r="7" spans="1:6" x14ac:dyDescent="0.2">
      <c r="A7" s="20" t="s">
        <v>5726</v>
      </c>
      <c r="B7" s="20" t="s">
        <v>5587</v>
      </c>
      <c r="C7" s="20">
        <v>86196.335999999996</v>
      </c>
      <c r="D7" s="20">
        <v>190.685</v>
      </c>
      <c r="E7" s="20" t="s">
        <v>5588</v>
      </c>
      <c r="F7" s="20">
        <f t="shared" si="0"/>
        <v>105.93611111111112</v>
      </c>
    </row>
    <row r="8" spans="1:6" x14ac:dyDescent="0.2">
      <c r="A8" s="20" t="s">
        <v>5726</v>
      </c>
      <c r="B8" s="20" t="s">
        <v>5589</v>
      </c>
      <c r="C8" s="20">
        <v>114181.336</v>
      </c>
      <c r="D8" s="20">
        <v>222.05500000000001</v>
      </c>
      <c r="E8" s="20" t="s">
        <v>5590</v>
      </c>
      <c r="F8" s="20">
        <f t="shared" si="0"/>
        <v>123.36388888888889</v>
      </c>
    </row>
    <row r="9" spans="1:6" x14ac:dyDescent="0.2">
      <c r="A9" s="20" t="s">
        <v>5726</v>
      </c>
      <c r="B9" s="20" t="s">
        <v>5591</v>
      </c>
      <c r="C9" s="20">
        <v>79415.335999999996</v>
      </c>
      <c r="D9" s="20">
        <v>183.083</v>
      </c>
      <c r="E9" s="20" t="s">
        <v>5592</v>
      </c>
      <c r="F9" s="20">
        <f t="shared" si="0"/>
        <v>101.71277777777777</v>
      </c>
    </row>
    <row r="10" spans="1:6" x14ac:dyDescent="0.2">
      <c r="A10" s="20" t="s">
        <v>5726</v>
      </c>
      <c r="B10" s="20" t="s">
        <v>5593</v>
      </c>
      <c r="C10" s="20">
        <v>77402.335999999996</v>
      </c>
      <c r="D10" s="20">
        <v>180.827</v>
      </c>
      <c r="E10" s="20" t="s">
        <v>5594</v>
      </c>
      <c r="F10" s="20">
        <f t="shared" si="0"/>
        <v>100.45944444444444</v>
      </c>
    </row>
    <row r="11" spans="1:6" x14ac:dyDescent="0.2">
      <c r="A11" s="20" t="s">
        <v>5726</v>
      </c>
      <c r="B11" s="20" t="s">
        <v>5595</v>
      </c>
      <c r="C11" s="20">
        <v>98641.335999999996</v>
      </c>
      <c r="D11" s="20">
        <v>204.63499999999999</v>
      </c>
      <c r="E11" s="20" t="s">
        <v>5596</v>
      </c>
      <c r="F11" s="20">
        <f t="shared" si="0"/>
        <v>113.68611111111112</v>
      </c>
    </row>
    <row r="12" spans="1:6" x14ac:dyDescent="0.2">
      <c r="A12" s="20" t="s">
        <v>5727</v>
      </c>
      <c r="B12" s="20" t="s">
        <v>5597</v>
      </c>
      <c r="C12" s="20">
        <v>82167.335999999996</v>
      </c>
      <c r="D12" s="20">
        <v>186.16800000000001</v>
      </c>
      <c r="E12" s="20" t="s">
        <v>5598</v>
      </c>
      <c r="F12" s="20">
        <f t="shared" si="0"/>
        <v>103.42666666666666</v>
      </c>
    </row>
    <row r="13" spans="1:6" x14ac:dyDescent="0.2">
      <c r="A13" s="20" t="s">
        <v>5727</v>
      </c>
      <c r="B13" s="20" t="s">
        <v>5599</v>
      </c>
      <c r="C13" s="20">
        <v>60473.332000000002</v>
      </c>
      <c r="D13" s="20">
        <v>161.85</v>
      </c>
      <c r="E13" s="20" t="s">
        <v>5600</v>
      </c>
      <c r="F13" s="20">
        <f t="shared" si="0"/>
        <v>89.916666666666671</v>
      </c>
    </row>
    <row r="14" spans="1:6" x14ac:dyDescent="0.2">
      <c r="A14" s="20" t="s">
        <v>5727</v>
      </c>
      <c r="B14" s="20" t="s">
        <v>5601</v>
      </c>
      <c r="C14" s="20">
        <v>91937.335999999996</v>
      </c>
      <c r="D14" s="20">
        <v>197.12</v>
      </c>
      <c r="E14" s="20" t="s">
        <v>5602</v>
      </c>
      <c r="F14" s="20">
        <f t="shared" si="0"/>
        <v>109.51111111111111</v>
      </c>
    </row>
    <row r="15" spans="1:6" x14ac:dyDescent="0.2">
      <c r="A15" s="20" t="s">
        <v>5727</v>
      </c>
      <c r="B15" s="20" t="s">
        <v>5603</v>
      </c>
      <c r="C15" s="20">
        <v>55400.332000000002</v>
      </c>
      <c r="D15" s="20">
        <v>156.16399999999999</v>
      </c>
      <c r="E15" s="20" t="s">
        <v>5604</v>
      </c>
      <c r="F15" s="20">
        <f t="shared" si="0"/>
        <v>86.757777777777761</v>
      </c>
    </row>
    <row r="16" spans="1:6" x14ac:dyDescent="0.2">
      <c r="A16" s="20" t="s">
        <v>5727</v>
      </c>
      <c r="B16" s="20" t="s">
        <v>5605</v>
      </c>
      <c r="C16" s="20">
        <v>78911.335999999996</v>
      </c>
      <c r="D16" s="20">
        <v>182.518</v>
      </c>
      <c r="E16" s="20" t="s">
        <v>5606</v>
      </c>
      <c r="F16" s="20">
        <f t="shared" si="0"/>
        <v>101.39888888888889</v>
      </c>
    </row>
    <row r="17" spans="1:6" x14ac:dyDescent="0.2">
      <c r="A17" s="20" t="s">
        <v>5727</v>
      </c>
      <c r="B17" s="20" t="s">
        <v>5607</v>
      </c>
      <c r="C17" s="20">
        <v>66977.335999999996</v>
      </c>
      <c r="D17" s="20">
        <v>169.14099999999999</v>
      </c>
      <c r="E17" s="20" t="s">
        <v>5608</v>
      </c>
      <c r="F17" s="20">
        <f t="shared" si="0"/>
        <v>93.967222222222219</v>
      </c>
    </row>
    <row r="18" spans="1:6" x14ac:dyDescent="0.2">
      <c r="A18" s="20" t="s">
        <v>5727</v>
      </c>
      <c r="B18" s="20" t="s">
        <v>5609</v>
      </c>
      <c r="C18" s="20">
        <v>60036.332000000002</v>
      </c>
      <c r="D18" s="20">
        <v>161.36000000000001</v>
      </c>
      <c r="E18" s="20" t="s">
        <v>5610</v>
      </c>
      <c r="F18" s="20">
        <f t="shared" si="0"/>
        <v>89.64444444444446</v>
      </c>
    </row>
    <row r="19" spans="1:6" x14ac:dyDescent="0.2">
      <c r="A19" s="20" t="s">
        <v>5727</v>
      </c>
      <c r="B19" s="20" t="s">
        <v>5611</v>
      </c>
      <c r="C19" s="20">
        <v>79772.335999999996</v>
      </c>
      <c r="D19" s="20">
        <v>183.48400000000001</v>
      </c>
      <c r="E19" s="20" t="s">
        <v>5612</v>
      </c>
      <c r="F19" s="20">
        <f t="shared" si="0"/>
        <v>101.93555555555557</v>
      </c>
    </row>
    <row r="20" spans="1:6" x14ac:dyDescent="0.2">
      <c r="A20" s="20" t="s">
        <v>5727</v>
      </c>
      <c r="B20" s="20" t="s">
        <v>5613</v>
      </c>
      <c r="C20" s="20">
        <v>74042.335999999996</v>
      </c>
      <c r="D20" s="20">
        <v>177.06100000000001</v>
      </c>
      <c r="E20" s="20" t="s">
        <v>5614</v>
      </c>
      <c r="F20" s="20">
        <f t="shared" si="0"/>
        <v>98.367222222222239</v>
      </c>
    </row>
    <row r="21" spans="1:6" x14ac:dyDescent="0.2">
      <c r="A21" s="20" t="s">
        <v>5727</v>
      </c>
      <c r="B21" s="20" t="s">
        <v>5615</v>
      </c>
      <c r="C21" s="20">
        <v>61933.332000000002</v>
      </c>
      <c r="D21" s="20">
        <v>163.48699999999999</v>
      </c>
      <c r="E21" s="20" t="s">
        <v>5616</v>
      </c>
      <c r="F21" s="20">
        <f t="shared" si="0"/>
        <v>90.826111111111103</v>
      </c>
    </row>
    <row r="22" spans="1:6" x14ac:dyDescent="0.2">
      <c r="A22" s="20" t="s">
        <v>5728</v>
      </c>
      <c r="B22" s="20" t="s">
        <v>5617</v>
      </c>
      <c r="C22" s="20">
        <v>68826.335999999996</v>
      </c>
      <c r="D22" s="20">
        <v>171.214</v>
      </c>
      <c r="E22" s="20" t="s">
        <v>5618</v>
      </c>
      <c r="F22" s="20">
        <f t="shared" si="0"/>
        <v>95.118888888888904</v>
      </c>
    </row>
    <row r="23" spans="1:6" x14ac:dyDescent="0.2">
      <c r="A23" s="20" t="s">
        <v>5728</v>
      </c>
      <c r="B23" s="20" t="s">
        <v>5619</v>
      </c>
      <c r="C23" s="20">
        <v>58068.332000000002</v>
      </c>
      <c r="D23" s="20">
        <v>159.154</v>
      </c>
      <c r="E23" s="20" t="s">
        <v>5620</v>
      </c>
      <c r="F23" s="20">
        <f t="shared" si="0"/>
        <v>88.418888888888887</v>
      </c>
    </row>
    <row r="24" spans="1:6" x14ac:dyDescent="0.2">
      <c r="A24" s="20" t="s">
        <v>5728</v>
      </c>
      <c r="B24" s="20" t="s">
        <v>5621</v>
      </c>
      <c r="C24" s="20">
        <v>37313.332000000002</v>
      </c>
      <c r="D24" s="20">
        <v>135.88900000000001</v>
      </c>
      <c r="E24" s="20" t="s">
        <v>5622</v>
      </c>
      <c r="F24" s="20">
        <f t="shared" si="0"/>
        <v>75.493888888888904</v>
      </c>
    </row>
    <row r="25" spans="1:6" x14ac:dyDescent="0.2">
      <c r="A25" s="20" t="s">
        <v>5728</v>
      </c>
      <c r="B25" s="20" t="s">
        <v>5623</v>
      </c>
      <c r="C25" s="20">
        <v>53549.332000000002</v>
      </c>
      <c r="D25" s="20">
        <v>154.089</v>
      </c>
      <c r="E25" s="20" t="s">
        <v>5624</v>
      </c>
      <c r="F25" s="20">
        <f t="shared" si="0"/>
        <v>85.605000000000004</v>
      </c>
    </row>
    <row r="26" spans="1:6" x14ac:dyDescent="0.2">
      <c r="A26" s="20" t="s">
        <v>5728</v>
      </c>
      <c r="B26" s="20" t="s">
        <v>5625</v>
      </c>
      <c r="C26" s="20">
        <v>40945.332000000002</v>
      </c>
      <c r="D26" s="20">
        <v>139.96</v>
      </c>
      <c r="E26" s="20" t="s">
        <v>5626</v>
      </c>
      <c r="F26" s="20">
        <f t="shared" si="0"/>
        <v>77.75555555555556</v>
      </c>
    </row>
    <row r="27" spans="1:6" x14ac:dyDescent="0.2">
      <c r="A27" s="20" t="s">
        <v>5728</v>
      </c>
      <c r="B27" s="20" t="s">
        <v>5627</v>
      </c>
      <c r="C27" s="20">
        <v>48324.332000000002</v>
      </c>
      <c r="D27" s="20">
        <v>148.232</v>
      </c>
      <c r="E27" s="20" t="s">
        <v>5628</v>
      </c>
      <c r="F27" s="20">
        <f t="shared" si="0"/>
        <v>82.351111111111109</v>
      </c>
    </row>
    <row r="28" spans="1:6" x14ac:dyDescent="0.2">
      <c r="A28" s="20" t="s">
        <v>5728</v>
      </c>
      <c r="B28" s="20" t="s">
        <v>5629</v>
      </c>
      <c r="C28" s="20">
        <v>46178.332000000002</v>
      </c>
      <c r="D28" s="20">
        <v>145.82599999999999</v>
      </c>
      <c r="E28" s="20" t="s">
        <v>5630</v>
      </c>
      <c r="F28" s="20">
        <f t="shared" si="0"/>
        <v>81.014444444444436</v>
      </c>
    </row>
    <row r="29" spans="1:6" x14ac:dyDescent="0.2">
      <c r="A29" s="20" t="s">
        <v>5728</v>
      </c>
      <c r="B29" s="20" t="s">
        <v>5631</v>
      </c>
      <c r="C29" s="20">
        <v>54306.332000000002</v>
      </c>
      <c r="D29" s="20">
        <v>154.93700000000001</v>
      </c>
      <c r="E29" s="20" t="s">
        <v>5632</v>
      </c>
      <c r="F29" s="20">
        <f t="shared" si="0"/>
        <v>86.076111111111118</v>
      </c>
    </row>
    <row r="30" spans="1:6" x14ac:dyDescent="0.2">
      <c r="A30" s="20" t="s">
        <v>5728</v>
      </c>
      <c r="B30" s="20" t="s">
        <v>5633</v>
      </c>
      <c r="C30" s="20">
        <v>42838.332000000002</v>
      </c>
      <c r="D30" s="20">
        <v>142.08199999999999</v>
      </c>
      <c r="E30" s="20" t="s">
        <v>5634</v>
      </c>
      <c r="F30" s="20">
        <f t="shared" si="0"/>
        <v>78.934444444444438</v>
      </c>
    </row>
    <row r="31" spans="1:6" x14ac:dyDescent="0.2">
      <c r="A31" s="20" t="s">
        <v>5728</v>
      </c>
      <c r="B31" s="20" t="s">
        <v>5635</v>
      </c>
      <c r="C31" s="20">
        <v>75416.335999999996</v>
      </c>
      <c r="D31" s="20">
        <v>178.601</v>
      </c>
      <c r="E31" s="20" t="s">
        <v>5636</v>
      </c>
      <c r="F31" s="20">
        <f t="shared" si="0"/>
        <v>99.222777777777765</v>
      </c>
    </row>
    <row r="32" spans="1:6" x14ac:dyDescent="0.2">
      <c r="A32" s="20" t="s">
        <v>5729</v>
      </c>
      <c r="B32" s="20" t="s">
        <v>5637</v>
      </c>
      <c r="C32" s="20">
        <v>87163.335999999996</v>
      </c>
      <c r="D32" s="20">
        <v>191.76900000000001</v>
      </c>
      <c r="E32" s="20" t="s">
        <v>5638</v>
      </c>
      <c r="F32" s="20">
        <f t="shared" si="0"/>
        <v>106.53833333333334</v>
      </c>
    </row>
    <row r="33" spans="1:6" x14ac:dyDescent="0.2">
      <c r="A33" s="20" t="s">
        <v>5729</v>
      </c>
      <c r="B33" s="20" t="s">
        <v>5639</v>
      </c>
      <c r="C33" s="20">
        <v>80410.335999999996</v>
      </c>
      <c r="D33" s="20">
        <v>184.19900000000001</v>
      </c>
      <c r="E33" s="20" t="s">
        <v>5640</v>
      </c>
      <c r="F33" s="20">
        <f t="shared" si="0"/>
        <v>102.33277777777779</v>
      </c>
    </row>
    <row r="34" spans="1:6" x14ac:dyDescent="0.2">
      <c r="A34" s="20" t="s">
        <v>5729</v>
      </c>
      <c r="B34" s="20" t="s">
        <v>5641</v>
      </c>
      <c r="C34" s="20">
        <v>117271.336</v>
      </c>
      <c r="D34" s="20">
        <v>225.51900000000001</v>
      </c>
      <c r="E34" s="20" t="s">
        <v>5642</v>
      </c>
      <c r="F34" s="20">
        <f t="shared" si="0"/>
        <v>125.28833333333334</v>
      </c>
    </row>
    <row r="35" spans="1:6" x14ac:dyDescent="0.2">
      <c r="A35" s="20" t="s">
        <v>5729</v>
      </c>
      <c r="B35" s="20" t="s">
        <v>5643</v>
      </c>
      <c r="C35" s="20">
        <v>77110.335999999996</v>
      </c>
      <c r="D35" s="20">
        <v>180.5</v>
      </c>
      <c r="E35" s="20" t="s">
        <v>5644</v>
      </c>
      <c r="F35" s="20">
        <f t="shared" si="0"/>
        <v>100.27777777777777</v>
      </c>
    </row>
    <row r="36" spans="1:6" x14ac:dyDescent="0.2">
      <c r="A36" s="20" t="s">
        <v>5729</v>
      </c>
      <c r="B36" s="20" t="s">
        <v>5645</v>
      </c>
      <c r="C36" s="20">
        <v>98433.335999999996</v>
      </c>
      <c r="D36" s="20">
        <v>204.40199999999999</v>
      </c>
      <c r="E36" s="20" t="s">
        <v>5646</v>
      </c>
      <c r="F36" s="20">
        <f t="shared" si="0"/>
        <v>113.55666666666664</v>
      </c>
    </row>
    <row r="37" spans="1:6" x14ac:dyDescent="0.2">
      <c r="A37" s="20" t="s">
        <v>5729</v>
      </c>
      <c r="B37" s="20" t="s">
        <v>5647</v>
      </c>
      <c r="C37" s="20">
        <v>98264.335999999996</v>
      </c>
      <c r="D37" s="20">
        <v>204.21199999999999</v>
      </c>
      <c r="E37" s="20" t="s">
        <v>5648</v>
      </c>
      <c r="F37" s="20">
        <f t="shared" si="0"/>
        <v>113.45111111111109</v>
      </c>
    </row>
    <row r="38" spans="1:6" x14ac:dyDescent="0.2">
      <c r="A38" s="20" t="s">
        <v>5729</v>
      </c>
      <c r="B38" s="20" t="s">
        <v>5649</v>
      </c>
      <c r="C38" s="20">
        <v>55335.332000000002</v>
      </c>
      <c r="D38" s="20">
        <v>156.09100000000001</v>
      </c>
      <c r="E38" s="20" t="s">
        <v>5650</v>
      </c>
      <c r="F38" s="20">
        <f t="shared" si="0"/>
        <v>86.717222222222219</v>
      </c>
    </row>
    <row r="39" spans="1:6" x14ac:dyDescent="0.2">
      <c r="A39" s="20" t="s">
        <v>5729</v>
      </c>
      <c r="B39" s="20" t="s">
        <v>5651</v>
      </c>
      <c r="C39" s="20">
        <v>67714.335999999996</v>
      </c>
      <c r="D39" s="20">
        <v>169.96700000000001</v>
      </c>
      <c r="E39" s="20" t="s">
        <v>5652</v>
      </c>
      <c r="F39" s="20">
        <f t="shared" si="0"/>
        <v>94.426111111111112</v>
      </c>
    </row>
    <row r="40" spans="1:6" x14ac:dyDescent="0.2">
      <c r="A40" s="20" t="s">
        <v>5729</v>
      </c>
      <c r="B40" s="20" t="s">
        <v>5653</v>
      </c>
      <c r="C40" s="20">
        <v>48293.332000000002</v>
      </c>
      <c r="D40" s="20">
        <v>148.197</v>
      </c>
      <c r="E40" s="20" t="s">
        <v>5654</v>
      </c>
      <c r="F40" s="20">
        <f t="shared" si="0"/>
        <v>82.331666666666678</v>
      </c>
    </row>
    <row r="41" spans="1:6" x14ac:dyDescent="0.2">
      <c r="A41" s="20" t="s">
        <v>5729</v>
      </c>
      <c r="B41" s="20" t="s">
        <v>5655</v>
      </c>
      <c r="C41" s="20">
        <v>91178.335999999996</v>
      </c>
      <c r="D41" s="20">
        <v>196.26900000000001</v>
      </c>
      <c r="E41" s="20" t="s">
        <v>5656</v>
      </c>
      <c r="F41" s="20">
        <f t="shared" si="0"/>
        <v>109.03833333333334</v>
      </c>
    </row>
    <row r="42" spans="1:6" x14ac:dyDescent="0.2">
      <c r="A42" s="20" t="s">
        <v>5730</v>
      </c>
      <c r="B42" s="20" t="s">
        <v>5657</v>
      </c>
      <c r="C42" s="20">
        <v>101412.336</v>
      </c>
      <c r="D42" s="20">
        <v>207.74100000000001</v>
      </c>
      <c r="E42" s="20" t="s">
        <v>5658</v>
      </c>
      <c r="F42" s="20">
        <f t="shared" si="0"/>
        <v>115.41166666666668</v>
      </c>
    </row>
    <row r="43" spans="1:6" x14ac:dyDescent="0.2">
      <c r="A43" s="20" t="s">
        <v>5730</v>
      </c>
      <c r="B43" s="20" t="s">
        <v>5659</v>
      </c>
      <c r="C43" s="20">
        <v>72365.335999999996</v>
      </c>
      <c r="D43" s="20">
        <v>175.18100000000001</v>
      </c>
      <c r="E43" s="20" t="s">
        <v>5660</v>
      </c>
      <c r="F43" s="20">
        <f t="shared" si="0"/>
        <v>97.322777777777787</v>
      </c>
    </row>
    <row r="44" spans="1:6" x14ac:dyDescent="0.2">
      <c r="A44" s="20" t="s">
        <v>5730</v>
      </c>
      <c r="B44" s="20" t="s">
        <v>5661</v>
      </c>
      <c r="C44" s="20">
        <v>57130.332000000002</v>
      </c>
      <c r="D44" s="20">
        <v>158.10300000000001</v>
      </c>
      <c r="E44" s="20" t="s">
        <v>5662</v>
      </c>
      <c r="F44" s="20">
        <f t="shared" si="0"/>
        <v>87.835000000000008</v>
      </c>
    </row>
    <row r="45" spans="1:6" x14ac:dyDescent="0.2">
      <c r="A45" s="20" t="s">
        <v>5730</v>
      </c>
      <c r="B45" s="20" t="s">
        <v>5663</v>
      </c>
      <c r="C45" s="20">
        <v>73744.335999999996</v>
      </c>
      <c r="D45" s="20">
        <v>176.726</v>
      </c>
      <c r="E45" s="20" t="s">
        <v>5664</v>
      </c>
      <c r="F45" s="20">
        <f t="shared" si="0"/>
        <v>98.181111111111107</v>
      </c>
    </row>
    <row r="46" spans="1:6" x14ac:dyDescent="0.2">
      <c r="A46" s="20" t="s">
        <v>5730</v>
      </c>
      <c r="B46" s="20" t="s">
        <v>5665</v>
      </c>
      <c r="C46" s="20">
        <v>59021.332000000002</v>
      </c>
      <c r="D46" s="20">
        <v>160.22300000000001</v>
      </c>
      <c r="E46" s="20" t="s">
        <v>5666</v>
      </c>
      <c r="F46" s="20">
        <f t="shared" si="0"/>
        <v>89.012777777777785</v>
      </c>
    </row>
    <row r="47" spans="1:6" x14ac:dyDescent="0.2">
      <c r="A47" s="20" t="s">
        <v>5730</v>
      </c>
      <c r="B47" s="20" t="s">
        <v>5667</v>
      </c>
      <c r="C47" s="20">
        <v>24153.333999999999</v>
      </c>
      <c r="D47" s="20">
        <v>121.137</v>
      </c>
      <c r="E47" s="20" t="s">
        <v>5668</v>
      </c>
      <c r="F47" s="20">
        <f t="shared" si="0"/>
        <v>67.298333333333332</v>
      </c>
    </row>
    <row r="48" spans="1:6" x14ac:dyDescent="0.2">
      <c r="A48" s="20" t="s">
        <v>5730</v>
      </c>
      <c r="B48" s="20" t="s">
        <v>5669</v>
      </c>
      <c r="C48" s="20">
        <v>35091.332000000002</v>
      </c>
      <c r="D48" s="20">
        <v>133.398</v>
      </c>
      <c r="E48" s="20" t="s">
        <v>5670</v>
      </c>
      <c r="F48" s="20">
        <f t="shared" si="0"/>
        <v>74.11</v>
      </c>
    </row>
    <row r="49" spans="1:6" x14ac:dyDescent="0.2">
      <c r="A49" s="20" t="s">
        <v>5730</v>
      </c>
      <c r="B49" s="20" t="s">
        <v>5671</v>
      </c>
      <c r="C49" s="20">
        <v>45437.332000000002</v>
      </c>
      <c r="D49" s="20">
        <v>144.995</v>
      </c>
      <c r="E49" s="20" t="s">
        <v>5672</v>
      </c>
      <c r="F49" s="20">
        <f t="shared" si="0"/>
        <v>80.552777777777777</v>
      </c>
    </row>
    <row r="50" spans="1:6" x14ac:dyDescent="0.2">
      <c r="A50" s="20" t="s">
        <v>5730</v>
      </c>
      <c r="B50" s="20" t="s">
        <v>5673</v>
      </c>
      <c r="C50" s="20">
        <v>36666.332000000002</v>
      </c>
      <c r="D50" s="20">
        <v>135.16300000000001</v>
      </c>
      <c r="E50" s="20" t="s">
        <v>5674</v>
      </c>
      <c r="F50" s="20">
        <f t="shared" si="0"/>
        <v>75.090555555555568</v>
      </c>
    </row>
    <row r="51" spans="1:6" x14ac:dyDescent="0.2">
      <c r="A51" s="20" t="s">
        <v>5730</v>
      </c>
      <c r="B51" s="20" t="s">
        <v>5675</v>
      </c>
      <c r="C51" s="20">
        <v>46337.332000000002</v>
      </c>
      <c r="D51" s="20">
        <v>146.00399999999999</v>
      </c>
      <c r="E51" s="20" t="s">
        <v>5676</v>
      </c>
      <c r="F51" s="20">
        <f t="shared" si="0"/>
        <v>81.11333333333333</v>
      </c>
    </row>
    <row r="52" spans="1:6" x14ac:dyDescent="0.2">
      <c r="A52" s="20" t="s">
        <v>5731</v>
      </c>
      <c r="B52" s="20" t="s">
        <v>5677</v>
      </c>
      <c r="C52" s="20">
        <v>74290.335999999996</v>
      </c>
      <c r="D52" s="20">
        <v>177.339</v>
      </c>
      <c r="E52" s="20" t="s">
        <v>5678</v>
      </c>
      <c r="F52" s="20">
        <f t="shared" si="0"/>
        <v>98.521666666666675</v>
      </c>
    </row>
    <row r="53" spans="1:6" x14ac:dyDescent="0.2">
      <c r="A53" s="20" t="s">
        <v>5731</v>
      </c>
      <c r="B53" s="20" t="s">
        <v>5679</v>
      </c>
      <c r="C53" s="20">
        <v>22120.333999999999</v>
      </c>
      <c r="D53" s="20">
        <v>118.858</v>
      </c>
      <c r="E53" s="20" t="s">
        <v>5680</v>
      </c>
      <c r="F53" s="20">
        <f t="shared" si="0"/>
        <v>66.032222222222231</v>
      </c>
    </row>
    <row r="54" spans="1:6" x14ac:dyDescent="0.2">
      <c r="A54" s="20" t="s">
        <v>5731</v>
      </c>
      <c r="B54" s="20" t="s">
        <v>5681</v>
      </c>
      <c r="C54" s="20">
        <v>33741.332000000002</v>
      </c>
      <c r="D54" s="20">
        <v>131.88499999999999</v>
      </c>
      <c r="E54" s="20" t="s">
        <v>5682</v>
      </c>
      <c r="F54" s="20">
        <f t="shared" si="0"/>
        <v>73.269444444444446</v>
      </c>
    </row>
    <row r="55" spans="1:6" x14ac:dyDescent="0.2">
      <c r="A55" s="20" t="s">
        <v>5731</v>
      </c>
      <c r="B55" s="20" t="s">
        <v>5683</v>
      </c>
      <c r="C55" s="20">
        <v>58399.332000000002</v>
      </c>
      <c r="D55" s="20">
        <v>159.52500000000001</v>
      </c>
      <c r="E55" s="20" t="s">
        <v>5684</v>
      </c>
      <c r="F55" s="20">
        <f t="shared" si="0"/>
        <v>88.625</v>
      </c>
    </row>
    <row r="56" spans="1:6" x14ac:dyDescent="0.2">
      <c r="A56" s="20" t="s">
        <v>5731</v>
      </c>
      <c r="B56" s="20" t="s">
        <v>5685</v>
      </c>
      <c r="C56" s="20">
        <v>43875.332000000002</v>
      </c>
      <c r="D56" s="20">
        <v>143.244</v>
      </c>
      <c r="E56" s="20" t="s">
        <v>5686</v>
      </c>
      <c r="F56" s="20">
        <f t="shared" si="0"/>
        <v>79.58</v>
      </c>
    </row>
    <row r="57" spans="1:6" x14ac:dyDescent="0.2">
      <c r="A57" s="20" t="s">
        <v>5731</v>
      </c>
      <c r="B57" s="20" t="s">
        <v>5687</v>
      </c>
      <c r="C57" s="20">
        <v>46852.332000000002</v>
      </c>
      <c r="D57" s="20">
        <v>146.58199999999999</v>
      </c>
      <c r="E57" s="20" t="s">
        <v>5688</v>
      </c>
      <c r="F57" s="20">
        <f t="shared" si="0"/>
        <v>81.434444444444438</v>
      </c>
    </row>
    <row r="58" spans="1:6" x14ac:dyDescent="0.2">
      <c r="A58" s="20" t="s">
        <v>5731</v>
      </c>
      <c r="B58" s="20" t="s">
        <v>5689</v>
      </c>
      <c r="C58" s="20">
        <v>41259.332000000002</v>
      </c>
      <c r="D58" s="20">
        <v>140.31200000000001</v>
      </c>
      <c r="E58" s="20" t="s">
        <v>5690</v>
      </c>
      <c r="F58" s="20">
        <f t="shared" si="0"/>
        <v>77.951111111111118</v>
      </c>
    </row>
    <row r="59" spans="1:6" x14ac:dyDescent="0.2">
      <c r="A59" s="20" t="s">
        <v>5731</v>
      </c>
      <c r="B59" s="20" t="s">
        <v>5691</v>
      </c>
      <c r="C59" s="20">
        <v>22461.333999999999</v>
      </c>
      <c r="D59" s="20">
        <v>119.24</v>
      </c>
      <c r="E59" s="20" t="s">
        <v>5692</v>
      </c>
      <c r="F59" s="20">
        <f t="shared" si="0"/>
        <v>66.24444444444444</v>
      </c>
    </row>
    <row r="60" spans="1:6" x14ac:dyDescent="0.2">
      <c r="A60" s="20" t="s">
        <v>5731</v>
      </c>
      <c r="B60" s="20" t="s">
        <v>5693</v>
      </c>
      <c r="C60" s="20">
        <v>25799.333999999999</v>
      </c>
      <c r="D60" s="20">
        <v>122.982</v>
      </c>
      <c r="E60" s="20" t="s">
        <v>5694</v>
      </c>
      <c r="F60" s="20">
        <f t="shared" si="0"/>
        <v>68.323333333333338</v>
      </c>
    </row>
    <row r="61" spans="1:6" x14ac:dyDescent="0.2">
      <c r="A61" s="20" t="s">
        <v>5731</v>
      </c>
      <c r="B61" s="20" t="s">
        <v>5695</v>
      </c>
      <c r="C61" s="20">
        <v>27322.333999999999</v>
      </c>
      <c r="D61" s="20">
        <v>124.68899999999999</v>
      </c>
      <c r="E61" s="20" t="s">
        <v>5696</v>
      </c>
      <c r="F61" s="20">
        <f t="shared" si="0"/>
        <v>69.271666666666661</v>
      </c>
    </row>
    <row r="62" spans="1:6" x14ac:dyDescent="0.2">
      <c r="A62" s="20" t="s">
        <v>5697</v>
      </c>
      <c r="B62" s="20" t="s">
        <v>5698</v>
      </c>
      <c r="C62" s="20" t="s">
        <v>5699</v>
      </c>
      <c r="D62" s="20">
        <v>10000</v>
      </c>
      <c r="E62" s="20" t="s">
        <v>5700</v>
      </c>
    </row>
    <row r="63" spans="1:6" x14ac:dyDescent="0.2">
      <c r="A63" s="20" t="s">
        <v>5697</v>
      </c>
      <c r="B63" s="20" t="s">
        <v>5701</v>
      </c>
      <c r="C63" s="20" t="s">
        <v>5702</v>
      </c>
      <c r="D63" s="20">
        <v>5000</v>
      </c>
      <c r="E63" s="20" t="s">
        <v>5700</v>
      </c>
    </row>
    <row r="64" spans="1:6" x14ac:dyDescent="0.2">
      <c r="A64" s="20" t="s">
        <v>5697</v>
      </c>
      <c r="B64" s="20" t="s">
        <v>5703</v>
      </c>
      <c r="C64" s="20" t="s">
        <v>5704</v>
      </c>
      <c r="D64" s="20">
        <v>2500</v>
      </c>
      <c r="E64" s="20" t="s">
        <v>5700</v>
      </c>
    </row>
    <row r="65" spans="1:5" x14ac:dyDescent="0.2">
      <c r="A65" s="20" t="s">
        <v>5697</v>
      </c>
      <c r="B65" s="20" t="s">
        <v>5705</v>
      </c>
      <c r="C65" s="20" t="s">
        <v>5706</v>
      </c>
      <c r="D65" s="20">
        <v>1250</v>
      </c>
      <c r="E65" s="20" t="s">
        <v>5700</v>
      </c>
    </row>
    <row r="66" spans="1:5" x14ac:dyDescent="0.2">
      <c r="A66" s="20" t="s">
        <v>5697</v>
      </c>
      <c r="B66" s="20" t="s">
        <v>5707</v>
      </c>
      <c r="C66" s="20" t="s">
        <v>5708</v>
      </c>
      <c r="D66" s="20">
        <v>625</v>
      </c>
      <c r="E66" s="20" t="s">
        <v>5700</v>
      </c>
    </row>
    <row r="67" spans="1:5" x14ac:dyDescent="0.2">
      <c r="A67" s="20" t="s">
        <v>5697</v>
      </c>
      <c r="B67" s="20" t="s">
        <v>5709</v>
      </c>
      <c r="C67" s="20" t="s">
        <v>5710</v>
      </c>
      <c r="D67" s="20">
        <v>312.5</v>
      </c>
      <c r="E67" s="20" t="s">
        <v>5700</v>
      </c>
    </row>
    <row r="68" spans="1:5" x14ac:dyDescent="0.2">
      <c r="A68" s="20" t="s">
        <v>5697</v>
      </c>
      <c r="B68" s="20" t="s">
        <v>5711</v>
      </c>
      <c r="C68" s="20" t="s">
        <v>5712</v>
      </c>
      <c r="D68" s="20">
        <v>156.25</v>
      </c>
      <c r="E68" s="20" t="s">
        <v>5700</v>
      </c>
    </row>
    <row r="69" spans="1:5" x14ac:dyDescent="0.2">
      <c r="A69" s="20" t="s">
        <v>5697</v>
      </c>
      <c r="B69" s="20" t="s">
        <v>5713</v>
      </c>
      <c r="C69" s="20" t="s">
        <v>5714</v>
      </c>
      <c r="D69" s="20">
        <v>78.125</v>
      </c>
      <c r="E69" s="20" t="s">
        <v>5700</v>
      </c>
    </row>
    <row r="70" spans="1:5" x14ac:dyDescent="0.2">
      <c r="A70" s="20" t="s">
        <v>5697</v>
      </c>
      <c r="B70" s="20" t="s">
        <v>5715</v>
      </c>
      <c r="C70" s="20" t="s">
        <v>5716</v>
      </c>
      <c r="D70" s="20">
        <v>39.063000000000002</v>
      </c>
      <c r="E70" s="20" t="s">
        <v>5700</v>
      </c>
    </row>
    <row r="71" spans="1:5" x14ac:dyDescent="0.2">
      <c r="A71" s="20" t="s">
        <v>5697</v>
      </c>
      <c r="B71" s="20" t="s">
        <v>5717</v>
      </c>
      <c r="C71" s="20" t="s">
        <v>5718</v>
      </c>
      <c r="D71" s="20">
        <v>19.530999999999999</v>
      </c>
      <c r="E71" s="20" t="s">
        <v>5700</v>
      </c>
    </row>
    <row r="72" spans="1:5" x14ac:dyDescent="0.2">
      <c r="A72" s="20" t="s">
        <v>5697</v>
      </c>
      <c r="B72" s="20" t="s">
        <v>5719</v>
      </c>
      <c r="C72" s="20" t="s">
        <v>5720</v>
      </c>
      <c r="D72" s="20">
        <v>9.766</v>
      </c>
      <c r="E72" s="20" t="s">
        <v>5700</v>
      </c>
    </row>
    <row r="73" spans="1:5" x14ac:dyDescent="0.2">
      <c r="A73" s="20" t="s">
        <v>5697</v>
      </c>
      <c r="B73" s="20" t="s">
        <v>5721</v>
      </c>
      <c r="C73" s="20" t="s">
        <v>5722</v>
      </c>
      <c r="D73" s="20">
        <v>4.883</v>
      </c>
      <c r="E73" s="20" t="s">
        <v>5700</v>
      </c>
    </row>
  </sheetData>
  <phoneticPr fontId="6"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D1572-4FBA-334A-81AE-B6E1C6C352A9}">
  <dimension ref="A1:CC29"/>
  <sheetViews>
    <sheetView zoomScale="80" zoomScaleNormal="80" workbookViewId="0">
      <selection activeCell="E33" sqref="E33"/>
    </sheetView>
  </sheetViews>
  <sheetFormatPr baseColWidth="10" defaultRowHeight="16" x14ac:dyDescent="0.2"/>
  <cols>
    <col min="1" max="1" width="37.83203125" style="20" bestFit="1" customWidth="1"/>
    <col min="2" max="2" width="18.5" style="20" customWidth="1"/>
    <col min="3" max="3" width="20.6640625" style="20" customWidth="1"/>
    <col min="4" max="4" width="16" style="20" customWidth="1"/>
    <col min="5" max="5" width="22.1640625" style="20" customWidth="1"/>
    <col min="6" max="6" width="19.83203125" style="20" customWidth="1"/>
    <col min="7" max="7" width="21.83203125" style="20" customWidth="1"/>
    <col min="8" max="16384" width="10.83203125" style="20"/>
  </cols>
  <sheetData>
    <row r="1" spans="1:81" ht="16" customHeight="1" x14ac:dyDescent="0.2">
      <c r="A1" s="95" t="s">
        <v>6386</v>
      </c>
      <c r="B1" s="95"/>
      <c r="C1" s="95"/>
      <c r="D1" s="95"/>
      <c r="E1" s="95"/>
      <c r="F1" s="95"/>
      <c r="G1" s="95"/>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row>
    <row r="2" spans="1:81" ht="19" customHeight="1" x14ac:dyDescent="0.2">
      <c r="A2" s="95"/>
      <c r="B2" s="95"/>
      <c r="C2" s="95"/>
      <c r="D2" s="95"/>
      <c r="E2" s="95"/>
      <c r="F2" s="95"/>
      <c r="G2" s="95"/>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row>
    <row r="3" spans="1:81" x14ac:dyDescent="0.2">
      <c r="A3" s="53" t="s">
        <v>6383</v>
      </c>
      <c r="B3" s="106" t="s">
        <v>5521</v>
      </c>
      <c r="C3" s="106"/>
      <c r="D3" s="106" t="s">
        <v>5522</v>
      </c>
      <c r="E3" s="106"/>
      <c r="F3" s="106" t="s">
        <v>5762</v>
      </c>
      <c r="G3" s="106"/>
    </row>
    <row r="4" spans="1:81" x14ac:dyDescent="0.2">
      <c r="A4" s="55">
        <v>1.6989700000000001</v>
      </c>
      <c r="B4" s="55">
        <v>51.8</v>
      </c>
      <c r="C4" s="55">
        <v>32.6</v>
      </c>
      <c r="D4" s="55">
        <v>34.1</v>
      </c>
      <c r="E4" s="55">
        <v>-10.199999999999999</v>
      </c>
      <c r="F4" s="55">
        <v>-6.5</v>
      </c>
      <c r="G4" s="55">
        <v>5.39</v>
      </c>
    </row>
    <row r="5" spans="1:81" x14ac:dyDescent="0.2">
      <c r="A5" s="55">
        <v>1.221849</v>
      </c>
      <c r="B5" s="55">
        <v>42.3</v>
      </c>
      <c r="C5" s="55">
        <v>-2.72</v>
      </c>
      <c r="D5" s="55">
        <v>25.6</v>
      </c>
      <c r="E5" s="55">
        <v>-46</v>
      </c>
      <c r="F5" s="55">
        <v>-2.92</v>
      </c>
      <c r="G5" s="55">
        <v>4.5</v>
      </c>
    </row>
    <row r="6" spans="1:81" x14ac:dyDescent="0.2">
      <c r="A6" s="55">
        <v>0.74472799999999995</v>
      </c>
      <c r="B6" s="55">
        <v>41</v>
      </c>
      <c r="C6" s="55">
        <v>-0.89700000000000002</v>
      </c>
      <c r="D6" s="55">
        <v>6.67</v>
      </c>
      <c r="E6" s="55">
        <v>-10.199999999999999</v>
      </c>
      <c r="F6" s="55">
        <v>3.77</v>
      </c>
      <c r="G6" s="55">
        <v>11.5</v>
      </c>
    </row>
    <row r="7" spans="1:81" x14ac:dyDescent="0.2">
      <c r="A7" s="55">
        <v>0.26760600000000001</v>
      </c>
      <c r="B7" s="55">
        <v>-5.85</v>
      </c>
      <c r="C7" s="55">
        <v>-17.3</v>
      </c>
      <c r="D7" s="55">
        <v>-88.1</v>
      </c>
      <c r="E7" s="55">
        <v>-43.9</v>
      </c>
      <c r="F7" s="55">
        <v>-1.97</v>
      </c>
      <c r="G7" s="55">
        <v>3.66</v>
      </c>
    </row>
    <row r="8" spans="1:81" x14ac:dyDescent="0.2">
      <c r="A8" s="55">
        <v>-0.20952000000000001</v>
      </c>
      <c r="B8" s="55">
        <v>-4.57</v>
      </c>
      <c r="C8" s="55">
        <v>38.299999999999997</v>
      </c>
      <c r="D8" s="55">
        <v>-18.600000000000001</v>
      </c>
      <c r="E8" s="55">
        <v>-12.3</v>
      </c>
      <c r="F8" s="55">
        <v>8.99</v>
      </c>
      <c r="G8" s="55">
        <v>12.3</v>
      </c>
    </row>
    <row r="9" spans="1:81" x14ac:dyDescent="0.2">
      <c r="A9" s="55">
        <v>-0.68664000000000003</v>
      </c>
      <c r="B9" s="55">
        <v>35.5</v>
      </c>
      <c r="C9" s="55">
        <v>14.1</v>
      </c>
      <c r="D9" s="55">
        <v>61.4</v>
      </c>
      <c r="E9" s="55">
        <v>-29.1</v>
      </c>
      <c r="F9" s="55">
        <v>5.36</v>
      </c>
      <c r="G9" s="55">
        <v>10.1</v>
      </c>
    </row>
    <row r="10" spans="1:81" x14ac:dyDescent="0.2">
      <c r="A10" s="55">
        <v>-1.16374</v>
      </c>
      <c r="B10" s="55">
        <v>-28.4</v>
      </c>
      <c r="C10" s="55">
        <v>-3.21</v>
      </c>
      <c r="D10" s="55">
        <v>-43.9</v>
      </c>
      <c r="E10" s="55">
        <v>-33.4</v>
      </c>
      <c r="F10" s="55">
        <v>3.81</v>
      </c>
      <c r="G10" s="55">
        <v>13.1</v>
      </c>
    </row>
    <row r="11" spans="1:81" x14ac:dyDescent="0.2">
      <c r="A11" s="55">
        <v>-1.6409199999999999</v>
      </c>
      <c r="B11" s="55">
        <v>-53.4</v>
      </c>
      <c r="C11" s="55">
        <v>14</v>
      </c>
      <c r="D11" s="55">
        <v>-71.3</v>
      </c>
      <c r="E11" s="55">
        <v>57.2</v>
      </c>
      <c r="F11" s="55">
        <v>2.6</v>
      </c>
      <c r="G11" s="55">
        <v>22.4</v>
      </c>
    </row>
    <row r="12" spans="1:81" x14ac:dyDescent="0.2">
      <c r="A12" s="55">
        <v>-2.1180500000000002</v>
      </c>
      <c r="B12" s="55">
        <v>-35.1</v>
      </c>
      <c r="C12" s="55">
        <v>34</v>
      </c>
      <c r="D12" s="55">
        <v>-27</v>
      </c>
      <c r="E12" s="55">
        <v>53</v>
      </c>
      <c r="F12" s="55">
        <v>8.58</v>
      </c>
      <c r="G12" s="55">
        <v>25.2</v>
      </c>
    </row>
    <row r="13" spans="1:81" x14ac:dyDescent="0.2">
      <c r="A13" s="55">
        <v>-2.59517</v>
      </c>
      <c r="B13" s="55">
        <v>-64.2</v>
      </c>
      <c r="C13" s="55">
        <v>6.01</v>
      </c>
      <c r="D13" s="55">
        <v>-83.9</v>
      </c>
      <c r="E13" s="55">
        <v>10.9</v>
      </c>
      <c r="F13" s="55">
        <v>0.1</v>
      </c>
      <c r="G13" s="55">
        <v>30.4</v>
      </c>
    </row>
    <row r="14" spans="1:81" x14ac:dyDescent="0.2">
      <c r="A14" s="55">
        <v>-3.0705800000000001</v>
      </c>
      <c r="B14" s="55">
        <v>-77.900000000000006</v>
      </c>
      <c r="C14" s="55">
        <v>59.4</v>
      </c>
      <c r="D14" s="55">
        <v>-75.5</v>
      </c>
      <c r="E14" s="55">
        <v>-8.08</v>
      </c>
      <c r="F14" s="55">
        <v>9.52</v>
      </c>
      <c r="G14" s="55">
        <v>24.5</v>
      </c>
    </row>
    <row r="15" spans="1:81" x14ac:dyDescent="0.2">
      <c r="A15" s="55">
        <v>-3.5528400000000002</v>
      </c>
      <c r="B15" s="55">
        <v>-31</v>
      </c>
      <c r="C15" s="55">
        <v>-3170</v>
      </c>
      <c r="D15" s="55">
        <v>-46</v>
      </c>
      <c r="E15" s="55">
        <v>-200</v>
      </c>
      <c r="F15" s="55">
        <v>1.54</v>
      </c>
      <c r="G15" s="55">
        <v>39.299999999999997</v>
      </c>
    </row>
    <row r="17" spans="1:7" x14ac:dyDescent="0.2">
      <c r="A17" s="53" t="s">
        <v>6384</v>
      </c>
      <c r="B17" s="106" t="s">
        <v>5521</v>
      </c>
      <c r="C17" s="106"/>
      <c r="D17" s="106" t="s">
        <v>5522</v>
      </c>
      <c r="E17" s="106"/>
      <c r="F17" s="106" t="s">
        <v>5762</v>
      </c>
      <c r="G17" s="106"/>
    </row>
    <row r="18" spans="1:7" x14ac:dyDescent="0.2">
      <c r="A18" s="55">
        <v>1.6989700000000001</v>
      </c>
      <c r="B18" s="55">
        <v>-24.5</v>
      </c>
      <c r="C18" s="55">
        <v>-47.4</v>
      </c>
      <c r="D18" s="55">
        <v>-46</v>
      </c>
      <c r="E18" s="55">
        <v>-62.9</v>
      </c>
      <c r="F18" s="55">
        <v>27.3</v>
      </c>
      <c r="G18" s="55">
        <v>38.6</v>
      </c>
    </row>
    <row r="19" spans="1:7" x14ac:dyDescent="0.2">
      <c r="A19" s="55">
        <v>1.221849</v>
      </c>
      <c r="B19" s="55">
        <v>53.5</v>
      </c>
      <c r="C19" s="55">
        <v>12.7</v>
      </c>
      <c r="D19" s="55">
        <v>40.4</v>
      </c>
      <c r="E19" s="55">
        <v>-8.08</v>
      </c>
      <c r="F19" s="55">
        <v>19.100000000000001</v>
      </c>
      <c r="G19" s="55">
        <v>23.7</v>
      </c>
    </row>
    <row r="20" spans="1:7" x14ac:dyDescent="0.2">
      <c r="A20" s="55">
        <v>0.74472799999999995</v>
      </c>
      <c r="B20" s="55">
        <v>58.8</v>
      </c>
      <c r="C20" s="55">
        <v>-4.1399999999999997</v>
      </c>
      <c r="D20" s="55">
        <v>65.7</v>
      </c>
      <c r="E20" s="55">
        <v>-33.4</v>
      </c>
      <c r="F20" s="55">
        <v>2.72</v>
      </c>
      <c r="G20" s="55">
        <v>15.9</v>
      </c>
    </row>
    <row r="21" spans="1:7" x14ac:dyDescent="0.2">
      <c r="A21" s="55">
        <v>0.26760600000000001</v>
      </c>
      <c r="B21" s="55">
        <v>-20.9</v>
      </c>
      <c r="C21" s="55">
        <v>-2.88</v>
      </c>
      <c r="D21" s="55">
        <v>-16.5</v>
      </c>
      <c r="E21" s="55">
        <v>-73.400000000000006</v>
      </c>
      <c r="F21" s="55">
        <v>4.21</v>
      </c>
      <c r="G21" s="55">
        <v>-1.1100000000000001</v>
      </c>
    </row>
    <row r="22" spans="1:7" x14ac:dyDescent="0.2">
      <c r="A22" s="55">
        <v>-0.20952000000000001</v>
      </c>
      <c r="B22" s="55">
        <v>44.9</v>
      </c>
      <c r="C22" s="55">
        <v>8.58</v>
      </c>
      <c r="D22" s="55">
        <v>34.1</v>
      </c>
      <c r="E22" s="55">
        <v>-5.97</v>
      </c>
      <c r="F22" s="55">
        <v>4.76</v>
      </c>
      <c r="G22" s="55">
        <v>7.05</v>
      </c>
    </row>
    <row r="23" spans="1:7" x14ac:dyDescent="0.2">
      <c r="A23" s="55">
        <v>-0.68664000000000003</v>
      </c>
      <c r="B23" s="55">
        <v>21.3</v>
      </c>
      <c r="C23" s="55">
        <v>15.4</v>
      </c>
      <c r="D23" s="55">
        <v>-8.08</v>
      </c>
      <c r="E23" s="55">
        <v>-12.3</v>
      </c>
      <c r="F23" s="55">
        <v>0.95499999999999996</v>
      </c>
      <c r="G23" s="55">
        <v>8.99</v>
      </c>
    </row>
    <row r="24" spans="1:7" x14ac:dyDescent="0.2">
      <c r="A24" s="55">
        <v>-1.16374</v>
      </c>
      <c r="B24" s="55">
        <v>-94.3</v>
      </c>
      <c r="C24" s="55">
        <v>-32.1</v>
      </c>
      <c r="D24" s="55">
        <v>-62.9</v>
      </c>
      <c r="E24" s="55">
        <v>-18.600000000000001</v>
      </c>
      <c r="F24" s="55">
        <v>3.54</v>
      </c>
      <c r="G24" s="55">
        <v>13.5</v>
      </c>
    </row>
    <row r="25" spans="1:7" x14ac:dyDescent="0.2">
      <c r="A25" s="55">
        <v>-1.6409199999999999</v>
      </c>
      <c r="B25" s="55">
        <v>-126</v>
      </c>
      <c r="C25" s="55">
        <v>-0.91400000000000003</v>
      </c>
      <c r="D25" s="55">
        <v>-113</v>
      </c>
      <c r="E25" s="55">
        <v>-33.4</v>
      </c>
      <c r="F25" s="55">
        <v>5.4800000000000001E-2</v>
      </c>
      <c r="G25" s="55">
        <v>15.2</v>
      </c>
    </row>
    <row r="26" spans="1:7" x14ac:dyDescent="0.2">
      <c r="A26" s="55">
        <v>-2.1180500000000002</v>
      </c>
      <c r="B26" s="55">
        <v>-16.7</v>
      </c>
      <c r="C26" s="55">
        <v>21</v>
      </c>
      <c r="D26" s="55">
        <v>8.7799999999999994</v>
      </c>
      <c r="E26" s="55">
        <v>19.3</v>
      </c>
      <c r="F26" s="55">
        <v>5.4800000000000001E-2</v>
      </c>
      <c r="G26" s="55">
        <v>19.899999999999999</v>
      </c>
    </row>
    <row r="27" spans="1:7" x14ac:dyDescent="0.2">
      <c r="A27" s="55">
        <v>-2.59517</v>
      </c>
      <c r="B27" s="55">
        <v>-24.6</v>
      </c>
      <c r="C27" s="55">
        <v>4.24</v>
      </c>
      <c r="D27" s="55">
        <v>-130</v>
      </c>
      <c r="E27" s="55">
        <v>46.7</v>
      </c>
      <c r="F27" s="55">
        <v>-7.05</v>
      </c>
      <c r="G27" s="55">
        <v>29</v>
      </c>
    </row>
    <row r="28" spans="1:7" x14ac:dyDescent="0.2">
      <c r="A28" s="55">
        <v>-3.0705800000000001</v>
      </c>
      <c r="B28" s="55">
        <v>-68.400000000000006</v>
      </c>
      <c r="C28" s="55">
        <v>-3.94</v>
      </c>
      <c r="D28" s="55">
        <v>-58.6</v>
      </c>
      <c r="E28" s="55">
        <v>36.200000000000003</v>
      </c>
      <c r="F28" s="55">
        <v>0.97</v>
      </c>
      <c r="G28" s="55">
        <v>20.7</v>
      </c>
    </row>
    <row r="29" spans="1:7" x14ac:dyDescent="0.2">
      <c r="A29" s="55">
        <v>-3.5528400000000002</v>
      </c>
      <c r="B29" s="55">
        <v>-36</v>
      </c>
      <c r="C29" s="55">
        <v>88.7</v>
      </c>
      <c r="D29" s="55">
        <v>-54.4</v>
      </c>
      <c r="E29" s="55">
        <v>86.7</v>
      </c>
      <c r="F29" s="55">
        <v>1.47</v>
      </c>
      <c r="G29" s="55">
        <v>41</v>
      </c>
    </row>
  </sheetData>
  <mergeCells count="7">
    <mergeCell ref="B17:C17"/>
    <mergeCell ref="D17:E17"/>
    <mergeCell ref="F17:G17"/>
    <mergeCell ref="A1:G2"/>
    <mergeCell ref="B3:C3"/>
    <mergeCell ref="D3:E3"/>
    <mergeCell ref="F3:G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07D81-0DC5-F34D-AB51-EFB5DA6C5DA4}">
  <dimension ref="A1:Z65"/>
  <sheetViews>
    <sheetView zoomScale="60" zoomScaleNormal="60" workbookViewId="0">
      <selection activeCell="AA47" sqref="AA47"/>
    </sheetView>
  </sheetViews>
  <sheetFormatPr baseColWidth="10" defaultRowHeight="16" x14ac:dyDescent="0.2"/>
  <cols>
    <col min="1" max="1" width="44.5" style="20" bestFit="1" customWidth="1"/>
    <col min="2" max="2" width="6.5" style="20" bestFit="1" customWidth="1"/>
    <col min="3" max="3" width="7.6640625" style="20" bestFit="1" customWidth="1"/>
    <col min="4" max="5" width="6.5" style="20" bestFit="1" customWidth="1"/>
    <col min="6" max="6" width="8.1640625" style="20" bestFit="1" customWidth="1"/>
    <col min="7" max="8" width="6.5" style="20" bestFit="1" customWidth="1"/>
    <col min="9" max="9" width="7" style="20" bestFit="1" customWidth="1"/>
    <col min="10" max="10" width="6.5" style="20" bestFit="1" customWidth="1"/>
    <col min="11" max="11" width="7" style="20" bestFit="1" customWidth="1"/>
    <col min="12" max="14" width="6.5" style="20" bestFit="1" customWidth="1"/>
    <col min="15" max="15" width="7" style="20" bestFit="1" customWidth="1"/>
    <col min="16" max="16" width="6.5" style="20" bestFit="1" customWidth="1"/>
    <col min="17" max="17" width="7" style="20" bestFit="1" customWidth="1"/>
    <col min="18" max="18" width="6.5" style="20" bestFit="1" customWidth="1"/>
    <col min="19" max="19" width="7" style="20" bestFit="1" customWidth="1"/>
    <col min="20" max="20" width="7.6640625" style="20" bestFit="1" customWidth="1"/>
    <col min="21" max="22" width="7" style="20" bestFit="1" customWidth="1"/>
    <col min="23" max="23" width="7.6640625" style="20" bestFit="1" customWidth="1"/>
    <col min="24" max="24" width="7" style="20" bestFit="1" customWidth="1"/>
    <col min="25" max="25" width="7.6640625" style="20" bestFit="1" customWidth="1"/>
    <col min="26" max="16384" width="10.83203125" style="20"/>
  </cols>
  <sheetData>
    <row r="1" spans="1:26" ht="16" customHeight="1" x14ac:dyDescent="0.2">
      <c r="A1" s="95" t="s">
        <v>6385</v>
      </c>
      <c r="B1" s="95"/>
      <c r="C1" s="95"/>
      <c r="D1" s="95"/>
      <c r="E1" s="95"/>
      <c r="F1" s="95"/>
      <c r="G1" s="95"/>
      <c r="H1" s="95"/>
      <c r="I1" s="95"/>
      <c r="J1" s="95"/>
      <c r="K1" s="95"/>
      <c r="L1" s="95"/>
      <c r="M1" s="95"/>
      <c r="N1" s="95"/>
      <c r="O1" s="95"/>
      <c r="P1" s="95"/>
      <c r="Q1" s="95"/>
      <c r="R1" s="95"/>
      <c r="S1" s="95"/>
      <c r="T1" s="95"/>
      <c r="U1" s="95"/>
      <c r="V1" s="95"/>
      <c r="W1" s="95"/>
      <c r="X1" s="95"/>
      <c r="Y1" s="95"/>
      <c r="Z1" s="82"/>
    </row>
    <row r="2" spans="1:26" ht="19" customHeight="1" x14ac:dyDescent="0.2">
      <c r="A2" s="95"/>
      <c r="B2" s="95"/>
      <c r="C2" s="95"/>
      <c r="D2" s="95"/>
      <c r="E2" s="95"/>
      <c r="F2" s="95"/>
      <c r="G2" s="95"/>
      <c r="H2" s="95"/>
      <c r="I2" s="95"/>
      <c r="J2" s="95"/>
      <c r="K2" s="95"/>
      <c r="L2" s="95"/>
      <c r="M2" s="95"/>
      <c r="N2" s="95"/>
      <c r="O2" s="95"/>
      <c r="P2" s="95"/>
      <c r="Q2" s="95"/>
      <c r="R2" s="95"/>
      <c r="S2" s="95"/>
      <c r="T2" s="95"/>
      <c r="U2" s="95"/>
      <c r="V2" s="95"/>
      <c r="W2" s="95"/>
      <c r="X2" s="95"/>
      <c r="Y2" s="95"/>
      <c r="Z2" s="82"/>
    </row>
    <row r="3" spans="1:26" x14ac:dyDescent="0.2">
      <c r="A3" s="36" t="s">
        <v>5520</v>
      </c>
      <c r="B3" s="92" t="s">
        <v>5521</v>
      </c>
      <c r="C3" s="92"/>
      <c r="D3" s="92"/>
      <c r="E3" s="92"/>
      <c r="F3" s="92"/>
      <c r="G3" s="92"/>
      <c r="H3" s="92"/>
      <c r="I3" s="92"/>
      <c r="J3" s="92" t="s">
        <v>5522</v>
      </c>
      <c r="K3" s="92"/>
      <c r="L3" s="92"/>
      <c r="M3" s="92"/>
      <c r="N3" s="92"/>
      <c r="O3" s="92"/>
      <c r="P3" s="92"/>
      <c r="Q3" s="92"/>
      <c r="R3" s="92" t="s">
        <v>5762</v>
      </c>
      <c r="S3" s="92"/>
      <c r="T3" s="92"/>
      <c r="U3" s="92"/>
      <c r="V3" s="92"/>
      <c r="W3" s="92"/>
      <c r="X3" s="92"/>
      <c r="Y3" s="92"/>
    </row>
    <row r="4" spans="1:26" x14ac:dyDescent="0.2">
      <c r="A4" s="37">
        <v>1</v>
      </c>
      <c r="B4" s="37">
        <v>47.3</v>
      </c>
      <c r="C4" s="37">
        <v>-4.51</v>
      </c>
      <c r="D4" s="37">
        <v>4.2</v>
      </c>
      <c r="E4" s="37">
        <v>86.3</v>
      </c>
      <c r="F4" s="37">
        <v>42.3</v>
      </c>
      <c r="G4" s="37">
        <v>-22.1</v>
      </c>
      <c r="H4" s="37">
        <v>59.9</v>
      </c>
      <c r="I4" s="37">
        <v>2.15</v>
      </c>
      <c r="J4" s="37">
        <v>50.4</v>
      </c>
      <c r="K4" s="37">
        <v>44.9</v>
      </c>
      <c r="L4" s="37">
        <v>5.63</v>
      </c>
      <c r="M4" s="37">
        <v>-1.63</v>
      </c>
      <c r="N4" s="37">
        <v>54.1</v>
      </c>
      <c r="O4" s="37">
        <v>41</v>
      </c>
      <c r="P4" s="37">
        <v>73.8</v>
      </c>
      <c r="Q4" s="37">
        <v>65.599999999999994</v>
      </c>
      <c r="R4" s="37">
        <v>60.2</v>
      </c>
      <c r="S4" s="37">
        <v>29.6</v>
      </c>
      <c r="T4" s="37">
        <v>24.8</v>
      </c>
      <c r="U4" s="37">
        <v>26.4</v>
      </c>
      <c r="V4" s="37">
        <v>32.700000000000003</v>
      </c>
      <c r="W4" s="37">
        <v>45.1</v>
      </c>
      <c r="X4" s="37">
        <v>10.199999999999999</v>
      </c>
      <c r="Y4" s="37">
        <v>31.5</v>
      </c>
    </row>
    <row r="5" spans="1:26" x14ac:dyDescent="0.2">
      <c r="A5" s="37">
        <v>0.39794000000000002</v>
      </c>
      <c r="B5" s="37">
        <v>12.9</v>
      </c>
      <c r="C5" s="37">
        <v>-0.54800000000000004</v>
      </c>
      <c r="D5" s="37">
        <v>-1.44</v>
      </c>
      <c r="E5" s="37">
        <v>7.11</v>
      </c>
      <c r="F5" s="37">
        <v>39.200000000000003</v>
      </c>
      <c r="G5" s="37">
        <v>12.5</v>
      </c>
      <c r="H5" s="37">
        <v>7.82</v>
      </c>
      <c r="I5" s="37">
        <v>-21</v>
      </c>
      <c r="J5" s="37">
        <v>36.799999999999997</v>
      </c>
      <c r="K5" s="37">
        <v>12.7</v>
      </c>
      <c r="L5" s="37">
        <v>6.35</v>
      </c>
      <c r="M5" s="37">
        <v>27.4</v>
      </c>
      <c r="N5" s="37">
        <v>36.1</v>
      </c>
      <c r="O5" s="37">
        <v>50.8</v>
      </c>
      <c r="P5" s="37">
        <v>27.9</v>
      </c>
      <c r="Q5" s="37">
        <v>-82</v>
      </c>
      <c r="R5" s="37">
        <v>6.38</v>
      </c>
      <c r="S5" s="37">
        <v>5.71</v>
      </c>
      <c r="T5" s="37">
        <v>2.99</v>
      </c>
      <c r="U5" s="37">
        <v>-7.05</v>
      </c>
      <c r="V5" s="37">
        <v>11.8</v>
      </c>
      <c r="W5" s="37">
        <v>12.1</v>
      </c>
      <c r="X5" s="37">
        <v>11.3</v>
      </c>
      <c r="Y5" s="37">
        <v>-13.5</v>
      </c>
    </row>
    <row r="6" spans="1:26" x14ac:dyDescent="0.2">
      <c r="A6" s="37">
        <v>-0.20412</v>
      </c>
      <c r="B6" s="37">
        <v>30.6</v>
      </c>
      <c r="C6" s="37">
        <v>16.899999999999999</v>
      </c>
      <c r="D6" s="37">
        <v>25</v>
      </c>
      <c r="E6" s="37">
        <v>22.5</v>
      </c>
      <c r="F6" s="37">
        <v>15.5</v>
      </c>
      <c r="G6" s="37">
        <v>42.3</v>
      </c>
      <c r="H6" s="37">
        <v>26.9</v>
      </c>
      <c r="I6" s="37">
        <v>47</v>
      </c>
      <c r="J6" s="37">
        <v>24.9</v>
      </c>
      <c r="K6" s="37">
        <v>-4.3099999999999996</v>
      </c>
      <c r="L6" s="37">
        <v>-14</v>
      </c>
      <c r="M6" s="37">
        <v>23.8</v>
      </c>
      <c r="N6" s="37">
        <v>32.799999999999997</v>
      </c>
      <c r="O6" s="37">
        <v>11.5</v>
      </c>
      <c r="P6" s="37">
        <v>-27.9</v>
      </c>
      <c r="Q6" s="37">
        <v>16.399999999999999</v>
      </c>
      <c r="R6" s="37">
        <v>2.19</v>
      </c>
      <c r="S6" s="37">
        <v>-11</v>
      </c>
      <c r="T6" s="37">
        <v>2.39</v>
      </c>
      <c r="U6" s="37">
        <v>3.89</v>
      </c>
      <c r="V6" s="37">
        <v>18.5</v>
      </c>
      <c r="W6" s="37">
        <v>7.63</v>
      </c>
      <c r="X6" s="37">
        <v>3.86</v>
      </c>
      <c r="Y6" s="37">
        <v>-1.36</v>
      </c>
    </row>
    <row r="7" spans="1:26" x14ac:dyDescent="0.2">
      <c r="A7" s="37">
        <v>-0.80618000000000001</v>
      </c>
      <c r="B7" s="37">
        <v>12.9</v>
      </c>
      <c r="C7" s="37">
        <v>33.1</v>
      </c>
      <c r="D7" s="37">
        <v>-3.32</v>
      </c>
      <c r="E7" s="37">
        <v>45.1</v>
      </c>
      <c r="F7" s="37">
        <v>28.4</v>
      </c>
      <c r="G7" s="37">
        <v>100</v>
      </c>
      <c r="H7" s="37">
        <v>16.600000000000001</v>
      </c>
      <c r="I7" s="37">
        <v>52.3</v>
      </c>
      <c r="J7" s="37">
        <v>38.9</v>
      </c>
      <c r="K7" s="37">
        <v>-8.1300000000000008</v>
      </c>
      <c r="L7" s="37">
        <v>11.4</v>
      </c>
      <c r="M7" s="37">
        <v>10.7</v>
      </c>
      <c r="N7" s="37">
        <v>41</v>
      </c>
      <c r="O7" s="37">
        <v>100</v>
      </c>
      <c r="P7" s="37">
        <v>-16.399999999999999</v>
      </c>
      <c r="Q7" s="37">
        <v>39.299999999999997</v>
      </c>
      <c r="R7" s="37">
        <v>18.2</v>
      </c>
      <c r="S7" s="37">
        <v>-7.17</v>
      </c>
      <c r="T7" s="37">
        <v>13.3</v>
      </c>
      <c r="U7" s="37">
        <v>0.22800000000000001</v>
      </c>
      <c r="V7" s="37">
        <v>0.78100000000000003</v>
      </c>
      <c r="W7" s="37">
        <v>3.13</v>
      </c>
      <c r="X7" s="37">
        <v>4.38</v>
      </c>
      <c r="Y7" s="37">
        <v>6.79</v>
      </c>
    </row>
    <row r="8" spans="1:26" x14ac:dyDescent="0.2">
      <c r="A8" s="37">
        <v>-1.4082399999999999</v>
      </c>
      <c r="B8" s="37">
        <v>15.3</v>
      </c>
      <c r="C8" s="37">
        <v>-0.54800000000000004</v>
      </c>
      <c r="D8" s="37">
        <v>40</v>
      </c>
      <c r="E8" s="37">
        <v>12.9</v>
      </c>
      <c r="F8" s="37">
        <v>43.4</v>
      </c>
      <c r="G8" s="37">
        <v>8.85</v>
      </c>
      <c r="H8" s="37">
        <v>40.299999999999997</v>
      </c>
      <c r="I8" s="37">
        <v>8.85</v>
      </c>
      <c r="J8" s="37">
        <v>21.1</v>
      </c>
      <c r="K8" s="37">
        <v>-5.58</v>
      </c>
      <c r="L8" s="37">
        <v>-8.17</v>
      </c>
      <c r="M8" s="37">
        <v>8.5299999999999994</v>
      </c>
      <c r="N8" s="37">
        <v>29.5</v>
      </c>
      <c r="O8" s="37">
        <v>26.2</v>
      </c>
      <c r="P8" s="37">
        <v>47.5</v>
      </c>
      <c r="Q8" s="37">
        <v>6.56</v>
      </c>
      <c r="R8" s="37">
        <v>-0.96199999999999997</v>
      </c>
      <c r="S8" s="37">
        <v>-0.89900000000000002</v>
      </c>
      <c r="T8" s="37">
        <v>-1.26</v>
      </c>
      <c r="U8" s="37">
        <v>-2.38</v>
      </c>
      <c r="V8" s="37">
        <v>5.48</v>
      </c>
      <c r="W8" s="37">
        <v>5.86</v>
      </c>
      <c r="X8" s="37">
        <v>13.3</v>
      </c>
      <c r="Y8" s="37">
        <v>-1.94</v>
      </c>
    </row>
    <row r="9" spans="1:26" x14ac:dyDescent="0.2">
      <c r="A9" s="37">
        <v>-2.0103</v>
      </c>
      <c r="B9" s="37">
        <v>30.7</v>
      </c>
      <c r="C9" s="37">
        <v>-10.8</v>
      </c>
      <c r="D9" s="37">
        <v>35.5</v>
      </c>
      <c r="E9" s="37">
        <v>-32.4</v>
      </c>
      <c r="F9" s="37">
        <v>34.1</v>
      </c>
      <c r="G9" s="37">
        <v>-11.8</v>
      </c>
      <c r="H9" s="37">
        <v>-32.4</v>
      </c>
      <c r="I9" s="37">
        <v>-13.8</v>
      </c>
      <c r="J9" s="37">
        <v>6.29</v>
      </c>
      <c r="K9" s="37">
        <v>27.1</v>
      </c>
      <c r="L9" s="37">
        <v>-87.3</v>
      </c>
      <c r="M9" s="37">
        <v>20.9</v>
      </c>
      <c r="N9" s="37">
        <v>-14.8</v>
      </c>
      <c r="O9" s="37">
        <v>18</v>
      </c>
      <c r="P9" s="37">
        <v>-21.3</v>
      </c>
      <c r="Q9" s="37">
        <v>11.5</v>
      </c>
      <c r="R9" s="37">
        <v>3.35</v>
      </c>
      <c r="S9" s="37">
        <v>9.48</v>
      </c>
      <c r="T9" s="37">
        <v>7.17</v>
      </c>
      <c r="U9" s="37">
        <v>5.54</v>
      </c>
      <c r="V9" s="37">
        <v>8.07</v>
      </c>
      <c r="W9" s="37">
        <v>-1.76</v>
      </c>
      <c r="X9" s="37">
        <v>-0.14599999999999999</v>
      </c>
      <c r="Y9" s="37">
        <v>6.32</v>
      </c>
    </row>
    <row r="11" spans="1:26" x14ac:dyDescent="0.2">
      <c r="A11" s="36" t="s">
        <v>5523</v>
      </c>
      <c r="B11" s="92" t="s">
        <v>5521</v>
      </c>
      <c r="C11" s="92"/>
      <c r="D11" s="92"/>
      <c r="E11" s="92"/>
      <c r="F11" s="92"/>
      <c r="G11" s="92"/>
      <c r="H11" s="92"/>
      <c r="I11" s="92"/>
      <c r="J11" s="92" t="s">
        <v>5522</v>
      </c>
      <c r="K11" s="92"/>
      <c r="L11" s="92"/>
      <c r="M11" s="92"/>
      <c r="N11" s="92"/>
      <c r="O11" s="92"/>
      <c r="P11" s="92"/>
      <c r="Q11" s="92"/>
      <c r="R11" s="92" t="s">
        <v>5762</v>
      </c>
      <c r="S11" s="92"/>
      <c r="T11" s="92"/>
      <c r="U11" s="92"/>
      <c r="V11" s="92"/>
      <c r="W11" s="92"/>
      <c r="X11" s="92"/>
      <c r="Y11" s="92"/>
    </row>
    <row r="12" spans="1:26" x14ac:dyDescent="0.2">
      <c r="A12" s="37">
        <v>1.6989700000000001</v>
      </c>
      <c r="B12" s="37">
        <v>82.3</v>
      </c>
      <c r="C12" s="37">
        <v>73.3</v>
      </c>
      <c r="D12" s="37">
        <v>89.2</v>
      </c>
      <c r="E12" s="37">
        <v>88.2</v>
      </c>
      <c r="F12" s="37">
        <v>94.3</v>
      </c>
      <c r="G12" s="37">
        <v>78.5</v>
      </c>
      <c r="H12" s="37">
        <v>100</v>
      </c>
      <c r="I12" s="37">
        <v>97.5</v>
      </c>
      <c r="J12" s="37">
        <v>87.7</v>
      </c>
      <c r="K12" s="37">
        <v>84.7</v>
      </c>
      <c r="L12" s="37">
        <v>86.9</v>
      </c>
      <c r="M12" s="37">
        <v>66.599999999999994</v>
      </c>
      <c r="N12" s="37">
        <v>73.8</v>
      </c>
      <c r="O12" s="37">
        <v>91.8</v>
      </c>
      <c r="P12" s="37">
        <v>100</v>
      </c>
      <c r="Q12" s="37">
        <v>50.8</v>
      </c>
      <c r="R12" s="37">
        <v>16.2</v>
      </c>
      <c r="S12" s="37">
        <v>25.6</v>
      </c>
      <c r="T12" s="37">
        <v>14.7</v>
      </c>
      <c r="U12" s="37">
        <v>9.43</v>
      </c>
      <c r="V12" s="37">
        <v>-1.84</v>
      </c>
      <c r="W12" s="37">
        <v>12.9</v>
      </c>
      <c r="X12" s="37">
        <v>10.8</v>
      </c>
      <c r="Y12" s="37">
        <v>-27.5</v>
      </c>
    </row>
    <row r="13" spans="1:26" x14ac:dyDescent="0.2">
      <c r="A13" s="37">
        <v>1.0969100000000001</v>
      </c>
      <c r="B13" s="37">
        <v>58.4</v>
      </c>
      <c r="C13" s="37">
        <v>42.4</v>
      </c>
      <c r="D13" s="37">
        <v>69.099999999999994</v>
      </c>
      <c r="E13" s="37">
        <v>82.1</v>
      </c>
      <c r="F13" s="37">
        <v>62.1</v>
      </c>
      <c r="G13" s="37">
        <v>77.8</v>
      </c>
      <c r="H13" s="37">
        <v>-4.03</v>
      </c>
      <c r="I13" s="37">
        <v>48.5</v>
      </c>
      <c r="J13" s="37">
        <v>52.9</v>
      </c>
      <c r="K13" s="37">
        <v>51.2</v>
      </c>
      <c r="L13" s="37">
        <v>-32.1</v>
      </c>
      <c r="M13" s="37">
        <v>33.200000000000003</v>
      </c>
      <c r="N13" s="37">
        <v>-39.299999999999997</v>
      </c>
      <c r="O13" s="37">
        <v>39.299999999999997</v>
      </c>
      <c r="P13" s="37">
        <v>9.84</v>
      </c>
      <c r="Q13" s="37">
        <v>32.799999999999997</v>
      </c>
      <c r="R13" s="37">
        <v>12</v>
      </c>
      <c r="S13" s="37">
        <v>11.8</v>
      </c>
      <c r="T13" s="37">
        <v>7.77</v>
      </c>
      <c r="U13" s="37">
        <v>-0.23100000000000001</v>
      </c>
      <c r="V13" s="37">
        <v>-17.3</v>
      </c>
      <c r="W13" s="37">
        <v>10.4</v>
      </c>
      <c r="X13" s="37">
        <v>1.02</v>
      </c>
      <c r="Y13" s="37">
        <v>-3.62</v>
      </c>
    </row>
    <row r="14" spans="1:26" x14ac:dyDescent="0.2">
      <c r="A14" s="37">
        <v>0.49485000000000001</v>
      </c>
      <c r="B14" s="37">
        <v>57.2</v>
      </c>
      <c r="C14" s="37">
        <v>34.4</v>
      </c>
      <c r="D14" s="37">
        <v>47.2</v>
      </c>
      <c r="E14" s="37">
        <v>56.9</v>
      </c>
      <c r="F14" s="37">
        <v>18.600000000000001</v>
      </c>
      <c r="G14" s="37">
        <v>36.1</v>
      </c>
      <c r="H14" s="37">
        <v>68.400000000000006</v>
      </c>
      <c r="I14" s="37">
        <v>12.5</v>
      </c>
      <c r="J14" s="37">
        <v>41.1</v>
      </c>
      <c r="K14" s="37">
        <v>6.71</v>
      </c>
      <c r="L14" s="37">
        <v>4.9000000000000004</v>
      </c>
      <c r="M14" s="37">
        <v>15.8</v>
      </c>
      <c r="N14" s="37">
        <v>-8.1999999999999993</v>
      </c>
      <c r="O14" s="37">
        <v>27.9</v>
      </c>
      <c r="P14" s="37">
        <v>24.6</v>
      </c>
      <c r="Q14" s="37">
        <v>60.7</v>
      </c>
      <c r="R14" s="37">
        <v>8.91</v>
      </c>
      <c r="S14" s="37">
        <v>-4.13</v>
      </c>
      <c r="T14" s="37">
        <v>2.35</v>
      </c>
      <c r="U14" s="37">
        <v>-2.0699999999999998</v>
      </c>
      <c r="V14" s="37">
        <v>3.74</v>
      </c>
      <c r="W14" s="37">
        <v>-6.86</v>
      </c>
      <c r="X14" s="37">
        <v>1.78</v>
      </c>
      <c r="Y14" s="37">
        <v>10</v>
      </c>
    </row>
    <row r="15" spans="1:26" x14ac:dyDescent="0.2">
      <c r="A15" s="37">
        <v>-0.10721</v>
      </c>
      <c r="B15" s="37">
        <v>-19.5</v>
      </c>
      <c r="C15" s="37">
        <v>31.7</v>
      </c>
      <c r="D15" s="37">
        <v>31.5</v>
      </c>
      <c r="E15" s="37">
        <v>46.4</v>
      </c>
      <c r="F15" s="37">
        <v>23.8</v>
      </c>
      <c r="G15" s="37">
        <v>55.8</v>
      </c>
      <c r="H15" s="37">
        <v>3.7</v>
      </c>
      <c r="I15" s="37">
        <v>15</v>
      </c>
      <c r="J15" s="37">
        <v>48.3</v>
      </c>
      <c r="K15" s="37">
        <v>-7.28</v>
      </c>
      <c r="L15" s="37">
        <v>-8.89</v>
      </c>
      <c r="M15" s="37">
        <v>6.35</v>
      </c>
      <c r="N15" s="37">
        <v>6.56</v>
      </c>
      <c r="O15" s="37">
        <v>77</v>
      </c>
      <c r="P15" s="37">
        <v>0</v>
      </c>
      <c r="Q15" s="37">
        <v>-6.56</v>
      </c>
      <c r="R15" s="37">
        <v>12.1</v>
      </c>
      <c r="S15" s="37">
        <v>1.82</v>
      </c>
      <c r="T15" s="37">
        <v>-5.99</v>
      </c>
      <c r="U15" s="37">
        <v>-1.1900000000000001E-3</v>
      </c>
      <c r="V15" s="37">
        <v>8.4499999999999992E-3</v>
      </c>
      <c r="W15" s="37">
        <v>-1.73</v>
      </c>
      <c r="X15" s="37">
        <v>7.28</v>
      </c>
      <c r="Y15" s="37">
        <v>-14</v>
      </c>
    </row>
    <row r="16" spans="1:26" x14ac:dyDescent="0.2">
      <c r="A16" s="37">
        <v>-0.70926999999999996</v>
      </c>
      <c r="B16" s="37">
        <v>13.7</v>
      </c>
      <c r="C16" s="37">
        <v>38.700000000000003</v>
      </c>
      <c r="D16" s="37">
        <v>11.4</v>
      </c>
      <c r="E16" s="37">
        <v>-1.44</v>
      </c>
      <c r="F16" s="37">
        <v>43.4</v>
      </c>
      <c r="G16" s="37">
        <v>-30.3</v>
      </c>
      <c r="H16" s="37">
        <v>15.5</v>
      </c>
      <c r="I16" s="37">
        <v>70.900000000000006</v>
      </c>
      <c r="J16" s="37">
        <v>51.2</v>
      </c>
      <c r="K16" s="37">
        <v>-3.89</v>
      </c>
      <c r="L16" s="37">
        <v>19.399999999999999</v>
      </c>
      <c r="M16" s="37">
        <v>12.9</v>
      </c>
      <c r="N16" s="37">
        <v>31.1</v>
      </c>
      <c r="O16" s="37">
        <v>-67.2</v>
      </c>
      <c r="P16" s="37">
        <v>-14.8</v>
      </c>
      <c r="Q16" s="37">
        <v>45.9</v>
      </c>
      <c r="R16" s="37">
        <v>8.7100000000000009</v>
      </c>
      <c r="S16" s="37">
        <v>1.42</v>
      </c>
      <c r="T16" s="37">
        <v>-0.53600000000000003</v>
      </c>
      <c r="U16" s="37">
        <v>-3.23</v>
      </c>
      <c r="V16" s="37">
        <v>-11.5</v>
      </c>
      <c r="W16" s="37">
        <v>-1.73</v>
      </c>
      <c r="X16" s="37">
        <v>-0.73499999999999999</v>
      </c>
      <c r="Y16" s="37">
        <v>3.1</v>
      </c>
    </row>
    <row r="17" spans="1:25" x14ac:dyDescent="0.2">
      <c r="A17" s="37">
        <v>-1.3113300000000001</v>
      </c>
      <c r="B17" s="37">
        <v>44.4</v>
      </c>
      <c r="C17" s="37">
        <v>15.3</v>
      </c>
      <c r="D17" s="37">
        <v>39</v>
      </c>
      <c r="E17" s="37">
        <v>5.13</v>
      </c>
      <c r="F17" s="37">
        <v>-2.48</v>
      </c>
      <c r="G17" s="37">
        <v>33.6</v>
      </c>
      <c r="H17" s="37">
        <v>23.3</v>
      </c>
      <c r="I17" s="37">
        <v>38.200000000000003</v>
      </c>
      <c r="J17" s="37">
        <v>33</v>
      </c>
      <c r="K17" s="37">
        <v>-8.1300000000000008</v>
      </c>
      <c r="L17" s="37">
        <v>2.72</v>
      </c>
      <c r="M17" s="37">
        <v>21.6</v>
      </c>
      <c r="N17" s="37">
        <v>34.4</v>
      </c>
      <c r="O17" s="37">
        <v>26.2</v>
      </c>
      <c r="P17" s="37">
        <v>19.7</v>
      </c>
      <c r="Q17" s="37">
        <v>0</v>
      </c>
      <c r="R17" s="37">
        <v>5.67</v>
      </c>
      <c r="S17" s="37">
        <v>-0.33900000000000002</v>
      </c>
      <c r="T17" s="37">
        <v>0.77300000000000002</v>
      </c>
      <c r="U17" s="37">
        <v>-2.04</v>
      </c>
      <c r="V17" s="37">
        <v>1.77</v>
      </c>
      <c r="W17" s="37">
        <v>10.5</v>
      </c>
      <c r="X17" s="37">
        <v>2.4900000000000002</v>
      </c>
      <c r="Y17" s="37">
        <v>-4.25</v>
      </c>
    </row>
    <row r="19" spans="1:25" x14ac:dyDescent="0.2">
      <c r="A19" s="36" t="s">
        <v>5524</v>
      </c>
      <c r="B19" s="92" t="s">
        <v>5521</v>
      </c>
      <c r="C19" s="92"/>
      <c r="D19" s="92"/>
      <c r="E19" s="92"/>
      <c r="F19" s="92"/>
      <c r="G19" s="92"/>
      <c r="H19" s="92"/>
      <c r="I19" s="92"/>
      <c r="J19" s="92" t="s">
        <v>5522</v>
      </c>
      <c r="K19" s="92"/>
      <c r="L19" s="92"/>
      <c r="M19" s="92"/>
      <c r="N19" s="92"/>
      <c r="O19" s="92"/>
      <c r="P19" s="92"/>
      <c r="Q19" s="92"/>
      <c r="R19" s="92" t="s">
        <v>5762</v>
      </c>
      <c r="S19" s="92"/>
      <c r="T19" s="92"/>
      <c r="U19" s="92"/>
      <c r="V19" s="92"/>
      <c r="W19" s="92"/>
      <c r="X19" s="92"/>
      <c r="Y19" s="92"/>
    </row>
    <row r="20" spans="1:25" x14ac:dyDescent="0.2">
      <c r="A20" s="37">
        <v>1.6989700000000001</v>
      </c>
      <c r="B20" s="37">
        <v>53.4</v>
      </c>
      <c r="C20" s="37">
        <v>-20.3</v>
      </c>
      <c r="D20" s="37">
        <v>10.4</v>
      </c>
      <c r="E20" s="37">
        <v>56.8</v>
      </c>
      <c r="F20" s="86">
        <v>-280</v>
      </c>
      <c r="G20" s="86">
        <v>-307</v>
      </c>
      <c r="H20" s="86">
        <v>-404</v>
      </c>
      <c r="I20" s="84">
        <v>-200</v>
      </c>
      <c r="J20" s="37">
        <v>52.1</v>
      </c>
      <c r="K20" s="37">
        <v>66.5</v>
      </c>
      <c r="L20" s="37">
        <v>44.1</v>
      </c>
      <c r="M20" s="37">
        <v>71.7</v>
      </c>
      <c r="N20" s="85">
        <v>179</v>
      </c>
      <c r="O20" s="83">
        <v>-55.7</v>
      </c>
      <c r="P20" s="83">
        <v>-60.7</v>
      </c>
      <c r="Q20" s="51">
        <v>115</v>
      </c>
      <c r="R20" s="37">
        <v>54.7</v>
      </c>
      <c r="S20" s="37">
        <v>54</v>
      </c>
      <c r="T20" s="37">
        <v>53.8</v>
      </c>
      <c r="U20" s="37">
        <v>92</v>
      </c>
      <c r="V20" s="37">
        <v>26.9</v>
      </c>
      <c r="W20" s="37">
        <v>62.1</v>
      </c>
      <c r="X20" s="37">
        <v>44.8</v>
      </c>
      <c r="Y20" s="37">
        <v>43.2</v>
      </c>
    </row>
    <row r="21" spans="1:25" x14ac:dyDescent="0.2">
      <c r="A21" s="37">
        <v>1.0969100000000001</v>
      </c>
      <c r="B21" s="37">
        <v>53</v>
      </c>
      <c r="C21" s="37">
        <v>58.3</v>
      </c>
      <c r="D21" s="37">
        <v>88</v>
      </c>
      <c r="E21" s="37">
        <v>80.7</v>
      </c>
      <c r="F21" s="37">
        <v>55.6</v>
      </c>
      <c r="G21" s="37">
        <v>74.7</v>
      </c>
      <c r="H21" s="37">
        <v>78.599999999999994</v>
      </c>
      <c r="I21" s="37">
        <v>66.7</v>
      </c>
      <c r="J21" s="37">
        <v>61.4</v>
      </c>
      <c r="K21" s="37">
        <v>47.8</v>
      </c>
      <c r="L21" s="37">
        <v>36.799999999999997</v>
      </c>
      <c r="M21" s="37">
        <v>54.3</v>
      </c>
      <c r="N21" s="37">
        <v>82</v>
      </c>
      <c r="O21" s="37">
        <v>36.1</v>
      </c>
      <c r="P21" s="37">
        <v>42.6</v>
      </c>
      <c r="Q21" s="37">
        <v>67.2</v>
      </c>
      <c r="R21" s="37">
        <v>72.2</v>
      </c>
      <c r="S21" s="37">
        <v>44.4</v>
      </c>
      <c r="T21" s="37">
        <v>42.8</v>
      </c>
      <c r="U21" s="37">
        <v>48.6</v>
      </c>
      <c r="V21" s="37">
        <v>47.6</v>
      </c>
      <c r="W21" s="37">
        <v>21.2</v>
      </c>
      <c r="X21" s="37">
        <v>20.3</v>
      </c>
      <c r="Y21" s="37">
        <v>27.1</v>
      </c>
    </row>
    <row r="22" spans="1:25" x14ac:dyDescent="0.2">
      <c r="A22" s="37">
        <v>0.49485000000000001</v>
      </c>
      <c r="B22" s="37">
        <v>27.8</v>
      </c>
      <c r="C22" s="37">
        <v>38</v>
      </c>
      <c r="D22" s="37">
        <v>47.1</v>
      </c>
      <c r="E22" s="37">
        <v>68.8</v>
      </c>
      <c r="F22" s="37">
        <v>27.9</v>
      </c>
      <c r="G22" s="37">
        <v>73.7</v>
      </c>
      <c r="H22" s="37">
        <v>46.4</v>
      </c>
      <c r="I22" s="37">
        <v>35.6</v>
      </c>
      <c r="J22" s="37">
        <v>38.5</v>
      </c>
      <c r="K22" s="37">
        <v>34.299999999999997</v>
      </c>
      <c r="L22" s="37">
        <v>3.45</v>
      </c>
      <c r="M22" s="37">
        <v>19.399999999999999</v>
      </c>
      <c r="N22" s="37">
        <v>42.6</v>
      </c>
      <c r="O22" s="37">
        <v>45.9</v>
      </c>
      <c r="P22" s="37">
        <v>31.1</v>
      </c>
      <c r="Q22" s="37">
        <v>-6.56</v>
      </c>
      <c r="R22" s="37">
        <v>18.5</v>
      </c>
      <c r="S22" s="37">
        <v>1.84</v>
      </c>
      <c r="T22" s="37">
        <v>10.1</v>
      </c>
      <c r="U22" s="37">
        <v>-4.01</v>
      </c>
      <c r="V22" s="37">
        <v>19.8</v>
      </c>
      <c r="W22" s="37">
        <v>6.51</v>
      </c>
      <c r="X22" s="37">
        <v>2.44</v>
      </c>
      <c r="Y22" s="37">
        <v>-5.44</v>
      </c>
    </row>
    <row r="23" spans="1:25" x14ac:dyDescent="0.2">
      <c r="A23" s="37">
        <v>-0.10721</v>
      </c>
      <c r="B23" s="37">
        <v>32</v>
      </c>
      <c r="C23" s="37">
        <v>17.7</v>
      </c>
      <c r="D23" s="37">
        <v>45.6</v>
      </c>
      <c r="E23" s="37">
        <v>8.8000000000000007</v>
      </c>
      <c r="F23" s="37">
        <v>22.2</v>
      </c>
      <c r="G23" s="37">
        <v>34.1</v>
      </c>
      <c r="H23" s="37">
        <v>-0.94</v>
      </c>
      <c r="I23" s="37">
        <v>41.8</v>
      </c>
      <c r="J23" s="37">
        <v>30.9</v>
      </c>
      <c r="K23" s="37">
        <v>19.899999999999999</v>
      </c>
      <c r="L23" s="37">
        <v>4.9000000000000004</v>
      </c>
      <c r="M23" s="37">
        <v>31</v>
      </c>
      <c r="N23" s="37">
        <v>34.4</v>
      </c>
      <c r="O23" s="37">
        <v>39.299999999999997</v>
      </c>
      <c r="P23" s="37">
        <v>-14.8</v>
      </c>
      <c r="Q23" s="37">
        <v>11.5</v>
      </c>
      <c r="R23" s="37">
        <v>5.92</v>
      </c>
      <c r="S23" s="37">
        <v>11.8</v>
      </c>
      <c r="T23" s="37">
        <v>16.8</v>
      </c>
      <c r="U23" s="37">
        <v>13.1</v>
      </c>
      <c r="V23" s="37">
        <v>7.99</v>
      </c>
      <c r="W23" s="37">
        <v>10.199999999999999</v>
      </c>
      <c r="X23" s="37">
        <v>11</v>
      </c>
      <c r="Y23" s="37">
        <v>-0.23300000000000001</v>
      </c>
    </row>
    <row r="24" spans="1:25" x14ac:dyDescent="0.2">
      <c r="A24" s="37">
        <v>-0.70926999999999996</v>
      </c>
      <c r="B24" s="37">
        <v>35.6</v>
      </c>
      <c r="C24" s="37">
        <v>-11.6</v>
      </c>
      <c r="D24" s="37">
        <v>28</v>
      </c>
      <c r="E24" s="37">
        <v>-8.9499999999999993</v>
      </c>
      <c r="F24" s="37">
        <v>37.200000000000003</v>
      </c>
      <c r="G24" s="37">
        <v>9.8800000000000008</v>
      </c>
      <c r="H24" s="37">
        <v>9.8800000000000008</v>
      </c>
      <c r="I24" s="37">
        <v>14.5</v>
      </c>
      <c r="J24" s="37">
        <v>25.8</v>
      </c>
      <c r="K24" s="37">
        <v>38.1</v>
      </c>
      <c r="L24" s="37">
        <v>-2.36</v>
      </c>
      <c r="M24" s="37">
        <v>26</v>
      </c>
      <c r="N24" s="37">
        <v>23</v>
      </c>
      <c r="O24" s="37">
        <v>-4.92</v>
      </c>
      <c r="P24" s="37">
        <v>18</v>
      </c>
      <c r="Q24" s="37">
        <v>6.56</v>
      </c>
      <c r="R24" s="37">
        <v>-4.6399999999999997</v>
      </c>
      <c r="S24" s="37">
        <v>13.7</v>
      </c>
      <c r="T24" s="37">
        <v>6.2</v>
      </c>
      <c r="U24" s="37">
        <v>11.6</v>
      </c>
      <c r="V24" s="37">
        <v>8.16</v>
      </c>
      <c r="W24" s="37">
        <v>6.6400000000000001E-2</v>
      </c>
      <c r="X24" s="37">
        <v>8.44</v>
      </c>
      <c r="Y24" s="37">
        <v>6.82</v>
      </c>
    </row>
    <row r="25" spans="1:25" x14ac:dyDescent="0.2">
      <c r="A25" s="37">
        <v>-1.3113300000000001</v>
      </c>
      <c r="B25" s="37">
        <v>-2.13</v>
      </c>
      <c r="C25" s="37">
        <v>37.1</v>
      </c>
      <c r="D25" s="37">
        <v>18.399999999999999</v>
      </c>
      <c r="E25" s="37">
        <v>28.2</v>
      </c>
      <c r="F25" s="37">
        <v>17.600000000000001</v>
      </c>
      <c r="G25" s="37">
        <v>13.5</v>
      </c>
      <c r="H25" s="37">
        <v>35.6</v>
      </c>
      <c r="I25" s="37">
        <v>25.3</v>
      </c>
      <c r="J25" s="37">
        <v>47</v>
      </c>
      <c r="K25" s="37">
        <v>9.26</v>
      </c>
      <c r="L25" s="37">
        <v>4.9000000000000004</v>
      </c>
      <c r="M25" s="37">
        <v>-11.8</v>
      </c>
      <c r="N25" s="37">
        <v>34.4</v>
      </c>
      <c r="O25" s="37">
        <v>6.56</v>
      </c>
      <c r="P25" s="37">
        <v>8.1999999999999993</v>
      </c>
      <c r="Q25" s="37">
        <v>19.7</v>
      </c>
      <c r="R25" s="37">
        <v>15.8</v>
      </c>
      <c r="S25" s="37">
        <v>0.24299999999999999</v>
      </c>
      <c r="T25" s="37">
        <v>-2.54</v>
      </c>
      <c r="U25" s="37">
        <v>-6.32</v>
      </c>
      <c r="V25" s="37">
        <v>18.100000000000001</v>
      </c>
      <c r="W25" s="37">
        <v>-1.25</v>
      </c>
      <c r="X25" s="37">
        <v>8.94</v>
      </c>
      <c r="Y25" s="37">
        <v>1.87</v>
      </c>
    </row>
    <row r="27" spans="1:25" x14ac:dyDescent="0.2">
      <c r="A27" s="36" t="s">
        <v>5525</v>
      </c>
      <c r="B27" s="92" t="s">
        <v>5521</v>
      </c>
      <c r="C27" s="92"/>
      <c r="D27" s="92"/>
      <c r="E27" s="92"/>
      <c r="F27" s="92"/>
      <c r="G27" s="92"/>
      <c r="H27" s="92"/>
      <c r="I27" s="92"/>
      <c r="J27" s="92" t="s">
        <v>5522</v>
      </c>
      <c r="K27" s="92"/>
      <c r="L27" s="92"/>
      <c r="M27" s="92"/>
      <c r="N27" s="92"/>
      <c r="O27" s="92"/>
      <c r="P27" s="92"/>
      <c r="Q27" s="92"/>
      <c r="R27" s="92" t="s">
        <v>5762</v>
      </c>
      <c r="S27" s="92"/>
      <c r="T27" s="92"/>
      <c r="U27" s="92"/>
      <c r="V27" s="92"/>
      <c r="W27" s="92"/>
      <c r="X27" s="92"/>
      <c r="Y27" s="92"/>
    </row>
    <row r="28" spans="1:25" x14ac:dyDescent="0.2">
      <c r="A28" s="37">
        <v>-0.69896999999999998</v>
      </c>
      <c r="B28" s="37">
        <v>95.9</v>
      </c>
      <c r="C28" s="37">
        <v>88.8</v>
      </c>
      <c r="D28" s="37">
        <v>98.3</v>
      </c>
      <c r="E28" s="37">
        <v>99</v>
      </c>
      <c r="F28" s="37">
        <v>92.9</v>
      </c>
      <c r="G28" s="37">
        <v>100</v>
      </c>
      <c r="H28" s="37">
        <v>100</v>
      </c>
      <c r="I28" s="37">
        <v>100</v>
      </c>
      <c r="J28" s="37">
        <v>97.5</v>
      </c>
      <c r="K28" s="37">
        <v>98.7</v>
      </c>
      <c r="L28" s="37">
        <v>97.1</v>
      </c>
      <c r="M28" s="37">
        <v>98.5</v>
      </c>
      <c r="N28" s="37">
        <v>98.4</v>
      </c>
      <c r="O28" s="37">
        <v>100</v>
      </c>
      <c r="P28" s="37">
        <v>96.7</v>
      </c>
      <c r="Q28" s="37">
        <v>100</v>
      </c>
      <c r="R28" s="37">
        <v>13.8</v>
      </c>
      <c r="S28" s="37">
        <v>14.4</v>
      </c>
      <c r="T28" s="37">
        <v>3.68</v>
      </c>
      <c r="U28" s="37">
        <v>-4.51</v>
      </c>
      <c r="V28" s="37">
        <v>-11</v>
      </c>
      <c r="W28" s="37">
        <v>-12.7</v>
      </c>
      <c r="X28" s="37">
        <v>5.37</v>
      </c>
      <c r="Y28" s="37">
        <v>6.39</v>
      </c>
    </row>
    <row r="29" spans="1:25" x14ac:dyDescent="0.2">
      <c r="A29" s="37">
        <v>-1.3010299999999999</v>
      </c>
      <c r="B29" s="37">
        <v>94.4</v>
      </c>
      <c r="C29" s="37">
        <v>97.2</v>
      </c>
      <c r="D29" s="37">
        <v>90.6</v>
      </c>
      <c r="E29" s="37">
        <v>93.4</v>
      </c>
      <c r="F29" s="37">
        <v>30</v>
      </c>
      <c r="G29" s="37">
        <v>72.099999999999994</v>
      </c>
      <c r="H29" s="37">
        <v>80.5</v>
      </c>
      <c r="I29" s="37">
        <v>63.3</v>
      </c>
      <c r="J29" s="37">
        <v>100</v>
      </c>
      <c r="K29" s="37">
        <v>99.6</v>
      </c>
      <c r="L29" s="37">
        <v>97.1</v>
      </c>
      <c r="M29" s="37">
        <v>97.8</v>
      </c>
      <c r="N29" s="37">
        <v>98.4</v>
      </c>
      <c r="O29" s="37">
        <v>98.4</v>
      </c>
      <c r="P29" s="37">
        <v>95.1</v>
      </c>
      <c r="Q29" s="37">
        <v>91.8</v>
      </c>
      <c r="R29" s="37">
        <v>16.899999999999999</v>
      </c>
      <c r="S29" s="37">
        <v>6.27</v>
      </c>
      <c r="T29" s="37">
        <v>4.21</v>
      </c>
      <c r="U29" s="37">
        <v>-3.54</v>
      </c>
      <c r="V29" s="37">
        <v>-3.21</v>
      </c>
      <c r="W29" s="37">
        <v>10.3</v>
      </c>
      <c r="X29" s="37">
        <v>13.1</v>
      </c>
      <c r="Y29" s="37">
        <v>12.9</v>
      </c>
    </row>
    <row r="30" spans="1:25" x14ac:dyDescent="0.2">
      <c r="A30" s="37">
        <v>-1.9030899999999999</v>
      </c>
      <c r="B30" s="37">
        <v>81.900000000000006</v>
      </c>
      <c r="C30" s="37">
        <v>72.900000000000006</v>
      </c>
      <c r="D30" s="37">
        <v>22.7</v>
      </c>
      <c r="E30" s="37">
        <v>34.6</v>
      </c>
      <c r="F30" s="37">
        <v>24.8</v>
      </c>
      <c r="G30" s="37">
        <v>-89</v>
      </c>
      <c r="H30" s="37">
        <v>-36.5</v>
      </c>
      <c r="I30" s="37">
        <v>8.33</v>
      </c>
      <c r="J30" s="37">
        <v>83.5</v>
      </c>
      <c r="K30" s="37">
        <v>67.8</v>
      </c>
      <c r="L30" s="37">
        <v>31</v>
      </c>
      <c r="M30" s="37">
        <v>46.3</v>
      </c>
      <c r="N30" s="37">
        <v>24.6</v>
      </c>
      <c r="O30" s="37">
        <v>21.3</v>
      </c>
      <c r="P30" s="37">
        <v>-26.2</v>
      </c>
      <c r="Q30" s="37">
        <v>3.28</v>
      </c>
      <c r="R30" s="37">
        <v>22.4</v>
      </c>
      <c r="S30" s="37">
        <v>12.2</v>
      </c>
      <c r="T30" s="37">
        <v>-0.46</v>
      </c>
      <c r="U30" s="37">
        <v>-0.29799999999999999</v>
      </c>
      <c r="V30" s="37">
        <v>5.92</v>
      </c>
      <c r="W30" s="37">
        <v>7.24</v>
      </c>
      <c r="X30" s="37">
        <v>1.62</v>
      </c>
      <c r="Y30" s="37">
        <v>2.66</v>
      </c>
    </row>
    <row r="31" spans="1:25" x14ac:dyDescent="0.2">
      <c r="A31" s="37">
        <v>-2.50515</v>
      </c>
      <c r="B31" s="37">
        <v>56.7</v>
      </c>
      <c r="C31" s="37">
        <v>15.3</v>
      </c>
      <c r="D31" s="37">
        <v>-1.44</v>
      </c>
      <c r="E31" s="37">
        <v>-3.32</v>
      </c>
      <c r="F31" s="37">
        <v>9.8800000000000008</v>
      </c>
      <c r="G31" s="37">
        <v>65</v>
      </c>
      <c r="H31" s="37">
        <v>13</v>
      </c>
      <c r="I31" s="37">
        <v>-10.7</v>
      </c>
      <c r="J31" s="37">
        <v>25.8</v>
      </c>
      <c r="K31" s="37">
        <v>26.6</v>
      </c>
      <c r="L31" s="37">
        <v>36.799999999999997</v>
      </c>
      <c r="M31" s="37">
        <v>18</v>
      </c>
      <c r="N31" s="37">
        <v>9.84</v>
      </c>
      <c r="O31" s="37">
        <v>70.5</v>
      </c>
      <c r="P31" s="37">
        <v>42.6</v>
      </c>
      <c r="Q31" s="37">
        <v>0</v>
      </c>
      <c r="R31" s="37">
        <v>12.1</v>
      </c>
      <c r="S31" s="37">
        <v>9.18</v>
      </c>
      <c r="T31" s="37">
        <v>10.5</v>
      </c>
      <c r="U31" s="37">
        <v>0.99299999999999999</v>
      </c>
      <c r="V31" s="37">
        <v>-3.84</v>
      </c>
      <c r="W31" s="37">
        <v>24.3</v>
      </c>
      <c r="X31" s="37">
        <v>14.2</v>
      </c>
      <c r="Y31" s="37">
        <v>20.3</v>
      </c>
    </row>
    <row r="32" spans="1:25" x14ac:dyDescent="0.2">
      <c r="A32" s="37">
        <v>-3.1072099999999998</v>
      </c>
      <c r="B32" s="37">
        <v>5.79</v>
      </c>
      <c r="C32" s="37">
        <v>-36.200000000000003</v>
      </c>
      <c r="D32" s="37">
        <v>-9.89</v>
      </c>
      <c r="E32" s="37">
        <v>16.399999999999999</v>
      </c>
      <c r="F32" s="37">
        <v>45.9</v>
      </c>
      <c r="G32" s="37">
        <v>-41.6</v>
      </c>
      <c r="H32" s="37">
        <v>-58.6</v>
      </c>
      <c r="I32" s="37">
        <v>7.82</v>
      </c>
      <c r="J32" s="37">
        <v>58.9</v>
      </c>
      <c r="K32" s="37">
        <v>29.2</v>
      </c>
      <c r="L32" s="37">
        <v>37.6</v>
      </c>
      <c r="M32" s="37">
        <v>33.200000000000003</v>
      </c>
      <c r="N32" s="37">
        <v>21.3</v>
      </c>
      <c r="O32" s="37">
        <v>-16.399999999999999</v>
      </c>
      <c r="P32" s="37">
        <v>-42.6</v>
      </c>
      <c r="Q32" s="37">
        <v>-9.84</v>
      </c>
      <c r="R32" s="37">
        <v>23.6</v>
      </c>
      <c r="S32" s="37">
        <v>14.3</v>
      </c>
      <c r="T32" s="37">
        <v>6.41</v>
      </c>
      <c r="U32" s="37">
        <v>8.65</v>
      </c>
      <c r="V32" s="37">
        <v>13.7</v>
      </c>
      <c r="W32" s="37">
        <v>-10.3</v>
      </c>
      <c r="X32" s="37">
        <v>-4.99</v>
      </c>
      <c r="Y32" s="37">
        <v>10.9</v>
      </c>
    </row>
    <row r="33" spans="1:25" x14ac:dyDescent="0.2">
      <c r="A33" s="37">
        <v>-3.7092700000000001</v>
      </c>
      <c r="B33" s="37">
        <v>-24.3</v>
      </c>
      <c r="C33" s="37">
        <v>-3.71</v>
      </c>
      <c r="D33" s="37">
        <v>19.600000000000001</v>
      </c>
      <c r="E33" s="37">
        <v>-33.4</v>
      </c>
      <c r="F33" s="37">
        <v>-9.69</v>
      </c>
      <c r="G33" s="37">
        <v>-48.3</v>
      </c>
      <c r="H33" s="37">
        <v>32</v>
      </c>
      <c r="I33" s="37">
        <v>-4.03</v>
      </c>
      <c r="J33" s="37">
        <v>13.1</v>
      </c>
      <c r="K33" s="37">
        <v>34.700000000000003</v>
      </c>
      <c r="L33" s="37">
        <v>5.63</v>
      </c>
      <c r="M33" s="37">
        <v>-11.8</v>
      </c>
      <c r="N33" s="37">
        <v>1.64</v>
      </c>
      <c r="O33" s="37">
        <v>-1.64</v>
      </c>
      <c r="P33" s="37">
        <v>31.1</v>
      </c>
      <c r="Q33" s="37">
        <v>9.84</v>
      </c>
      <c r="R33" s="37">
        <v>7.21</v>
      </c>
      <c r="S33" s="37">
        <v>15.5</v>
      </c>
      <c r="T33" s="37">
        <v>9.35</v>
      </c>
      <c r="U33" s="37">
        <v>-0.82299999999999995</v>
      </c>
      <c r="V33" s="37">
        <v>-1.53</v>
      </c>
      <c r="W33" s="37">
        <v>8.7100000000000009</v>
      </c>
      <c r="X33" s="37">
        <v>23.6</v>
      </c>
      <c r="Y33" s="37">
        <v>-1.98</v>
      </c>
    </row>
    <row r="35" spans="1:25" x14ac:dyDescent="0.2">
      <c r="A35" s="36" t="s">
        <v>5526</v>
      </c>
      <c r="B35" s="92" t="s">
        <v>5521</v>
      </c>
      <c r="C35" s="92"/>
      <c r="D35" s="92"/>
      <c r="E35" s="92"/>
      <c r="F35" s="92"/>
      <c r="G35" s="92"/>
      <c r="H35" s="92"/>
      <c r="I35" s="92"/>
      <c r="J35" s="92" t="s">
        <v>5522</v>
      </c>
      <c r="K35" s="92"/>
      <c r="L35" s="92"/>
      <c r="M35" s="92"/>
      <c r="N35" s="92"/>
      <c r="O35" s="92"/>
      <c r="P35" s="92"/>
      <c r="Q35" s="92"/>
      <c r="R35" s="92" t="s">
        <v>5762</v>
      </c>
      <c r="S35" s="92"/>
      <c r="T35" s="92"/>
      <c r="U35" s="92"/>
      <c r="V35" s="92"/>
      <c r="W35" s="92"/>
      <c r="X35" s="92"/>
      <c r="Y35" s="92"/>
    </row>
    <row r="36" spans="1:25" x14ac:dyDescent="0.2">
      <c r="A36" s="37">
        <v>1.6989700000000001</v>
      </c>
      <c r="B36" s="37">
        <v>81.900000000000006</v>
      </c>
      <c r="C36" s="37">
        <v>86.5</v>
      </c>
      <c r="D36" s="37">
        <v>77.599999999999994</v>
      </c>
      <c r="E36" s="37">
        <v>91.7</v>
      </c>
      <c r="F36" s="83">
        <v>89.4</v>
      </c>
      <c r="G36" s="37">
        <v>95</v>
      </c>
      <c r="H36" s="37">
        <v>90.8</v>
      </c>
      <c r="I36" s="37">
        <v>75.7</v>
      </c>
      <c r="J36" s="37">
        <v>75.8</v>
      </c>
      <c r="K36" s="37">
        <v>77.099999999999994</v>
      </c>
      <c r="L36" s="37">
        <v>80.400000000000006</v>
      </c>
      <c r="M36" s="37">
        <v>53.5</v>
      </c>
      <c r="N36" s="37">
        <v>77</v>
      </c>
      <c r="O36" s="37">
        <v>85.2</v>
      </c>
      <c r="P36" s="37">
        <v>57.4</v>
      </c>
      <c r="Q36" s="37">
        <v>91.8</v>
      </c>
      <c r="R36" s="37">
        <v>26.2</v>
      </c>
      <c r="S36" s="37">
        <v>-2.85</v>
      </c>
      <c r="T36" s="37">
        <v>11.7</v>
      </c>
      <c r="U36" s="37">
        <v>8.4600000000000009</v>
      </c>
      <c r="V36" s="37">
        <v>16.399999999999999</v>
      </c>
      <c r="W36" s="37">
        <v>-5.48</v>
      </c>
      <c r="X36" s="37">
        <v>-5.66</v>
      </c>
      <c r="Y36" s="37">
        <v>4.3</v>
      </c>
    </row>
    <row r="37" spans="1:25" x14ac:dyDescent="0.2">
      <c r="A37" s="37">
        <v>1.0969100000000001</v>
      </c>
      <c r="B37" s="37">
        <v>52</v>
      </c>
      <c r="C37" s="37">
        <v>44.9</v>
      </c>
      <c r="D37" s="37">
        <v>52.8</v>
      </c>
      <c r="E37" s="37">
        <v>55.9</v>
      </c>
      <c r="F37" s="37">
        <v>80.5</v>
      </c>
      <c r="G37" s="37">
        <v>34.6</v>
      </c>
      <c r="H37" s="37">
        <v>84.7</v>
      </c>
      <c r="I37" s="37">
        <v>56.6</v>
      </c>
      <c r="J37" s="37">
        <v>41.5</v>
      </c>
      <c r="K37" s="37">
        <v>38.9</v>
      </c>
      <c r="L37" s="37">
        <v>10.7</v>
      </c>
      <c r="M37" s="37">
        <v>29.6</v>
      </c>
      <c r="N37" s="37">
        <v>52.5</v>
      </c>
      <c r="O37" s="37">
        <v>-24.6</v>
      </c>
      <c r="P37" s="37">
        <v>16.399999999999999</v>
      </c>
      <c r="Q37" s="37">
        <v>19.7</v>
      </c>
      <c r="R37" s="37">
        <v>7.48</v>
      </c>
      <c r="S37" s="37">
        <v>3.94</v>
      </c>
      <c r="T37" s="37">
        <v>14.3</v>
      </c>
      <c r="U37" s="37">
        <v>11.6</v>
      </c>
      <c r="V37" s="37">
        <v>-4.7300000000000004</v>
      </c>
      <c r="W37" s="37">
        <v>-16.7</v>
      </c>
      <c r="X37" s="37">
        <v>-0.65800000000000003</v>
      </c>
      <c r="Y37" s="37">
        <v>-12.6</v>
      </c>
    </row>
    <row r="38" spans="1:25" x14ac:dyDescent="0.2">
      <c r="A38" s="37">
        <v>0.49485000000000001</v>
      </c>
      <c r="B38" s="37">
        <v>31.6</v>
      </c>
      <c r="C38" s="37">
        <v>-2.13</v>
      </c>
      <c r="D38" s="37">
        <v>39</v>
      </c>
      <c r="E38" s="37">
        <v>29</v>
      </c>
      <c r="F38" s="37">
        <v>39.700000000000003</v>
      </c>
      <c r="G38" s="37">
        <v>70.900000000000006</v>
      </c>
      <c r="H38" s="37">
        <v>40.299999999999997</v>
      </c>
      <c r="I38" s="37">
        <v>18.100000000000001</v>
      </c>
      <c r="J38" s="37">
        <v>42.8</v>
      </c>
      <c r="K38" s="37">
        <v>40.200000000000003</v>
      </c>
      <c r="L38" s="37">
        <v>-18.3</v>
      </c>
      <c r="M38" s="37">
        <v>21.6</v>
      </c>
      <c r="N38" s="37">
        <v>24.6</v>
      </c>
      <c r="O38" s="37">
        <v>70.5</v>
      </c>
      <c r="P38" s="37">
        <v>36.1</v>
      </c>
      <c r="Q38" s="37">
        <v>16.399999999999999</v>
      </c>
      <c r="R38" s="37">
        <v>6.84</v>
      </c>
      <c r="S38" s="37">
        <v>3.74</v>
      </c>
      <c r="T38" s="37">
        <v>4.42</v>
      </c>
      <c r="U38" s="37">
        <v>-3.79</v>
      </c>
      <c r="V38" s="37">
        <v>-7.27</v>
      </c>
      <c r="W38" s="37">
        <v>0.55900000000000005</v>
      </c>
      <c r="X38" s="37">
        <v>-4.0199999999999996</v>
      </c>
      <c r="Y38" s="37">
        <v>-8.7100000000000009</v>
      </c>
    </row>
    <row r="39" spans="1:25" x14ac:dyDescent="0.2">
      <c r="A39" s="37">
        <v>-0.10721</v>
      </c>
      <c r="B39" s="37">
        <v>21.6</v>
      </c>
      <c r="C39" s="37">
        <v>8.16</v>
      </c>
      <c r="D39" s="37">
        <v>16.600000000000001</v>
      </c>
      <c r="E39" s="37">
        <v>15.7</v>
      </c>
      <c r="F39" s="37">
        <v>26.4</v>
      </c>
      <c r="G39" s="37">
        <v>81.8</v>
      </c>
      <c r="H39" s="37">
        <v>30.5</v>
      </c>
      <c r="I39" s="37">
        <v>36.1</v>
      </c>
      <c r="J39" s="37">
        <v>22</v>
      </c>
      <c r="K39" s="37">
        <v>-9.4</v>
      </c>
      <c r="L39" s="37">
        <v>-33.6</v>
      </c>
      <c r="M39" s="37">
        <v>-15.4</v>
      </c>
      <c r="N39" s="37">
        <v>-14.8</v>
      </c>
      <c r="O39" s="37">
        <v>80.3</v>
      </c>
      <c r="P39" s="37">
        <v>50.8</v>
      </c>
      <c r="Q39" s="37">
        <v>37.700000000000003</v>
      </c>
      <c r="R39" s="37">
        <v>3.17</v>
      </c>
      <c r="S39" s="37">
        <v>0.76200000000000001</v>
      </c>
      <c r="T39" s="37">
        <v>10.1</v>
      </c>
      <c r="U39" s="37">
        <v>-15.1</v>
      </c>
      <c r="V39" s="37">
        <v>-14.9</v>
      </c>
      <c r="W39" s="37">
        <v>5.32</v>
      </c>
      <c r="X39" s="37">
        <v>2.83</v>
      </c>
      <c r="Y39" s="37">
        <v>-7.19</v>
      </c>
    </row>
    <row r="40" spans="1:25" x14ac:dyDescent="0.2">
      <c r="A40" s="37">
        <v>-0.70926999999999996</v>
      </c>
      <c r="B40" s="37">
        <v>8.9499999999999993</v>
      </c>
      <c r="C40" s="37">
        <v>23.4</v>
      </c>
      <c r="D40" s="37">
        <v>-49.3</v>
      </c>
      <c r="E40" s="37">
        <v>-1.44</v>
      </c>
      <c r="F40" s="37">
        <v>40.799999999999997</v>
      </c>
      <c r="G40" s="37">
        <v>-41.6</v>
      </c>
      <c r="H40" s="37">
        <v>67.3</v>
      </c>
      <c r="I40" s="37">
        <v>57.9</v>
      </c>
      <c r="J40" s="37">
        <v>9.26</v>
      </c>
      <c r="K40" s="37">
        <v>-14.1</v>
      </c>
      <c r="L40" s="37">
        <v>8.5299999999999994</v>
      </c>
      <c r="M40" s="37">
        <v>15.1</v>
      </c>
      <c r="N40" s="37">
        <v>27.9</v>
      </c>
      <c r="O40" s="37">
        <v>8.1999999999999993</v>
      </c>
      <c r="P40" s="37">
        <v>21.3</v>
      </c>
      <c r="Q40" s="37">
        <v>49.2</v>
      </c>
      <c r="R40" s="37">
        <v>-4.1900000000000004</v>
      </c>
      <c r="S40" s="37">
        <v>-2.89</v>
      </c>
      <c r="T40" s="37">
        <v>9.94</v>
      </c>
      <c r="U40" s="37">
        <v>-0.183</v>
      </c>
      <c r="V40" s="37">
        <v>-8.7100000000000009</v>
      </c>
      <c r="W40" s="37">
        <v>0.192</v>
      </c>
      <c r="X40" s="37">
        <v>2.7699999999999999E-2</v>
      </c>
      <c r="Y40" s="37">
        <v>-11.7</v>
      </c>
    </row>
    <row r="41" spans="1:25" x14ac:dyDescent="0.2">
      <c r="A41" s="37">
        <v>-1.3113300000000001</v>
      </c>
      <c r="B41" s="37">
        <v>24</v>
      </c>
      <c r="C41" s="37">
        <v>-29</v>
      </c>
      <c r="D41" s="37">
        <v>29.1</v>
      </c>
      <c r="E41" s="37">
        <v>16.100000000000001</v>
      </c>
      <c r="F41" s="37">
        <v>18.100000000000001</v>
      </c>
      <c r="G41" s="37">
        <v>77.099999999999994</v>
      </c>
      <c r="H41" s="37">
        <v>19.7</v>
      </c>
      <c r="I41" s="37">
        <v>1.64</v>
      </c>
      <c r="J41" s="37">
        <v>13.5</v>
      </c>
      <c r="K41" s="37">
        <v>4.17</v>
      </c>
      <c r="L41" s="37">
        <v>-41.6</v>
      </c>
      <c r="M41" s="37">
        <v>-3.09</v>
      </c>
      <c r="N41" s="37">
        <v>6.56</v>
      </c>
      <c r="O41" s="37">
        <v>8.1999999999999993</v>
      </c>
      <c r="P41" s="37">
        <v>-52.5</v>
      </c>
      <c r="Q41" s="37">
        <v>6.56</v>
      </c>
      <c r="R41" s="37">
        <v>-11</v>
      </c>
      <c r="S41" s="37">
        <v>-2.9</v>
      </c>
      <c r="T41" s="37">
        <v>3.83</v>
      </c>
      <c r="U41" s="37">
        <v>-5.24</v>
      </c>
      <c r="V41" s="37">
        <v>-4.0199999999999996</v>
      </c>
      <c r="W41" s="37">
        <v>1.65</v>
      </c>
      <c r="X41" s="37">
        <v>-17.600000000000001</v>
      </c>
      <c r="Y41" s="37">
        <v>-4.0599999999999996</v>
      </c>
    </row>
    <row r="43" spans="1:25" x14ac:dyDescent="0.2">
      <c r="A43" s="36" t="s">
        <v>5550</v>
      </c>
      <c r="B43" s="92" t="s">
        <v>5521</v>
      </c>
      <c r="C43" s="92"/>
      <c r="D43" s="92"/>
      <c r="E43" s="92"/>
      <c r="F43" s="92"/>
      <c r="G43" s="92"/>
      <c r="H43" s="92"/>
      <c r="I43" s="92"/>
      <c r="J43" s="92" t="s">
        <v>5522</v>
      </c>
      <c r="K43" s="92"/>
      <c r="L43" s="92"/>
      <c r="M43" s="92"/>
      <c r="N43" s="92"/>
      <c r="O43" s="92"/>
      <c r="P43" s="92"/>
      <c r="Q43" s="92"/>
      <c r="R43" s="92" t="s">
        <v>5762</v>
      </c>
      <c r="S43" s="92"/>
      <c r="T43" s="92"/>
      <c r="U43" s="92"/>
      <c r="V43" s="92"/>
      <c r="W43" s="92"/>
      <c r="X43" s="92"/>
      <c r="Y43" s="92"/>
    </row>
    <row r="44" spans="1:25" x14ac:dyDescent="0.2">
      <c r="A44" s="37">
        <v>1.6989700000000001</v>
      </c>
      <c r="B44" s="37">
        <v>71.599999999999994</v>
      </c>
      <c r="C44" s="37">
        <v>87</v>
      </c>
      <c r="D44" s="37">
        <v>79.2</v>
      </c>
      <c r="E44" s="37">
        <v>92.8</v>
      </c>
      <c r="F44" s="37">
        <v>85.3</v>
      </c>
      <c r="G44" s="37">
        <v>95.1</v>
      </c>
      <c r="H44" s="37">
        <v>93.3</v>
      </c>
      <c r="I44" s="37">
        <v>80.3</v>
      </c>
      <c r="J44" s="37">
        <v>76.7</v>
      </c>
      <c r="K44" s="37">
        <v>78</v>
      </c>
      <c r="L44" s="37">
        <v>76.8</v>
      </c>
      <c r="M44" s="37">
        <v>66.599999999999994</v>
      </c>
      <c r="N44" s="37">
        <v>68.900000000000006</v>
      </c>
      <c r="O44" s="37">
        <v>77</v>
      </c>
      <c r="P44" s="37">
        <v>98.4</v>
      </c>
      <c r="Q44" s="37">
        <v>77</v>
      </c>
      <c r="R44" s="37">
        <v>40.9</v>
      </c>
      <c r="S44" s="37">
        <v>0.94899999999999995</v>
      </c>
      <c r="T44" s="37">
        <v>18.100000000000001</v>
      </c>
      <c r="U44" s="37">
        <v>31.5</v>
      </c>
      <c r="V44" s="37">
        <v>13.3</v>
      </c>
      <c r="W44" s="37">
        <v>6.87</v>
      </c>
      <c r="X44" s="37">
        <v>10.7</v>
      </c>
      <c r="Y44" s="37">
        <v>-10.1</v>
      </c>
    </row>
    <row r="45" spans="1:25" x14ac:dyDescent="0.2">
      <c r="A45" s="37">
        <v>1.0969100000000001</v>
      </c>
      <c r="B45" s="37">
        <v>47.2</v>
      </c>
      <c r="C45" s="37">
        <v>43.9</v>
      </c>
      <c r="D45" s="37">
        <v>68.2</v>
      </c>
      <c r="E45" s="37">
        <v>66.400000000000006</v>
      </c>
      <c r="F45" s="37">
        <v>50</v>
      </c>
      <c r="G45" s="37">
        <v>74</v>
      </c>
      <c r="H45" s="37">
        <v>50.1</v>
      </c>
      <c r="I45" s="37">
        <v>23.3</v>
      </c>
      <c r="J45" s="37">
        <v>30.5</v>
      </c>
      <c r="K45" s="37">
        <v>27.1</v>
      </c>
      <c r="L45" s="37">
        <v>-13.2</v>
      </c>
      <c r="M45" s="37">
        <v>2.72</v>
      </c>
      <c r="N45" s="37">
        <v>59</v>
      </c>
      <c r="O45" s="37">
        <v>29.5</v>
      </c>
      <c r="P45" s="37">
        <v>41</v>
      </c>
      <c r="Q45" s="37">
        <v>23</v>
      </c>
      <c r="R45" s="37">
        <v>-3.15</v>
      </c>
      <c r="S45" s="37">
        <v>-10.7</v>
      </c>
      <c r="T45" s="37">
        <v>4.03</v>
      </c>
      <c r="U45" s="37">
        <v>0.33300000000000002</v>
      </c>
      <c r="V45" s="37">
        <v>17.100000000000001</v>
      </c>
      <c r="W45" s="37">
        <v>0.153</v>
      </c>
      <c r="X45" s="37">
        <v>3.92</v>
      </c>
      <c r="Y45" s="37">
        <v>-7.84</v>
      </c>
    </row>
    <row r="46" spans="1:25" x14ac:dyDescent="0.2">
      <c r="A46" s="37">
        <v>0.49485000000000001</v>
      </c>
      <c r="B46" s="37">
        <v>18.5</v>
      </c>
      <c r="C46" s="37">
        <v>-7.67</v>
      </c>
      <c r="D46" s="37">
        <v>-24</v>
      </c>
      <c r="E46" s="37">
        <v>39.1</v>
      </c>
      <c r="F46" s="37">
        <v>12.5</v>
      </c>
      <c r="G46" s="37">
        <v>68.8</v>
      </c>
      <c r="H46" s="37">
        <v>52</v>
      </c>
      <c r="I46" s="37">
        <v>48</v>
      </c>
      <c r="J46" s="37">
        <v>19</v>
      </c>
      <c r="K46" s="37">
        <v>12.7</v>
      </c>
      <c r="L46" s="37">
        <v>18</v>
      </c>
      <c r="M46" s="37">
        <v>12.9</v>
      </c>
      <c r="N46" s="37">
        <v>-29.5</v>
      </c>
      <c r="O46" s="37">
        <v>39.299999999999997</v>
      </c>
      <c r="P46" s="37">
        <v>65.599999999999994</v>
      </c>
      <c r="Q46" s="37">
        <v>6.56</v>
      </c>
      <c r="R46" s="37">
        <v>2.85</v>
      </c>
      <c r="S46" s="37">
        <v>3.5</v>
      </c>
      <c r="T46" s="37">
        <v>21.2</v>
      </c>
      <c r="U46" s="37">
        <v>3.71</v>
      </c>
      <c r="V46" s="37">
        <v>-14.8</v>
      </c>
      <c r="W46" s="37">
        <v>-19.2</v>
      </c>
      <c r="X46" s="37">
        <v>11.3</v>
      </c>
      <c r="Y46" s="37">
        <v>-6.45</v>
      </c>
    </row>
    <row r="47" spans="1:25" x14ac:dyDescent="0.2">
      <c r="A47" s="37">
        <v>-0.10721</v>
      </c>
      <c r="B47" s="37">
        <v>1.04</v>
      </c>
      <c r="C47" s="37">
        <v>39.799999999999997</v>
      </c>
      <c r="D47" s="37">
        <v>18.8</v>
      </c>
      <c r="E47" s="37">
        <v>-20.2</v>
      </c>
      <c r="F47" s="37">
        <v>15.5</v>
      </c>
      <c r="G47" s="37">
        <v>72.8</v>
      </c>
      <c r="H47" s="37">
        <v>40.299999999999997</v>
      </c>
      <c r="I47" s="37">
        <v>48</v>
      </c>
      <c r="J47" s="37">
        <v>10.5</v>
      </c>
      <c r="K47" s="37">
        <v>-6.43</v>
      </c>
      <c r="L47" s="37">
        <v>2</v>
      </c>
      <c r="M47" s="37">
        <v>14.3</v>
      </c>
      <c r="N47" s="37">
        <v>4.92</v>
      </c>
      <c r="O47" s="37">
        <v>82</v>
      </c>
      <c r="P47" s="37">
        <v>14.8</v>
      </c>
      <c r="Q47" s="37">
        <v>14.8</v>
      </c>
      <c r="R47" s="37">
        <v>0.92800000000000005</v>
      </c>
      <c r="S47" s="37">
        <v>-5.15</v>
      </c>
      <c r="T47" s="37">
        <v>6.23</v>
      </c>
      <c r="U47" s="37">
        <v>9.17</v>
      </c>
      <c r="V47" s="37">
        <v>-12.5</v>
      </c>
      <c r="W47" s="37">
        <v>14.1</v>
      </c>
      <c r="X47" s="37">
        <v>3.29</v>
      </c>
      <c r="Y47" s="37">
        <v>-9.1</v>
      </c>
    </row>
    <row r="48" spans="1:25" x14ac:dyDescent="0.2">
      <c r="A48" s="37">
        <v>-0.70926999999999996</v>
      </c>
      <c r="B48" s="37">
        <v>11.3</v>
      </c>
      <c r="C48" s="37">
        <v>-24.3</v>
      </c>
      <c r="D48" s="37">
        <v>30.1</v>
      </c>
      <c r="E48" s="37">
        <v>-3.32</v>
      </c>
      <c r="F48" s="37">
        <v>17.100000000000001</v>
      </c>
      <c r="G48" s="37">
        <v>17.600000000000001</v>
      </c>
      <c r="H48" s="37">
        <v>42.8</v>
      </c>
      <c r="I48" s="37">
        <v>73.2</v>
      </c>
      <c r="J48" s="37">
        <v>28.8</v>
      </c>
      <c r="K48" s="37">
        <v>22.4</v>
      </c>
      <c r="L48" s="37">
        <v>-10.3</v>
      </c>
      <c r="M48" s="37">
        <v>23.8</v>
      </c>
      <c r="N48" s="37">
        <v>-3.28</v>
      </c>
      <c r="O48" s="37">
        <v>18</v>
      </c>
      <c r="P48" s="37">
        <v>13.1</v>
      </c>
      <c r="Q48" s="37">
        <v>65.599999999999994</v>
      </c>
      <c r="R48" s="37">
        <v>7.87</v>
      </c>
      <c r="S48" s="37">
        <v>9.0399999999999991</v>
      </c>
      <c r="T48" s="37">
        <v>3.6999999999999998E-2</v>
      </c>
      <c r="U48" s="37">
        <v>2.9</v>
      </c>
      <c r="V48" s="37">
        <v>-7.28</v>
      </c>
      <c r="W48" s="37">
        <v>-4.13</v>
      </c>
      <c r="X48" s="37">
        <v>-4.7699999999999996</v>
      </c>
      <c r="Y48" s="37">
        <v>10.199999999999999</v>
      </c>
    </row>
    <row r="49" spans="1:25" x14ac:dyDescent="0.2">
      <c r="A49" s="37">
        <v>-1.3113300000000001</v>
      </c>
      <c r="B49" s="37">
        <v>20.8</v>
      </c>
      <c r="C49" s="37">
        <v>-5.3</v>
      </c>
      <c r="D49" s="37">
        <v>7.2</v>
      </c>
      <c r="E49" s="37">
        <v>62.3</v>
      </c>
      <c r="F49" s="37">
        <v>30</v>
      </c>
      <c r="G49" s="37">
        <v>25.3</v>
      </c>
      <c r="H49" s="37">
        <v>6.79</v>
      </c>
      <c r="I49" s="37">
        <v>38.700000000000003</v>
      </c>
      <c r="J49" s="37">
        <v>16.5</v>
      </c>
      <c r="K49" s="37">
        <v>20.3</v>
      </c>
      <c r="L49" s="37">
        <v>6.35</v>
      </c>
      <c r="M49" s="37">
        <v>-13.2</v>
      </c>
      <c r="N49" s="37">
        <v>21.3</v>
      </c>
      <c r="O49" s="37">
        <v>42.6</v>
      </c>
      <c r="P49" s="37">
        <v>-3.28</v>
      </c>
      <c r="Q49" s="37">
        <v>-14.8</v>
      </c>
      <c r="R49" s="37">
        <v>4.1100000000000003</v>
      </c>
      <c r="S49" s="37">
        <v>-5.39</v>
      </c>
      <c r="T49" s="37">
        <v>7.84</v>
      </c>
      <c r="U49" s="37">
        <v>22.4</v>
      </c>
      <c r="V49" s="37">
        <v>2.89</v>
      </c>
      <c r="W49" s="37">
        <v>-5.57</v>
      </c>
      <c r="X49" s="37">
        <v>-16.600000000000001</v>
      </c>
      <c r="Y49" s="37">
        <v>1.94</v>
      </c>
    </row>
    <row r="51" spans="1:25" x14ac:dyDescent="0.2">
      <c r="A51" s="36" t="s">
        <v>5527</v>
      </c>
      <c r="B51" s="92" t="s">
        <v>5521</v>
      </c>
      <c r="C51" s="92"/>
      <c r="D51" s="92"/>
      <c r="E51" s="92"/>
      <c r="F51" s="92"/>
      <c r="G51" s="92"/>
      <c r="H51" s="92"/>
      <c r="I51" s="92"/>
      <c r="J51" s="92" t="s">
        <v>5522</v>
      </c>
      <c r="K51" s="92"/>
      <c r="L51" s="92"/>
      <c r="M51" s="92"/>
      <c r="N51" s="92"/>
      <c r="O51" s="92"/>
      <c r="P51" s="92"/>
      <c r="Q51" s="92"/>
      <c r="R51" s="92" t="s">
        <v>5762</v>
      </c>
      <c r="S51" s="92"/>
      <c r="T51" s="92"/>
      <c r="U51" s="92"/>
      <c r="V51" s="92"/>
      <c r="W51" s="92"/>
      <c r="X51" s="92"/>
      <c r="Y51" s="92"/>
    </row>
    <row r="52" spans="1:25" x14ac:dyDescent="0.2">
      <c r="A52" s="37">
        <v>1.6989700000000001</v>
      </c>
      <c r="B52" s="37">
        <v>55.5</v>
      </c>
      <c r="C52" s="37">
        <v>52.5</v>
      </c>
      <c r="D52" s="37">
        <v>48.5</v>
      </c>
      <c r="E52" s="37">
        <v>56.9</v>
      </c>
      <c r="F52" s="86">
        <v>-580</v>
      </c>
      <c r="G52" s="37">
        <v>73.599999999999994</v>
      </c>
      <c r="H52" s="37">
        <v>73.099999999999994</v>
      </c>
      <c r="I52" s="37">
        <v>20.2</v>
      </c>
      <c r="J52" s="37">
        <v>75</v>
      </c>
      <c r="K52" s="37">
        <v>52.5</v>
      </c>
      <c r="L52" s="37">
        <v>20.100000000000001</v>
      </c>
      <c r="M52" s="37">
        <v>10.7</v>
      </c>
      <c r="N52" s="43">
        <v>269</v>
      </c>
      <c r="O52" s="37">
        <v>14.8</v>
      </c>
      <c r="P52" s="37">
        <v>62.3</v>
      </c>
      <c r="Q52" s="37">
        <v>6.56</v>
      </c>
      <c r="R52" s="37">
        <v>67.8</v>
      </c>
      <c r="S52" s="37">
        <v>40</v>
      </c>
      <c r="T52" s="37">
        <v>49.6</v>
      </c>
      <c r="U52" s="37">
        <v>34.799999999999997</v>
      </c>
      <c r="V52" s="37">
        <v>27.6</v>
      </c>
      <c r="W52" s="37">
        <v>28.4</v>
      </c>
      <c r="X52" s="37">
        <v>46.3</v>
      </c>
      <c r="Y52" s="37">
        <v>32.9</v>
      </c>
    </row>
    <row r="53" spans="1:25" x14ac:dyDescent="0.2">
      <c r="A53" s="37">
        <v>1.0969100000000001</v>
      </c>
      <c r="B53" s="37">
        <v>74.5</v>
      </c>
      <c r="C53" s="37">
        <v>65.599999999999994</v>
      </c>
      <c r="D53" s="37">
        <v>57.2</v>
      </c>
      <c r="E53" s="37">
        <v>47.7</v>
      </c>
      <c r="F53" s="37">
        <v>-29.3</v>
      </c>
      <c r="G53" s="37">
        <v>83.8</v>
      </c>
      <c r="H53" s="37">
        <v>32</v>
      </c>
      <c r="I53" s="37">
        <v>55.5</v>
      </c>
      <c r="J53" s="37">
        <v>80.900000000000006</v>
      </c>
      <c r="K53" s="37">
        <v>36.4</v>
      </c>
      <c r="L53" s="37">
        <v>5.63</v>
      </c>
      <c r="M53" s="37">
        <v>26.7</v>
      </c>
      <c r="N53" s="37">
        <v>14.8</v>
      </c>
      <c r="O53" s="37">
        <v>45.9</v>
      </c>
      <c r="P53" s="37">
        <v>50.8</v>
      </c>
      <c r="Q53" s="37">
        <v>-13.1</v>
      </c>
      <c r="R53" s="37">
        <v>72.599999999999994</v>
      </c>
      <c r="S53" s="37">
        <v>36.200000000000003</v>
      </c>
      <c r="T53" s="37">
        <v>49.9</v>
      </c>
      <c r="U53" s="37">
        <v>40.5</v>
      </c>
      <c r="V53" s="37">
        <v>42.8</v>
      </c>
      <c r="W53" s="37">
        <v>19.8</v>
      </c>
      <c r="X53" s="37">
        <v>39.1</v>
      </c>
      <c r="Y53" s="37">
        <v>42.1</v>
      </c>
    </row>
    <row r="54" spans="1:25" x14ac:dyDescent="0.2">
      <c r="A54" s="37">
        <v>0.49485000000000001</v>
      </c>
      <c r="B54" s="37">
        <v>50.7</v>
      </c>
      <c r="C54" s="37">
        <v>53.4</v>
      </c>
      <c r="D54" s="37">
        <v>50.6</v>
      </c>
      <c r="E54" s="37">
        <v>31.5</v>
      </c>
      <c r="F54" s="37">
        <v>35.1</v>
      </c>
      <c r="G54" s="37">
        <v>70</v>
      </c>
      <c r="H54" s="37">
        <v>65.2</v>
      </c>
      <c r="I54" s="37">
        <v>85.1</v>
      </c>
      <c r="J54" s="37">
        <v>60.1</v>
      </c>
      <c r="K54" s="37">
        <v>52.1</v>
      </c>
      <c r="L54" s="37">
        <v>7.08</v>
      </c>
      <c r="M54" s="37">
        <v>19.399999999999999</v>
      </c>
      <c r="N54" s="37">
        <v>18</v>
      </c>
      <c r="O54" s="37">
        <v>49.2</v>
      </c>
      <c r="P54" s="37">
        <v>52.5</v>
      </c>
      <c r="Q54" s="37">
        <v>42.6</v>
      </c>
      <c r="R54" s="37">
        <v>56.6</v>
      </c>
      <c r="S54" s="37">
        <v>52.3</v>
      </c>
      <c r="T54" s="37">
        <v>50.4</v>
      </c>
      <c r="U54" s="37">
        <v>58.5</v>
      </c>
      <c r="V54" s="37">
        <v>50.9</v>
      </c>
      <c r="W54" s="37">
        <v>49</v>
      </c>
      <c r="X54" s="37">
        <v>10.9</v>
      </c>
      <c r="Y54" s="37">
        <v>28.4</v>
      </c>
    </row>
    <row r="55" spans="1:25" x14ac:dyDescent="0.2">
      <c r="A55" s="37">
        <v>-0.10721</v>
      </c>
      <c r="B55" s="37">
        <v>54.2</v>
      </c>
      <c r="C55" s="37">
        <v>47.5</v>
      </c>
      <c r="D55" s="37">
        <v>69.400000000000006</v>
      </c>
      <c r="E55" s="37">
        <v>79.900000000000006</v>
      </c>
      <c r="F55" s="37">
        <v>63.7</v>
      </c>
      <c r="G55" s="37">
        <v>91</v>
      </c>
      <c r="H55" s="37">
        <v>64.3</v>
      </c>
      <c r="I55" s="37">
        <v>76.3</v>
      </c>
      <c r="J55" s="37">
        <v>74.599999999999994</v>
      </c>
      <c r="K55" s="37">
        <v>57.6</v>
      </c>
      <c r="L55" s="37">
        <v>49.2</v>
      </c>
      <c r="M55" s="37">
        <v>41.9</v>
      </c>
      <c r="N55" s="37">
        <v>72.099999999999994</v>
      </c>
      <c r="O55" s="37">
        <v>82</v>
      </c>
      <c r="P55" s="37">
        <v>45.9</v>
      </c>
      <c r="Q55" s="37">
        <v>60.7</v>
      </c>
      <c r="R55" s="37">
        <v>23.9</v>
      </c>
      <c r="S55" s="37">
        <v>15.4</v>
      </c>
      <c r="T55" s="37">
        <v>23.9</v>
      </c>
      <c r="U55" s="37">
        <v>22.3</v>
      </c>
      <c r="V55" s="37">
        <v>28.3</v>
      </c>
      <c r="W55" s="37">
        <v>22.1</v>
      </c>
      <c r="X55" s="37">
        <v>24.6</v>
      </c>
      <c r="Y55" s="37">
        <v>28</v>
      </c>
    </row>
    <row r="56" spans="1:25" x14ac:dyDescent="0.2">
      <c r="A56" s="37">
        <v>-0.70926999999999996</v>
      </c>
      <c r="B56" s="37">
        <v>19.2</v>
      </c>
      <c r="C56" s="37">
        <v>1.04</v>
      </c>
      <c r="D56" s="37">
        <v>6.36</v>
      </c>
      <c r="E56" s="37">
        <v>33.799999999999997</v>
      </c>
      <c r="F56" s="37">
        <v>41.8</v>
      </c>
      <c r="G56" s="37">
        <v>48.6</v>
      </c>
      <c r="H56" s="37">
        <v>32.5</v>
      </c>
      <c r="I56" s="37">
        <v>28.9</v>
      </c>
      <c r="J56" s="37">
        <v>52.1</v>
      </c>
      <c r="K56" s="37">
        <v>18.600000000000001</v>
      </c>
      <c r="L56" s="37">
        <v>2.72</v>
      </c>
      <c r="M56" s="37">
        <v>16.5</v>
      </c>
      <c r="N56" s="37">
        <v>50.8</v>
      </c>
      <c r="O56" s="37">
        <v>24.6</v>
      </c>
      <c r="P56" s="37">
        <v>-29.5</v>
      </c>
      <c r="Q56" s="37">
        <v>3.28</v>
      </c>
      <c r="R56" s="37">
        <v>7.7</v>
      </c>
      <c r="S56" s="37">
        <v>-5.87</v>
      </c>
      <c r="T56" s="37">
        <v>2.37</v>
      </c>
      <c r="U56" s="37">
        <v>-4.32</v>
      </c>
      <c r="V56" s="37">
        <v>2.15</v>
      </c>
      <c r="W56" s="37">
        <v>5.95</v>
      </c>
      <c r="X56" s="37">
        <v>-1.03</v>
      </c>
      <c r="Y56" s="37">
        <v>-2.57</v>
      </c>
    </row>
    <row r="57" spans="1:25" x14ac:dyDescent="0.2">
      <c r="A57" s="37">
        <v>-1.3113300000000001</v>
      </c>
      <c r="B57" s="37">
        <v>13.7</v>
      </c>
      <c r="C57" s="37">
        <v>-4.51</v>
      </c>
      <c r="D57" s="37">
        <v>-31.5</v>
      </c>
      <c r="E57" s="37">
        <v>25.4</v>
      </c>
      <c r="F57" s="37">
        <v>19.7</v>
      </c>
      <c r="G57" s="37">
        <v>19.7</v>
      </c>
      <c r="H57" s="37">
        <v>25.8</v>
      </c>
      <c r="I57" s="37">
        <v>38.700000000000003</v>
      </c>
      <c r="J57" s="37">
        <v>44</v>
      </c>
      <c r="K57" s="37">
        <v>34.299999999999997</v>
      </c>
      <c r="L57" s="37">
        <v>-0.90700000000000003</v>
      </c>
      <c r="M57" s="37">
        <v>-7.44</v>
      </c>
      <c r="N57" s="37">
        <v>6.56</v>
      </c>
      <c r="O57" s="37">
        <v>-23</v>
      </c>
      <c r="P57" s="37">
        <v>-11.5</v>
      </c>
      <c r="Q57" s="37">
        <v>-11.5</v>
      </c>
      <c r="R57" s="37">
        <v>6.73</v>
      </c>
      <c r="S57" s="37">
        <v>-6.13</v>
      </c>
      <c r="T57" s="37">
        <v>12.8</v>
      </c>
      <c r="U57" s="37">
        <v>-1.08</v>
      </c>
      <c r="V57" s="37">
        <v>-2.42</v>
      </c>
      <c r="W57" s="37">
        <v>12</v>
      </c>
      <c r="X57" s="37">
        <v>-5.0599999999999996</v>
      </c>
      <c r="Y57" s="37">
        <v>-9.92</v>
      </c>
    </row>
    <row r="59" spans="1:25" x14ac:dyDescent="0.2">
      <c r="A59" s="36" t="s">
        <v>5528</v>
      </c>
      <c r="B59" s="92" t="s">
        <v>5521</v>
      </c>
      <c r="C59" s="92"/>
      <c r="D59" s="92"/>
      <c r="E59" s="92"/>
      <c r="F59" s="92"/>
      <c r="G59" s="92"/>
      <c r="H59" s="92"/>
      <c r="I59" s="92"/>
      <c r="J59" s="92" t="s">
        <v>5522</v>
      </c>
      <c r="K59" s="92"/>
      <c r="L59" s="92"/>
      <c r="M59" s="92"/>
      <c r="N59" s="92"/>
      <c r="O59" s="92"/>
      <c r="P59" s="92"/>
      <c r="Q59" s="92"/>
      <c r="R59" s="92" t="s">
        <v>5762</v>
      </c>
      <c r="S59" s="92"/>
      <c r="T59" s="92"/>
      <c r="U59" s="92"/>
      <c r="V59" s="92"/>
      <c r="W59" s="92"/>
      <c r="X59" s="92"/>
      <c r="Y59" s="92"/>
    </row>
    <row r="60" spans="1:25" x14ac:dyDescent="0.2">
      <c r="A60" s="37">
        <v>1.6989700000000001</v>
      </c>
      <c r="B60" s="37">
        <v>74.7</v>
      </c>
      <c r="C60" s="37">
        <v>71.7</v>
      </c>
      <c r="D60" s="37">
        <v>90.1</v>
      </c>
      <c r="E60" s="37">
        <v>71.900000000000006</v>
      </c>
      <c r="F60" s="37">
        <v>59.4</v>
      </c>
      <c r="G60" s="37">
        <v>79</v>
      </c>
      <c r="H60" s="37">
        <v>89.5</v>
      </c>
      <c r="I60" s="37">
        <v>52.9</v>
      </c>
      <c r="J60" s="37">
        <v>75.400000000000006</v>
      </c>
      <c r="K60" s="37">
        <v>57.6</v>
      </c>
      <c r="L60" s="37">
        <v>44.1</v>
      </c>
      <c r="M60" s="37">
        <v>11.4</v>
      </c>
      <c r="N60" s="37">
        <v>4.92</v>
      </c>
      <c r="O60" s="37">
        <v>13.1</v>
      </c>
      <c r="P60" s="37">
        <v>63.9</v>
      </c>
      <c r="Q60" s="37">
        <v>37.700000000000003</v>
      </c>
      <c r="R60" s="37">
        <v>69.5</v>
      </c>
      <c r="S60" s="37">
        <v>42.1</v>
      </c>
      <c r="T60" s="37">
        <v>22.8</v>
      </c>
      <c r="U60" s="37">
        <v>33.700000000000003</v>
      </c>
      <c r="V60" s="37">
        <v>27</v>
      </c>
      <c r="W60" s="37">
        <v>34.200000000000003</v>
      </c>
      <c r="X60" s="37">
        <v>34.1</v>
      </c>
      <c r="Y60" s="37">
        <v>38.4</v>
      </c>
    </row>
    <row r="61" spans="1:25" x14ac:dyDescent="0.2">
      <c r="A61" s="37">
        <v>1.0969100000000001</v>
      </c>
      <c r="B61" s="37">
        <v>54.4</v>
      </c>
      <c r="C61" s="37">
        <v>70.5</v>
      </c>
      <c r="D61" s="37">
        <v>70.400000000000006</v>
      </c>
      <c r="E61" s="37">
        <v>79.099999999999994</v>
      </c>
      <c r="F61" s="37">
        <v>79.8</v>
      </c>
      <c r="G61" s="37">
        <v>47.5</v>
      </c>
      <c r="H61" s="37">
        <v>20.2</v>
      </c>
      <c r="I61" s="37">
        <v>35.1</v>
      </c>
      <c r="J61" s="37">
        <v>69</v>
      </c>
      <c r="K61" s="37">
        <v>66.900000000000006</v>
      </c>
      <c r="L61" s="37">
        <v>49.9</v>
      </c>
      <c r="M61" s="37">
        <v>33.9</v>
      </c>
      <c r="N61" s="37">
        <v>70.5</v>
      </c>
      <c r="O61" s="37">
        <v>67.2</v>
      </c>
      <c r="P61" s="37">
        <v>37.700000000000003</v>
      </c>
      <c r="Q61" s="37">
        <v>65.599999999999994</v>
      </c>
      <c r="R61" s="37">
        <v>28.6</v>
      </c>
      <c r="S61" s="37">
        <v>19.399999999999999</v>
      </c>
      <c r="T61" s="37">
        <v>18.8</v>
      </c>
      <c r="U61" s="37">
        <v>14</v>
      </c>
      <c r="V61" s="37">
        <v>35.700000000000003</v>
      </c>
      <c r="W61" s="37">
        <v>10.1</v>
      </c>
      <c r="X61" s="37">
        <v>13.3</v>
      </c>
      <c r="Y61" s="37">
        <v>24.6</v>
      </c>
    </row>
    <row r="62" spans="1:25" x14ac:dyDescent="0.2">
      <c r="A62" s="37">
        <v>0.49485000000000001</v>
      </c>
      <c r="B62" s="37">
        <v>46.2</v>
      </c>
      <c r="C62" s="37">
        <v>21.3</v>
      </c>
      <c r="D62" s="37">
        <v>35.799999999999997</v>
      </c>
      <c r="E62" s="37">
        <v>55.7</v>
      </c>
      <c r="F62" s="37">
        <v>28.4</v>
      </c>
      <c r="G62" s="37">
        <v>72.2</v>
      </c>
      <c r="H62" s="37">
        <v>34.6</v>
      </c>
      <c r="I62" s="37">
        <v>6.27</v>
      </c>
      <c r="J62" s="37">
        <v>52.1</v>
      </c>
      <c r="K62" s="37">
        <v>2.4700000000000002</v>
      </c>
      <c r="L62" s="37">
        <v>-22</v>
      </c>
      <c r="M62" s="37">
        <v>-10.3</v>
      </c>
      <c r="N62" s="37">
        <v>50.8</v>
      </c>
      <c r="O62" s="37">
        <v>39.299999999999997</v>
      </c>
      <c r="P62" s="37">
        <v>24.6</v>
      </c>
      <c r="Q62" s="37">
        <v>32.799999999999997</v>
      </c>
      <c r="R62" s="37">
        <v>10.9</v>
      </c>
      <c r="S62" s="37">
        <v>-4.21</v>
      </c>
      <c r="T62" s="37">
        <v>1.1299999999999999</v>
      </c>
      <c r="U62" s="37">
        <v>4.21</v>
      </c>
      <c r="V62" s="37">
        <v>16.899999999999999</v>
      </c>
      <c r="W62" s="37">
        <v>-9.15</v>
      </c>
      <c r="X62" s="37">
        <v>11.3</v>
      </c>
      <c r="Y62" s="37">
        <v>-0.86</v>
      </c>
    </row>
    <row r="63" spans="1:25" x14ac:dyDescent="0.2">
      <c r="A63" s="37">
        <v>-0.10721</v>
      </c>
      <c r="B63" s="37">
        <v>26.8</v>
      </c>
      <c r="C63" s="37">
        <v>19.2</v>
      </c>
      <c r="D63" s="37">
        <v>-19.3</v>
      </c>
      <c r="E63" s="37">
        <v>48.1</v>
      </c>
      <c r="F63" s="37">
        <v>29.4</v>
      </c>
      <c r="G63" s="37">
        <v>84.2</v>
      </c>
      <c r="H63" s="37">
        <v>22.2</v>
      </c>
      <c r="I63" s="37">
        <v>54.9</v>
      </c>
      <c r="J63" s="37">
        <v>48.3</v>
      </c>
      <c r="K63" s="37">
        <v>12.7</v>
      </c>
      <c r="L63" s="37">
        <v>4.9000000000000004</v>
      </c>
      <c r="M63" s="37">
        <v>12.9</v>
      </c>
      <c r="N63" s="37">
        <v>-1.64</v>
      </c>
      <c r="O63" s="37">
        <v>67.2</v>
      </c>
      <c r="P63" s="37">
        <v>27.9</v>
      </c>
      <c r="Q63" s="37">
        <v>14.8</v>
      </c>
      <c r="R63" s="37">
        <v>14</v>
      </c>
      <c r="S63" s="37">
        <v>-0.495</v>
      </c>
      <c r="T63" s="37">
        <v>11.9</v>
      </c>
      <c r="U63" s="37">
        <v>11.5</v>
      </c>
      <c r="V63" s="37">
        <v>0.25</v>
      </c>
      <c r="W63" s="37">
        <v>7.95</v>
      </c>
      <c r="X63" s="37">
        <v>3.8</v>
      </c>
      <c r="Y63" s="37">
        <v>0.92500000000000004</v>
      </c>
    </row>
    <row r="64" spans="1:25" x14ac:dyDescent="0.2">
      <c r="A64" s="37">
        <v>-0.70926999999999996</v>
      </c>
      <c r="B64" s="37">
        <v>10.5</v>
      </c>
      <c r="C64" s="37">
        <v>-9.26</v>
      </c>
      <c r="D64" s="37">
        <v>34</v>
      </c>
      <c r="E64" s="37">
        <v>-12.7</v>
      </c>
      <c r="F64" s="37">
        <v>53.8</v>
      </c>
      <c r="G64" s="37">
        <v>-43.7</v>
      </c>
      <c r="H64" s="37">
        <v>38.200000000000003</v>
      </c>
      <c r="I64" s="37">
        <v>34.1</v>
      </c>
      <c r="J64" s="37">
        <v>22</v>
      </c>
      <c r="K64" s="37">
        <v>35.5</v>
      </c>
      <c r="L64" s="37">
        <v>6.35</v>
      </c>
      <c r="M64" s="37">
        <v>49.2</v>
      </c>
      <c r="N64" s="37">
        <v>19.7</v>
      </c>
      <c r="O64" s="37">
        <v>11.5</v>
      </c>
      <c r="P64" s="37">
        <v>-3.28</v>
      </c>
      <c r="Q64" s="37">
        <v>32.799999999999997</v>
      </c>
      <c r="R64" s="37">
        <v>8.16</v>
      </c>
      <c r="S64" s="37">
        <v>12.2</v>
      </c>
      <c r="T64" s="37">
        <v>-0.53600000000000003</v>
      </c>
      <c r="U64" s="37">
        <v>12.4</v>
      </c>
      <c r="V64" s="37">
        <v>14.2</v>
      </c>
      <c r="W64" s="37">
        <v>-1.24</v>
      </c>
      <c r="X64" s="37">
        <v>9.61</v>
      </c>
      <c r="Y64" s="37">
        <v>5.09</v>
      </c>
    </row>
    <row r="65" spans="1:25" x14ac:dyDescent="0.2">
      <c r="A65" s="37">
        <v>-1.3113300000000001</v>
      </c>
      <c r="B65" s="37">
        <v>16.100000000000001</v>
      </c>
      <c r="C65" s="37">
        <v>23.4</v>
      </c>
      <c r="D65" s="37">
        <v>-19.3</v>
      </c>
      <c r="E65" s="37">
        <v>-29.6</v>
      </c>
      <c r="F65" s="37">
        <v>-16.399999999999999</v>
      </c>
      <c r="G65" s="37">
        <v>19.100000000000001</v>
      </c>
      <c r="H65" s="37">
        <v>7.3</v>
      </c>
      <c r="I65" s="37">
        <v>-3.51</v>
      </c>
      <c r="J65" s="37">
        <v>48.7</v>
      </c>
      <c r="K65" s="37">
        <v>9.68</v>
      </c>
      <c r="L65" s="37">
        <v>-9.6199999999999992</v>
      </c>
      <c r="M65" s="37">
        <v>20.100000000000001</v>
      </c>
      <c r="N65" s="37">
        <v>-3.28</v>
      </c>
      <c r="O65" s="37">
        <v>-24.6</v>
      </c>
      <c r="P65" s="37">
        <v>-6.56</v>
      </c>
      <c r="Q65" s="37">
        <v>21.3</v>
      </c>
      <c r="R65" s="37">
        <v>12.9</v>
      </c>
      <c r="S65" s="37">
        <v>-4.6399999999999997</v>
      </c>
      <c r="T65" s="37">
        <v>9.39</v>
      </c>
      <c r="U65" s="37">
        <v>4.9000000000000004</v>
      </c>
      <c r="V65" s="37">
        <v>-0.84099999999999997</v>
      </c>
      <c r="W65" s="37">
        <v>3.71</v>
      </c>
      <c r="X65" s="37">
        <v>12.6</v>
      </c>
      <c r="Y65" s="37">
        <v>9.56</v>
      </c>
    </row>
  </sheetData>
  <mergeCells count="25">
    <mergeCell ref="B59:I59"/>
    <mergeCell ref="J59:Q59"/>
    <mergeCell ref="R59:Y59"/>
    <mergeCell ref="B3:I3"/>
    <mergeCell ref="J3:Q3"/>
    <mergeCell ref="R3:Y3"/>
    <mergeCell ref="B11:I11"/>
    <mergeCell ref="J11:Q11"/>
    <mergeCell ref="R11:Y11"/>
    <mergeCell ref="A1:Y2"/>
    <mergeCell ref="B43:I43"/>
    <mergeCell ref="J43:Q43"/>
    <mergeCell ref="R43:Y43"/>
    <mergeCell ref="B51:I51"/>
    <mergeCell ref="J51:Q51"/>
    <mergeCell ref="R51:Y51"/>
    <mergeCell ref="B27:I27"/>
    <mergeCell ref="J27:Q27"/>
    <mergeCell ref="R27:Y27"/>
    <mergeCell ref="B35:I35"/>
    <mergeCell ref="J35:Q35"/>
    <mergeCell ref="R35:Y35"/>
    <mergeCell ref="B19:I19"/>
    <mergeCell ref="J19:Q19"/>
    <mergeCell ref="R19:Y1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9DEB0-F4D4-BD4B-955A-050699E751B6}">
  <dimension ref="A1:BU4"/>
  <sheetViews>
    <sheetView zoomScale="70" zoomScaleNormal="70" workbookViewId="0">
      <selection activeCell="T18" sqref="T18"/>
    </sheetView>
  </sheetViews>
  <sheetFormatPr baseColWidth="10" defaultRowHeight="16" x14ac:dyDescent="0.2"/>
  <cols>
    <col min="1" max="1" width="13.83203125" bestFit="1" customWidth="1"/>
    <col min="2" max="13" width="3.5" bestFit="1" customWidth="1"/>
    <col min="14" max="25" width="2.33203125" bestFit="1" customWidth="1"/>
    <col min="26" max="50" width="3.5" bestFit="1" customWidth="1"/>
    <col min="51" max="52" width="4.6640625" bestFit="1" customWidth="1"/>
    <col min="53" max="54" width="3.5" bestFit="1" customWidth="1"/>
    <col min="55" max="55" width="4.6640625" bestFit="1" customWidth="1"/>
    <col min="56" max="56" width="3.5" bestFit="1" customWidth="1"/>
    <col min="57" max="57" width="4.6640625" bestFit="1" customWidth="1"/>
    <col min="58" max="58" width="3.5" bestFit="1" customWidth="1"/>
    <col min="59" max="61" width="4.6640625" bestFit="1" customWidth="1"/>
    <col min="62" max="73" width="3.5" bestFit="1" customWidth="1"/>
  </cols>
  <sheetData>
    <row r="1" spans="1:73" x14ac:dyDescent="0.2">
      <c r="A1" s="49"/>
      <c r="B1" s="92" t="s">
        <v>5517</v>
      </c>
      <c r="C1" s="92"/>
      <c r="D1" s="92"/>
      <c r="E1" s="92"/>
      <c r="F1" s="92"/>
      <c r="G1" s="92"/>
      <c r="H1" s="92"/>
      <c r="I1" s="92"/>
      <c r="J1" s="92"/>
      <c r="K1" s="92"/>
      <c r="L1" s="92"/>
      <c r="M1" s="92"/>
      <c r="N1" s="92"/>
      <c r="O1" s="92"/>
      <c r="P1" s="92"/>
      <c r="Q1" s="92"/>
      <c r="R1" s="92"/>
      <c r="S1" s="92"/>
      <c r="T1" s="92"/>
      <c r="U1" s="92"/>
      <c r="V1" s="92"/>
      <c r="W1" s="92"/>
      <c r="X1" s="92"/>
      <c r="Y1" s="92"/>
      <c r="Z1" s="92" t="s">
        <v>5518</v>
      </c>
      <c r="AA1" s="92"/>
      <c r="AB1" s="92"/>
      <c r="AC1" s="92"/>
      <c r="AD1" s="92"/>
      <c r="AE1" s="92"/>
      <c r="AF1" s="92"/>
      <c r="AG1" s="92"/>
      <c r="AH1" s="92"/>
      <c r="AI1" s="92"/>
      <c r="AJ1" s="92"/>
      <c r="AK1" s="92"/>
      <c r="AL1" s="92"/>
      <c r="AM1" s="92"/>
      <c r="AN1" s="92"/>
      <c r="AO1" s="92"/>
      <c r="AP1" s="92"/>
      <c r="AQ1" s="92"/>
      <c r="AR1" s="92"/>
      <c r="AS1" s="92"/>
      <c r="AT1" s="92"/>
      <c r="AU1" s="92"/>
      <c r="AV1" s="92"/>
      <c r="AW1" s="92"/>
      <c r="AX1" s="92" t="s">
        <v>5519</v>
      </c>
      <c r="AY1" s="92"/>
      <c r="AZ1" s="92"/>
      <c r="BA1" s="92"/>
      <c r="BB1" s="92"/>
      <c r="BC1" s="92"/>
      <c r="BD1" s="92"/>
      <c r="BE1" s="92"/>
      <c r="BF1" s="92"/>
      <c r="BG1" s="92"/>
      <c r="BH1" s="92"/>
      <c r="BI1" s="92"/>
      <c r="BJ1" s="92"/>
      <c r="BK1" s="92"/>
      <c r="BL1" s="92"/>
      <c r="BM1" s="92"/>
      <c r="BN1" s="92"/>
      <c r="BO1" s="92"/>
      <c r="BP1" s="92"/>
      <c r="BQ1" s="92"/>
      <c r="BR1" s="92"/>
      <c r="BS1" s="92"/>
      <c r="BT1" s="92"/>
      <c r="BU1" s="92"/>
    </row>
    <row r="2" spans="1:73" x14ac:dyDescent="0.2">
      <c r="A2" s="50" t="s">
        <v>5534</v>
      </c>
      <c r="B2" s="37">
        <v>7</v>
      </c>
      <c r="C2" s="37">
        <v>44</v>
      </c>
      <c r="D2" s="37">
        <v>47</v>
      </c>
      <c r="E2" s="37">
        <v>29</v>
      </c>
      <c r="F2" s="37">
        <v>15</v>
      </c>
      <c r="G2" s="37">
        <v>57</v>
      </c>
      <c r="H2" s="37">
        <v>13</v>
      </c>
      <c r="I2" s="37">
        <v>33</v>
      </c>
      <c r="J2" s="37">
        <v>29</v>
      </c>
      <c r="K2" s="37">
        <v>25</v>
      </c>
      <c r="L2" s="37">
        <v>35</v>
      </c>
      <c r="M2" s="37">
        <v>45</v>
      </c>
      <c r="N2" s="37"/>
      <c r="O2" s="37"/>
      <c r="P2" s="37"/>
      <c r="Q2" s="37"/>
      <c r="R2" s="37"/>
      <c r="S2" s="37"/>
      <c r="T2" s="37"/>
      <c r="U2" s="37"/>
      <c r="V2" s="37"/>
      <c r="W2" s="37"/>
      <c r="X2" s="37"/>
      <c r="Y2" s="37"/>
      <c r="Z2" s="37">
        <v>9</v>
      </c>
      <c r="AA2" s="37">
        <v>75</v>
      </c>
      <c r="AB2" s="37">
        <v>68</v>
      </c>
      <c r="AC2" s="37">
        <v>49</v>
      </c>
      <c r="AD2" s="37">
        <v>27</v>
      </c>
      <c r="AE2" s="37">
        <v>73</v>
      </c>
      <c r="AF2" s="37">
        <v>29</v>
      </c>
      <c r="AG2" s="37">
        <v>99</v>
      </c>
      <c r="AH2" s="37">
        <v>62</v>
      </c>
      <c r="AI2" s="37">
        <v>89</v>
      </c>
      <c r="AJ2" s="37">
        <v>61</v>
      </c>
      <c r="AK2" s="37">
        <v>59</v>
      </c>
      <c r="AL2" s="37"/>
      <c r="AM2" s="37"/>
      <c r="AN2" s="37"/>
      <c r="AO2" s="37"/>
      <c r="AP2" s="37"/>
      <c r="AQ2" s="37"/>
      <c r="AR2" s="37"/>
      <c r="AS2" s="37"/>
      <c r="AT2" s="37"/>
      <c r="AU2" s="37"/>
      <c r="AV2" s="37"/>
      <c r="AW2" s="37"/>
      <c r="AX2" s="37">
        <v>16</v>
      </c>
      <c r="AY2" s="37">
        <v>119</v>
      </c>
      <c r="AZ2" s="37">
        <v>115</v>
      </c>
      <c r="BA2" s="37">
        <v>78</v>
      </c>
      <c r="BB2" s="37">
        <v>42</v>
      </c>
      <c r="BC2" s="37">
        <v>130</v>
      </c>
      <c r="BD2" s="37">
        <v>42</v>
      </c>
      <c r="BE2" s="37">
        <v>132</v>
      </c>
      <c r="BF2" s="37">
        <v>91</v>
      </c>
      <c r="BG2" s="37">
        <v>114</v>
      </c>
      <c r="BH2" s="37">
        <v>96</v>
      </c>
      <c r="BI2" s="37">
        <v>104</v>
      </c>
      <c r="BJ2" s="37"/>
      <c r="BK2" s="37"/>
      <c r="BL2" s="37"/>
      <c r="BM2" s="37"/>
      <c r="BN2" s="37"/>
      <c r="BO2" s="37"/>
      <c r="BP2" s="37"/>
      <c r="BQ2" s="37"/>
      <c r="BR2" s="37"/>
      <c r="BS2" s="37"/>
      <c r="BT2" s="37"/>
      <c r="BU2" s="37"/>
    </row>
    <row r="3" spans="1:73" x14ac:dyDescent="0.2">
      <c r="A3" s="50" t="s">
        <v>5535</v>
      </c>
      <c r="B3" s="37">
        <v>24</v>
      </c>
      <c r="C3" s="37">
        <v>5</v>
      </c>
      <c r="D3" s="37">
        <v>53</v>
      </c>
      <c r="E3" s="37">
        <v>30</v>
      </c>
      <c r="F3" s="37">
        <v>19</v>
      </c>
      <c r="G3" s="37">
        <v>29</v>
      </c>
      <c r="H3" s="37">
        <v>8</v>
      </c>
      <c r="I3" s="37">
        <v>13</v>
      </c>
      <c r="J3" s="37">
        <v>27</v>
      </c>
      <c r="K3" s="37">
        <v>26</v>
      </c>
      <c r="L3" s="37">
        <v>28</v>
      </c>
      <c r="M3" s="37">
        <v>12</v>
      </c>
      <c r="N3" s="37"/>
      <c r="O3" s="37"/>
      <c r="P3" s="37"/>
      <c r="Q3" s="37"/>
      <c r="R3" s="37"/>
      <c r="S3" s="37"/>
      <c r="T3" s="37"/>
      <c r="U3" s="37"/>
      <c r="V3" s="37"/>
      <c r="W3" s="37"/>
      <c r="X3" s="37"/>
      <c r="Y3" s="37"/>
      <c r="Z3" s="37">
        <v>51</v>
      </c>
      <c r="AA3" s="37">
        <v>18</v>
      </c>
      <c r="AB3" s="37">
        <v>97</v>
      </c>
      <c r="AC3" s="37">
        <v>63</v>
      </c>
      <c r="AD3" s="37">
        <v>40</v>
      </c>
      <c r="AE3" s="37">
        <v>62</v>
      </c>
      <c r="AF3" s="37">
        <v>11</v>
      </c>
      <c r="AG3" s="37">
        <v>29</v>
      </c>
      <c r="AH3" s="37">
        <v>36</v>
      </c>
      <c r="AI3" s="37">
        <v>45</v>
      </c>
      <c r="AJ3" s="37">
        <v>74</v>
      </c>
      <c r="AK3" s="37">
        <v>16</v>
      </c>
      <c r="AL3" s="37"/>
      <c r="AM3" s="37"/>
      <c r="AN3" s="37"/>
      <c r="AO3" s="37"/>
      <c r="AP3" s="37"/>
      <c r="AQ3" s="37"/>
      <c r="AR3" s="37"/>
      <c r="AS3" s="37"/>
      <c r="AT3" s="37"/>
      <c r="AU3" s="37"/>
      <c r="AV3" s="37"/>
      <c r="AW3" s="37"/>
      <c r="AX3" s="37">
        <v>75</v>
      </c>
      <c r="AY3" s="37">
        <v>23</v>
      </c>
      <c r="AZ3" s="37">
        <v>150</v>
      </c>
      <c r="BA3" s="37">
        <v>93</v>
      </c>
      <c r="BB3" s="37">
        <v>59</v>
      </c>
      <c r="BC3" s="37">
        <v>91</v>
      </c>
      <c r="BD3" s="37">
        <v>19</v>
      </c>
      <c r="BE3" s="37">
        <v>42</v>
      </c>
      <c r="BF3" s="37">
        <v>63</v>
      </c>
      <c r="BG3" s="37">
        <v>71</v>
      </c>
      <c r="BH3" s="37">
        <v>102</v>
      </c>
      <c r="BI3" s="37">
        <v>28</v>
      </c>
      <c r="BJ3" s="37"/>
      <c r="BK3" s="37"/>
      <c r="BL3" s="37"/>
      <c r="BM3" s="37"/>
      <c r="BN3" s="37"/>
      <c r="BO3" s="37"/>
      <c r="BP3" s="37"/>
      <c r="BQ3" s="37"/>
      <c r="BR3" s="37"/>
      <c r="BS3" s="37"/>
      <c r="BT3" s="37"/>
      <c r="BU3" s="37"/>
    </row>
    <row r="4" spans="1:73" x14ac:dyDescent="0.2">
      <c r="A4" s="50" t="s">
        <v>5536</v>
      </c>
      <c r="B4" s="37">
        <v>0</v>
      </c>
      <c r="C4" s="37">
        <v>3</v>
      </c>
      <c r="D4" s="37">
        <v>8</v>
      </c>
      <c r="E4" s="37">
        <v>2</v>
      </c>
      <c r="F4" s="37">
        <v>2</v>
      </c>
      <c r="G4" s="37">
        <v>4</v>
      </c>
      <c r="H4" s="37">
        <v>4</v>
      </c>
      <c r="I4" s="37">
        <v>2</v>
      </c>
      <c r="J4" s="37">
        <v>1</v>
      </c>
      <c r="K4" s="37">
        <v>8</v>
      </c>
      <c r="L4" s="37">
        <v>4</v>
      </c>
      <c r="M4" s="37">
        <v>3</v>
      </c>
      <c r="N4" s="37">
        <v>4</v>
      </c>
      <c r="O4" s="37">
        <v>5</v>
      </c>
      <c r="P4" s="37">
        <v>7</v>
      </c>
      <c r="Q4" s="37">
        <v>2</v>
      </c>
      <c r="R4" s="37">
        <v>6</v>
      </c>
      <c r="S4" s="37">
        <v>4</v>
      </c>
      <c r="T4" s="37">
        <v>3</v>
      </c>
      <c r="U4" s="37">
        <v>1</v>
      </c>
      <c r="V4" s="37">
        <v>2</v>
      </c>
      <c r="W4" s="37">
        <v>1</v>
      </c>
      <c r="X4" s="37">
        <v>3</v>
      </c>
      <c r="Y4" s="37">
        <v>8</v>
      </c>
      <c r="Z4" s="37">
        <v>13</v>
      </c>
      <c r="AA4" s="37">
        <v>40</v>
      </c>
      <c r="AB4" s="37">
        <v>29</v>
      </c>
      <c r="AC4" s="37">
        <v>18</v>
      </c>
      <c r="AD4" s="37">
        <v>41</v>
      </c>
      <c r="AE4" s="37">
        <v>17</v>
      </c>
      <c r="AF4" s="37">
        <v>46</v>
      </c>
      <c r="AG4" s="37">
        <v>38</v>
      </c>
      <c r="AH4" s="37">
        <v>38</v>
      </c>
      <c r="AI4" s="37">
        <v>33</v>
      </c>
      <c r="AJ4" s="37">
        <v>27</v>
      </c>
      <c r="AK4" s="37">
        <v>16</v>
      </c>
      <c r="AL4" s="37">
        <v>76</v>
      </c>
      <c r="AM4" s="37">
        <v>29</v>
      </c>
      <c r="AN4" s="37">
        <v>74</v>
      </c>
      <c r="AO4" s="37">
        <v>28</v>
      </c>
      <c r="AP4" s="37">
        <v>31</v>
      </c>
      <c r="AQ4" s="37">
        <v>20</v>
      </c>
      <c r="AR4" s="37">
        <v>34</v>
      </c>
      <c r="AS4" s="37">
        <v>18</v>
      </c>
      <c r="AT4" s="37">
        <v>21</v>
      </c>
      <c r="AU4" s="37">
        <v>35</v>
      </c>
      <c r="AV4" s="37">
        <v>50</v>
      </c>
      <c r="AW4" s="37">
        <v>20</v>
      </c>
      <c r="AX4" s="37">
        <v>13</v>
      </c>
      <c r="AY4" s="37">
        <v>43</v>
      </c>
      <c r="AZ4" s="37">
        <v>37</v>
      </c>
      <c r="BA4" s="37">
        <v>20</v>
      </c>
      <c r="BB4" s="37">
        <v>43</v>
      </c>
      <c r="BC4" s="37">
        <v>21</v>
      </c>
      <c r="BD4" s="37">
        <v>50</v>
      </c>
      <c r="BE4" s="37">
        <v>40</v>
      </c>
      <c r="BF4" s="37">
        <v>39</v>
      </c>
      <c r="BG4" s="37">
        <v>41</v>
      </c>
      <c r="BH4" s="37">
        <v>31</v>
      </c>
      <c r="BI4" s="37">
        <v>19</v>
      </c>
      <c r="BJ4" s="37">
        <v>80</v>
      </c>
      <c r="BK4" s="37">
        <v>34</v>
      </c>
      <c r="BL4" s="37">
        <v>81</v>
      </c>
      <c r="BM4" s="37">
        <v>30</v>
      </c>
      <c r="BN4" s="37">
        <v>37</v>
      </c>
      <c r="BO4" s="37">
        <v>24</v>
      </c>
      <c r="BP4" s="37">
        <v>37</v>
      </c>
      <c r="BQ4" s="37">
        <v>19</v>
      </c>
      <c r="BR4" s="37">
        <v>23</v>
      </c>
      <c r="BS4" s="37">
        <v>36</v>
      </c>
      <c r="BT4" s="37">
        <v>53</v>
      </c>
      <c r="BU4" s="37">
        <v>28</v>
      </c>
    </row>
  </sheetData>
  <mergeCells count="3">
    <mergeCell ref="B1:Y1"/>
    <mergeCell ref="Z1:AW1"/>
    <mergeCell ref="AX1:BU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D0700-9927-E44F-AC09-C1934D051556}">
  <dimension ref="A1:AI436"/>
  <sheetViews>
    <sheetView topLeftCell="A51" zoomScale="80" zoomScaleNormal="80" workbookViewId="0">
      <selection activeCell="B71" sqref="B71"/>
    </sheetView>
  </sheetViews>
  <sheetFormatPr baseColWidth="10" defaultRowHeight="16" x14ac:dyDescent="0.2"/>
  <cols>
    <col min="1" max="1" width="27" style="20" customWidth="1"/>
    <col min="2" max="2" width="14.83203125" style="20" customWidth="1"/>
    <col min="3" max="3" width="18.1640625" style="20" customWidth="1"/>
    <col min="4" max="4" width="21.1640625" style="20" bestFit="1" customWidth="1"/>
    <col min="5" max="5" width="16.6640625" style="20" customWidth="1"/>
    <col min="6" max="6" width="18.6640625" style="20" customWidth="1"/>
    <col min="7" max="7" width="18.83203125" style="20" customWidth="1"/>
    <col min="8" max="8" width="19.83203125" style="20" customWidth="1"/>
    <col min="9" max="9" width="14.83203125" style="20" customWidth="1"/>
    <col min="10" max="10" width="27" style="20" bestFit="1" customWidth="1"/>
    <col min="11" max="11" width="14" style="20" customWidth="1"/>
    <col min="12" max="12" width="10.83203125" style="20"/>
    <col min="13" max="13" width="19.5" style="20" bestFit="1" customWidth="1"/>
    <col min="14" max="14" width="19.83203125" style="20" customWidth="1"/>
    <col min="15" max="15" width="19.6640625" style="20" customWidth="1"/>
    <col min="16" max="16" width="16" style="20" customWidth="1"/>
    <col min="17" max="17" width="18.83203125" style="20" customWidth="1"/>
    <col min="18" max="18" width="15.5" style="20" customWidth="1"/>
    <col min="19" max="19" width="27" style="20" bestFit="1" customWidth="1"/>
    <col min="20" max="20" width="13.1640625" style="20" bestFit="1" customWidth="1"/>
    <col min="21" max="21" width="12.6640625" style="20" customWidth="1"/>
    <col min="22" max="22" width="21.1640625" style="20" bestFit="1" customWidth="1"/>
    <col min="23" max="23" width="17.33203125" style="20" customWidth="1"/>
    <col min="24" max="24" width="18.33203125" style="20" customWidth="1"/>
    <col min="25" max="25" width="16.33203125" style="20" customWidth="1"/>
    <col min="26" max="26" width="20.5" style="20" customWidth="1"/>
    <col min="27" max="27" width="17.33203125" style="20" customWidth="1"/>
    <col min="28" max="28" width="27" style="20" bestFit="1" customWidth="1"/>
    <col min="29" max="29" width="13.1640625" style="20" bestFit="1" customWidth="1"/>
    <col min="30" max="30" width="18" style="20" customWidth="1"/>
    <col min="31" max="31" width="22.1640625" style="20" customWidth="1"/>
    <col min="32" max="32" width="16.6640625" style="20" customWidth="1"/>
    <col min="33" max="33" width="18.33203125" style="20" customWidth="1"/>
    <col min="34" max="34" width="17.5" style="20" customWidth="1"/>
    <col min="35" max="35" width="17.83203125" style="20" customWidth="1"/>
    <col min="36" max="16384" width="10.83203125" style="20"/>
  </cols>
  <sheetData>
    <row r="1" spans="1:35" x14ac:dyDescent="0.2">
      <c r="A1" s="107" t="s">
        <v>5734</v>
      </c>
      <c r="B1" s="107"/>
      <c r="C1" s="107"/>
      <c r="D1" s="107"/>
      <c r="E1" s="107"/>
      <c r="F1" s="107"/>
      <c r="G1" s="107"/>
      <c r="H1" s="107"/>
      <c r="I1" s="76"/>
      <c r="J1" s="107" t="s">
        <v>5737</v>
      </c>
      <c r="K1" s="107"/>
      <c r="L1" s="107"/>
      <c r="M1" s="107"/>
      <c r="N1" s="107"/>
      <c r="O1" s="107"/>
      <c r="P1" s="107"/>
      <c r="Q1" s="107"/>
      <c r="R1" s="76"/>
      <c r="S1" s="107" t="s">
        <v>5738</v>
      </c>
      <c r="T1" s="107"/>
      <c r="U1" s="107"/>
      <c r="V1" s="107"/>
      <c r="W1" s="107"/>
      <c r="X1" s="107"/>
      <c r="Y1" s="107"/>
      <c r="Z1" s="107"/>
      <c r="AA1" s="76"/>
      <c r="AB1" s="107" t="s">
        <v>5756</v>
      </c>
      <c r="AC1" s="107"/>
      <c r="AD1" s="107"/>
      <c r="AE1" s="107"/>
      <c r="AF1" s="107"/>
      <c r="AG1" s="107"/>
      <c r="AH1" s="107"/>
      <c r="AI1" s="107"/>
    </row>
    <row r="2" spans="1:35" x14ac:dyDescent="0.2">
      <c r="A2" s="77"/>
      <c r="B2" s="77"/>
      <c r="C2" s="77"/>
      <c r="E2" s="107" t="s">
        <v>5735</v>
      </c>
      <c r="F2" s="107"/>
      <c r="G2" s="107" t="s">
        <v>5736</v>
      </c>
      <c r="H2" s="107"/>
      <c r="I2" s="77"/>
      <c r="N2" s="107" t="s">
        <v>5735</v>
      </c>
      <c r="O2" s="107"/>
      <c r="P2" s="107" t="s">
        <v>5736</v>
      </c>
      <c r="Q2" s="107"/>
      <c r="R2" s="77"/>
      <c r="W2" s="107" t="s">
        <v>5735</v>
      </c>
      <c r="X2" s="107"/>
      <c r="Y2" s="107" t="s">
        <v>5736</v>
      </c>
      <c r="Z2" s="107"/>
      <c r="AA2" s="77"/>
      <c r="AF2" s="107" t="s">
        <v>5735</v>
      </c>
      <c r="AG2" s="107"/>
      <c r="AH2" s="107" t="s">
        <v>5736</v>
      </c>
      <c r="AI2" s="107"/>
    </row>
    <row r="3" spans="1:35" ht="64" customHeight="1" x14ac:dyDescent="0.2">
      <c r="A3" s="77" t="s">
        <v>5739</v>
      </c>
      <c r="B3" s="52" t="s">
        <v>7</v>
      </c>
      <c r="C3" s="52" t="s">
        <v>9</v>
      </c>
      <c r="D3" s="52" t="s">
        <v>4030</v>
      </c>
      <c r="E3" s="52" t="s">
        <v>6391</v>
      </c>
      <c r="F3" s="52" t="s">
        <v>5513</v>
      </c>
      <c r="G3" s="52" t="s">
        <v>6391</v>
      </c>
      <c r="H3" s="52" t="s">
        <v>5513</v>
      </c>
      <c r="I3" s="52"/>
      <c r="J3" s="77" t="s">
        <v>5739</v>
      </c>
      <c r="K3" s="52" t="s">
        <v>7</v>
      </c>
      <c r="L3" s="52" t="s">
        <v>9</v>
      </c>
      <c r="M3" s="52" t="s">
        <v>4030</v>
      </c>
      <c r="N3" s="52" t="s">
        <v>5529</v>
      </c>
      <c r="O3" s="52" t="s">
        <v>5513</v>
      </c>
      <c r="P3" s="52" t="s">
        <v>5529</v>
      </c>
      <c r="Q3" s="52" t="s">
        <v>5513</v>
      </c>
      <c r="R3" s="52"/>
      <c r="S3" s="77" t="s">
        <v>5739</v>
      </c>
      <c r="T3" s="52" t="s">
        <v>7</v>
      </c>
      <c r="U3" s="52" t="s">
        <v>9</v>
      </c>
      <c r="V3" s="52" t="s">
        <v>4030</v>
      </c>
      <c r="W3" s="52" t="s">
        <v>5530</v>
      </c>
      <c r="X3" s="52" t="s">
        <v>5512</v>
      </c>
      <c r="Y3" s="52" t="s">
        <v>5530</v>
      </c>
      <c r="Z3" s="52" t="s">
        <v>5512</v>
      </c>
      <c r="AA3" s="52"/>
      <c r="AB3" s="77" t="s">
        <v>5739</v>
      </c>
      <c r="AC3" s="52" t="s">
        <v>7</v>
      </c>
      <c r="AD3" s="52" t="s">
        <v>9</v>
      </c>
      <c r="AE3" s="52" t="s">
        <v>4030</v>
      </c>
      <c r="AF3" s="52" t="s">
        <v>5530</v>
      </c>
      <c r="AG3" s="52" t="s">
        <v>5512</v>
      </c>
      <c r="AH3" s="52" t="s">
        <v>5530</v>
      </c>
      <c r="AI3" s="52" t="s">
        <v>5512</v>
      </c>
    </row>
    <row r="4" spans="1:35" x14ac:dyDescent="0.2">
      <c r="A4" s="20" t="s">
        <v>5740</v>
      </c>
      <c r="B4" s="25" t="s">
        <v>5741</v>
      </c>
      <c r="C4" s="25" t="s">
        <v>5742</v>
      </c>
      <c r="D4" s="25" t="s">
        <v>5743</v>
      </c>
      <c r="E4" s="25">
        <v>-88.4</v>
      </c>
      <c r="F4" s="25">
        <v>-9</v>
      </c>
      <c r="G4" s="78">
        <v>49.2</v>
      </c>
      <c r="H4" s="78">
        <v>41</v>
      </c>
      <c r="I4" s="78"/>
      <c r="J4" s="20" t="s">
        <v>5740</v>
      </c>
      <c r="K4" s="78" t="s">
        <v>5741</v>
      </c>
      <c r="L4" s="78" t="s">
        <v>5742</v>
      </c>
      <c r="M4" s="78" t="s">
        <v>5743</v>
      </c>
      <c r="N4" s="78">
        <v>14.4</v>
      </c>
      <c r="O4" s="78">
        <v>13.9</v>
      </c>
      <c r="P4" s="25">
        <v>40.299999999999997</v>
      </c>
      <c r="Q4" s="25">
        <v>14.8</v>
      </c>
      <c r="R4" s="25"/>
      <c r="S4" s="20" t="s">
        <v>5740</v>
      </c>
      <c r="T4" s="25" t="s">
        <v>5741</v>
      </c>
      <c r="U4" s="25" t="s">
        <v>5742</v>
      </c>
      <c r="V4" s="25" t="s">
        <v>5743</v>
      </c>
      <c r="W4" s="25">
        <v>40.799999999999997</v>
      </c>
      <c r="X4" s="25">
        <v>-14.4</v>
      </c>
      <c r="Y4" s="25">
        <v>77.3</v>
      </c>
      <c r="Z4" s="79">
        <v>73.3</v>
      </c>
      <c r="AA4" s="25"/>
      <c r="AB4" s="20" t="s">
        <v>5740</v>
      </c>
      <c r="AC4" s="25" t="s">
        <v>5741</v>
      </c>
      <c r="AD4" s="25" t="s">
        <v>5742</v>
      </c>
      <c r="AE4" s="25" t="s">
        <v>5743</v>
      </c>
      <c r="AF4" s="25">
        <v>27.6</v>
      </c>
      <c r="AG4" s="79">
        <v>74</v>
      </c>
      <c r="AH4" s="78">
        <v>2</v>
      </c>
      <c r="AI4" s="78">
        <v>-10.199999999999999</v>
      </c>
    </row>
    <row r="5" spans="1:35" x14ac:dyDescent="0.2">
      <c r="A5" s="20" t="s">
        <v>5740</v>
      </c>
      <c r="B5" s="25" t="s">
        <v>5741</v>
      </c>
      <c r="C5" s="25" t="s">
        <v>5742</v>
      </c>
      <c r="D5" s="25" t="s">
        <v>5743</v>
      </c>
      <c r="E5" s="25">
        <v>-26.8</v>
      </c>
      <c r="F5" s="25">
        <v>-24</v>
      </c>
      <c r="G5" s="78">
        <v>68.8</v>
      </c>
      <c r="H5" s="78">
        <v>-1</v>
      </c>
      <c r="I5" s="78"/>
      <c r="J5" s="20" t="s">
        <v>5740</v>
      </c>
      <c r="K5" s="78" t="s">
        <v>5741</v>
      </c>
      <c r="L5" s="78" t="s">
        <v>5742</v>
      </c>
      <c r="M5" s="78" t="s">
        <v>5743</v>
      </c>
      <c r="N5" s="78">
        <v>-0.3</v>
      </c>
      <c r="O5" s="78">
        <v>17.100000000000001</v>
      </c>
      <c r="P5" s="25">
        <v>63.4</v>
      </c>
      <c r="Q5" s="25">
        <v>54.3</v>
      </c>
      <c r="R5" s="25"/>
      <c r="S5" s="20" t="s">
        <v>5740</v>
      </c>
      <c r="T5" s="25" t="s">
        <v>5741</v>
      </c>
      <c r="U5" s="25" t="s">
        <v>5742</v>
      </c>
      <c r="V5" s="25" t="s">
        <v>5743</v>
      </c>
      <c r="W5" s="25">
        <v>-12</v>
      </c>
      <c r="X5" s="25">
        <v>-3.5</v>
      </c>
      <c r="Y5" s="25">
        <v>19.2</v>
      </c>
      <c r="Z5" s="78">
        <v>14.7</v>
      </c>
      <c r="AA5" s="25"/>
      <c r="AB5" s="20" t="s">
        <v>5740</v>
      </c>
      <c r="AC5" s="25" t="s">
        <v>5741</v>
      </c>
      <c r="AD5" s="25" t="s">
        <v>5742</v>
      </c>
      <c r="AE5" s="25" t="s">
        <v>5743</v>
      </c>
      <c r="AF5" s="25">
        <v>22.8</v>
      </c>
      <c r="AG5" s="25">
        <v>16.3</v>
      </c>
      <c r="AH5" s="78">
        <v>-17.7</v>
      </c>
      <c r="AI5" s="78">
        <v>-19.100000000000001</v>
      </c>
    </row>
    <row r="6" spans="1:35" x14ac:dyDescent="0.2">
      <c r="A6" s="20" t="s">
        <v>5740</v>
      </c>
      <c r="B6" s="25" t="s">
        <v>5741</v>
      </c>
      <c r="C6" s="25" t="s">
        <v>5742</v>
      </c>
      <c r="D6" s="25" t="s">
        <v>5743</v>
      </c>
      <c r="E6" s="25">
        <v>9.5</v>
      </c>
      <c r="F6" s="25">
        <v>21</v>
      </c>
      <c r="G6" s="78">
        <v>55.9</v>
      </c>
      <c r="H6" s="78">
        <v>51</v>
      </c>
      <c r="I6" s="78"/>
      <c r="J6" s="20" t="s">
        <v>5740</v>
      </c>
      <c r="K6" s="78" t="s">
        <v>5741</v>
      </c>
      <c r="L6" s="78" t="s">
        <v>5742</v>
      </c>
      <c r="M6" s="78" t="s">
        <v>5743</v>
      </c>
      <c r="N6" s="78">
        <v>-21.3</v>
      </c>
      <c r="O6" s="78">
        <v>-9.5</v>
      </c>
      <c r="P6" s="25">
        <v>11.2</v>
      </c>
      <c r="Q6" s="25">
        <v>-29.6</v>
      </c>
      <c r="R6" s="25"/>
      <c r="S6" s="20" t="s">
        <v>5740</v>
      </c>
      <c r="T6" s="25" t="s">
        <v>5741</v>
      </c>
      <c r="U6" s="25" t="s">
        <v>5742</v>
      </c>
      <c r="V6" s="25" t="s">
        <v>5743</v>
      </c>
      <c r="W6" s="25">
        <v>6.2</v>
      </c>
      <c r="X6" s="25">
        <v>12.8</v>
      </c>
      <c r="Y6" s="25">
        <v>-45.6</v>
      </c>
      <c r="Z6" s="78">
        <v>57.3</v>
      </c>
      <c r="AA6" s="25"/>
      <c r="AB6" s="20" t="s">
        <v>5740</v>
      </c>
      <c r="AC6" s="25" t="s">
        <v>5741</v>
      </c>
      <c r="AD6" s="25" t="s">
        <v>5742</v>
      </c>
      <c r="AE6" s="25" t="s">
        <v>5743</v>
      </c>
      <c r="AF6" s="25">
        <v>-0.3</v>
      </c>
      <c r="AG6" s="25">
        <v>23.1</v>
      </c>
      <c r="AH6" s="78">
        <v>28.7</v>
      </c>
      <c r="AI6" s="78">
        <v>25.3</v>
      </c>
    </row>
    <row r="7" spans="1:35" x14ac:dyDescent="0.2">
      <c r="A7" s="20" t="s">
        <v>5740</v>
      </c>
      <c r="B7" s="25" t="s">
        <v>5741</v>
      </c>
      <c r="C7" s="25" t="s">
        <v>5742</v>
      </c>
      <c r="D7" s="25" t="s">
        <v>5743</v>
      </c>
      <c r="E7" s="25">
        <v>-30.6</v>
      </c>
      <c r="F7" s="25">
        <v>4</v>
      </c>
      <c r="G7" s="78">
        <v>-10.4</v>
      </c>
      <c r="H7" s="78">
        <v>5</v>
      </c>
      <c r="I7" s="78"/>
      <c r="J7" s="20" t="s">
        <v>5740</v>
      </c>
      <c r="K7" s="78" t="s">
        <v>5741</v>
      </c>
      <c r="L7" s="78" t="s">
        <v>5742</v>
      </c>
      <c r="M7" s="78" t="s">
        <v>5743</v>
      </c>
      <c r="N7" s="78">
        <v>15.3</v>
      </c>
      <c r="O7" s="78">
        <v>-7.6</v>
      </c>
      <c r="P7" s="25">
        <v>-12.8</v>
      </c>
      <c r="Q7" s="25">
        <v>9.9</v>
      </c>
      <c r="R7" s="25"/>
      <c r="S7" s="20" t="s">
        <v>5740</v>
      </c>
      <c r="T7" s="25" t="s">
        <v>5741</v>
      </c>
      <c r="U7" s="25" t="s">
        <v>5742</v>
      </c>
      <c r="V7" s="25" t="s">
        <v>5743</v>
      </c>
      <c r="W7" s="25">
        <v>33.4</v>
      </c>
      <c r="X7" s="25">
        <v>12.8</v>
      </c>
      <c r="Y7" s="25">
        <v>-42.2</v>
      </c>
      <c r="Z7" s="78">
        <v>20</v>
      </c>
      <c r="AA7" s="25"/>
      <c r="AB7" s="20" t="s">
        <v>5740</v>
      </c>
      <c r="AC7" s="25" t="s">
        <v>5741</v>
      </c>
      <c r="AD7" s="25" t="s">
        <v>5742</v>
      </c>
      <c r="AE7" s="25" t="s">
        <v>5743</v>
      </c>
      <c r="AF7" s="25">
        <v>21.5</v>
      </c>
      <c r="AG7" s="25">
        <v>16.3</v>
      </c>
      <c r="AH7" s="78">
        <v>-17.399999999999999</v>
      </c>
      <c r="AI7" s="78">
        <v>34.200000000000003</v>
      </c>
    </row>
    <row r="8" spans="1:35" x14ac:dyDescent="0.2">
      <c r="A8" s="20" t="s">
        <v>5740</v>
      </c>
      <c r="B8" s="25" t="s">
        <v>5741</v>
      </c>
      <c r="C8" s="25" t="s">
        <v>5742</v>
      </c>
      <c r="D8" s="25" t="s">
        <v>5743</v>
      </c>
      <c r="E8" s="25">
        <v>47.8</v>
      </c>
      <c r="F8" s="25">
        <v>21</v>
      </c>
      <c r="G8" s="78">
        <v>-39.4</v>
      </c>
      <c r="H8" s="78">
        <v>-5</v>
      </c>
      <c r="I8" s="78"/>
      <c r="J8" s="20" t="s">
        <v>5740</v>
      </c>
      <c r="K8" s="78" t="s">
        <v>5741</v>
      </c>
      <c r="L8" s="78" t="s">
        <v>5742</v>
      </c>
      <c r="M8" s="78" t="s">
        <v>5743</v>
      </c>
      <c r="N8" s="78">
        <v>-22.4</v>
      </c>
      <c r="O8" s="78">
        <v>1.3</v>
      </c>
      <c r="P8" s="25">
        <v>2.8</v>
      </c>
      <c r="Q8" s="25">
        <v>-19.8</v>
      </c>
      <c r="R8" s="25"/>
      <c r="S8" s="20" t="s">
        <v>5740</v>
      </c>
      <c r="T8" s="25" t="s">
        <v>5741</v>
      </c>
      <c r="U8" s="25" t="s">
        <v>5742</v>
      </c>
      <c r="V8" s="25" t="s">
        <v>5743</v>
      </c>
      <c r="W8" s="25">
        <v>-87.1</v>
      </c>
      <c r="X8" s="25">
        <v>-0.8</v>
      </c>
      <c r="Y8" s="25">
        <v>-94.3</v>
      </c>
      <c r="Z8" s="78">
        <v>-92</v>
      </c>
      <c r="AA8" s="25"/>
      <c r="AB8" s="20" t="s">
        <v>5740</v>
      </c>
      <c r="AC8" s="25" t="s">
        <v>5741</v>
      </c>
      <c r="AD8" s="25" t="s">
        <v>5742</v>
      </c>
      <c r="AE8" s="25" t="s">
        <v>5743</v>
      </c>
      <c r="AF8" s="25">
        <v>14.5</v>
      </c>
      <c r="AG8" s="25">
        <v>-7.4</v>
      </c>
      <c r="AH8" s="78">
        <v>37.6</v>
      </c>
      <c r="AI8" s="78">
        <v>-41.3</v>
      </c>
    </row>
    <row r="9" spans="1:35" x14ac:dyDescent="0.2">
      <c r="A9" s="20" t="s">
        <v>5740</v>
      </c>
      <c r="B9" s="25" t="s">
        <v>5741</v>
      </c>
      <c r="C9" s="25" t="s">
        <v>5742</v>
      </c>
      <c r="D9" s="25" t="s">
        <v>5743</v>
      </c>
      <c r="E9" s="25">
        <v>5.8</v>
      </c>
      <c r="F9" s="25">
        <v>30</v>
      </c>
      <c r="G9" s="78">
        <v>-26.5</v>
      </c>
      <c r="H9" s="78">
        <v>8</v>
      </c>
      <c r="I9" s="78"/>
      <c r="J9" s="20" t="s">
        <v>5740</v>
      </c>
      <c r="K9" s="78" t="s">
        <v>5741</v>
      </c>
      <c r="L9" s="78" t="s">
        <v>5742</v>
      </c>
      <c r="M9" s="78" t="s">
        <v>5743</v>
      </c>
      <c r="N9" s="78">
        <v>17</v>
      </c>
      <c r="O9" s="78">
        <v>-5.0999999999999996</v>
      </c>
      <c r="P9" s="25">
        <v>69.599999999999994</v>
      </c>
      <c r="Q9" s="25">
        <v>-44.4</v>
      </c>
      <c r="R9" s="25"/>
      <c r="S9" s="20" t="s">
        <v>5740</v>
      </c>
      <c r="T9" s="25" t="s">
        <v>5741</v>
      </c>
      <c r="U9" s="25" t="s">
        <v>5742</v>
      </c>
      <c r="V9" s="25" t="s">
        <v>5743</v>
      </c>
      <c r="W9" s="25">
        <v>6.9</v>
      </c>
      <c r="X9" s="25">
        <v>7.4</v>
      </c>
      <c r="Y9" s="25">
        <v>26.2</v>
      </c>
      <c r="Z9" s="79">
        <v>78.7</v>
      </c>
      <c r="AA9" s="25"/>
      <c r="AB9" s="20" t="s">
        <v>5740</v>
      </c>
      <c r="AC9" s="25" t="s">
        <v>5741</v>
      </c>
      <c r="AD9" s="25" t="s">
        <v>5742</v>
      </c>
      <c r="AE9" s="25" t="s">
        <v>5743</v>
      </c>
      <c r="AF9" s="25">
        <v>17.100000000000001</v>
      </c>
      <c r="AG9" s="25">
        <v>-7.4</v>
      </c>
      <c r="AH9" s="78">
        <v>34.299999999999997</v>
      </c>
      <c r="AI9" s="79">
        <v>38.6</v>
      </c>
    </row>
    <row r="10" spans="1:35" x14ac:dyDescent="0.2">
      <c r="A10" s="20" t="s">
        <v>5740</v>
      </c>
      <c r="B10" s="25" t="s">
        <v>5741</v>
      </c>
      <c r="C10" s="25" t="s">
        <v>5742</v>
      </c>
      <c r="D10" s="25" t="s">
        <v>5743</v>
      </c>
      <c r="E10" s="25">
        <v>-71.8</v>
      </c>
      <c r="F10" s="25">
        <v>17</v>
      </c>
      <c r="G10" s="78">
        <v>0.8</v>
      </c>
      <c r="H10" s="78">
        <v>-14</v>
      </c>
      <c r="I10" s="78"/>
      <c r="J10" s="20" t="s">
        <v>5740</v>
      </c>
      <c r="K10" s="78" t="s">
        <v>5741</v>
      </c>
      <c r="L10" s="78" t="s">
        <v>5742</v>
      </c>
      <c r="M10" s="78" t="s">
        <v>5743</v>
      </c>
      <c r="N10" s="78">
        <v>-2.6</v>
      </c>
      <c r="O10" s="78">
        <v>-10.1</v>
      </c>
      <c r="P10" s="25">
        <v>-174.5</v>
      </c>
      <c r="Q10" s="25">
        <v>14.8</v>
      </c>
      <c r="R10" s="25"/>
      <c r="S10" s="20" t="s">
        <v>5740</v>
      </c>
      <c r="T10" s="25" t="s">
        <v>5741</v>
      </c>
      <c r="U10" s="25" t="s">
        <v>5742</v>
      </c>
      <c r="V10" s="25" t="s">
        <v>5743</v>
      </c>
      <c r="W10" s="25">
        <v>11.9</v>
      </c>
      <c r="X10" s="25">
        <v>-14.4</v>
      </c>
      <c r="Y10" s="25">
        <v>59.4</v>
      </c>
      <c r="Z10" s="79">
        <v>84</v>
      </c>
      <c r="AA10" s="25"/>
      <c r="AB10" s="20" t="s">
        <v>5740</v>
      </c>
      <c r="AC10" s="25" t="s">
        <v>5741</v>
      </c>
      <c r="AD10" s="25" t="s">
        <v>5742</v>
      </c>
      <c r="AE10" s="25" t="s">
        <v>5743</v>
      </c>
      <c r="AF10" s="25">
        <v>-87.3</v>
      </c>
      <c r="AG10" s="25">
        <v>-27.7</v>
      </c>
      <c r="AH10" s="79">
        <v>55.5</v>
      </c>
      <c r="AI10" s="78">
        <v>7.5</v>
      </c>
    </row>
    <row r="11" spans="1:35" x14ac:dyDescent="0.2">
      <c r="A11" s="20" t="s">
        <v>5740</v>
      </c>
      <c r="B11" s="25" t="s">
        <v>5741</v>
      </c>
      <c r="C11" s="25" t="s">
        <v>5742</v>
      </c>
      <c r="D11" s="25" t="s">
        <v>5743</v>
      </c>
      <c r="E11" s="25">
        <v>-4.4000000000000004</v>
      </c>
      <c r="F11" s="25">
        <v>38</v>
      </c>
      <c r="G11" s="78">
        <v>32.4</v>
      </c>
      <c r="H11" s="78">
        <v>-24</v>
      </c>
      <c r="I11" s="78"/>
      <c r="J11" s="20" t="s">
        <v>5740</v>
      </c>
      <c r="K11" s="78" t="s">
        <v>5741</v>
      </c>
      <c r="L11" s="78" t="s">
        <v>5742</v>
      </c>
      <c r="M11" s="78" t="s">
        <v>5743</v>
      </c>
      <c r="N11" s="78">
        <v>13.9</v>
      </c>
      <c r="O11" s="78">
        <v>2.4</v>
      </c>
      <c r="P11" s="25">
        <v>-55.7</v>
      </c>
      <c r="Q11" s="25">
        <v>-3</v>
      </c>
      <c r="R11" s="25"/>
      <c r="S11" s="20" t="s">
        <v>5740</v>
      </c>
      <c r="T11" s="25" t="s">
        <v>5741</v>
      </c>
      <c r="U11" s="25" t="s">
        <v>5742</v>
      </c>
      <c r="V11" s="25" t="s">
        <v>5743</v>
      </c>
      <c r="W11" s="25">
        <v>39.799999999999997</v>
      </c>
      <c r="X11" s="25">
        <v>6.1</v>
      </c>
      <c r="Y11" s="25">
        <v>16.8</v>
      </c>
      <c r="Z11" s="25">
        <v>45.4</v>
      </c>
      <c r="AA11" s="25"/>
      <c r="AB11" s="20" t="s">
        <v>5740</v>
      </c>
      <c r="AC11" s="25" t="s">
        <v>5741</v>
      </c>
      <c r="AD11" s="25" t="s">
        <v>5742</v>
      </c>
      <c r="AE11" s="25" t="s">
        <v>5743</v>
      </c>
      <c r="AF11" s="25">
        <v>-33.9</v>
      </c>
      <c r="AG11" s="25">
        <v>6.2</v>
      </c>
      <c r="AH11" s="78">
        <v>10.3</v>
      </c>
      <c r="AI11" s="78">
        <v>-32.4</v>
      </c>
    </row>
    <row r="12" spans="1:35" x14ac:dyDescent="0.2">
      <c r="A12" s="20" t="s">
        <v>5740</v>
      </c>
      <c r="B12" s="25" t="s">
        <v>5741</v>
      </c>
      <c r="C12" s="25" t="s">
        <v>5742</v>
      </c>
      <c r="D12" s="25" t="s">
        <v>5743</v>
      </c>
      <c r="E12" s="25">
        <v>10.3</v>
      </c>
      <c r="F12" s="25">
        <v>21</v>
      </c>
      <c r="G12" s="78">
        <v>-1.7</v>
      </c>
      <c r="H12" s="78">
        <v>64</v>
      </c>
      <c r="I12" s="78"/>
      <c r="J12" s="20" t="s">
        <v>5740</v>
      </c>
      <c r="K12" s="78" t="s">
        <v>5741</v>
      </c>
      <c r="L12" s="78" t="s">
        <v>5742</v>
      </c>
      <c r="M12" s="78" t="s">
        <v>5743</v>
      </c>
      <c r="N12" s="78">
        <v>-50</v>
      </c>
      <c r="O12" s="78">
        <v>-7.2</v>
      </c>
      <c r="P12" s="25">
        <v>-30.2</v>
      </c>
      <c r="Q12" s="25">
        <v>-10.199999999999999</v>
      </c>
      <c r="R12" s="25"/>
      <c r="S12" s="20" t="s">
        <v>5740</v>
      </c>
      <c r="T12" s="25" t="s">
        <v>5741</v>
      </c>
      <c r="U12" s="25" t="s">
        <v>5742</v>
      </c>
      <c r="V12" s="25" t="s">
        <v>5743</v>
      </c>
      <c r="W12" s="25">
        <v>-50</v>
      </c>
      <c r="X12" s="25">
        <v>8.4</v>
      </c>
      <c r="Y12" s="25">
        <v>18.600000000000001</v>
      </c>
      <c r="Z12" s="25">
        <v>37.1</v>
      </c>
      <c r="AA12" s="25"/>
      <c r="AB12" s="20" t="s">
        <v>5740</v>
      </c>
      <c r="AC12" s="25" t="s">
        <v>5741</v>
      </c>
      <c r="AD12" s="25" t="s">
        <v>5742</v>
      </c>
      <c r="AE12" s="25" t="s">
        <v>5743</v>
      </c>
      <c r="AF12" s="25">
        <v>7.6</v>
      </c>
      <c r="AG12" s="25">
        <v>33.299999999999997</v>
      </c>
      <c r="AH12" s="78">
        <v>9.5</v>
      </c>
      <c r="AI12" s="78">
        <v>16.399999999999999</v>
      </c>
    </row>
    <row r="13" spans="1:35" x14ac:dyDescent="0.2">
      <c r="A13" s="20" t="s">
        <v>5740</v>
      </c>
      <c r="B13" s="25" t="s">
        <v>5741</v>
      </c>
      <c r="C13" s="25" t="s">
        <v>5742</v>
      </c>
      <c r="D13" s="25" t="s">
        <v>5743</v>
      </c>
      <c r="E13" s="25">
        <v>43.4</v>
      </c>
      <c r="F13" s="25">
        <v>-20</v>
      </c>
      <c r="G13" s="78">
        <v>-32.299999999999997</v>
      </c>
      <c r="H13" s="78">
        <v>-5</v>
      </c>
      <c r="I13" s="78"/>
      <c r="J13" s="20" t="s">
        <v>5740</v>
      </c>
      <c r="K13" s="78" t="s">
        <v>5741</v>
      </c>
      <c r="L13" s="78" t="s">
        <v>5742</v>
      </c>
      <c r="M13" s="78" t="s">
        <v>5743</v>
      </c>
      <c r="N13" s="78">
        <v>9.5</v>
      </c>
      <c r="O13" s="78">
        <v>-19.100000000000001</v>
      </c>
      <c r="P13" s="25">
        <v>-89</v>
      </c>
      <c r="Q13" s="25">
        <v>4.2</v>
      </c>
      <c r="R13" s="25"/>
      <c r="S13" s="20" t="s">
        <v>5740</v>
      </c>
      <c r="T13" s="25" t="s">
        <v>5741</v>
      </c>
      <c r="U13" s="25" t="s">
        <v>5742</v>
      </c>
      <c r="V13" s="25" t="s">
        <v>5743</v>
      </c>
      <c r="W13" s="25">
        <v>24.2</v>
      </c>
      <c r="X13" s="25">
        <v>-28.2</v>
      </c>
      <c r="Y13" s="25">
        <v>-16.899999999999999</v>
      </c>
      <c r="Z13" s="25">
        <v>-8.1999999999999993</v>
      </c>
      <c r="AA13" s="25"/>
      <c r="AB13" s="20" t="s">
        <v>5740</v>
      </c>
      <c r="AC13" s="25" t="s">
        <v>5741</v>
      </c>
      <c r="AD13" s="25" t="s">
        <v>5742</v>
      </c>
      <c r="AE13" s="25" t="s">
        <v>5743</v>
      </c>
      <c r="AF13" s="25">
        <v>9.6999999999999993</v>
      </c>
      <c r="AG13" s="25">
        <v>-21</v>
      </c>
      <c r="AH13" s="79">
        <v>38.700000000000003</v>
      </c>
      <c r="AI13" s="78">
        <v>12</v>
      </c>
    </row>
    <row r="14" spans="1:35" x14ac:dyDescent="0.2">
      <c r="A14" s="20" t="s">
        <v>5740</v>
      </c>
      <c r="B14" s="25" t="s">
        <v>5741</v>
      </c>
      <c r="C14" s="25" t="s">
        <v>5742</v>
      </c>
      <c r="D14" s="25" t="s">
        <v>5743</v>
      </c>
      <c r="E14" s="25">
        <v>33.299999999999997</v>
      </c>
      <c r="F14" s="25">
        <v>-33</v>
      </c>
      <c r="G14" s="78">
        <v>-67.900000000000006</v>
      </c>
      <c r="H14" s="78">
        <v>15</v>
      </c>
      <c r="I14" s="78"/>
      <c r="J14" s="20" t="s">
        <v>5740</v>
      </c>
      <c r="K14" s="78" t="s">
        <v>5741</v>
      </c>
      <c r="L14" s="78" t="s">
        <v>5742</v>
      </c>
      <c r="M14" s="78" t="s">
        <v>5743</v>
      </c>
      <c r="N14" s="78">
        <v>22.8</v>
      </c>
      <c r="O14" s="78">
        <v>3.2</v>
      </c>
      <c r="P14" s="25">
        <v>-40.6</v>
      </c>
      <c r="Q14" s="25">
        <v>-39.200000000000003</v>
      </c>
      <c r="R14" s="25"/>
      <c r="S14" s="20" t="s">
        <v>5740</v>
      </c>
      <c r="T14" s="25" t="s">
        <v>5741</v>
      </c>
      <c r="U14" s="25" t="s">
        <v>5742</v>
      </c>
      <c r="V14" s="25" t="s">
        <v>5743</v>
      </c>
      <c r="W14" s="25">
        <v>5.8</v>
      </c>
      <c r="X14" s="25">
        <v>-14.5</v>
      </c>
      <c r="Y14" s="25">
        <v>60.3</v>
      </c>
      <c r="Z14" s="25">
        <v>0</v>
      </c>
      <c r="AA14" s="25"/>
      <c r="AB14" s="20" t="s">
        <v>5740</v>
      </c>
      <c r="AC14" s="25" t="s">
        <v>5741</v>
      </c>
      <c r="AD14" s="25" t="s">
        <v>5742</v>
      </c>
      <c r="AE14" s="25" t="s">
        <v>5743</v>
      </c>
      <c r="AF14" s="25">
        <v>34.200000000000003</v>
      </c>
      <c r="AG14" s="25">
        <v>-24.4</v>
      </c>
      <c r="AH14" s="78">
        <v>-34.700000000000003</v>
      </c>
      <c r="AI14" s="78">
        <v>-1.3</v>
      </c>
    </row>
    <row r="15" spans="1:35" x14ac:dyDescent="0.2">
      <c r="A15" s="20" t="s">
        <v>5740</v>
      </c>
      <c r="B15" s="25" t="s">
        <v>5741</v>
      </c>
      <c r="C15" s="25" t="s">
        <v>5742</v>
      </c>
      <c r="D15" s="25" t="s">
        <v>5743</v>
      </c>
      <c r="E15" s="25">
        <v>41</v>
      </c>
      <c r="F15" s="25">
        <v>-22</v>
      </c>
      <c r="G15" s="78">
        <v>20.5</v>
      </c>
      <c r="H15" s="78">
        <v>-24</v>
      </c>
      <c r="I15" s="78"/>
      <c r="J15" s="20" t="s">
        <v>5740</v>
      </c>
      <c r="K15" s="78" t="s">
        <v>5741</v>
      </c>
      <c r="L15" s="78" t="s">
        <v>5742</v>
      </c>
      <c r="M15" s="78" t="s">
        <v>5743</v>
      </c>
      <c r="N15" s="78">
        <v>25.5</v>
      </c>
      <c r="O15" s="78">
        <v>1.7</v>
      </c>
      <c r="P15" s="25">
        <v>51.5</v>
      </c>
      <c r="Q15" s="25">
        <v>-46.4</v>
      </c>
      <c r="R15" s="25"/>
      <c r="S15" s="20" t="s">
        <v>5740</v>
      </c>
      <c r="T15" s="25" t="s">
        <v>5741</v>
      </c>
      <c r="U15" s="25" t="s">
        <v>5742</v>
      </c>
      <c r="V15" s="25" t="s">
        <v>5743</v>
      </c>
      <c r="W15" s="25">
        <v>-3.7</v>
      </c>
      <c r="X15" s="25">
        <v>15.3</v>
      </c>
      <c r="Y15" s="25">
        <v>-70.099999999999994</v>
      </c>
      <c r="Z15" s="25">
        <v>0</v>
      </c>
      <c r="AA15" s="25"/>
      <c r="AB15" s="20" t="s">
        <v>5740</v>
      </c>
      <c r="AC15" s="25" t="s">
        <v>5741</v>
      </c>
      <c r="AD15" s="25" t="s">
        <v>5742</v>
      </c>
      <c r="AE15" s="25" t="s">
        <v>5743</v>
      </c>
      <c r="AF15" s="25">
        <v>-6</v>
      </c>
      <c r="AG15" s="25">
        <v>-7.4</v>
      </c>
      <c r="AH15" s="78">
        <v>-50.7</v>
      </c>
      <c r="AI15" s="78">
        <v>-1.3</v>
      </c>
    </row>
    <row r="16" spans="1:35" x14ac:dyDescent="0.2">
      <c r="A16" s="20" t="s">
        <v>5740</v>
      </c>
      <c r="B16" s="25" t="s">
        <v>5741</v>
      </c>
      <c r="C16" s="25" t="s">
        <v>5742</v>
      </c>
      <c r="D16" s="25" t="s">
        <v>5743</v>
      </c>
      <c r="E16" s="25">
        <v>24.9</v>
      </c>
      <c r="F16" s="25">
        <v>-24</v>
      </c>
      <c r="G16" s="78">
        <v>-49.7</v>
      </c>
      <c r="H16" s="78">
        <v>-11</v>
      </c>
      <c r="I16" s="78"/>
      <c r="J16" s="20" t="s">
        <v>5740</v>
      </c>
      <c r="K16" s="78" t="s">
        <v>5741</v>
      </c>
      <c r="L16" s="78" t="s">
        <v>5742</v>
      </c>
      <c r="M16" s="78" t="s">
        <v>5743</v>
      </c>
      <c r="N16" s="78">
        <v>9.5</v>
      </c>
      <c r="O16" s="78">
        <v>3.2</v>
      </c>
      <c r="P16" s="25">
        <v>-7.6</v>
      </c>
      <c r="Q16" s="25">
        <v>-10.199999999999999</v>
      </c>
      <c r="R16" s="25"/>
      <c r="S16" s="20" t="s">
        <v>5740</v>
      </c>
      <c r="T16" s="25" t="s">
        <v>5741</v>
      </c>
      <c r="U16" s="25" t="s">
        <v>5742</v>
      </c>
      <c r="V16" s="25" t="s">
        <v>5743</v>
      </c>
      <c r="W16" s="25">
        <v>35.6</v>
      </c>
      <c r="X16" s="25">
        <v>-12.2</v>
      </c>
      <c r="Y16" s="25">
        <v>29.3</v>
      </c>
      <c r="Z16" s="25">
        <v>-12.4</v>
      </c>
      <c r="AA16" s="25"/>
      <c r="AB16" s="20" t="s">
        <v>5744</v>
      </c>
      <c r="AC16" s="25" t="s">
        <v>85</v>
      </c>
      <c r="AD16" s="25" t="s">
        <v>87</v>
      </c>
      <c r="AE16" s="25" t="s">
        <v>5745</v>
      </c>
      <c r="AF16" s="25">
        <v>95</v>
      </c>
      <c r="AG16" s="25">
        <v>74</v>
      </c>
      <c r="AH16" s="78">
        <v>90.8</v>
      </c>
      <c r="AI16" s="78">
        <v>-1.3</v>
      </c>
    </row>
    <row r="17" spans="1:35" x14ac:dyDescent="0.2">
      <c r="A17" s="20" t="s">
        <v>5740</v>
      </c>
      <c r="B17" s="25" t="s">
        <v>5741</v>
      </c>
      <c r="C17" s="25" t="s">
        <v>5742</v>
      </c>
      <c r="D17" s="25" t="s">
        <v>5743</v>
      </c>
      <c r="E17" s="25">
        <v>-2.2000000000000002</v>
      </c>
      <c r="F17" s="25">
        <v>0</v>
      </c>
      <c r="G17" s="78">
        <v>8.1</v>
      </c>
      <c r="H17" s="78">
        <v>-37</v>
      </c>
      <c r="I17" s="78"/>
      <c r="J17" s="20" t="s">
        <v>5740</v>
      </c>
      <c r="K17" s="78" t="s">
        <v>5741</v>
      </c>
      <c r="L17" s="78" t="s">
        <v>5742</v>
      </c>
      <c r="M17" s="78" t="s">
        <v>5743</v>
      </c>
      <c r="N17" s="78">
        <v>6.9</v>
      </c>
      <c r="O17" s="78">
        <v>-0.6</v>
      </c>
      <c r="P17" s="25">
        <v>22.3</v>
      </c>
      <c r="Q17" s="25">
        <v>18.7</v>
      </c>
      <c r="R17" s="25"/>
      <c r="S17" s="20" t="s">
        <v>5740</v>
      </c>
      <c r="T17" s="25" t="s">
        <v>5741</v>
      </c>
      <c r="U17" s="25" t="s">
        <v>5742</v>
      </c>
      <c r="V17" s="25" t="s">
        <v>5743</v>
      </c>
      <c r="W17" s="25">
        <v>-32.299999999999997</v>
      </c>
      <c r="X17" s="25">
        <v>17.600000000000001</v>
      </c>
      <c r="Y17" s="25">
        <v>-30.8</v>
      </c>
      <c r="Z17" s="25">
        <v>-20.6</v>
      </c>
      <c r="AA17" s="25"/>
      <c r="AB17" s="20" t="s">
        <v>5744</v>
      </c>
      <c r="AC17" s="25" t="s">
        <v>85</v>
      </c>
      <c r="AD17" s="25" t="s">
        <v>87</v>
      </c>
      <c r="AE17" s="25" t="s">
        <v>5745</v>
      </c>
      <c r="AF17" s="25">
        <v>96</v>
      </c>
      <c r="AG17" s="25">
        <v>63.8</v>
      </c>
      <c r="AH17" s="78">
        <v>90.5</v>
      </c>
      <c r="AI17" s="78">
        <v>-23.5</v>
      </c>
    </row>
    <row r="18" spans="1:35" x14ac:dyDescent="0.2">
      <c r="A18" s="20" t="s">
        <v>5740</v>
      </c>
      <c r="B18" s="25" t="s">
        <v>5741</v>
      </c>
      <c r="C18" s="25" t="s">
        <v>5742</v>
      </c>
      <c r="D18" s="25" t="s">
        <v>5743</v>
      </c>
      <c r="E18" s="25">
        <v>8.1999999999999993</v>
      </c>
      <c r="F18" s="25">
        <v>-22</v>
      </c>
      <c r="G18" s="78">
        <v>-7.7</v>
      </c>
      <c r="H18" s="78">
        <v>-63</v>
      </c>
      <c r="I18" s="78"/>
      <c r="J18" s="20" t="s">
        <v>5740</v>
      </c>
      <c r="K18" s="78" t="s">
        <v>5741</v>
      </c>
      <c r="L18" s="78" t="s">
        <v>5742</v>
      </c>
      <c r="M18" s="78" t="s">
        <v>5743</v>
      </c>
      <c r="N18" s="78">
        <v>70.400000000000006</v>
      </c>
      <c r="O18" s="78">
        <v>49.3</v>
      </c>
      <c r="P18" s="25">
        <v>71.3</v>
      </c>
      <c r="Q18" s="25">
        <v>-31.9</v>
      </c>
      <c r="R18" s="25"/>
      <c r="S18" s="20" t="s">
        <v>5740</v>
      </c>
      <c r="T18" s="25" t="s">
        <v>5741</v>
      </c>
      <c r="U18" s="25" t="s">
        <v>5742</v>
      </c>
      <c r="V18" s="25" t="s">
        <v>5743</v>
      </c>
      <c r="W18" s="25">
        <v>-18.5</v>
      </c>
      <c r="X18" s="25">
        <v>6.1</v>
      </c>
      <c r="Y18" s="25">
        <v>40.5</v>
      </c>
      <c r="Z18" s="25">
        <v>-20.6</v>
      </c>
      <c r="AA18" s="25"/>
      <c r="AB18" s="20" t="s">
        <v>5744</v>
      </c>
      <c r="AC18" s="25" t="s">
        <v>85</v>
      </c>
      <c r="AD18" s="25" t="s">
        <v>87</v>
      </c>
      <c r="AE18" s="25" t="s">
        <v>5745</v>
      </c>
      <c r="AF18" s="25">
        <v>97.8</v>
      </c>
      <c r="AG18" s="25">
        <v>33.299999999999997</v>
      </c>
      <c r="AH18" s="78">
        <v>82.7</v>
      </c>
      <c r="AI18" s="78">
        <v>-41.3</v>
      </c>
    </row>
    <row r="19" spans="1:35" x14ac:dyDescent="0.2">
      <c r="A19" s="20" t="s">
        <v>5744</v>
      </c>
      <c r="B19" s="25" t="s">
        <v>85</v>
      </c>
      <c r="C19" s="25" t="s">
        <v>87</v>
      </c>
      <c r="D19" s="25" t="s">
        <v>5745</v>
      </c>
      <c r="E19" s="25">
        <v>101.5</v>
      </c>
      <c r="F19" s="25">
        <v>99</v>
      </c>
      <c r="G19" s="79">
        <v>95.6</v>
      </c>
      <c r="H19" s="79">
        <v>103</v>
      </c>
      <c r="I19" s="78"/>
      <c r="J19" s="20" t="s">
        <v>5740</v>
      </c>
      <c r="K19" s="78" t="s">
        <v>5741</v>
      </c>
      <c r="L19" s="78" t="s">
        <v>5742</v>
      </c>
      <c r="M19" s="78" t="s">
        <v>5743</v>
      </c>
      <c r="N19" s="78">
        <v>31</v>
      </c>
      <c r="O19" s="78">
        <v>11.3</v>
      </c>
      <c r="P19" s="25">
        <v>30.8</v>
      </c>
      <c r="Q19" s="25">
        <v>33.1</v>
      </c>
      <c r="R19" s="25"/>
      <c r="S19" s="20" t="s">
        <v>5740</v>
      </c>
      <c r="T19" s="25" t="s">
        <v>5741</v>
      </c>
      <c r="U19" s="25" t="s">
        <v>5742</v>
      </c>
      <c r="V19" s="25" t="s">
        <v>5743</v>
      </c>
      <c r="W19" s="25">
        <v>-31.8</v>
      </c>
      <c r="X19" s="25">
        <v>-19.100000000000001</v>
      </c>
      <c r="Y19" s="25">
        <v>12.2</v>
      </c>
      <c r="Z19" s="25">
        <v>8.1999999999999993</v>
      </c>
      <c r="AA19" s="25"/>
      <c r="AB19" s="20" t="s">
        <v>5744</v>
      </c>
      <c r="AC19" s="25" t="s">
        <v>85</v>
      </c>
      <c r="AD19" s="25" t="s">
        <v>87</v>
      </c>
      <c r="AE19" s="25" t="s">
        <v>5745</v>
      </c>
      <c r="AF19" s="25">
        <v>98.5</v>
      </c>
      <c r="AG19" s="25">
        <v>36.700000000000003</v>
      </c>
      <c r="AH19" s="78">
        <v>95.9</v>
      </c>
      <c r="AI19" s="78">
        <v>-5.8</v>
      </c>
    </row>
    <row r="20" spans="1:35" x14ac:dyDescent="0.2">
      <c r="A20" s="20" t="s">
        <v>5744</v>
      </c>
      <c r="B20" s="25" t="s">
        <v>85</v>
      </c>
      <c r="C20" s="25" t="s">
        <v>87</v>
      </c>
      <c r="D20" s="25" t="s">
        <v>5745</v>
      </c>
      <c r="E20" s="25">
        <v>98.3</v>
      </c>
      <c r="F20" s="25">
        <v>95</v>
      </c>
      <c r="G20" s="78">
        <v>102.9</v>
      </c>
      <c r="H20" s="78">
        <v>103</v>
      </c>
      <c r="I20" s="78"/>
      <c r="J20" s="20" t="s">
        <v>5740</v>
      </c>
      <c r="K20" s="78" t="s">
        <v>5741</v>
      </c>
      <c r="L20" s="78" t="s">
        <v>5742</v>
      </c>
      <c r="M20" s="78" t="s">
        <v>5743</v>
      </c>
      <c r="N20" s="78">
        <v>-21.9</v>
      </c>
      <c r="O20" s="78">
        <v>-22.1</v>
      </c>
      <c r="P20" s="25">
        <v>89.7</v>
      </c>
      <c r="Q20" s="25">
        <v>40.4</v>
      </c>
      <c r="R20" s="25"/>
      <c r="S20" s="20" t="s">
        <v>5740</v>
      </c>
      <c r="T20" s="25" t="s">
        <v>5741</v>
      </c>
      <c r="U20" s="25" t="s">
        <v>5742</v>
      </c>
      <c r="V20" s="25" t="s">
        <v>5743</v>
      </c>
      <c r="W20" s="25">
        <v>72.400000000000006</v>
      </c>
      <c r="X20" s="25">
        <v>3.8</v>
      </c>
      <c r="Y20" s="25">
        <v>24.2</v>
      </c>
      <c r="Z20" s="25">
        <v>4.0999999999999996</v>
      </c>
      <c r="AA20" s="25"/>
      <c r="AB20" s="20" t="s">
        <v>5744</v>
      </c>
      <c r="AC20" s="25" t="s">
        <v>85</v>
      </c>
      <c r="AD20" s="25" t="s">
        <v>87</v>
      </c>
      <c r="AE20" s="25" t="s">
        <v>5745</v>
      </c>
      <c r="AF20" s="25">
        <v>91.3</v>
      </c>
      <c r="AG20" s="25">
        <v>43.5</v>
      </c>
      <c r="AH20" s="78">
        <v>92.7</v>
      </c>
      <c r="AI20" s="78">
        <v>-10.199999999999999</v>
      </c>
    </row>
    <row r="21" spans="1:35" x14ac:dyDescent="0.2">
      <c r="A21" s="20" t="s">
        <v>5744</v>
      </c>
      <c r="B21" s="25" t="s">
        <v>85</v>
      </c>
      <c r="C21" s="25" t="s">
        <v>87</v>
      </c>
      <c r="D21" s="25" t="s">
        <v>5745</v>
      </c>
      <c r="E21" s="25">
        <v>101.5</v>
      </c>
      <c r="F21" s="25">
        <v>95</v>
      </c>
      <c r="G21" s="78">
        <v>95.6</v>
      </c>
      <c r="H21" s="78">
        <v>93</v>
      </c>
      <c r="I21" s="78"/>
      <c r="J21" s="20" t="s">
        <v>5740</v>
      </c>
      <c r="K21" s="78" t="s">
        <v>5741</v>
      </c>
      <c r="L21" s="78" t="s">
        <v>5742</v>
      </c>
      <c r="M21" s="78" t="s">
        <v>5743</v>
      </c>
      <c r="N21" s="78">
        <v>-2.2999999999999998</v>
      </c>
      <c r="O21" s="78">
        <v>-8</v>
      </c>
      <c r="P21" s="25">
        <v>-57.7</v>
      </c>
      <c r="Q21" s="25">
        <v>54.8</v>
      </c>
      <c r="R21" s="25"/>
      <c r="S21" s="20" t="s">
        <v>5740</v>
      </c>
      <c r="T21" s="25" t="s">
        <v>5741</v>
      </c>
      <c r="U21" s="25" t="s">
        <v>5742</v>
      </c>
      <c r="V21" s="25" t="s">
        <v>5743</v>
      </c>
      <c r="W21" s="25">
        <v>15.9</v>
      </c>
      <c r="X21" s="25">
        <v>1.5</v>
      </c>
      <c r="Y21" s="25">
        <v>24.5</v>
      </c>
      <c r="Z21" s="25">
        <v>-8.1999999999999993</v>
      </c>
      <c r="AA21" s="25"/>
      <c r="AB21" s="20" t="s">
        <v>5746</v>
      </c>
      <c r="AC21" s="25" t="s">
        <v>28</v>
      </c>
      <c r="AD21" s="25" t="s">
        <v>30</v>
      </c>
      <c r="AE21" s="25" t="s">
        <v>5751</v>
      </c>
      <c r="AF21" s="25">
        <v>48.4</v>
      </c>
      <c r="AG21" s="25">
        <v>50.3</v>
      </c>
      <c r="AH21" s="78">
        <v>58.3</v>
      </c>
      <c r="AI21" s="78">
        <v>7.5</v>
      </c>
    </row>
    <row r="22" spans="1:35" x14ac:dyDescent="0.2">
      <c r="A22" s="20" t="s">
        <v>5744</v>
      </c>
      <c r="B22" s="25" t="s">
        <v>85</v>
      </c>
      <c r="C22" s="25" t="s">
        <v>87</v>
      </c>
      <c r="D22" s="25" t="s">
        <v>5745</v>
      </c>
      <c r="E22" s="25">
        <v>101.5</v>
      </c>
      <c r="F22" s="25">
        <v>97</v>
      </c>
      <c r="G22" s="78">
        <v>95.7</v>
      </c>
      <c r="H22" s="78">
        <v>99</v>
      </c>
      <c r="I22" s="78"/>
      <c r="J22" s="20" t="s">
        <v>5740</v>
      </c>
      <c r="K22" s="78" t="s">
        <v>5741</v>
      </c>
      <c r="L22" s="78" t="s">
        <v>5742</v>
      </c>
      <c r="M22" s="78" t="s">
        <v>5743</v>
      </c>
      <c r="N22" s="78">
        <v>-45</v>
      </c>
      <c r="O22" s="78">
        <v>-13.9</v>
      </c>
      <c r="P22" s="25">
        <v>15.1</v>
      </c>
      <c r="Q22" s="25">
        <v>-10.199999999999999</v>
      </c>
      <c r="R22" s="25"/>
      <c r="S22" s="20" t="s">
        <v>5740</v>
      </c>
      <c r="T22" s="25" t="s">
        <v>5741</v>
      </c>
      <c r="U22" s="25" t="s">
        <v>5742</v>
      </c>
      <c r="V22" s="25" t="s">
        <v>5743</v>
      </c>
      <c r="W22" s="25">
        <v>-57.4</v>
      </c>
      <c r="X22" s="25">
        <v>15.3</v>
      </c>
      <c r="Y22" s="25">
        <v>-108.6</v>
      </c>
      <c r="Z22" s="25">
        <v>-24.7</v>
      </c>
      <c r="AA22" s="25"/>
      <c r="AB22" s="20" t="s">
        <v>5746</v>
      </c>
      <c r="AC22" s="25" t="s">
        <v>28</v>
      </c>
      <c r="AD22" s="25" t="s">
        <v>30</v>
      </c>
      <c r="AE22" s="25" t="s">
        <v>5751</v>
      </c>
      <c r="AF22" s="25">
        <v>37.5</v>
      </c>
      <c r="AG22" s="25">
        <v>84.2</v>
      </c>
      <c r="AH22" s="78">
        <v>29.7</v>
      </c>
      <c r="AI22" s="78">
        <v>-45.7</v>
      </c>
    </row>
    <row r="23" spans="1:35" x14ac:dyDescent="0.2">
      <c r="A23" s="20" t="s">
        <v>5744</v>
      </c>
      <c r="B23" s="25" t="s">
        <v>85</v>
      </c>
      <c r="C23" s="25" t="s">
        <v>87</v>
      </c>
      <c r="D23" s="25" t="s">
        <v>5745</v>
      </c>
      <c r="E23" s="25">
        <v>101.5</v>
      </c>
      <c r="F23" s="25">
        <v>105</v>
      </c>
      <c r="G23" s="78">
        <v>102.9</v>
      </c>
      <c r="H23" s="78">
        <v>103</v>
      </c>
      <c r="I23" s="78"/>
      <c r="J23" s="20" t="s">
        <v>5744</v>
      </c>
      <c r="K23" s="78" t="s">
        <v>85</v>
      </c>
      <c r="L23" s="78" t="s">
        <v>87</v>
      </c>
      <c r="M23" s="78" t="s">
        <v>5745</v>
      </c>
      <c r="N23" s="78">
        <v>100</v>
      </c>
      <c r="O23" s="78">
        <v>101.7</v>
      </c>
      <c r="P23" s="25">
        <v>100</v>
      </c>
      <c r="Q23" s="25">
        <v>103.7</v>
      </c>
      <c r="R23" s="25"/>
      <c r="S23" s="20" t="s">
        <v>5744</v>
      </c>
      <c r="T23" s="25" t="s">
        <v>85</v>
      </c>
      <c r="U23" s="25" t="s">
        <v>87</v>
      </c>
      <c r="V23" s="25" t="s">
        <v>5745</v>
      </c>
      <c r="W23" s="25">
        <v>98.7</v>
      </c>
      <c r="X23" s="25">
        <v>53.7</v>
      </c>
      <c r="Y23" s="25">
        <v>41.1</v>
      </c>
      <c r="Z23" s="78">
        <v>4</v>
      </c>
      <c r="AA23" s="25"/>
      <c r="AB23" s="20" t="s">
        <v>5746</v>
      </c>
      <c r="AC23" s="25" t="s">
        <v>28</v>
      </c>
      <c r="AD23" s="25" t="s">
        <v>30</v>
      </c>
      <c r="AE23" s="25" t="s">
        <v>5751</v>
      </c>
      <c r="AF23" s="25">
        <v>49.6</v>
      </c>
      <c r="AG23" s="25">
        <v>94.3</v>
      </c>
      <c r="AH23" s="78">
        <v>38.799999999999997</v>
      </c>
      <c r="AI23" s="78">
        <v>7.5</v>
      </c>
    </row>
    <row r="24" spans="1:35" x14ac:dyDescent="0.2">
      <c r="A24" s="20" t="s">
        <v>5744</v>
      </c>
      <c r="B24" s="25" t="s">
        <v>85</v>
      </c>
      <c r="C24" s="25" t="s">
        <v>87</v>
      </c>
      <c r="D24" s="25" t="s">
        <v>5745</v>
      </c>
      <c r="E24" s="25">
        <v>95.7</v>
      </c>
      <c r="F24" s="25">
        <v>108</v>
      </c>
      <c r="G24" s="78">
        <v>102.9</v>
      </c>
      <c r="H24" s="78">
        <v>103</v>
      </c>
      <c r="I24" s="78"/>
      <c r="J24" s="20" t="s">
        <v>5744</v>
      </c>
      <c r="K24" s="78" t="s">
        <v>85</v>
      </c>
      <c r="L24" s="78" t="s">
        <v>87</v>
      </c>
      <c r="M24" s="78" t="s">
        <v>5745</v>
      </c>
      <c r="N24" s="78">
        <v>100</v>
      </c>
      <c r="O24" s="78">
        <v>102.4</v>
      </c>
      <c r="P24" s="25">
        <v>100</v>
      </c>
      <c r="Q24" s="25">
        <v>108.6</v>
      </c>
      <c r="R24" s="25"/>
      <c r="S24" s="20" t="s">
        <v>5744</v>
      </c>
      <c r="T24" s="25" t="s">
        <v>85</v>
      </c>
      <c r="U24" s="25" t="s">
        <v>87</v>
      </c>
      <c r="V24" s="25" t="s">
        <v>5745</v>
      </c>
      <c r="W24" s="25">
        <v>87.9</v>
      </c>
      <c r="X24" s="25">
        <v>75.5</v>
      </c>
      <c r="Y24" s="25">
        <v>63.1</v>
      </c>
      <c r="Z24" s="78">
        <v>52</v>
      </c>
      <c r="AA24" s="25"/>
      <c r="AB24" s="20" t="s">
        <v>5746</v>
      </c>
      <c r="AC24" s="25" t="s">
        <v>28</v>
      </c>
      <c r="AD24" s="25" t="s">
        <v>30</v>
      </c>
      <c r="AE24" s="25" t="s">
        <v>5751</v>
      </c>
      <c r="AF24" s="25">
        <v>70.8</v>
      </c>
      <c r="AG24" s="25">
        <v>70.599999999999994</v>
      </c>
      <c r="AH24" s="78">
        <v>-0.2</v>
      </c>
      <c r="AI24" s="78">
        <v>7.5</v>
      </c>
    </row>
    <row r="25" spans="1:35" x14ac:dyDescent="0.2">
      <c r="A25" s="20" t="s">
        <v>5746</v>
      </c>
      <c r="B25" s="25" t="s">
        <v>28</v>
      </c>
      <c r="C25" s="25" t="s">
        <v>30</v>
      </c>
      <c r="D25" s="25" t="s">
        <v>5747</v>
      </c>
      <c r="E25" s="25">
        <v>84.6</v>
      </c>
      <c r="F25" s="25">
        <v>-13</v>
      </c>
      <c r="G25" s="78">
        <v>102.9</v>
      </c>
      <c r="H25" s="78">
        <v>5</v>
      </c>
      <c r="I25" s="78"/>
      <c r="J25" s="20" t="s">
        <v>5744</v>
      </c>
      <c r="K25" s="78" t="s">
        <v>85</v>
      </c>
      <c r="L25" s="78" t="s">
        <v>87</v>
      </c>
      <c r="M25" s="78" t="s">
        <v>5745</v>
      </c>
      <c r="N25" s="78">
        <v>55.8</v>
      </c>
      <c r="O25" s="78">
        <v>102.4</v>
      </c>
      <c r="P25" s="25">
        <v>100</v>
      </c>
      <c r="Q25" s="25">
        <v>98.8</v>
      </c>
      <c r="R25" s="25"/>
      <c r="S25" s="20" t="s">
        <v>5744</v>
      </c>
      <c r="T25" s="25" t="s">
        <v>85</v>
      </c>
      <c r="U25" s="25" t="s">
        <v>87</v>
      </c>
      <c r="V25" s="25" t="s">
        <v>5745</v>
      </c>
      <c r="W25" s="25">
        <v>76.599999999999994</v>
      </c>
      <c r="X25" s="25">
        <v>51</v>
      </c>
      <c r="Y25" s="25">
        <v>69.400000000000006</v>
      </c>
      <c r="Z25" s="78">
        <v>25.3</v>
      </c>
      <c r="AA25" s="25"/>
      <c r="AB25" s="20" t="s">
        <v>5746</v>
      </c>
      <c r="AC25" s="25" t="s">
        <v>28</v>
      </c>
      <c r="AD25" s="25" t="s">
        <v>30</v>
      </c>
      <c r="AE25" s="25" t="s">
        <v>5751</v>
      </c>
      <c r="AF25" s="25">
        <v>33.200000000000003</v>
      </c>
      <c r="AG25" s="25">
        <v>70.599999999999994</v>
      </c>
      <c r="AH25" s="78">
        <v>11.8</v>
      </c>
      <c r="AI25" s="78">
        <v>38.6</v>
      </c>
    </row>
    <row r="26" spans="1:35" x14ac:dyDescent="0.2">
      <c r="A26" s="20" t="s">
        <v>5746</v>
      </c>
      <c r="B26" s="25" t="s">
        <v>28</v>
      </c>
      <c r="C26" s="25" t="s">
        <v>30</v>
      </c>
      <c r="D26" s="25" t="s">
        <v>5747</v>
      </c>
      <c r="E26" s="25">
        <v>84.6</v>
      </c>
      <c r="F26" s="25">
        <v>-20</v>
      </c>
      <c r="G26" s="78">
        <v>97.3</v>
      </c>
      <c r="H26" s="78">
        <v>41</v>
      </c>
      <c r="I26" s="78"/>
      <c r="J26" s="20" t="s">
        <v>5744</v>
      </c>
      <c r="K26" s="78" t="s">
        <v>85</v>
      </c>
      <c r="L26" s="78" t="s">
        <v>87</v>
      </c>
      <c r="M26" s="78" t="s">
        <v>5745</v>
      </c>
      <c r="N26" s="78">
        <v>86.9</v>
      </c>
      <c r="O26" s="78">
        <v>100.5</v>
      </c>
      <c r="P26" s="25">
        <v>100</v>
      </c>
      <c r="Q26" s="25">
        <v>103.7</v>
      </c>
      <c r="R26" s="25"/>
      <c r="S26" s="20" t="s">
        <v>5744</v>
      </c>
      <c r="T26" s="25" t="s">
        <v>85</v>
      </c>
      <c r="U26" s="25" t="s">
        <v>87</v>
      </c>
      <c r="V26" s="25" t="s">
        <v>5745</v>
      </c>
      <c r="W26" s="25">
        <v>97.9</v>
      </c>
      <c r="X26" s="25">
        <v>51</v>
      </c>
      <c r="Y26" s="25">
        <v>72.7</v>
      </c>
      <c r="Z26" s="78">
        <v>36</v>
      </c>
      <c r="AA26" s="25"/>
      <c r="AB26" s="20" t="s">
        <v>5752</v>
      </c>
      <c r="AC26" s="25" t="s">
        <v>5753</v>
      </c>
      <c r="AD26" s="25" t="s">
        <v>5754</v>
      </c>
      <c r="AE26" s="25" t="s">
        <v>5755</v>
      </c>
      <c r="AF26" s="25">
        <v>100</v>
      </c>
      <c r="AG26" s="25">
        <v>121.5</v>
      </c>
      <c r="AH26" s="78">
        <v>100</v>
      </c>
      <c r="AI26" s="78">
        <v>96.3</v>
      </c>
    </row>
    <row r="27" spans="1:35" x14ac:dyDescent="0.2">
      <c r="A27" s="20" t="s">
        <v>5746</v>
      </c>
      <c r="B27" s="25" t="s">
        <v>28</v>
      </c>
      <c r="C27" s="25" t="s">
        <v>30</v>
      </c>
      <c r="D27" s="25" t="s">
        <v>5747</v>
      </c>
      <c r="E27" s="25">
        <v>90.9</v>
      </c>
      <c r="F27" s="25">
        <v>-16</v>
      </c>
      <c r="G27" s="78">
        <v>78.2</v>
      </c>
      <c r="H27" s="78">
        <v>18</v>
      </c>
      <c r="I27" s="78"/>
      <c r="J27" s="20" t="s">
        <v>5744</v>
      </c>
      <c r="K27" s="78" t="s">
        <v>85</v>
      </c>
      <c r="L27" s="78" t="s">
        <v>87</v>
      </c>
      <c r="M27" s="78" t="s">
        <v>5745</v>
      </c>
      <c r="N27" s="78">
        <v>102.6</v>
      </c>
      <c r="O27" s="78">
        <v>99.8</v>
      </c>
      <c r="P27" s="25">
        <v>112</v>
      </c>
      <c r="Q27" s="25">
        <v>91</v>
      </c>
      <c r="R27" s="25"/>
      <c r="S27" s="20" t="s">
        <v>5744</v>
      </c>
      <c r="T27" s="25" t="s">
        <v>85</v>
      </c>
      <c r="U27" s="25" t="s">
        <v>87</v>
      </c>
      <c r="V27" s="25" t="s">
        <v>5745</v>
      </c>
      <c r="W27" s="25">
        <v>92.8</v>
      </c>
      <c r="X27" s="25">
        <v>74.8</v>
      </c>
      <c r="Y27" s="25">
        <v>84.6</v>
      </c>
      <c r="Z27" s="25">
        <v>4.0999999999999996</v>
      </c>
      <c r="AA27" s="25"/>
      <c r="AB27" s="20" t="s">
        <v>5752</v>
      </c>
      <c r="AC27" s="25" t="s">
        <v>5753</v>
      </c>
      <c r="AD27" s="25" t="s">
        <v>5754</v>
      </c>
      <c r="AE27" s="25" t="s">
        <v>5755</v>
      </c>
      <c r="AF27" s="25">
        <v>100</v>
      </c>
      <c r="AG27" s="25">
        <v>101.1</v>
      </c>
      <c r="AH27" s="78">
        <v>100</v>
      </c>
      <c r="AI27" s="78">
        <v>78.599999999999994</v>
      </c>
    </row>
    <row r="28" spans="1:35" x14ac:dyDescent="0.2">
      <c r="A28" s="20" t="s">
        <v>5746</v>
      </c>
      <c r="B28" s="25" t="s">
        <v>28</v>
      </c>
      <c r="C28" s="25" t="s">
        <v>30</v>
      </c>
      <c r="D28" s="25" t="s">
        <v>5747</v>
      </c>
      <c r="E28" s="25">
        <v>71.8</v>
      </c>
      <c r="F28" s="25">
        <v>-9</v>
      </c>
      <c r="G28" s="78">
        <v>102.9</v>
      </c>
      <c r="H28" s="78">
        <v>-24</v>
      </c>
      <c r="I28" s="78"/>
      <c r="J28" s="20" t="s">
        <v>5744</v>
      </c>
      <c r="K28" s="78" t="s">
        <v>85</v>
      </c>
      <c r="L28" s="78" t="s">
        <v>87</v>
      </c>
      <c r="M28" s="78" t="s">
        <v>5745</v>
      </c>
      <c r="N28" s="78">
        <v>88.5</v>
      </c>
      <c r="O28" s="78">
        <v>97.6</v>
      </c>
      <c r="P28" s="25">
        <v>77.7</v>
      </c>
      <c r="Q28" s="25">
        <v>91</v>
      </c>
      <c r="R28" s="25"/>
      <c r="S28" s="20" t="s">
        <v>5744</v>
      </c>
      <c r="T28" s="25" t="s">
        <v>85</v>
      </c>
      <c r="U28" s="25" t="s">
        <v>87</v>
      </c>
      <c r="V28" s="25" t="s">
        <v>5745</v>
      </c>
      <c r="W28" s="25">
        <v>100</v>
      </c>
      <c r="X28" s="25">
        <v>54.2</v>
      </c>
      <c r="Y28" s="25">
        <v>92.4</v>
      </c>
      <c r="Z28" s="25">
        <v>78.400000000000006</v>
      </c>
      <c r="AA28" s="25"/>
      <c r="AB28" s="20" t="s">
        <v>5752</v>
      </c>
      <c r="AC28" s="25" t="s">
        <v>5753</v>
      </c>
      <c r="AD28" s="25" t="s">
        <v>5754</v>
      </c>
      <c r="AE28" s="25" t="s">
        <v>5755</v>
      </c>
      <c r="AF28" s="25">
        <v>100</v>
      </c>
      <c r="AG28" s="25">
        <v>87.6</v>
      </c>
      <c r="AH28" s="78">
        <v>100</v>
      </c>
      <c r="AI28" s="78">
        <v>109.6</v>
      </c>
    </row>
    <row r="29" spans="1:35" x14ac:dyDescent="0.2">
      <c r="A29" s="20" t="s">
        <v>5746</v>
      </c>
      <c r="B29" s="25" t="s">
        <v>28</v>
      </c>
      <c r="C29" s="25" t="s">
        <v>30</v>
      </c>
      <c r="D29" s="25" t="s">
        <v>5747</v>
      </c>
      <c r="E29" s="25">
        <v>74.7</v>
      </c>
      <c r="F29" s="25">
        <v>-14</v>
      </c>
      <c r="G29" s="78">
        <v>42.2</v>
      </c>
      <c r="H29" s="78">
        <v>21</v>
      </c>
      <c r="I29" s="78"/>
      <c r="J29" s="20" t="s">
        <v>5744</v>
      </c>
      <c r="K29" s="78" t="s">
        <v>85</v>
      </c>
      <c r="L29" s="78" t="s">
        <v>87</v>
      </c>
      <c r="M29" s="78" t="s">
        <v>5745</v>
      </c>
      <c r="N29" s="78">
        <v>102.6</v>
      </c>
      <c r="O29" s="78">
        <v>96.8</v>
      </c>
      <c r="P29" s="25">
        <v>112</v>
      </c>
      <c r="Q29" s="25">
        <v>105.4</v>
      </c>
      <c r="R29" s="25"/>
      <c r="S29" s="20" t="s">
        <v>5744</v>
      </c>
      <c r="T29" s="25" t="s">
        <v>85</v>
      </c>
      <c r="U29" s="25" t="s">
        <v>87</v>
      </c>
      <c r="V29" s="25" t="s">
        <v>5745</v>
      </c>
      <c r="W29" s="25">
        <v>98.4</v>
      </c>
      <c r="X29" s="25">
        <v>72.5</v>
      </c>
      <c r="Y29" s="25">
        <v>66.8</v>
      </c>
      <c r="Z29" s="25">
        <v>-4.0999999999999996</v>
      </c>
      <c r="AA29" s="25"/>
      <c r="AB29" s="20" t="s">
        <v>5752</v>
      </c>
      <c r="AC29" s="25" t="s">
        <v>5753</v>
      </c>
      <c r="AD29" s="25" t="s">
        <v>5754</v>
      </c>
      <c r="AE29" s="25" t="s">
        <v>5755</v>
      </c>
      <c r="AF29" s="25">
        <v>100</v>
      </c>
      <c r="AG29" s="25">
        <v>84.2</v>
      </c>
      <c r="AH29" s="78">
        <v>100</v>
      </c>
      <c r="AI29" s="78">
        <v>105.2</v>
      </c>
    </row>
    <row r="30" spans="1:35" x14ac:dyDescent="0.2">
      <c r="A30" s="20" t="s">
        <v>5746</v>
      </c>
      <c r="B30" s="25" t="s">
        <v>28</v>
      </c>
      <c r="C30" s="25" t="s">
        <v>30</v>
      </c>
      <c r="D30" s="25" t="s">
        <v>5747</v>
      </c>
      <c r="E30" s="25">
        <v>65</v>
      </c>
      <c r="F30" s="25">
        <v>-16</v>
      </c>
      <c r="G30" s="78">
        <v>102.9</v>
      </c>
      <c r="H30" s="78">
        <v>8</v>
      </c>
      <c r="I30" s="78"/>
      <c r="J30" s="20" t="s">
        <v>5744</v>
      </c>
      <c r="K30" s="78" t="s">
        <v>85</v>
      </c>
      <c r="L30" s="78" t="s">
        <v>87</v>
      </c>
      <c r="M30" s="78" t="s">
        <v>5745</v>
      </c>
      <c r="N30" s="78">
        <v>102.6</v>
      </c>
      <c r="O30" s="78">
        <v>99.1</v>
      </c>
      <c r="P30" s="25">
        <v>112</v>
      </c>
      <c r="Q30" s="25">
        <v>112.7</v>
      </c>
      <c r="R30" s="25"/>
      <c r="S30" s="20" t="s">
        <v>5744</v>
      </c>
      <c r="T30" s="25" t="s">
        <v>85</v>
      </c>
      <c r="U30" s="25" t="s">
        <v>87</v>
      </c>
      <c r="V30" s="25" t="s">
        <v>5745</v>
      </c>
      <c r="W30" s="25">
        <v>96.5</v>
      </c>
      <c r="X30" s="25">
        <v>58.8</v>
      </c>
      <c r="Y30" s="25">
        <v>67.599999999999994</v>
      </c>
      <c r="Z30" s="25">
        <v>37.1</v>
      </c>
      <c r="AA30" s="25"/>
      <c r="AB30" s="20" t="s">
        <v>5752</v>
      </c>
      <c r="AC30" s="25" t="s">
        <v>5753</v>
      </c>
      <c r="AD30" s="25" t="s">
        <v>5754</v>
      </c>
      <c r="AE30" s="25" t="s">
        <v>5755</v>
      </c>
      <c r="AF30" s="25">
        <v>100</v>
      </c>
      <c r="AG30" s="25">
        <v>101.1</v>
      </c>
      <c r="AH30" s="78">
        <v>100</v>
      </c>
      <c r="AI30" s="78">
        <v>109.6</v>
      </c>
    </row>
    <row r="31" spans="1:35" x14ac:dyDescent="0.2">
      <c r="A31" s="20" t="s">
        <v>5748</v>
      </c>
      <c r="B31" s="25" t="s">
        <v>10</v>
      </c>
      <c r="C31" s="25" t="s">
        <v>12</v>
      </c>
      <c r="D31" s="25" t="s">
        <v>5749</v>
      </c>
      <c r="E31" s="25">
        <v>38.299999999999997</v>
      </c>
      <c r="F31" s="25">
        <v>6</v>
      </c>
      <c r="G31" s="78">
        <v>102.9</v>
      </c>
      <c r="H31" s="78">
        <v>90</v>
      </c>
      <c r="I31" s="78"/>
      <c r="J31" s="20" t="s">
        <v>5746</v>
      </c>
      <c r="K31" s="78" t="s">
        <v>28</v>
      </c>
      <c r="L31" s="78" t="s">
        <v>30</v>
      </c>
      <c r="M31" s="78" t="s">
        <v>5751</v>
      </c>
      <c r="N31" s="78">
        <v>84.2</v>
      </c>
      <c r="O31" s="78">
        <v>20.2</v>
      </c>
      <c r="P31" s="25">
        <v>100</v>
      </c>
      <c r="Q31" s="25">
        <v>49.4</v>
      </c>
      <c r="R31" s="25"/>
      <c r="S31" s="20" t="s">
        <v>5746</v>
      </c>
      <c r="T31" s="25" t="s">
        <v>28</v>
      </c>
      <c r="U31" s="25" t="s">
        <v>30</v>
      </c>
      <c r="V31" s="25" t="s">
        <v>5751</v>
      </c>
      <c r="W31" s="25">
        <v>-17.7</v>
      </c>
      <c r="X31" s="25">
        <v>12.8</v>
      </c>
      <c r="Y31" s="25">
        <v>93.7</v>
      </c>
      <c r="Z31" s="78">
        <v>30.7</v>
      </c>
      <c r="AA31" s="25"/>
      <c r="AB31" s="20" t="s">
        <v>5752</v>
      </c>
      <c r="AC31" s="25" t="s">
        <v>5753</v>
      </c>
      <c r="AD31" s="25" t="s">
        <v>5754</v>
      </c>
      <c r="AE31" s="25" t="s">
        <v>5755</v>
      </c>
      <c r="AF31" s="25">
        <v>100</v>
      </c>
      <c r="AG31" s="25">
        <v>104.5</v>
      </c>
      <c r="AH31" s="78">
        <v>100</v>
      </c>
      <c r="AI31" s="78">
        <v>100.7</v>
      </c>
    </row>
    <row r="32" spans="1:35" x14ac:dyDescent="0.2">
      <c r="A32" s="20" t="s">
        <v>5748</v>
      </c>
      <c r="B32" s="25" t="s">
        <v>10</v>
      </c>
      <c r="C32" s="25" t="s">
        <v>12</v>
      </c>
      <c r="D32" s="25" t="s">
        <v>5749</v>
      </c>
      <c r="E32" s="25">
        <v>45</v>
      </c>
      <c r="F32" s="25">
        <v>17</v>
      </c>
      <c r="G32" s="78">
        <v>95.5</v>
      </c>
      <c r="H32" s="78">
        <v>96</v>
      </c>
      <c r="I32" s="78"/>
      <c r="J32" s="20" t="s">
        <v>5746</v>
      </c>
      <c r="K32" s="78" t="s">
        <v>28</v>
      </c>
      <c r="L32" s="78" t="s">
        <v>30</v>
      </c>
      <c r="M32" s="78" t="s">
        <v>5751</v>
      </c>
      <c r="N32" s="78">
        <v>80.8</v>
      </c>
      <c r="O32" s="78">
        <v>-0.6</v>
      </c>
      <c r="P32" s="25">
        <v>100</v>
      </c>
      <c r="Q32" s="25">
        <v>44.4</v>
      </c>
      <c r="R32" s="25"/>
      <c r="S32" s="20" t="s">
        <v>5746</v>
      </c>
      <c r="T32" s="25" t="s">
        <v>28</v>
      </c>
      <c r="U32" s="25" t="s">
        <v>30</v>
      </c>
      <c r="V32" s="25" t="s">
        <v>5751</v>
      </c>
      <c r="W32" s="25">
        <v>-33</v>
      </c>
      <c r="X32" s="25">
        <v>-6.2</v>
      </c>
      <c r="Y32" s="25">
        <v>97.6</v>
      </c>
      <c r="Z32" s="78">
        <v>36</v>
      </c>
      <c r="AA32" s="25"/>
      <c r="AB32" s="20" t="s">
        <v>5750</v>
      </c>
      <c r="AC32" s="25" t="s">
        <v>70</v>
      </c>
      <c r="AD32" s="25" t="s">
        <v>72</v>
      </c>
      <c r="AE32" s="25" t="s">
        <v>4075</v>
      </c>
      <c r="AF32" s="25">
        <v>5</v>
      </c>
      <c r="AG32" s="25">
        <v>-0.6</v>
      </c>
      <c r="AH32" s="78">
        <v>-21.5</v>
      </c>
      <c r="AI32" s="78">
        <v>-5.8</v>
      </c>
    </row>
    <row r="33" spans="1:35" x14ac:dyDescent="0.2">
      <c r="A33" s="20" t="s">
        <v>5748</v>
      </c>
      <c r="B33" s="25" t="s">
        <v>10</v>
      </c>
      <c r="C33" s="25" t="s">
        <v>12</v>
      </c>
      <c r="D33" s="25" t="s">
        <v>5749</v>
      </c>
      <c r="E33" s="25">
        <v>70.599999999999994</v>
      </c>
      <c r="F33" s="25">
        <v>38</v>
      </c>
      <c r="G33" s="78">
        <v>102.9</v>
      </c>
      <c r="H33" s="78">
        <v>93</v>
      </c>
      <c r="I33" s="78"/>
      <c r="J33" s="20" t="s">
        <v>5746</v>
      </c>
      <c r="K33" s="78" t="s">
        <v>28</v>
      </c>
      <c r="L33" s="78" t="s">
        <v>30</v>
      </c>
      <c r="M33" s="78" t="s">
        <v>5751</v>
      </c>
      <c r="N33" s="78">
        <v>87.8</v>
      </c>
      <c r="O33" s="78">
        <v>22.1</v>
      </c>
      <c r="P33" s="25">
        <v>86.2</v>
      </c>
      <c r="Q33" s="25">
        <v>49.4</v>
      </c>
      <c r="R33" s="25"/>
      <c r="S33" s="20" t="s">
        <v>5746</v>
      </c>
      <c r="T33" s="25" t="s">
        <v>28</v>
      </c>
      <c r="U33" s="25" t="s">
        <v>30</v>
      </c>
      <c r="V33" s="25" t="s">
        <v>5751</v>
      </c>
      <c r="W33" s="25">
        <v>20.5</v>
      </c>
      <c r="X33" s="25">
        <v>10.1</v>
      </c>
      <c r="Y33" s="25">
        <v>103.5</v>
      </c>
      <c r="Z33" s="78">
        <v>-12</v>
      </c>
      <c r="AA33" s="25"/>
      <c r="AB33" s="20" t="s">
        <v>5750</v>
      </c>
      <c r="AC33" s="25" t="s">
        <v>73</v>
      </c>
      <c r="AD33" s="25" t="s">
        <v>75</v>
      </c>
      <c r="AE33" s="25" t="s">
        <v>4061</v>
      </c>
      <c r="AF33" s="25">
        <v>21.9</v>
      </c>
      <c r="AG33" s="25">
        <v>12.9</v>
      </c>
      <c r="AH33" s="78">
        <v>23.2</v>
      </c>
      <c r="AI33" s="78">
        <v>-54.6</v>
      </c>
    </row>
    <row r="34" spans="1:35" x14ac:dyDescent="0.2">
      <c r="A34" s="20" t="s">
        <v>5748</v>
      </c>
      <c r="B34" s="25" t="s">
        <v>10</v>
      </c>
      <c r="C34" s="25" t="s">
        <v>12</v>
      </c>
      <c r="D34" s="25" t="s">
        <v>5749</v>
      </c>
      <c r="E34" s="25">
        <v>49.1</v>
      </c>
      <c r="F34" s="25">
        <v>25</v>
      </c>
      <c r="G34" s="78">
        <v>91.5</v>
      </c>
      <c r="H34" s="78">
        <v>96</v>
      </c>
      <c r="I34" s="78"/>
      <c r="J34" s="20" t="s">
        <v>5746</v>
      </c>
      <c r="K34" s="78" t="s">
        <v>28</v>
      </c>
      <c r="L34" s="78" t="s">
        <v>30</v>
      </c>
      <c r="M34" s="78" t="s">
        <v>5751</v>
      </c>
      <c r="N34" s="78">
        <v>65.2</v>
      </c>
      <c r="O34" s="78">
        <v>12</v>
      </c>
      <c r="P34" s="25">
        <v>100</v>
      </c>
      <c r="Q34" s="25">
        <v>4.9000000000000004</v>
      </c>
      <c r="R34" s="25"/>
      <c r="S34" s="20" t="s">
        <v>5746</v>
      </c>
      <c r="T34" s="25" t="s">
        <v>28</v>
      </c>
      <c r="U34" s="25" t="s">
        <v>30</v>
      </c>
      <c r="V34" s="25" t="s">
        <v>5751</v>
      </c>
      <c r="W34" s="25">
        <v>20.399999999999999</v>
      </c>
      <c r="X34" s="25">
        <v>12.8</v>
      </c>
      <c r="Y34" s="25">
        <v>101.5</v>
      </c>
      <c r="Z34" s="78">
        <v>36</v>
      </c>
      <c r="AA34" s="25"/>
      <c r="AB34" s="20" t="s">
        <v>5750</v>
      </c>
      <c r="AC34" s="25" t="s">
        <v>76</v>
      </c>
      <c r="AD34" s="25" t="s">
        <v>78</v>
      </c>
      <c r="AE34" s="25" t="s">
        <v>4060</v>
      </c>
      <c r="AF34" s="25">
        <v>17.600000000000001</v>
      </c>
      <c r="AG34" s="25">
        <v>60.4</v>
      </c>
      <c r="AH34" s="78">
        <v>0.6</v>
      </c>
      <c r="AI34" s="78">
        <v>20.9</v>
      </c>
    </row>
    <row r="35" spans="1:35" x14ac:dyDescent="0.2">
      <c r="A35" s="20" t="s">
        <v>5748</v>
      </c>
      <c r="B35" s="25" t="s">
        <v>10</v>
      </c>
      <c r="C35" s="25" t="s">
        <v>12</v>
      </c>
      <c r="D35" s="25" t="s">
        <v>5749</v>
      </c>
      <c r="E35" s="25">
        <v>56.2</v>
      </c>
      <c r="F35" s="25">
        <v>2</v>
      </c>
      <c r="G35" s="78">
        <v>102.9</v>
      </c>
      <c r="H35" s="78">
        <v>93</v>
      </c>
      <c r="I35" s="78"/>
      <c r="J35" s="20" t="s">
        <v>5746</v>
      </c>
      <c r="K35" s="78" t="s">
        <v>28</v>
      </c>
      <c r="L35" s="78" t="s">
        <v>30</v>
      </c>
      <c r="M35" s="78" t="s">
        <v>5751</v>
      </c>
      <c r="N35" s="78">
        <v>86.8</v>
      </c>
      <c r="O35" s="78">
        <v>-15.4</v>
      </c>
      <c r="P35" s="25">
        <v>112</v>
      </c>
      <c r="Q35" s="25">
        <v>-3</v>
      </c>
      <c r="R35" s="25"/>
      <c r="S35" s="20" t="s">
        <v>5746</v>
      </c>
      <c r="T35" s="25" t="s">
        <v>28</v>
      </c>
      <c r="U35" s="25" t="s">
        <v>30</v>
      </c>
      <c r="V35" s="25" t="s">
        <v>5751</v>
      </c>
      <c r="W35" s="25">
        <v>8.3000000000000007</v>
      </c>
      <c r="X35" s="25">
        <v>-7.6</v>
      </c>
      <c r="Y35" s="25">
        <v>100.4</v>
      </c>
      <c r="Z35" s="25">
        <v>45.4</v>
      </c>
      <c r="AA35" s="25"/>
      <c r="AB35" s="20" t="s">
        <v>5750</v>
      </c>
      <c r="AC35" s="25" t="s">
        <v>79</v>
      </c>
      <c r="AD35" s="25" t="s">
        <v>81</v>
      </c>
      <c r="AE35" s="25" t="s">
        <v>4091</v>
      </c>
      <c r="AF35" s="25">
        <v>34.1</v>
      </c>
      <c r="AG35" s="25">
        <v>23.1</v>
      </c>
      <c r="AH35" s="78">
        <v>11</v>
      </c>
      <c r="AI35" s="78">
        <v>34.200000000000003</v>
      </c>
    </row>
    <row r="36" spans="1:35" x14ac:dyDescent="0.2">
      <c r="A36" s="20" t="s">
        <v>5748</v>
      </c>
      <c r="B36" s="25" t="s">
        <v>10</v>
      </c>
      <c r="C36" s="25" t="s">
        <v>12</v>
      </c>
      <c r="D36" s="25" t="s">
        <v>5749</v>
      </c>
      <c r="E36" s="25">
        <v>52</v>
      </c>
      <c r="F36" s="25">
        <v>-26</v>
      </c>
      <c r="G36" s="78">
        <v>102.9</v>
      </c>
      <c r="H36" s="78">
        <v>96</v>
      </c>
      <c r="I36" s="78"/>
      <c r="J36" s="20" t="s">
        <v>5746</v>
      </c>
      <c r="K36" s="78" t="s">
        <v>28</v>
      </c>
      <c r="L36" s="78" t="s">
        <v>30</v>
      </c>
      <c r="M36" s="78" t="s">
        <v>5751</v>
      </c>
      <c r="N36" s="78">
        <v>77.8</v>
      </c>
      <c r="O36" s="78">
        <v>-3.5</v>
      </c>
      <c r="P36" s="25">
        <v>112</v>
      </c>
      <c r="Q36" s="25">
        <v>40.4</v>
      </c>
      <c r="R36" s="25"/>
      <c r="S36" s="20" t="s">
        <v>5746</v>
      </c>
      <c r="T36" s="25" t="s">
        <v>28</v>
      </c>
      <c r="U36" s="25" t="s">
        <v>30</v>
      </c>
      <c r="V36" s="25" t="s">
        <v>5751</v>
      </c>
      <c r="W36" s="25">
        <v>-40.799999999999997</v>
      </c>
      <c r="X36" s="25">
        <v>54.2</v>
      </c>
      <c r="Y36" s="25">
        <v>99.4</v>
      </c>
      <c r="Z36" s="25">
        <v>57.7</v>
      </c>
      <c r="AA36" s="25"/>
      <c r="AB36" s="20" t="s">
        <v>5750</v>
      </c>
      <c r="AC36" s="25" t="s">
        <v>82</v>
      </c>
      <c r="AD36" s="25" t="s">
        <v>84</v>
      </c>
      <c r="AE36" s="25" t="s">
        <v>5301</v>
      </c>
      <c r="AF36" s="25">
        <v>-14.5</v>
      </c>
      <c r="AG36" s="25">
        <v>9.6</v>
      </c>
      <c r="AH36" s="78">
        <v>-57.4</v>
      </c>
      <c r="AI36" s="78">
        <v>-14.6</v>
      </c>
    </row>
    <row r="37" spans="1:35" x14ac:dyDescent="0.2">
      <c r="A37" s="20" t="s">
        <v>5750</v>
      </c>
      <c r="B37" s="25" t="s">
        <v>70</v>
      </c>
      <c r="C37" s="25" t="s">
        <v>72</v>
      </c>
      <c r="D37" s="25" t="s">
        <v>4075</v>
      </c>
      <c r="E37" s="25">
        <v>24.4</v>
      </c>
      <c r="F37" s="25">
        <v>-22</v>
      </c>
      <c r="G37" s="78">
        <v>58.4</v>
      </c>
      <c r="H37" s="78">
        <v>-56</v>
      </c>
      <c r="I37" s="78"/>
      <c r="J37" s="20" t="s">
        <v>5746</v>
      </c>
      <c r="K37" s="78" t="s">
        <v>28</v>
      </c>
      <c r="L37" s="78" t="s">
        <v>30</v>
      </c>
      <c r="M37" s="78" t="s">
        <v>5751</v>
      </c>
      <c r="N37" s="78">
        <v>88.8</v>
      </c>
      <c r="O37" s="78">
        <v>-10.199999999999999</v>
      </c>
      <c r="P37" s="25">
        <v>112</v>
      </c>
      <c r="Q37" s="25">
        <v>62</v>
      </c>
      <c r="R37" s="25"/>
      <c r="S37" s="20" t="s">
        <v>5746</v>
      </c>
      <c r="T37" s="25" t="s">
        <v>28</v>
      </c>
      <c r="U37" s="25" t="s">
        <v>30</v>
      </c>
      <c r="V37" s="25" t="s">
        <v>5751</v>
      </c>
      <c r="W37" s="25">
        <v>-31.9</v>
      </c>
      <c r="X37" s="25">
        <v>31.3</v>
      </c>
      <c r="Y37" s="25">
        <v>98.8</v>
      </c>
      <c r="Z37" s="25">
        <v>0</v>
      </c>
      <c r="AA37" s="25"/>
      <c r="AB37" s="20" t="s">
        <v>5750</v>
      </c>
      <c r="AC37" s="25" t="s">
        <v>13</v>
      </c>
      <c r="AD37" s="25" t="s">
        <v>15</v>
      </c>
      <c r="AE37" s="25" t="s">
        <v>5302</v>
      </c>
      <c r="AF37" s="25">
        <v>9.6</v>
      </c>
      <c r="AG37" s="25">
        <v>-27.7</v>
      </c>
      <c r="AH37" s="78">
        <v>-3.1</v>
      </c>
      <c r="AI37" s="78">
        <v>7.5</v>
      </c>
    </row>
    <row r="38" spans="1:35" x14ac:dyDescent="0.2">
      <c r="A38" s="20" t="s">
        <v>5750</v>
      </c>
      <c r="B38" s="25" t="s">
        <v>73</v>
      </c>
      <c r="C38" s="25" t="s">
        <v>75</v>
      </c>
      <c r="D38" s="25" t="s">
        <v>4061</v>
      </c>
      <c r="E38" s="25">
        <v>-37.4</v>
      </c>
      <c r="F38" s="25">
        <v>-1</v>
      </c>
      <c r="G38" s="78">
        <v>-230.3</v>
      </c>
      <c r="H38" s="78">
        <v>-14</v>
      </c>
      <c r="I38" s="78"/>
      <c r="J38" s="20" t="s">
        <v>5746</v>
      </c>
      <c r="K38" s="78" t="s">
        <v>28</v>
      </c>
      <c r="L38" s="78" t="s">
        <v>30</v>
      </c>
      <c r="M38" s="78" t="s">
        <v>5751</v>
      </c>
      <c r="N38" s="78">
        <v>98.2</v>
      </c>
      <c r="O38" s="78">
        <v>18</v>
      </c>
      <c r="P38" s="25">
        <v>112</v>
      </c>
      <c r="Q38" s="25">
        <v>-10.199999999999999</v>
      </c>
      <c r="R38" s="25"/>
      <c r="S38" s="20" t="s">
        <v>5746</v>
      </c>
      <c r="T38" s="25" t="s">
        <v>28</v>
      </c>
      <c r="U38" s="25" t="s">
        <v>30</v>
      </c>
      <c r="V38" s="25" t="s">
        <v>5751</v>
      </c>
      <c r="W38" s="25">
        <v>26.4</v>
      </c>
      <c r="X38" s="25">
        <v>42.7</v>
      </c>
      <c r="Y38" s="25">
        <v>99.9</v>
      </c>
      <c r="Z38" s="25">
        <v>41.2</v>
      </c>
      <c r="AA38" s="25"/>
      <c r="AB38" s="20" t="s">
        <v>5750</v>
      </c>
      <c r="AC38" s="25" t="s">
        <v>25</v>
      </c>
      <c r="AD38" s="25" t="s">
        <v>27</v>
      </c>
      <c r="AE38" s="25" t="s">
        <v>4057</v>
      </c>
      <c r="AF38" s="25">
        <v>13.7</v>
      </c>
      <c r="AG38" s="25">
        <v>9.6</v>
      </c>
      <c r="AH38" s="78">
        <v>-2.9</v>
      </c>
      <c r="AI38" s="78">
        <v>-99</v>
      </c>
    </row>
    <row r="39" spans="1:35" x14ac:dyDescent="0.2">
      <c r="A39" s="20" t="s">
        <v>5750</v>
      </c>
      <c r="B39" s="25" t="s">
        <v>76</v>
      </c>
      <c r="C39" s="25" t="s">
        <v>78</v>
      </c>
      <c r="D39" s="25" t="s">
        <v>4060</v>
      </c>
      <c r="E39" s="25">
        <v>-10.8</v>
      </c>
      <c r="F39" s="25">
        <v>4</v>
      </c>
      <c r="G39" s="78">
        <v>-20.100000000000001</v>
      </c>
      <c r="H39" s="78">
        <v>-21</v>
      </c>
      <c r="I39" s="78"/>
      <c r="J39" s="20" t="s">
        <v>5752</v>
      </c>
      <c r="K39" s="78" t="s">
        <v>5753</v>
      </c>
      <c r="L39" s="78" t="s">
        <v>5754</v>
      </c>
      <c r="M39" s="78" t="s">
        <v>5755</v>
      </c>
      <c r="N39" s="78">
        <v>100</v>
      </c>
      <c r="O39" s="78">
        <v>101.7</v>
      </c>
      <c r="P39" s="25">
        <v>100</v>
      </c>
      <c r="Q39" s="25">
        <v>93.8</v>
      </c>
      <c r="R39" s="25"/>
      <c r="S39" s="20" t="s">
        <v>5752</v>
      </c>
      <c r="T39" s="25" t="s">
        <v>5753</v>
      </c>
      <c r="U39" s="25" t="s">
        <v>5754</v>
      </c>
      <c r="V39" s="25" t="s">
        <v>5755</v>
      </c>
      <c r="W39" s="25">
        <v>98.4</v>
      </c>
      <c r="X39" s="25">
        <v>97.3</v>
      </c>
      <c r="Y39" s="25">
        <v>103.5</v>
      </c>
      <c r="Z39" s="79">
        <v>73.3</v>
      </c>
      <c r="AA39" s="25"/>
      <c r="AB39" s="20" t="s">
        <v>5750</v>
      </c>
      <c r="AC39" s="25" t="s">
        <v>85</v>
      </c>
      <c r="AD39" s="25" t="s">
        <v>87</v>
      </c>
      <c r="AE39" s="25" t="s">
        <v>4502</v>
      </c>
      <c r="AF39" s="25">
        <v>98.5</v>
      </c>
      <c r="AG39" s="25">
        <v>67.2</v>
      </c>
      <c r="AH39" s="78">
        <v>96</v>
      </c>
      <c r="AI39" s="78">
        <v>29.7</v>
      </c>
    </row>
    <row r="40" spans="1:35" x14ac:dyDescent="0.2">
      <c r="A40" s="20" t="s">
        <v>5750</v>
      </c>
      <c r="B40" s="25" t="s">
        <v>79</v>
      </c>
      <c r="C40" s="25" t="s">
        <v>81</v>
      </c>
      <c r="D40" s="25" t="s">
        <v>4091</v>
      </c>
      <c r="E40" s="25">
        <v>28.4</v>
      </c>
      <c r="F40" s="25">
        <v>-50</v>
      </c>
      <c r="G40" s="78">
        <v>-22</v>
      </c>
      <c r="H40" s="78">
        <v>8</v>
      </c>
      <c r="I40" s="78"/>
      <c r="J40" s="20" t="s">
        <v>5752</v>
      </c>
      <c r="K40" s="78" t="s">
        <v>5753</v>
      </c>
      <c r="L40" s="78" t="s">
        <v>5754</v>
      </c>
      <c r="M40" s="78" t="s">
        <v>5755</v>
      </c>
      <c r="N40" s="78">
        <v>100</v>
      </c>
      <c r="O40" s="78">
        <v>100.5</v>
      </c>
      <c r="P40" s="25">
        <v>100</v>
      </c>
      <c r="Q40" s="25">
        <v>98.8</v>
      </c>
      <c r="R40" s="25"/>
      <c r="S40" s="20" t="s">
        <v>5752</v>
      </c>
      <c r="T40" s="25" t="s">
        <v>5753</v>
      </c>
      <c r="U40" s="25" t="s">
        <v>5754</v>
      </c>
      <c r="V40" s="25" t="s">
        <v>5755</v>
      </c>
      <c r="W40" s="25">
        <v>101.3</v>
      </c>
      <c r="X40" s="25">
        <v>100</v>
      </c>
      <c r="Y40" s="25">
        <v>92.6</v>
      </c>
      <c r="Z40" s="78">
        <v>94.7</v>
      </c>
      <c r="AA40" s="25"/>
      <c r="AB40" s="20" t="s">
        <v>5750</v>
      </c>
      <c r="AC40" s="25" t="s">
        <v>88</v>
      </c>
      <c r="AD40" s="25" t="s">
        <v>90</v>
      </c>
      <c r="AE40" s="25" t="s">
        <v>4569</v>
      </c>
      <c r="AF40" s="25">
        <v>88.6</v>
      </c>
      <c r="AG40" s="25">
        <v>-21</v>
      </c>
      <c r="AH40" s="78">
        <v>95.6</v>
      </c>
      <c r="AI40" s="78">
        <v>-54.6</v>
      </c>
    </row>
    <row r="41" spans="1:35" x14ac:dyDescent="0.2">
      <c r="A41" s="20" t="s">
        <v>5750</v>
      </c>
      <c r="B41" s="25" t="s">
        <v>190</v>
      </c>
      <c r="C41" s="25" t="s">
        <v>192</v>
      </c>
      <c r="D41" s="25" t="s">
        <v>4090</v>
      </c>
      <c r="E41" s="25">
        <v>37.299999999999997</v>
      </c>
      <c r="F41" s="25">
        <v>-27</v>
      </c>
      <c r="G41" s="78">
        <v>75.099999999999994</v>
      </c>
      <c r="H41" s="78">
        <v>-31</v>
      </c>
      <c r="I41" s="78"/>
      <c r="J41" s="20" t="s">
        <v>5752</v>
      </c>
      <c r="K41" s="78" t="s">
        <v>5753</v>
      </c>
      <c r="L41" s="78" t="s">
        <v>5754</v>
      </c>
      <c r="M41" s="78" t="s">
        <v>5755</v>
      </c>
      <c r="N41" s="78">
        <v>100</v>
      </c>
      <c r="O41" s="78">
        <v>97.9</v>
      </c>
      <c r="P41" s="25">
        <v>100</v>
      </c>
      <c r="Q41" s="25">
        <v>108.6</v>
      </c>
      <c r="R41" s="25"/>
      <c r="S41" s="20" t="s">
        <v>5752</v>
      </c>
      <c r="T41" s="25" t="s">
        <v>5753</v>
      </c>
      <c r="U41" s="25" t="s">
        <v>5754</v>
      </c>
      <c r="V41" s="25" t="s">
        <v>5755</v>
      </c>
      <c r="W41" s="25">
        <v>101.3</v>
      </c>
      <c r="X41" s="25">
        <v>97.3</v>
      </c>
      <c r="Y41" s="25">
        <v>100.5</v>
      </c>
      <c r="Z41" s="78">
        <v>89.3</v>
      </c>
      <c r="AA41" s="25"/>
      <c r="AB41" s="20" t="s">
        <v>5750</v>
      </c>
      <c r="AC41" s="25" t="s">
        <v>10</v>
      </c>
      <c r="AD41" s="25" t="s">
        <v>12</v>
      </c>
      <c r="AE41" s="25" t="s">
        <v>4055</v>
      </c>
      <c r="AF41" s="25">
        <v>34.9</v>
      </c>
      <c r="AG41" s="25">
        <v>9.6</v>
      </c>
      <c r="AH41" s="78">
        <v>74.900000000000006</v>
      </c>
      <c r="AI41" s="78">
        <v>47.5</v>
      </c>
    </row>
    <row r="42" spans="1:35" x14ac:dyDescent="0.2">
      <c r="A42" s="20" t="s">
        <v>5750</v>
      </c>
      <c r="B42" s="25" t="s">
        <v>82</v>
      </c>
      <c r="C42" s="25" t="s">
        <v>84</v>
      </c>
      <c r="D42" s="25" t="s">
        <v>4038</v>
      </c>
      <c r="E42" s="25">
        <v>-79.900000000000006</v>
      </c>
      <c r="F42" s="25">
        <v>-35</v>
      </c>
      <c r="G42" s="78">
        <v>7.4</v>
      </c>
      <c r="H42" s="78">
        <v>-14</v>
      </c>
      <c r="I42" s="78"/>
      <c r="J42" s="20" t="s">
        <v>5752</v>
      </c>
      <c r="K42" s="78" t="s">
        <v>5753</v>
      </c>
      <c r="L42" s="78" t="s">
        <v>5754</v>
      </c>
      <c r="M42" s="78" t="s">
        <v>5755</v>
      </c>
      <c r="N42" s="78">
        <v>100</v>
      </c>
      <c r="O42" s="78">
        <v>99.8</v>
      </c>
      <c r="P42" s="25">
        <v>100</v>
      </c>
      <c r="Q42" s="25">
        <v>98.8</v>
      </c>
      <c r="R42" s="25"/>
      <c r="S42" s="20" t="s">
        <v>5752</v>
      </c>
      <c r="T42" s="25" t="s">
        <v>5753</v>
      </c>
      <c r="U42" s="25" t="s">
        <v>5754</v>
      </c>
      <c r="V42" s="25" t="s">
        <v>5755</v>
      </c>
      <c r="W42" s="25">
        <v>98.9</v>
      </c>
      <c r="X42" s="25">
        <v>105.4</v>
      </c>
      <c r="Y42" s="25">
        <v>103.5</v>
      </c>
      <c r="Z42" s="78">
        <v>116</v>
      </c>
      <c r="AA42" s="25"/>
      <c r="AB42" s="20" t="s">
        <v>5750</v>
      </c>
      <c r="AC42" s="25" t="s">
        <v>91</v>
      </c>
      <c r="AD42" s="25" t="s">
        <v>93</v>
      </c>
      <c r="AE42" s="25" t="s">
        <v>5328</v>
      </c>
      <c r="AF42" s="25">
        <v>31.8</v>
      </c>
      <c r="AG42" s="25">
        <v>60.4</v>
      </c>
      <c r="AH42" s="78">
        <v>-62.8</v>
      </c>
      <c r="AI42" s="78">
        <v>-90.1</v>
      </c>
    </row>
    <row r="43" spans="1:35" x14ac:dyDescent="0.2">
      <c r="A43" s="20" t="s">
        <v>5750</v>
      </c>
      <c r="B43" s="25" t="s">
        <v>13</v>
      </c>
      <c r="C43" s="25" t="s">
        <v>15</v>
      </c>
      <c r="D43" s="25" t="s">
        <v>4042</v>
      </c>
      <c r="E43" s="25">
        <v>37.700000000000003</v>
      </c>
      <c r="F43" s="25">
        <v>-42</v>
      </c>
      <c r="G43" s="78">
        <v>73.5</v>
      </c>
      <c r="H43" s="78">
        <v>-8</v>
      </c>
      <c r="I43" s="78"/>
      <c r="J43" s="20" t="s">
        <v>5752</v>
      </c>
      <c r="K43" s="78" t="s">
        <v>5753</v>
      </c>
      <c r="L43" s="78" t="s">
        <v>5754</v>
      </c>
      <c r="M43" s="78" t="s">
        <v>5755</v>
      </c>
      <c r="N43" s="78">
        <v>97.6</v>
      </c>
      <c r="O43" s="78">
        <v>99.8</v>
      </c>
      <c r="P43" s="25">
        <v>112</v>
      </c>
      <c r="Q43" s="25">
        <v>119.9</v>
      </c>
      <c r="R43" s="25"/>
      <c r="S43" s="20" t="s">
        <v>5752</v>
      </c>
      <c r="T43" s="25" t="s">
        <v>5753</v>
      </c>
      <c r="U43" s="25" t="s">
        <v>5754</v>
      </c>
      <c r="V43" s="25" t="s">
        <v>5755</v>
      </c>
      <c r="W43" s="25">
        <v>100</v>
      </c>
      <c r="X43" s="25">
        <v>104.6</v>
      </c>
      <c r="Y43" s="25">
        <v>96.9</v>
      </c>
      <c r="Z43" s="25">
        <v>90.7</v>
      </c>
      <c r="AA43" s="25"/>
      <c r="AB43" s="20" t="s">
        <v>5750</v>
      </c>
      <c r="AC43" s="25" t="s">
        <v>28</v>
      </c>
      <c r="AD43" s="25" t="s">
        <v>30</v>
      </c>
      <c r="AE43" s="25" t="s">
        <v>4073</v>
      </c>
      <c r="AF43" s="25">
        <v>31.7</v>
      </c>
      <c r="AG43" s="25">
        <v>9.6</v>
      </c>
      <c r="AH43" s="78">
        <v>29.5</v>
      </c>
      <c r="AI43" s="78">
        <v>-14.6</v>
      </c>
    </row>
    <row r="44" spans="1:35" x14ac:dyDescent="0.2">
      <c r="A44" s="20" t="s">
        <v>5750</v>
      </c>
      <c r="B44" s="25" t="s">
        <v>25</v>
      </c>
      <c r="C44" s="25" t="s">
        <v>27</v>
      </c>
      <c r="D44" s="25" t="s">
        <v>4057</v>
      </c>
      <c r="E44" s="25">
        <v>-51.6</v>
      </c>
      <c r="F44" s="25">
        <v>-92</v>
      </c>
      <c r="G44" s="78">
        <v>-2.8</v>
      </c>
      <c r="H44" s="78">
        <v>-1</v>
      </c>
      <c r="I44" s="78"/>
      <c r="J44" s="20" t="s">
        <v>5752</v>
      </c>
      <c r="K44" s="78" t="s">
        <v>5753</v>
      </c>
      <c r="L44" s="78" t="s">
        <v>5754</v>
      </c>
      <c r="M44" s="78" t="s">
        <v>5755</v>
      </c>
      <c r="N44" s="78">
        <v>102.6</v>
      </c>
      <c r="O44" s="78">
        <v>102</v>
      </c>
      <c r="P44" s="25">
        <v>74</v>
      </c>
      <c r="Q44" s="25">
        <v>69.3</v>
      </c>
      <c r="R44" s="25"/>
      <c r="S44" s="20" t="s">
        <v>5752</v>
      </c>
      <c r="T44" s="25" t="s">
        <v>5753</v>
      </c>
      <c r="U44" s="25" t="s">
        <v>5754</v>
      </c>
      <c r="V44" s="25" t="s">
        <v>5755</v>
      </c>
      <c r="W44" s="25">
        <v>100</v>
      </c>
      <c r="X44" s="25">
        <v>102.3</v>
      </c>
      <c r="Y44" s="25">
        <v>101.5</v>
      </c>
      <c r="Z44" s="25">
        <v>99</v>
      </c>
      <c r="AA44" s="25"/>
      <c r="AB44" s="20" t="s">
        <v>5750</v>
      </c>
      <c r="AC44" s="25" t="s">
        <v>94</v>
      </c>
      <c r="AD44" s="25" t="s">
        <v>96</v>
      </c>
      <c r="AE44" s="25" t="s">
        <v>4731</v>
      </c>
      <c r="AF44" s="25">
        <v>91.4</v>
      </c>
      <c r="AG44" s="25">
        <v>19.7</v>
      </c>
      <c r="AH44" s="78">
        <v>95.8</v>
      </c>
      <c r="AI44" s="78">
        <v>-50.1</v>
      </c>
    </row>
    <row r="45" spans="1:35" x14ac:dyDescent="0.2">
      <c r="A45" s="20" t="s">
        <v>5750</v>
      </c>
      <c r="B45" s="25" t="s">
        <v>85</v>
      </c>
      <c r="C45" s="25" t="s">
        <v>87</v>
      </c>
      <c r="D45" s="25" t="s">
        <v>4502</v>
      </c>
      <c r="E45" s="25">
        <v>95.5</v>
      </c>
      <c r="F45" s="25">
        <v>90</v>
      </c>
      <c r="G45" s="78">
        <v>102.9</v>
      </c>
      <c r="H45" s="78">
        <v>99</v>
      </c>
      <c r="I45" s="78"/>
      <c r="J45" s="20" t="s">
        <v>5752</v>
      </c>
      <c r="K45" s="78" t="s">
        <v>5753</v>
      </c>
      <c r="L45" s="78" t="s">
        <v>5754</v>
      </c>
      <c r="M45" s="78" t="s">
        <v>5755</v>
      </c>
      <c r="N45" s="78">
        <v>102.6</v>
      </c>
      <c r="O45" s="78">
        <v>101.3</v>
      </c>
      <c r="P45" s="25">
        <v>101.9</v>
      </c>
      <c r="Q45" s="25">
        <v>127.1</v>
      </c>
      <c r="R45" s="25"/>
      <c r="S45" s="20" t="s">
        <v>5752</v>
      </c>
      <c r="T45" s="25" t="s">
        <v>5753</v>
      </c>
      <c r="U45" s="25" t="s">
        <v>5754</v>
      </c>
      <c r="V45" s="25" t="s">
        <v>5755</v>
      </c>
      <c r="W45" s="25">
        <v>100</v>
      </c>
      <c r="X45" s="25">
        <v>90.8</v>
      </c>
      <c r="Y45" s="25">
        <v>100.1</v>
      </c>
      <c r="Z45" s="25">
        <v>111.3</v>
      </c>
      <c r="AA45" s="25"/>
      <c r="AB45" s="20" t="s">
        <v>5750</v>
      </c>
      <c r="AC45" s="25" t="s">
        <v>97</v>
      </c>
      <c r="AD45" s="25" t="s">
        <v>99</v>
      </c>
      <c r="AE45" s="25" t="s">
        <v>5303</v>
      </c>
      <c r="AF45" s="25">
        <v>43</v>
      </c>
      <c r="AG45" s="25">
        <v>63.8</v>
      </c>
      <c r="AH45" s="78">
        <v>-120.9</v>
      </c>
      <c r="AI45" s="78">
        <v>-45.7</v>
      </c>
    </row>
    <row r="46" spans="1:35" x14ac:dyDescent="0.2">
      <c r="A46" s="20" t="s">
        <v>5750</v>
      </c>
      <c r="B46" s="25" t="s">
        <v>88</v>
      </c>
      <c r="C46" s="25" t="s">
        <v>90</v>
      </c>
      <c r="D46" s="25" t="s">
        <v>4569</v>
      </c>
      <c r="E46" s="25">
        <v>101.5</v>
      </c>
      <c r="F46" s="25">
        <v>84</v>
      </c>
      <c r="G46" s="78">
        <v>102.9</v>
      </c>
      <c r="H46" s="78">
        <v>99</v>
      </c>
      <c r="I46" s="78"/>
      <c r="J46" s="20" t="s">
        <v>5752</v>
      </c>
      <c r="K46" s="78" t="s">
        <v>5753</v>
      </c>
      <c r="L46" s="78" t="s">
        <v>5754</v>
      </c>
      <c r="M46" s="78" t="s">
        <v>5755</v>
      </c>
      <c r="N46" s="78">
        <v>97.1</v>
      </c>
      <c r="O46" s="78">
        <v>96.8</v>
      </c>
      <c r="P46" s="25">
        <v>112</v>
      </c>
      <c r="Q46" s="25">
        <v>83.7</v>
      </c>
      <c r="R46" s="25"/>
      <c r="S46" s="20" t="s">
        <v>5752</v>
      </c>
      <c r="T46" s="25" t="s">
        <v>5753</v>
      </c>
      <c r="U46" s="25" t="s">
        <v>5754</v>
      </c>
      <c r="V46" s="25" t="s">
        <v>5755</v>
      </c>
      <c r="W46" s="25">
        <v>100</v>
      </c>
      <c r="X46" s="25">
        <v>102.3</v>
      </c>
      <c r="Y46" s="25">
        <v>101.5</v>
      </c>
      <c r="Z46" s="25">
        <v>99</v>
      </c>
      <c r="AA46" s="25"/>
      <c r="AB46" s="20" t="s">
        <v>5750</v>
      </c>
      <c r="AC46" s="25" t="s">
        <v>31</v>
      </c>
      <c r="AD46" s="25" t="s">
        <v>33</v>
      </c>
      <c r="AE46" s="25" t="s">
        <v>4734</v>
      </c>
      <c r="AF46" s="25">
        <v>25.4</v>
      </c>
      <c r="AG46" s="25">
        <v>40.1</v>
      </c>
      <c r="AH46" s="78">
        <v>-1.2</v>
      </c>
      <c r="AI46" s="78">
        <v>-23.5</v>
      </c>
    </row>
    <row r="47" spans="1:35" x14ac:dyDescent="0.2">
      <c r="A47" s="20" t="s">
        <v>5750</v>
      </c>
      <c r="B47" s="25" t="s">
        <v>10</v>
      </c>
      <c r="C47" s="25" t="s">
        <v>12</v>
      </c>
      <c r="D47" s="25" t="s">
        <v>4056</v>
      </c>
      <c r="E47" s="25">
        <v>30.6</v>
      </c>
      <c r="F47" s="25">
        <v>19</v>
      </c>
      <c r="G47" s="78">
        <v>102.9</v>
      </c>
      <c r="H47" s="78">
        <v>64</v>
      </c>
      <c r="I47" s="78"/>
      <c r="J47" s="20" t="s">
        <v>5750</v>
      </c>
      <c r="K47" s="78" t="s">
        <v>1439</v>
      </c>
      <c r="L47" s="78" t="s">
        <v>1441</v>
      </c>
      <c r="M47" s="78" t="s">
        <v>4592</v>
      </c>
      <c r="N47" s="78">
        <v>36.799999999999997</v>
      </c>
      <c r="O47" s="78">
        <v>-24.3</v>
      </c>
      <c r="P47" s="25">
        <v>44.6</v>
      </c>
      <c r="Q47" s="25">
        <v>-3</v>
      </c>
      <c r="R47" s="25"/>
      <c r="S47" s="20" t="s">
        <v>5750</v>
      </c>
      <c r="T47" s="25" t="s">
        <v>1439</v>
      </c>
      <c r="U47" s="25" t="s">
        <v>1441</v>
      </c>
      <c r="V47" s="25" t="s">
        <v>4592</v>
      </c>
      <c r="W47" s="25">
        <v>-14.2</v>
      </c>
      <c r="X47" s="25">
        <v>26.7</v>
      </c>
      <c r="Y47" s="25">
        <v>84.3</v>
      </c>
      <c r="Z47" s="25">
        <v>-24.7</v>
      </c>
      <c r="AA47" s="25"/>
      <c r="AB47" s="20" t="s">
        <v>5750</v>
      </c>
      <c r="AC47" s="25" t="s">
        <v>34</v>
      </c>
      <c r="AD47" s="25" t="s">
        <v>36</v>
      </c>
      <c r="AE47" s="25" t="s">
        <v>4727</v>
      </c>
      <c r="AF47" s="25">
        <v>1.6</v>
      </c>
      <c r="AG47" s="25">
        <v>16.3</v>
      </c>
      <c r="AH47" s="78">
        <v>-8.4</v>
      </c>
      <c r="AI47" s="78">
        <v>-54.6</v>
      </c>
    </row>
    <row r="48" spans="1:35" x14ac:dyDescent="0.2">
      <c r="A48" s="20" t="s">
        <v>5750</v>
      </c>
      <c r="B48" s="25" t="s">
        <v>91</v>
      </c>
      <c r="C48" s="25" t="s">
        <v>93</v>
      </c>
      <c r="D48" s="25" t="s">
        <v>4071</v>
      </c>
      <c r="E48" s="25">
        <v>93</v>
      </c>
      <c r="F48" s="25">
        <v>2</v>
      </c>
      <c r="G48" s="78">
        <v>102.9</v>
      </c>
      <c r="H48" s="78">
        <v>90</v>
      </c>
      <c r="I48" s="78"/>
      <c r="J48" s="20" t="s">
        <v>5750</v>
      </c>
      <c r="K48" s="78" t="s">
        <v>1442</v>
      </c>
      <c r="L48" s="78" t="s">
        <v>1444</v>
      </c>
      <c r="M48" s="78" t="s">
        <v>4637</v>
      </c>
      <c r="N48" s="78">
        <v>97.7</v>
      </c>
      <c r="O48" s="78">
        <v>-38.5</v>
      </c>
      <c r="P48" s="25">
        <v>79.599999999999994</v>
      </c>
      <c r="Q48" s="25">
        <v>-39.200000000000003</v>
      </c>
      <c r="R48" s="25"/>
      <c r="S48" s="20" t="s">
        <v>5750</v>
      </c>
      <c r="T48" s="25" t="s">
        <v>1442</v>
      </c>
      <c r="U48" s="25" t="s">
        <v>1444</v>
      </c>
      <c r="V48" s="25" t="s">
        <v>4637</v>
      </c>
      <c r="W48" s="25">
        <v>9.6</v>
      </c>
      <c r="X48" s="25">
        <v>17.600000000000001</v>
      </c>
      <c r="Y48" s="25">
        <v>-4.0999999999999996</v>
      </c>
      <c r="Z48" s="25">
        <v>-24.7</v>
      </c>
      <c r="AA48" s="25"/>
      <c r="AB48" s="20" t="s">
        <v>5750</v>
      </c>
      <c r="AC48" s="25" t="s">
        <v>100</v>
      </c>
      <c r="AD48" s="25" t="s">
        <v>102</v>
      </c>
      <c r="AE48" s="25" t="s">
        <v>4093</v>
      </c>
      <c r="AF48" s="25">
        <v>37.1</v>
      </c>
      <c r="AG48" s="25">
        <v>33.299999999999997</v>
      </c>
      <c r="AH48" s="78">
        <v>-9.4</v>
      </c>
      <c r="AI48" s="78">
        <v>-41.3</v>
      </c>
    </row>
    <row r="49" spans="1:35" x14ac:dyDescent="0.2">
      <c r="A49" s="20" t="s">
        <v>5750</v>
      </c>
      <c r="B49" s="25" t="s">
        <v>28</v>
      </c>
      <c r="C49" s="25" t="s">
        <v>30</v>
      </c>
      <c r="D49" s="25" t="s">
        <v>4073</v>
      </c>
      <c r="E49" s="25">
        <v>58.3</v>
      </c>
      <c r="F49" s="25">
        <v>-24</v>
      </c>
      <c r="G49" s="78">
        <v>102.9</v>
      </c>
      <c r="H49" s="78">
        <v>18</v>
      </c>
      <c r="I49" s="78"/>
      <c r="J49" s="20" t="s">
        <v>5750</v>
      </c>
      <c r="K49" s="78" t="s">
        <v>1445</v>
      </c>
      <c r="L49" s="78" t="s">
        <v>1447</v>
      </c>
      <c r="M49" s="78" t="s">
        <v>4690</v>
      </c>
      <c r="N49" s="78">
        <v>33.5</v>
      </c>
      <c r="O49" s="78">
        <v>-13.2</v>
      </c>
      <c r="P49" s="25">
        <v>5.6</v>
      </c>
      <c r="Q49" s="25">
        <v>11.4</v>
      </c>
      <c r="R49" s="25"/>
      <c r="S49" s="20" t="s">
        <v>5750</v>
      </c>
      <c r="T49" s="25" t="s">
        <v>1445</v>
      </c>
      <c r="U49" s="25" t="s">
        <v>1447</v>
      </c>
      <c r="V49" s="25" t="s">
        <v>4690</v>
      </c>
      <c r="W49" s="25">
        <v>-13.9</v>
      </c>
      <c r="X49" s="25">
        <v>51.9</v>
      </c>
      <c r="Y49" s="25">
        <v>79.599999999999994</v>
      </c>
      <c r="Z49" s="25">
        <v>61.9</v>
      </c>
      <c r="AA49" s="25"/>
      <c r="AB49" s="20" t="s">
        <v>5750</v>
      </c>
      <c r="AC49" s="25" t="s">
        <v>37</v>
      </c>
      <c r="AD49" s="25" t="s">
        <v>39</v>
      </c>
      <c r="AE49" s="25" t="s">
        <v>4444</v>
      </c>
      <c r="AF49" s="25">
        <v>31.5</v>
      </c>
      <c r="AG49" s="25">
        <v>-41.3</v>
      </c>
      <c r="AH49" s="78">
        <v>14.5</v>
      </c>
      <c r="AI49" s="78">
        <v>51.9</v>
      </c>
    </row>
    <row r="50" spans="1:35" x14ac:dyDescent="0.2">
      <c r="A50" s="20" t="s">
        <v>5750</v>
      </c>
      <c r="B50" s="25" t="s">
        <v>94</v>
      </c>
      <c r="C50" s="25" t="s">
        <v>96</v>
      </c>
      <c r="D50" s="25" t="s">
        <v>4731</v>
      </c>
      <c r="E50" s="25">
        <v>97</v>
      </c>
      <c r="F50" s="25">
        <v>92</v>
      </c>
      <c r="G50" s="78">
        <v>96.7</v>
      </c>
      <c r="H50" s="78">
        <v>103</v>
      </c>
      <c r="I50" s="78"/>
      <c r="J50" s="20" t="s">
        <v>5750</v>
      </c>
      <c r="K50" s="78" t="s">
        <v>1448</v>
      </c>
      <c r="L50" s="78" t="s">
        <v>1450</v>
      </c>
      <c r="M50" s="78" t="s">
        <v>4715</v>
      </c>
      <c r="N50" s="78">
        <v>31.9</v>
      </c>
      <c r="O50" s="78">
        <v>-15.4</v>
      </c>
      <c r="P50" s="25">
        <v>80.599999999999994</v>
      </c>
      <c r="Q50" s="25">
        <v>4.2</v>
      </c>
      <c r="R50" s="25"/>
      <c r="S50" s="20" t="s">
        <v>5750</v>
      </c>
      <c r="T50" s="25" t="s">
        <v>1448</v>
      </c>
      <c r="U50" s="25" t="s">
        <v>1450</v>
      </c>
      <c r="V50" s="25" t="s">
        <v>4715</v>
      </c>
      <c r="W50" s="25">
        <v>35.700000000000003</v>
      </c>
      <c r="X50" s="25">
        <v>42.7</v>
      </c>
      <c r="Y50" s="25">
        <v>68.400000000000006</v>
      </c>
      <c r="Z50" s="25">
        <v>61.9</v>
      </c>
      <c r="AA50" s="25"/>
      <c r="AB50" s="20" t="s">
        <v>5750</v>
      </c>
      <c r="AC50" s="25" t="s">
        <v>103</v>
      </c>
      <c r="AD50" s="25" t="s">
        <v>105</v>
      </c>
      <c r="AE50" s="25" t="s">
        <v>4052</v>
      </c>
      <c r="AF50" s="25">
        <v>21.4</v>
      </c>
      <c r="AG50" s="25">
        <v>46.9</v>
      </c>
      <c r="AH50" s="78">
        <v>-73.599999999999994</v>
      </c>
      <c r="AI50" s="78">
        <v>-59</v>
      </c>
    </row>
    <row r="51" spans="1:35" x14ac:dyDescent="0.2">
      <c r="A51" s="20" t="s">
        <v>5750</v>
      </c>
      <c r="B51" s="25" t="s">
        <v>97</v>
      </c>
      <c r="C51" s="25" t="s">
        <v>99</v>
      </c>
      <c r="D51" s="25" t="s">
        <v>4327</v>
      </c>
      <c r="E51" s="25">
        <v>81.599999999999994</v>
      </c>
      <c r="F51" s="25">
        <v>-22</v>
      </c>
      <c r="G51" s="78">
        <v>102.9</v>
      </c>
      <c r="H51" s="78">
        <v>-47</v>
      </c>
      <c r="I51" s="78"/>
      <c r="J51" s="20" t="s">
        <v>5750</v>
      </c>
      <c r="K51" s="78" t="s">
        <v>1451</v>
      </c>
      <c r="L51" s="78" t="s">
        <v>1453</v>
      </c>
      <c r="M51" s="78" t="s">
        <v>4281</v>
      </c>
      <c r="N51" s="78">
        <v>45.3</v>
      </c>
      <c r="O51" s="78">
        <v>27.2</v>
      </c>
      <c r="P51" s="25">
        <v>-6</v>
      </c>
      <c r="Q51" s="25">
        <v>34.6</v>
      </c>
      <c r="R51" s="25"/>
      <c r="S51" s="20" t="s">
        <v>5750</v>
      </c>
      <c r="T51" s="25" t="s">
        <v>1451</v>
      </c>
      <c r="U51" s="25" t="s">
        <v>1453</v>
      </c>
      <c r="V51" s="25" t="s">
        <v>4281</v>
      </c>
      <c r="W51" s="25">
        <v>-11.3</v>
      </c>
      <c r="X51" s="25">
        <v>26.5</v>
      </c>
      <c r="Y51" s="25">
        <v>35.5</v>
      </c>
      <c r="Z51" s="78">
        <v>-33.299999999999997</v>
      </c>
      <c r="AA51" s="25"/>
      <c r="AB51" s="20" t="s">
        <v>5750</v>
      </c>
      <c r="AC51" s="25" t="s">
        <v>106</v>
      </c>
      <c r="AD51" s="25" t="s">
        <v>108</v>
      </c>
      <c r="AE51" s="25" t="s">
        <v>4730</v>
      </c>
      <c r="AF51" s="25">
        <v>24.2</v>
      </c>
      <c r="AG51" s="25">
        <v>-41.3</v>
      </c>
      <c r="AH51" s="78">
        <v>28.7</v>
      </c>
      <c r="AI51" s="78">
        <v>12</v>
      </c>
    </row>
    <row r="52" spans="1:35" x14ac:dyDescent="0.2">
      <c r="A52" s="20" t="s">
        <v>5750</v>
      </c>
      <c r="B52" s="25" t="s">
        <v>31</v>
      </c>
      <c r="C52" s="25" t="s">
        <v>33</v>
      </c>
      <c r="D52" s="25" t="s">
        <v>4734</v>
      </c>
      <c r="E52" s="25">
        <v>101.5</v>
      </c>
      <c r="F52" s="25">
        <v>27</v>
      </c>
      <c r="G52" s="78">
        <v>97.2</v>
      </c>
      <c r="H52" s="78">
        <v>77</v>
      </c>
      <c r="I52" s="78"/>
      <c r="J52" s="20" t="s">
        <v>5750</v>
      </c>
      <c r="K52" s="78" t="s">
        <v>1433</v>
      </c>
      <c r="L52" s="78" t="s">
        <v>1435</v>
      </c>
      <c r="M52" s="78" t="s">
        <v>4610</v>
      </c>
      <c r="N52" s="78">
        <v>45</v>
      </c>
      <c r="O52" s="78">
        <v>32.200000000000003</v>
      </c>
      <c r="P52" s="25">
        <v>81.400000000000006</v>
      </c>
      <c r="Q52" s="25">
        <v>44.4</v>
      </c>
      <c r="R52" s="25"/>
      <c r="S52" s="20" t="s">
        <v>5750</v>
      </c>
      <c r="T52" s="25" t="s">
        <v>1433</v>
      </c>
      <c r="U52" s="25" t="s">
        <v>1435</v>
      </c>
      <c r="V52" s="25" t="s">
        <v>4610</v>
      </c>
      <c r="W52" s="25">
        <v>-7.4</v>
      </c>
      <c r="X52" s="25">
        <v>53.7</v>
      </c>
      <c r="Y52" s="25">
        <v>-2.1</v>
      </c>
      <c r="Z52" s="78">
        <v>-70.7</v>
      </c>
      <c r="AA52" s="25"/>
      <c r="AB52" s="20" t="s">
        <v>5750</v>
      </c>
      <c r="AC52" s="25" t="s">
        <v>109</v>
      </c>
      <c r="AD52" s="25" t="s">
        <v>111</v>
      </c>
      <c r="AE52" s="25" t="s">
        <v>4067</v>
      </c>
      <c r="AF52" s="25">
        <v>10.5</v>
      </c>
      <c r="AG52" s="25">
        <v>33.299999999999997</v>
      </c>
      <c r="AH52" s="78">
        <v>-36.9</v>
      </c>
      <c r="AI52" s="78">
        <v>16.399999999999999</v>
      </c>
    </row>
    <row r="53" spans="1:35" x14ac:dyDescent="0.2">
      <c r="A53" s="20" t="s">
        <v>5750</v>
      </c>
      <c r="B53" s="25" t="s">
        <v>34</v>
      </c>
      <c r="C53" s="25" t="s">
        <v>36</v>
      </c>
      <c r="D53" s="25" t="s">
        <v>4727</v>
      </c>
      <c r="E53" s="25">
        <v>63.4</v>
      </c>
      <c r="F53" s="25">
        <v>-31</v>
      </c>
      <c r="G53" s="78">
        <v>87</v>
      </c>
      <c r="H53" s="78">
        <v>-86</v>
      </c>
      <c r="I53" s="78"/>
      <c r="J53" s="20" t="s">
        <v>5750</v>
      </c>
      <c r="K53" s="78" t="s">
        <v>1436</v>
      </c>
      <c r="L53" s="78" t="s">
        <v>1438</v>
      </c>
      <c r="M53" s="78" t="s">
        <v>4640</v>
      </c>
      <c r="N53" s="78">
        <v>32.200000000000003</v>
      </c>
      <c r="O53" s="78">
        <v>-3.2</v>
      </c>
      <c r="P53" s="25">
        <v>87.2</v>
      </c>
      <c r="Q53" s="25">
        <v>-29.6</v>
      </c>
      <c r="R53" s="25"/>
      <c r="S53" s="20" t="s">
        <v>5750</v>
      </c>
      <c r="T53" s="25" t="s">
        <v>1436</v>
      </c>
      <c r="U53" s="25" t="s">
        <v>1438</v>
      </c>
      <c r="V53" s="25" t="s">
        <v>4640</v>
      </c>
      <c r="W53" s="25">
        <v>-1.6</v>
      </c>
      <c r="X53" s="25">
        <v>31.9</v>
      </c>
      <c r="Y53" s="25">
        <v>27.8</v>
      </c>
      <c r="Z53" s="78">
        <v>30.7</v>
      </c>
      <c r="AA53" s="25"/>
      <c r="AB53" s="20" t="s">
        <v>5750</v>
      </c>
      <c r="AC53" s="25" t="s">
        <v>112</v>
      </c>
      <c r="AD53" s="25" t="s">
        <v>114</v>
      </c>
      <c r="AE53" s="25" t="s">
        <v>4068</v>
      </c>
      <c r="AF53" s="25">
        <v>-38.9</v>
      </c>
      <c r="AG53" s="25">
        <v>43.5</v>
      </c>
      <c r="AH53" s="78">
        <v>-25.4</v>
      </c>
      <c r="AI53" s="78">
        <v>-5.8</v>
      </c>
    </row>
    <row r="54" spans="1:35" x14ac:dyDescent="0.2">
      <c r="A54" s="20" t="s">
        <v>5750</v>
      </c>
      <c r="B54" s="25" t="s">
        <v>100</v>
      </c>
      <c r="C54" s="25" t="s">
        <v>102</v>
      </c>
      <c r="D54" s="25" t="s">
        <v>4093</v>
      </c>
      <c r="E54" s="25">
        <v>97</v>
      </c>
      <c r="F54" s="25">
        <v>-24</v>
      </c>
      <c r="G54" s="78">
        <v>102.9</v>
      </c>
      <c r="H54" s="78">
        <v>2</v>
      </c>
      <c r="I54" s="78"/>
      <c r="J54" s="20" t="s">
        <v>5750</v>
      </c>
      <c r="K54" s="78" t="s">
        <v>1454</v>
      </c>
      <c r="L54" s="78" t="s">
        <v>1456</v>
      </c>
      <c r="M54" s="78" t="s">
        <v>4706</v>
      </c>
      <c r="N54" s="78">
        <v>-67</v>
      </c>
      <c r="O54" s="78">
        <v>20.9</v>
      </c>
      <c r="P54" s="25">
        <v>-14.1</v>
      </c>
      <c r="Q54" s="25">
        <v>0</v>
      </c>
      <c r="R54" s="25"/>
      <c r="S54" s="20" t="s">
        <v>5750</v>
      </c>
      <c r="T54" s="25" t="s">
        <v>1454</v>
      </c>
      <c r="U54" s="25" t="s">
        <v>1456</v>
      </c>
      <c r="V54" s="25" t="s">
        <v>4706</v>
      </c>
      <c r="W54" s="25">
        <v>-114.6</v>
      </c>
      <c r="X54" s="25">
        <v>10.1</v>
      </c>
      <c r="Y54" s="25">
        <v>-215.7</v>
      </c>
      <c r="Z54" s="78">
        <v>-33.299999999999997</v>
      </c>
      <c r="AA54" s="25"/>
      <c r="AB54" s="20" t="s">
        <v>5750</v>
      </c>
      <c r="AC54" s="25" t="s">
        <v>19</v>
      </c>
      <c r="AD54" s="25" t="s">
        <v>21</v>
      </c>
      <c r="AE54" s="25" t="s">
        <v>4069</v>
      </c>
      <c r="AF54" s="25">
        <v>-88.8</v>
      </c>
      <c r="AG54" s="25">
        <v>57</v>
      </c>
      <c r="AH54" s="78">
        <v>21.3</v>
      </c>
      <c r="AI54" s="78">
        <v>56.4</v>
      </c>
    </row>
    <row r="55" spans="1:35" x14ac:dyDescent="0.2">
      <c r="A55" s="20" t="s">
        <v>5750</v>
      </c>
      <c r="B55" s="25" t="s">
        <v>37</v>
      </c>
      <c r="C55" s="25" t="s">
        <v>39</v>
      </c>
      <c r="D55" s="25" t="s">
        <v>4444</v>
      </c>
      <c r="E55" s="25">
        <v>75</v>
      </c>
      <c r="F55" s="25">
        <v>2</v>
      </c>
      <c r="G55" s="78">
        <v>67.400000000000006</v>
      </c>
      <c r="H55" s="78">
        <v>-40</v>
      </c>
      <c r="I55" s="78"/>
      <c r="J55" s="20" t="s">
        <v>5750</v>
      </c>
      <c r="K55" s="78" t="s">
        <v>1457</v>
      </c>
      <c r="L55" s="78" t="s">
        <v>1459</v>
      </c>
      <c r="M55" s="78" t="s">
        <v>4111</v>
      </c>
      <c r="N55" s="78">
        <v>54.5</v>
      </c>
      <c r="O55" s="78">
        <v>27.8</v>
      </c>
      <c r="P55" s="25">
        <v>-79.3</v>
      </c>
      <c r="Q55" s="25">
        <v>34.6</v>
      </c>
      <c r="R55" s="25"/>
      <c r="S55" s="20" t="s">
        <v>5750</v>
      </c>
      <c r="T55" s="25" t="s">
        <v>1457</v>
      </c>
      <c r="U55" s="25" t="s">
        <v>1459</v>
      </c>
      <c r="V55" s="25" t="s">
        <v>4111</v>
      </c>
      <c r="W55" s="25">
        <v>-7.1</v>
      </c>
      <c r="X55" s="25">
        <v>23.7</v>
      </c>
      <c r="Y55" s="25">
        <v>65.2</v>
      </c>
      <c r="Z55" s="78">
        <v>-28</v>
      </c>
      <c r="AA55" s="25"/>
      <c r="AB55" s="20" t="s">
        <v>5750</v>
      </c>
      <c r="AC55" s="25" t="s">
        <v>40</v>
      </c>
      <c r="AD55" s="25" t="s">
        <v>42</v>
      </c>
      <c r="AE55" s="25" t="s">
        <v>4037</v>
      </c>
      <c r="AF55" s="25">
        <v>9.6</v>
      </c>
      <c r="AG55" s="25">
        <v>6.2</v>
      </c>
      <c r="AH55" s="78">
        <v>24.8</v>
      </c>
      <c r="AI55" s="78">
        <v>3.1</v>
      </c>
    </row>
    <row r="56" spans="1:35" x14ac:dyDescent="0.2">
      <c r="A56" s="20" t="s">
        <v>5750</v>
      </c>
      <c r="B56" s="25" t="s">
        <v>103</v>
      </c>
      <c r="C56" s="25" t="s">
        <v>105</v>
      </c>
      <c r="D56" s="25" t="s">
        <v>4052</v>
      </c>
      <c r="E56" s="25">
        <v>72.2</v>
      </c>
      <c r="F56" s="25">
        <v>-31</v>
      </c>
      <c r="G56" s="78">
        <v>29.1</v>
      </c>
      <c r="H56" s="78">
        <v>-5</v>
      </c>
      <c r="I56" s="78"/>
      <c r="J56" s="20" t="s">
        <v>5750</v>
      </c>
      <c r="K56" s="78" t="s">
        <v>1460</v>
      </c>
      <c r="L56" s="78" t="s">
        <v>1462</v>
      </c>
      <c r="M56" s="78" t="s">
        <v>4132</v>
      </c>
      <c r="N56" s="78">
        <v>50.1</v>
      </c>
      <c r="O56" s="78">
        <v>20.2</v>
      </c>
      <c r="P56" s="25">
        <v>100</v>
      </c>
      <c r="Q56" s="25">
        <v>29.6</v>
      </c>
      <c r="R56" s="25"/>
      <c r="S56" s="20" t="s">
        <v>5750</v>
      </c>
      <c r="T56" s="25" t="s">
        <v>1460</v>
      </c>
      <c r="U56" s="25" t="s">
        <v>1462</v>
      </c>
      <c r="V56" s="25" t="s">
        <v>4132</v>
      </c>
      <c r="W56" s="25">
        <v>17.5</v>
      </c>
      <c r="X56" s="25">
        <v>72.8</v>
      </c>
      <c r="Y56" s="25">
        <v>45.1</v>
      </c>
      <c r="Z56" s="78">
        <v>57.3</v>
      </c>
      <c r="AA56" s="25"/>
      <c r="AB56" s="20" t="s">
        <v>5750</v>
      </c>
      <c r="AC56" s="25" t="s">
        <v>22</v>
      </c>
      <c r="AD56" s="25" t="s">
        <v>24</v>
      </c>
      <c r="AE56" s="25" t="s">
        <v>5304</v>
      </c>
      <c r="AF56" s="25">
        <v>20.6</v>
      </c>
      <c r="AG56" s="25">
        <v>-10.8</v>
      </c>
      <c r="AH56" s="78">
        <v>31.8</v>
      </c>
      <c r="AI56" s="78">
        <v>-41.3</v>
      </c>
    </row>
    <row r="57" spans="1:35" x14ac:dyDescent="0.2">
      <c r="A57" s="20" t="s">
        <v>5750</v>
      </c>
      <c r="B57" s="25" t="s">
        <v>106</v>
      </c>
      <c r="C57" s="25" t="s">
        <v>108</v>
      </c>
      <c r="D57" s="25" t="s">
        <v>4730</v>
      </c>
      <c r="E57" s="25">
        <v>91.4</v>
      </c>
      <c r="F57" s="25">
        <v>53</v>
      </c>
      <c r="G57" s="78">
        <v>102.9</v>
      </c>
      <c r="H57" s="78">
        <v>90</v>
      </c>
      <c r="I57" s="78"/>
      <c r="J57" s="20" t="s">
        <v>5750</v>
      </c>
      <c r="K57" s="78" t="s">
        <v>1463</v>
      </c>
      <c r="L57" s="78" t="s">
        <v>1465</v>
      </c>
      <c r="M57" s="78" t="s">
        <v>4105</v>
      </c>
      <c r="N57" s="78">
        <v>34.700000000000003</v>
      </c>
      <c r="O57" s="78">
        <v>27.2</v>
      </c>
      <c r="P57" s="25">
        <v>40.9</v>
      </c>
      <c r="Q57" s="25">
        <v>0</v>
      </c>
      <c r="R57" s="25"/>
      <c r="S57" s="20" t="s">
        <v>5750</v>
      </c>
      <c r="T57" s="25" t="s">
        <v>1463</v>
      </c>
      <c r="U57" s="25" t="s">
        <v>1465</v>
      </c>
      <c r="V57" s="25" t="s">
        <v>4105</v>
      </c>
      <c r="W57" s="25">
        <v>-10.6</v>
      </c>
      <c r="X57" s="25">
        <v>53.7</v>
      </c>
      <c r="Y57" s="25">
        <v>82.1</v>
      </c>
      <c r="Z57" s="78">
        <v>-12</v>
      </c>
      <c r="AA57" s="25"/>
      <c r="AB57" s="20" t="s">
        <v>5750</v>
      </c>
      <c r="AC57" s="25" t="s">
        <v>43</v>
      </c>
      <c r="AD57" s="25" t="s">
        <v>45</v>
      </c>
      <c r="AE57" s="25" t="s">
        <v>4062</v>
      </c>
      <c r="AF57" s="25">
        <v>58.4</v>
      </c>
      <c r="AG57" s="25">
        <v>26.5</v>
      </c>
      <c r="AH57" s="78">
        <v>39</v>
      </c>
      <c r="AI57" s="78">
        <v>-10.199999999999999</v>
      </c>
    </row>
    <row r="58" spans="1:35" x14ac:dyDescent="0.2">
      <c r="A58" s="20" t="s">
        <v>5750</v>
      </c>
      <c r="B58" s="25" t="s">
        <v>109</v>
      </c>
      <c r="C58" s="25" t="s">
        <v>111</v>
      </c>
      <c r="D58" s="25" t="s">
        <v>4067</v>
      </c>
      <c r="E58" s="25">
        <v>-6.1</v>
      </c>
      <c r="F58" s="25">
        <v>-76</v>
      </c>
      <c r="G58" s="78">
        <v>51.1</v>
      </c>
      <c r="H58" s="78">
        <v>5</v>
      </c>
      <c r="I58" s="78"/>
      <c r="J58" s="20" t="s">
        <v>5750</v>
      </c>
      <c r="K58" s="78" t="s">
        <v>1466</v>
      </c>
      <c r="L58" s="78" t="s">
        <v>1468</v>
      </c>
      <c r="M58" s="78" t="s">
        <v>4635</v>
      </c>
      <c r="N58" s="78">
        <v>-35.1</v>
      </c>
      <c r="O58" s="78">
        <v>12.6</v>
      </c>
      <c r="P58" s="25">
        <v>-128.9</v>
      </c>
      <c r="Q58" s="25">
        <v>-29.6</v>
      </c>
      <c r="R58" s="25"/>
      <c r="S58" s="20" t="s">
        <v>5750</v>
      </c>
      <c r="T58" s="25" t="s">
        <v>1466</v>
      </c>
      <c r="U58" s="25" t="s">
        <v>1468</v>
      </c>
      <c r="V58" s="25" t="s">
        <v>4635</v>
      </c>
      <c r="W58" s="25">
        <v>39.6</v>
      </c>
      <c r="X58" s="25">
        <v>26.5</v>
      </c>
      <c r="Y58" s="25">
        <v>50.2</v>
      </c>
      <c r="Z58" s="78">
        <v>36</v>
      </c>
      <c r="AA58" s="25"/>
      <c r="AB58" s="20" t="s">
        <v>5750</v>
      </c>
      <c r="AC58" s="25" t="s">
        <v>115</v>
      </c>
      <c r="AD58" s="25" t="s">
        <v>117</v>
      </c>
      <c r="AE58" s="25" t="s">
        <v>5305</v>
      </c>
      <c r="AF58" s="25">
        <v>-77.599999999999994</v>
      </c>
      <c r="AG58" s="25">
        <v>19.7</v>
      </c>
      <c r="AH58" s="78">
        <v>-98.6</v>
      </c>
      <c r="AI58" s="78">
        <v>7.5</v>
      </c>
    </row>
    <row r="59" spans="1:35" x14ac:dyDescent="0.2">
      <c r="A59" s="20" t="s">
        <v>5750</v>
      </c>
      <c r="B59" s="25" t="s">
        <v>112</v>
      </c>
      <c r="C59" s="25" t="s">
        <v>114</v>
      </c>
      <c r="D59" s="25" t="s">
        <v>4068</v>
      </c>
      <c r="E59" s="25">
        <v>26</v>
      </c>
      <c r="F59" s="25">
        <v>-29</v>
      </c>
      <c r="G59" s="78">
        <v>46.3</v>
      </c>
      <c r="H59" s="78">
        <v>2</v>
      </c>
      <c r="I59" s="78"/>
      <c r="J59" s="20" t="s">
        <v>5750</v>
      </c>
      <c r="K59" s="78" t="s">
        <v>1469</v>
      </c>
      <c r="L59" s="78" t="s">
        <v>1471</v>
      </c>
      <c r="M59" s="78" t="s">
        <v>4259</v>
      </c>
      <c r="N59" s="78">
        <v>43</v>
      </c>
      <c r="O59" s="78">
        <v>34.799999999999997</v>
      </c>
      <c r="P59" s="25">
        <v>-75.3</v>
      </c>
      <c r="Q59" s="25">
        <v>24.7</v>
      </c>
      <c r="R59" s="25"/>
      <c r="S59" s="20" t="s">
        <v>5750</v>
      </c>
      <c r="T59" s="25" t="s">
        <v>1469</v>
      </c>
      <c r="U59" s="25" t="s">
        <v>1471</v>
      </c>
      <c r="V59" s="25" t="s">
        <v>4259</v>
      </c>
      <c r="W59" s="25">
        <v>-11.6</v>
      </c>
      <c r="X59" s="25">
        <v>37.4</v>
      </c>
      <c r="Y59" s="25">
        <v>59</v>
      </c>
      <c r="Z59" s="78">
        <v>30.7</v>
      </c>
      <c r="AA59" s="25"/>
      <c r="AB59" s="20" t="s">
        <v>5750</v>
      </c>
      <c r="AC59" s="25" t="s">
        <v>118</v>
      </c>
      <c r="AD59" s="25" t="s">
        <v>5548</v>
      </c>
      <c r="AE59" s="25" t="s">
        <v>4044</v>
      </c>
      <c r="AF59" s="25">
        <v>35.9</v>
      </c>
      <c r="AG59" s="25">
        <v>33.299999999999997</v>
      </c>
      <c r="AH59" s="78">
        <v>-21</v>
      </c>
      <c r="AI59" s="78">
        <v>-1.3</v>
      </c>
    </row>
    <row r="60" spans="1:35" x14ac:dyDescent="0.2">
      <c r="A60" s="20" t="s">
        <v>5750</v>
      </c>
      <c r="B60" s="25" t="s">
        <v>19</v>
      </c>
      <c r="C60" s="25" t="s">
        <v>21</v>
      </c>
      <c r="D60" s="25" t="s">
        <v>4069</v>
      </c>
      <c r="E60" s="25">
        <v>34.1</v>
      </c>
      <c r="F60" s="25">
        <v>-27</v>
      </c>
      <c r="G60" s="78">
        <v>-60.1</v>
      </c>
      <c r="H60" s="78">
        <v>-44</v>
      </c>
      <c r="I60" s="78"/>
      <c r="J60" s="20" t="s">
        <v>5750</v>
      </c>
      <c r="K60" s="78" t="s">
        <v>1472</v>
      </c>
      <c r="L60" s="78" t="s">
        <v>1474</v>
      </c>
      <c r="M60" s="78" t="s">
        <v>4273</v>
      </c>
      <c r="N60" s="78">
        <v>48.9</v>
      </c>
      <c r="O60" s="78">
        <v>36</v>
      </c>
      <c r="P60" s="25">
        <v>36.799999999999997</v>
      </c>
      <c r="Q60" s="25">
        <v>-4.9000000000000004</v>
      </c>
      <c r="R60" s="25"/>
      <c r="S60" s="20" t="s">
        <v>5750</v>
      </c>
      <c r="T60" s="25" t="s">
        <v>1472</v>
      </c>
      <c r="U60" s="25" t="s">
        <v>1474</v>
      </c>
      <c r="V60" s="25" t="s">
        <v>4273</v>
      </c>
      <c r="W60" s="25">
        <v>-6.5</v>
      </c>
      <c r="X60" s="25">
        <v>64.599999999999994</v>
      </c>
      <c r="Y60" s="25">
        <v>96.4</v>
      </c>
      <c r="Z60" s="78">
        <v>46.7</v>
      </c>
      <c r="AA60" s="25"/>
      <c r="AB60" s="20" t="s">
        <v>5750</v>
      </c>
      <c r="AC60" s="25" t="s">
        <v>121</v>
      </c>
      <c r="AD60" s="25" t="s">
        <v>123</v>
      </c>
      <c r="AE60" s="25" t="s">
        <v>4087</v>
      </c>
      <c r="AF60" s="25">
        <v>50.6</v>
      </c>
      <c r="AG60" s="25">
        <v>36.700000000000003</v>
      </c>
      <c r="AH60" s="78">
        <v>25.4</v>
      </c>
      <c r="AI60" s="78">
        <v>-14.6</v>
      </c>
    </row>
    <row r="61" spans="1:35" x14ac:dyDescent="0.2">
      <c r="A61" s="20" t="s">
        <v>5750</v>
      </c>
      <c r="B61" s="25" t="s">
        <v>40</v>
      </c>
      <c r="C61" s="25" t="s">
        <v>42</v>
      </c>
      <c r="D61" s="25" t="s">
        <v>4037</v>
      </c>
      <c r="E61" s="25">
        <v>39.5</v>
      </c>
      <c r="F61" s="25">
        <v>-59</v>
      </c>
      <c r="G61" s="78">
        <v>63.1</v>
      </c>
      <c r="H61" s="78">
        <v>-53</v>
      </c>
      <c r="I61" s="78"/>
      <c r="J61" s="20" t="s">
        <v>5750</v>
      </c>
      <c r="K61" s="78" t="s">
        <v>1475</v>
      </c>
      <c r="L61" s="78" t="s">
        <v>1477</v>
      </c>
      <c r="M61" s="78" t="s">
        <v>4664</v>
      </c>
      <c r="N61" s="78">
        <v>92.4</v>
      </c>
      <c r="O61" s="78">
        <v>37.9</v>
      </c>
      <c r="P61" s="25">
        <v>100</v>
      </c>
      <c r="Q61" s="25">
        <v>64.2</v>
      </c>
      <c r="R61" s="25"/>
      <c r="S61" s="20" t="s">
        <v>5750</v>
      </c>
      <c r="T61" s="25" t="s">
        <v>1475</v>
      </c>
      <c r="U61" s="25" t="s">
        <v>1477</v>
      </c>
      <c r="V61" s="25" t="s">
        <v>4664</v>
      </c>
      <c r="W61" s="25">
        <v>-26.8</v>
      </c>
      <c r="X61" s="25">
        <v>15.6</v>
      </c>
      <c r="Y61" s="25">
        <v>79.2</v>
      </c>
      <c r="Z61" s="78">
        <v>84</v>
      </c>
      <c r="AA61" s="25"/>
      <c r="AB61" s="20" t="s">
        <v>5750</v>
      </c>
      <c r="AC61" s="25" t="s">
        <v>46</v>
      </c>
      <c r="AD61" s="25" t="s">
        <v>48</v>
      </c>
      <c r="AE61" s="25" t="s">
        <v>4043</v>
      </c>
      <c r="AF61" s="25">
        <v>-26.3</v>
      </c>
      <c r="AG61" s="25">
        <v>43.5</v>
      </c>
      <c r="AH61" s="78">
        <v>-86.6</v>
      </c>
      <c r="AI61" s="78">
        <v>3.1</v>
      </c>
    </row>
    <row r="62" spans="1:35" x14ac:dyDescent="0.2">
      <c r="A62" s="20" t="s">
        <v>5750</v>
      </c>
      <c r="B62" s="25" t="s">
        <v>22</v>
      </c>
      <c r="C62" s="25" t="s">
        <v>24</v>
      </c>
      <c r="D62" s="25" t="s">
        <v>4076</v>
      </c>
      <c r="E62" s="25">
        <v>53.9</v>
      </c>
      <c r="F62" s="25">
        <v>-26</v>
      </c>
      <c r="G62" s="78">
        <v>88.4</v>
      </c>
      <c r="H62" s="78">
        <v>-53</v>
      </c>
      <c r="I62" s="78"/>
      <c r="J62" s="20" t="s">
        <v>5750</v>
      </c>
      <c r="K62" s="78" t="s">
        <v>1478</v>
      </c>
      <c r="L62" s="78" t="s">
        <v>1480</v>
      </c>
      <c r="M62" s="78" t="s">
        <v>4665</v>
      </c>
      <c r="N62" s="78">
        <v>5.3</v>
      </c>
      <c r="O62" s="78">
        <v>7.6</v>
      </c>
      <c r="P62" s="25">
        <v>-28.9</v>
      </c>
      <c r="Q62" s="25">
        <v>44.4</v>
      </c>
      <c r="R62" s="25"/>
      <c r="S62" s="20" t="s">
        <v>5750</v>
      </c>
      <c r="T62" s="25" t="s">
        <v>1478</v>
      </c>
      <c r="U62" s="25" t="s">
        <v>1480</v>
      </c>
      <c r="V62" s="25" t="s">
        <v>4665</v>
      </c>
      <c r="W62" s="25">
        <v>-24.4</v>
      </c>
      <c r="X62" s="25">
        <v>29.2</v>
      </c>
      <c r="Y62" s="25">
        <v>29.1</v>
      </c>
      <c r="Z62" s="78">
        <v>36</v>
      </c>
      <c r="AA62" s="25"/>
      <c r="AB62" s="20" t="s">
        <v>5750</v>
      </c>
      <c r="AC62" s="25" t="s">
        <v>124</v>
      </c>
      <c r="AD62" s="25" t="s">
        <v>126</v>
      </c>
      <c r="AE62" s="25" t="s">
        <v>4040</v>
      </c>
      <c r="AF62" s="25">
        <v>11.1</v>
      </c>
      <c r="AG62" s="25">
        <v>57</v>
      </c>
      <c r="AH62" s="78">
        <v>-49.8</v>
      </c>
      <c r="AI62" s="78">
        <v>3.1</v>
      </c>
    </row>
    <row r="63" spans="1:35" x14ac:dyDescent="0.2">
      <c r="A63" s="20" t="s">
        <v>5750</v>
      </c>
      <c r="B63" s="25" t="s">
        <v>43</v>
      </c>
      <c r="C63" s="25" t="s">
        <v>45</v>
      </c>
      <c r="D63" s="25" t="s">
        <v>4062</v>
      </c>
      <c r="E63" s="25">
        <v>98.9</v>
      </c>
      <c r="F63" s="25">
        <v>12</v>
      </c>
      <c r="G63" s="78">
        <v>102.9</v>
      </c>
      <c r="H63" s="78">
        <v>99</v>
      </c>
      <c r="I63" s="78"/>
      <c r="J63" s="20" t="s">
        <v>5750</v>
      </c>
      <c r="K63" s="78" t="s">
        <v>1481</v>
      </c>
      <c r="L63" s="78" t="s">
        <v>1483</v>
      </c>
      <c r="M63" s="78" t="s">
        <v>4652</v>
      </c>
      <c r="N63" s="78">
        <v>37.799999999999997</v>
      </c>
      <c r="O63" s="78">
        <v>31.6</v>
      </c>
      <c r="P63" s="25">
        <v>-11.4</v>
      </c>
      <c r="Q63" s="25">
        <v>74.099999999999994</v>
      </c>
      <c r="R63" s="25"/>
      <c r="S63" s="20" t="s">
        <v>5750</v>
      </c>
      <c r="T63" s="25" t="s">
        <v>1481</v>
      </c>
      <c r="U63" s="25" t="s">
        <v>1483</v>
      </c>
      <c r="V63" s="25" t="s">
        <v>4652</v>
      </c>
      <c r="W63" s="25">
        <v>-64.2</v>
      </c>
      <c r="X63" s="25">
        <v>-6.2</v>
      </c>
      <c r="Y63" s="25">
        <v>51</v>
      </c>
      <c r="Z63" s="78">
        <v>36</v>
      </c>
      <c r="AA63" s="25"/>
      <c r="AB63" s="20" t="s">
        <v>5750</v>
      </c>
      <c r="AC63" s="25" t="s">
        <v>127</v>
      </c>
      <c r="AD63" s="25" t="s">
        <v>129</v>
      </c>
      <c r="AE63" s="25" t="s">
        <v>5329</v>
      </c>
      <c r="AF63" s="25">
        <v>-30.9</v>
      </c>
      <c r="AG63" s="25">
        <v>-14.2</v>
      </c>
      <c r="AH63" s="78">
        <v>37.6</v>
      </c>
      <c r="AI63" s="78">
        <v>20.9</v>
      </c>
    </row>
    <row r="64" spans="1:35" x14ac:dyDescent="0.2">
      <c r="A64" s="20" t="s">
        <v>5750</v>
      </c>
      <c r="B64" s="25" t="s">
        <v>115</v>
      </c>
      <c r="C64" s="25" t="s">
        <v>117</v>
      </c>
      <c r="D64" s="25" t="s">
        <v>4045</v>
      </c>
      <c r="E64" s="25">
        <v>40.4</v>
      </c>
      <c r="F64" s="25">
        <v>-14</v>
      </c>
      <c r="G64" s="78">
        <v>-127.1</v>
      </c>
      <c r="H64" s="78">
        <v>12</v>
      </c>
      <c r="I64" s="78"/>
      <c r="J64" s="20" t="s">
        <v>5750</v>
      </c>
      <c r="K64" s="78" t="s">
        <v>1484</v>
      </c>
      <c r="L64" s="78" t="s">
        <v>1486</v>
      </c>
      <c r="M64" s="78" t="s">
        <v>4674</v>
      </c>
      <c r="N64" s="78">
        <v>25.4</v>
      </c>
      <c r="O64" s="78">
        <v>24</v>
      </c>
      <c r="P64" s="25">
        <v>84.1</v>
      </c>
      <c r="Q64" s="25">
        <v>49.4</v>
      </c>
      <c r="R64" s="25"/>
      <c r="S64" s="20" t="s">
        <v>5750</v>
      </c>
      <c r="T64" s="25" t="s">
        <v>1484</v>
      </c>
      <c r="U64" s="25" t="s">
        <v>1486</v>
      </c>
      <c r="V64" s="25" t="s">
        <v>4674</v>
      </c>
      <c r="W64" s="25">
        <v>-18.8</v>
      </c>
      <c r="X64" s="25">
        <v>-3.5</v>
      </c>
      <c r="Y64" s="25">
        <v>74.5</v>
      </c>
      <c r="Z64" s="78">
        <v>68</v>
      </c>
      <c r="AA64" s="25"/>
      <c r="AB64" s="20" t="s">
        <v>5750</v>
      </c>
      <c r="AC64" s="25" t="s">
        <v>130</v>
      </c>
      <c r="AD64" s="25" t="s">
        <v>132</v>
      </c>
      <c r="AE64" s="25" t="s">
        <v>4033</v>
      </c>
      <c r="AF64" s="25">
        <v>8.1</v>
      </c>
      <c r="AG64" s="25">
        <v>-14.2</v>
      </c>
      <c r="AH64" s="78">
        <v>-19.3</v>
      </c>
      <c r="AI64" s="78">
        <v>34.200000000000003</v>
      </c>
    </row>
    <row r="65" spans="1:35" x14ac:dyDescent="0.2">
      <c r="A65" s="20" t="s">
        <v>5750</v>
      </c>
      <c r="B65" s="25" t="s">
        <v>118</v>
      </c>
      <c r="C65" s="25" t="s">
        <v>5548</v>
      </c>
      <c r="D65" s="25" t="s">
        <v>4044</v>
      </c>
      <c r="E65" s="25">
        <v>-4.4000000000000004</v>
      </c>
      <c r="F65" s="25">
        <v>-26</v>
      </c>
      <c r="G65" s="78">
        <v>23.3</v>
      </c>
      <c r="H65" s="78">
        <v>57</v>
      </c>
      <c r="I65" s="78"/>
      <c r="J65" s="20" t="s">
        <v>5750</v>
      </c>
      <c r="K65" s="78" t="s">
        <v>1487</v>
      </c>
      <c r="L65" s="78" t="s">
        <v>1489</v>
      </c>
      <c r="M65" s="78" t="s">
        <v>4703</v>
      </c>
      <c r="N65" s="78">
        <v>22.7</v>
      </c>
      <c r="O65" s="78">
        <v>24</v>
      </c>
      <c r="P65" s="25">
        <v>-6</v>
      </c>
      <c r="Q65" s="25">
        <v>-24.7</v>
      </c>
      <c r="R65" s="25"/>
      <c r="S65" s="20" t="s">
        <v>5750</v>
      </c>
      <c r="T65" s="25" t="s">
        <v>1487</v>
      </c>
      <c r="U65" s="25" t="s">
        <v>1489</v>
      </c>
      <c r="V65" s="25" t="s">
        <v>4703</v>
      </c>
      <c r="W65" s="25">
        <v>-62</v>
      </c>
      <c r="X65" s="25">
        <v>7.4</v>
      </c>
      <c r="Y65" s="25">
        <v>50.9</v>
      </c>
      <c r="Z65" s="78">
        <v>36</v>
      </c>
      <c r="AA65" s="25"/>
      <c r="AB65" s="20" t="s">
        <v>5750</v>
      </c>
      <c r="AC65" s="25" t="s">
        <v>133</v>
      </c>
      <c r="AD65" s="25" t="s">
        <v>135</v>
      </c>
      <c r="AE65" s="25" t="s">
        <v>4065</v>
      </c>
      <c r="AF65" s="25">
        <v>-47</v>
      </c>
      <c r="AG65" s="25">
        <v>-10.8</v>
      </c>
      <c r="AH65" s="78">
        <v>-13.8</v>
      </c>
      <c r="AI65" s="78">
        <v>12</v>
      </c>
    </row>
    <row r="66" spans="1:35" x14ac:dyDescent="0.2">
      <c r="A66" s="20" t="s">
        <v>5750</v>
      </c>
      <c r="B66" s="25" t="s">
        <v>121</v>
      </c>
      <c r="C66" s="25" t="s">
        <v>123</v>
      </c>
      <c r="D66" s="25" t="s">
        <v>4086</v>
      </c>
      <c r="E66" s="25">
        <v>69.2</v>
      </c>
      <c r="F66" s="25">
        <v>-7</v>
      </c>
      <c r="G66" s="78">
        <v>102.9</v>
      </c>
      <c r="H66" s="78">
        <v>99</v>
      </c>
      <c r="I66" s="78"/>
      <c r="J66" s="20" t="s">
        <v>5750</v>
      </c>
      <c r="K66" s="78" t="s">
        <v>1490</v>
      </c>
      <c r="L66" s="78" t="s">
        <v>1492</v>
      </c>
      <c r="M66" s="78" t="s">
        <v>4500</v>
      </c>
      <c r="N66" s="78">
        <v>51.7</v>
      </c>
      <c r="O66" s="78">
        <v>46.1</v>
      </c>
      <c r="P66" s="25">
        <v>100</v>
      </c>
      <c r="Q66" s="25">
        <v>93.8</v>
      </c>
      <c r="R66" s="25"/>
      <c r="S66" s="20" t="s">
        <v>5750</v>
      </c>
      <c r="T66" s="25" t="s">
        <v>1490</v>
      </c>
      <c r="U66" s="25" t="s">
        <v>1492</v>
      </c>
      <c r="V66" s="25" t="s">
        <v>4500</v>
      </c>
      <c r="W66" s="25">
        <v>-34.9</v>
      </c>
      <c r="X66" s="25">
        <v>48.2</v>
      </c>
      <c r="Y66" s="25">
        <v>98.4</v>
      </c>
      <c r="Z66" s="78">
        <v>25.3</v>
      </c>
      <c r="AA66" s="25"/>
      <c r="AB66" s="20" t="s">
        <v>5750</v>
      </c>
      <c r="AC66" s="25" t="s">
        <v>136</v>
      </c>
      <c r="AD66" s="25" t="s">
        <v>138</v>
      </c>
      <c r="AE66" s="25" t="s">
        <v>4079</v>
      </c>
      <c r="AF66" s="25">
        <v>0.3</v>
      </c>
      <c r="AG66" s="25">
        <v>33.299999999999997</v>
      </c>
      <c r="AH66" s="78">
        <v>-23.9</v>
      </c>
      <c r="AI66" s="78">
        <v>-10.199999999999999</v>
      </c>
    </row>
    <row r="67" spans="1:35" x14ac:dyDescent="0.2">
      <c r="A67" s="20" t="s">
        <v>5750</v>
      </c>
      <c r="B67" s="25" t="s">
        <v>193</v>
      </c>
      <c r="C67" s="25" t="s">
        <v>195</v>
      </c>
      <c r="D67" s="25" t="s">
        <v>4089</v>
      </c>
      <c r="E67" s="25">
        <v>66</v>
      </c>
      <c r="F67" s="25">
        <v>-7</v>
      </c>
      <c r="G67" s="78">
        <v>102.9</v>
      </c>
      <c r="H67" s="78">
        <v>47</v>
      </c>
      <c r="I67" s="78"/>
      <c r="J67" s="20" t="s">
        <v>5750</v>
      </c>
      <c r="K67" s="78" t="s">
        <v>1493</v>
      </c>
      <c r="L67" s="78" t="s">
        <v>1495</v>
      </c>
      <c r="M67" s="78" t="s">
        <v>4537</v>
      </c>
      <c r="N67" s="78">
        <v>100</v>
      </c>
      <c r="O67" s="78">
        <v>45.5</v>
      </c>
      <c r="P67" s="25">
        <v>7.9</v>
      </c>
      <c r="Q67" s="25">
        <v>34.6</v>
      </c>
      <c r="R67" s="25"/>
      <c r="S67" s="20" t="s">
        <v>5750</v>
      </c>
      <c r="T67" s="25" t="s">
        <v>1493</v>
      </c>
      <c r="U67" s="25" t="s">
        <v>1495</v>
      </c>
      <c r="V67" s="25" t="s">
        <v>4537</v>
      </c>
      <c r="W67" s="25">
        <v>34</v>
      </c>
      <c r="X67" s="25">
        <v>15.6</v>
      </c>
      <c r="Y67" s="25">
        <v>44.4</v>
      </c>
      <c r="Z67" s="78">
        <v>36</v>
      </c>
      <c r="AA67" s="25"/>
      <c r="AB67" s="20" t="s">
        <v>5750</v>
      </c>
      <c r="AC67" s="25" t="s">
        <v>139</v>
      </c>
      <c r="AD67" s="25" t="s">
        <v>141</v>
      </c>
      <c r="AE67" s="25" t="s">
        <v>4032</v>
      </c>
      <c r="AF67" s="25">
        <v>0.5</v>
      </c>
      <c r="AG67" s="25">
        <v>-7.4</v>
      </c>
      <c r="AH67" s="78">
        <v>-41</v>
      </c>
      <c r="AI67" s="78">
        <v>25.3</v>
      </c>
    </row>
    <row r="68" spans="1:35" x14ac:dyDescent="0.2">
      <c r="A68" s="20" t="s">
        <v>5750</v>
      </c>
      <c r="B68" s="25" t="s">
        <v>46</v>
      </c>
      <c r="C68" s="25" t="s">
        <v>48</v>
      </c>
      <c r="D68" s="25" t="s">
        <v>4043</v>
      </c>
      <c r="E68" s="25">
        <v>-77.3</v>
      </c>
      <c r="F68" s="25">
        <v>-39</v>
      </c>
      <c r="G68" s="78">
        <v>34.299999999999997</v>
      </c>
      <c r="H68" s="78">
        <v>47</v>
      </c>
      <c r="I68" s="78"/>
      <c r="J68" s="20" t="s">
        <v>5750</v>
      </c>
      <c r="K68" s="78" t="s">
        <v>1496</v>
      </c>
      <c r="L68" s="78" t="s">
        <v>1498</v>
      </c>
      <c r="M68" s="78" t="s">
        <v>4127</v>
      </c>
      <c r="N68" s="78">
        <v>45.8</v>
      </c>
      <c r="O68" s="78">
        <v>69.5</v>
      </c>
      <c r="P68" s="25">
        <v>71.5</v>
      </c>
      <c r="Q68" s="25">
        <v>19.8</v>
      </c>
      <c r="R68" s="25"/>
      <c r="S68" s="20" t="s">
        <v>5750</v>
      </c>
      <c r="T68" s="25" t="s">
        <v>1496</v>
      </c>
      <c r="U68" s="25" t="s">
        <v>1498</v>
      </c>
      <c r="V68" s="25" t="s">
        <v>4127</v>
      </c>
      <c r="W68" s="25">
        <v>-51.1</v>
      </c>
      <c r="X68" s="25">
        <v>29.2</v>
      </c>
      <c r="Y68" s="25">
        <v>34.9</v>
      </c>
      <c r="Z68" s="78">
        <v>-12</v>
      </c>
      <c r="AA68" s="25"/>
      <c r="AB68" s="20" t="s">
        <v>5750</v>
      </c>
      <c r="AC68" s="25" t="s">
        <v>142</v>
      </c>
      <c r="AD68" s="25" t="s">
        <v>144</v>
      </c>
      <c r="AE68" s="25" t="s">
        <v>4070</v>
      </c>
      <c r="AF68" s="25">
        <v>-54.5</v>
      </c>
      <c r="AG68" s="25">
        <v>2.8</v>
      </c>
      <c r="AH68" s="78">
        <v>-34.700000000000003</v>
      </c>
      <c r="AI68" s="78">
        <v>-54.6</v>
      </c>
    </row>
    <row r="69" spans="1:35" x14ac:dyDescent="0.2">
      <c r="A69" s="20" t="s">
        <v>5750</v>
      </c>
      <c r="B69" s="25" t="s">
        <v>124</v>
      </c>
      <c r="C69" s="25" t="s">
        <v>126</v>
      </c>
      <c r="D69" s="25" t="s">
        <v>4040</v>
      </c>
      <c r="E69" s="25">
        <v>27.7</v>
      </c>
      <c r="F69" s="25">
        <v>-3</v>
      </c>
      <c r="G69" s="78">
        <v>-30.1</v>
      </c>
      <c r="H69" s="78">
        <v>-11</v>
      </c>
      <c r="I69" s="78"/>
      <c r="J69" s="20" t="s">
        <v>5750</v>
      </c>
      <c r="K69" s="78" t="s">
        <v>1499</v>
      </c>
      <c r="L69" s="78" t="s">
        <v>1501</v>
      </c>
      <c r="M69" s="78" t="s">
        <v>4144</v>
      </c>
      <c r="N69" s="78">
        <v>50.5</v>
      </c>
      <c r="O69" s="78">
        <v>-7</v>
      </c>
      <c r="P69" s="25">
        <v>-8.6</v>
      </c>
      <c r="Q69" s="25">
        <v>24.7</v>
      </c>
      <c r="R69" s="25"/>
      <c r="S69" s="20" t="s">
        <v>5750</v>
      </c>
      <c r="T69" s="25" t="s">
        <v>1499</v>
      </c>
      <c r="U69" s="25" t="s">
        <v>1501</v>
      </c>
      <c r="V69" s="25" t="s">
        <v>4144</v>
      </c>
      <c r="W69" s="25">
        <v>26</v>
      </c>
      <c r="X69" s="25">
        <v>10.1</v>
      </c>
      <c r="Y69" s="25">
        <v>82.7</v>
      </c>
      <c r="Z69" s="78">
        <v>41.3</v>
      </c>
      <c r="AA69" s="25"/>
      <c r="AB69" s="20" t="s">
        <v>5750</v>
      </c>
      <c r="AC69" s="25" t="s">
        <v>145</v>
      </c>
      <c r="AD69" s="25" t="s">
        <v>147</v>
      </c>
      <c r="AE69" s="25" t="s">
        <v>5306</v>
      </c>
      <c r="AF69" s="25">
        <v>96</v>
      </c>
      <c r="AG69" s="25">
        <v>-71.8</v>
      </c>
      <c r="AH69" s="78">
        <v>100</v>
      </c>
      <c r="AI69" s="78">
        <v>-41.3</v>
      </c>
    </row>
    <row r="70" spans="1:35" x14ac:dyDescent="0.2">
      <c r="A70" s="20" t="s">
        <v>5750</v>
      </c>
      <c r="B70" s="25" t="s">
        <v>127</v>
      </c>
      <c r="C70" s="25" t="s">
        <v>129</v>
      </c>
      <c r="D70" s="25" t="s">
        <v>4066</v>
      </c>
      <c r="E70" s="25">
        <v>98.7</v>
      </c>
      <c r="F70" s="25">
        <v>-48</v>
      </c>
      <c r="G70" s="78">
        <v>95.6</v>
      </c>
      <c r="H70" s="78">
        <v>44</v>
      </c>
      <c r="I70" s="78"/>
      <c r="J70" s="20" t="s">
        <v>5750</v>
      </c>
      <c r="K70" s="78" t="s">
        <v>1502</v>
      </c>
      <c r="L70" s="78" t="s">
        <v>1504</v>
      </c>
      <c r="M70" s="78" t="s">
        <v>4272</v>
      </c>
      <c r="N70" s="78">
        <v>32.1</v>
      </c>
      <c r="O70" s="78">
        <v>32.9</v>
      </c>
      <c r="P70" s="25">
        <v>54.1</v>
      </c>
      <c r="Q70" s="25">
        <v>19.8</v>
      </c>
      <c r="R70" s="25"/>
      <c r="S70" s="20" t="s">
        <v>5750</v>
      </c>
      <c r="T70" s="25" t="s">
        <v>1502</v>
      </c>
      <c r="U70" s="25" t="s">
        <v>1504</v>
      </c>
      <c r="V70" s="25" t="s">
        <v>4272</v>
      </c>
      <c r="W70" s="25">
        <v>-67.400000000000006</v>
      </c>
      <c r="X70" s="25">
        <v>-6.2</v>
      </c>
      <c r="Y70" s="25">
        <v>87.9</v>
      </c>
      <c r="Z70" s="78">
        <v>36</v>
      </c>
      <c r="AA70" s="25"/>
      <c r="AB70" s="20" t="s">
        <v>5750</v>
      </c>
      <c r="AC70" s="25" t="s">
        <v>49</v>
      </c>
      <c r="AD70" s="25" t="s">
        <v>51</v>
      </c>
      <c r="AE70" s="25" t="s">
        <v>4053</v>
      </c>
      <c r="AF70" s="25">
        <v>84</v>
      </c>
      <c r="AG70" s="25">
        <v>2.8</v>
      </c>
      <c r="AH70" s="78">
        <v>38.799999999999997</v>
      </c>
      <c r="AI70" s="78">
        <v>-28</v>
      </c>
    </row>
    <row r="71" spans="1:35" x14ac:dyDescent="0.2">
      <c r="A71" s="20" t="s">
        <v>5750</v>
      </c>
      <c r="B71" s="25" t="s">
        <v>213</v>
      </c>
      <c r="C71" s="25" t="s">
        <v>215</v>
      </c>
      <c r="D71" s="25" t="s">
        <v>4046</v>
      </c>
      <c r="E71" s="25">
        <v>55.7</v>
      </c>
      <c r="F71" s="25">
        <v>19</v>
      </c>
      <c r="G71" s="78">
        <v>102.9</v>
      </c>
      <c r="H71" s="78">
        <v>96</v>
      </c>
      <c r="I71" s="78"/>
      <c r="J71" s="20" t="s">
        <v>5750</v>
      </c>
      <c r="K71" s="78" t="s">
        <v>1505</v>
      </c>
      <c r="L71" s="78" t="s">
        <v>1507</v>
      </c>
      <c r="M71" s="78" t="s">
        <v>4351</v>
      </c>
      <c r="N71" s="78">
        <v>-11.6</v>
      </c>
      <c r="O71" s="78">
        <v>31.6</v>
      </c>
      <c r="P71" s="25">
        <v>87</v>
      </c>
      <c r="Q71" s="25">
        <v>34.6</v>
      </c>
      <c r="R71" s="25"/>
      <c r="S71" s="20" t="s">
        <v>5750</v>
      </c>
      <c r="T71" s="25" t="s">
        <v>1505</v>
      </c>
      <c r="U71" s="25" t="s">
        <v>1507</v>
      </c>
      <c r="V71" s="25" t="s">
        <v>4351</v>
      </c>
      <c r="W71" s="25">
        <v>-37.200000000000003</v>
      </c>
      <c r="X71" s="25">
        <v>23.7</v>
      </c>
      <c r="Y71" s="25">
        <v>77.3</v>
      </c>
      <c r="Z71" s="78">
        <v>57.3</v>
      </c>
      <c r="AA71" s="25"/>
      <c r="AB71" s="20" t="s">
        <v>5750</v>
      </c>
      <c r="AC71" s="25" t="s">
        <v>148</v>
      </c>
      <c r="AD71" s="25" t="s">
        <v>150</v>
      </c>
      <c r="AE71" s="25" t="s">
        <v>4078</v>
      </c>
      <c r="AF71" s="25">
        <v>27.3</v>
      </c>
      <c r="AG71" s="25">
        <v>-0.6</v>
      </c>
      <c r="AH71" s="78">
        <v>-11.5</v>
      </c>
      <c r="AI71" s="78">
        <v>3.1</v>
      </c>
    </row>
    <row r="72" spans="1:35" x14ac:dyDescent="0.2">
      <c r="A72" s="20" t="s">
        <v>5750</v>
      </c>
      <c r="B72" s="25" t="s">
        <v>130</v>
      </c>
      <c r="C72" s="25" t="s">
        <v>132</v>
      </c>
      <c r="D72" s="25" t="s">
        <v>4033</v>
      </c>
      <c r="E72" s="25">
        <v>70.8</v>
      </c>
      <c r="F72" s="25">
        <v>-42</v>
      </c>
      <c r="G72" s="78">
        <v>-8.3000000000000007</v>
      </c>
      <c r="H72" s="78">
        <v>-14</v>
      </c>
      <c r="I72" s="78"/>
      <c r="J72" s="20" t="s">
        <v>5750</v>
      </c>
      <c r="K72" s="78" t="s">
        <v>1508</v>
      </c>
      <c r="L72" s="78" t="s">
        <v>1510</v>
      </c>
      <c r="M72" s="78" t="s">
        <v>4623</v>
      </c>
      <c r="N72" s="78">
        <v>14.1</v>
      </c>
      <c r="O72" s="78">
        <v>3.2</v>
      </c>
      <c r="P72" s="25">
        <v>-40.799999999999997</v>
      </c>
      <c r="Q72" s="25">
        <v>39.5</v>
      </c>
      <c r="R72" s="25"/>
      <c r="S72" s="20" t="s">
        <v>5750</v>
      </c>
      <c r="T72" s="25" t="s">
        <v>1508</v>
      </c>
      <c r="U72" s="25" t="s">
        <v>1510</v>
      </c>
      <c r="V72" s="25" t="s">
        <v>4623</v>
      </c>
      <c r="W72" s="25">
        <v>-13.8</v>
      </c>
      <c r="X72" s="25">
        <v>29.2</v>
      </c>
      <c r="Y72" s="25">
        <v>20.8</v>
      </c>
      <c r="Z72" s="78">
        <v>9.3000000000000007</v>
      </c>
      <c r="AA72" s="25"/>
      <c r="AB72" s="20" t="s">
        <v>5750</v>
      </c>
      <c r="AC72" s="25" t="s">
        <v>151</v>
      </c>
      <c r="AD72" s="25" t="s">
        <v>153</v>
      </c>
      <c r="AE72" s="25" t="s">
        <v>4064</v>
      </c>
      <c r="AF72" s="25">
        <v>-9.8000000000000007</v>
      </c>
      <c r="AG72" s="25">
        <v>16.3</v>
      </c>
      <c r="AH72" s="78">
        <v>-21.8</v>
      </c>
      <c r="AI72" s="78">
        <v>-85.7</v>
      </c>
    </row>
    <row r="73" spans="1:35" x14ac:dyDescent="0.2">
      <c r="A73" s="20" t="s">
        <v>5750</v>
      </c>
      <c r="B73" s="25" t="s">
        <v>216</v>
      </c>
      <c r="C73" s="25" t="s">
        <v>218</v>
      </c>
      <c r="D73" s="25" t="s">
        <v>4725</v>
      </c>
      <c r="E73" s="25">
        <v>49.4</v>
      </c>
      <c r="F73" s="25">
        <v>-1</v>
      </c>
      <c r="G73" s="78">
        <v>47</v>
      </c>
      <c r="H73" s="78">
        <v>-60</v>
      </c>
      <c r="I73" s="78"/>
      <c r="J73" s="20" t="s">
        <v>5750</v>
      </c>
      <c r="K73" s="78" t="s">
        <v>1511</v>
      </c>
      <c r="L73" s="78" t="s">
        <v>1513</v>
      </c>
      <c r="M73" s="78" t="s">
        <v>4315</v>
      </c>
      <c r="N73" s="78">
        <v>-0.4</v>
      </c>
      <c r="O73" s="78">
        <v>2.5</v>
      </c>
      <c r="P73" s="25">
        <v>87.2</v>
      </c>
      <c r="Q73" s="25">
        <v>-4.9000000000000004</v>
      </c>
      <c r="R73" s="25"/>
      <c r="S73" s="20" t="s">
        <v>5750</v>
      </c>
      <c r="T73" s="25" t="s">
        <v>1511</v>
      </c>
      <c r="U73" s="25" t="s">
        <v>1513</v>
      </c>
      <c r="V73" s="25" t="s">
        <v>4315</v>
      </c>
      <c r="W73" s="25">
        <v>-9.6999999999999993</v>
      </c>
      <c r="X73" s="25">
        <v>-6.2</v>
      </c>
      <c r="Y73" s="25">
        <v>82.1</v>
      </c>
      <c r="Z73" s="78">
        <v>20</v>
      </c>
      <c r="AA73" s="25"/>
      <c r="AB73" s="20" t="s">
        <v>5750</v>
      </c>
      <c r="AC73" s="25" t="s">
        <v>154</v>
      </c>
      <c r="AD73" s="25" t="s">
        <v>156</v>
      </c>
      <c r="AE73" s="25" t="s">
        <v>4039</v>
      </c>
      <c r="AF73" s="25">
        <v>0.6</v>
      </c>
      <c r="AG73" s="25">
        <v>33.299999999999997</v>
      </c>
      <c r="AH73" s="78">
        <v>30.2</v>
      </c>
      <c r="AI73" s="78">
        <v>16.399999999999999</v>
      </c>
    </row>
    <row r="74" spans="1:35" x14ac:dyDescent="0.2">
      <c r="A74" s="20" t="s">
        <v>5750</v>
      </c>
      <c r="B74" s="25" t="s">
        <v>219</v>
      </c>
      <c r="C74" s="25" t="s">
        <v>221</v>
      </c>
      <c r="D74" s="25" t="s">
        <v>4081</v>
      </c>
      <c r="E74" s="25">
        <v>44.2</v>
      </c>
      <c r="F74" s="25">
        <v>-26</v>
      </c>
      <c r="G74" s="78">
        <v>41.2</v>
      </c>
      <c r="H74" s="78">
        <v>-27</v>
      </c>
      <c r="I74" s="78"/>
      <c r="J74" s="20" t="s">
        <v>5750</v>
      </c>
      <c r="K74" s="78" t="s">
        <v>1514</v>
      </c>
      <c r="L74" s="78" t="s">
        <v>1516</v>
      </c>
      <c r="M74" s="78" t="s">
        <v>4349</v>
      </c>
      <c r="N74" s="78">
        <v>25.6</v>
      </c>
      <c r="O74" s="78">
        <v>16.399999999999999</v>
      </c>
      <c r="P74" s="25">
        <v>54.4</v>
      </c>
      <c r="Q74" s="25">
        <v>34.6</v>
      </c>
      <c r="R74" s="25"/>
      <c r="S74" s="20" t="s">
        <v>5750</v>
      </c>
      <c r="T74" s="25" t="s">
        <v>1514</v>
      </c>
      <c r="U74" s="25" t="s">
        <v>1516</v>
      </c>
      <c r="V74" s="25" t="s">
        <v>4349</v>
      </c>
      <c r="W74" s="25">
        <v>51.4</v>
      </c>
      <c r="X74" s="25">
        <v>1.9</v>
      </c>
      <c r="Y74" s="25">
        <v>92.8</v>
      </c>
      <c r="Z74" s="78">
        <v>-33.299999999999997</v>
      </c>
      <c r="AA74" s="25"/>
      <c r="AB74" s="20" t="s">
        <v>5750</v>
      </c>
      <c r="AC74" s="25" t="s">
        <v>157</v>
      </c>
      <c r="AD74" s="25" t="s">
        <v>159</v>
      </c>
      <c r="AE74" s="25" t="s">
        <v>4049</v>
      </c>
      <c r="AF74" s="25">
        <v>-82.9</v>
      </c>
      <c r="AG74" s="25">
        <v>19.7</v>
      </c>
      <c r="AH74" s="78">
        <v>-15.9</v>
      </c>
      <c r="AI74" s="78">
        <v>65.2</v>
      </c>
    </row>
    <row r="75" spans="1:35" x14ac:dyDescent="0.2">
      <c r="A75" s="20" t="s">
        <v>5750</v>
      </c>
      <c r="B75" s="25" t="s">
        <v>133</v>
      </c>
      <c r="C75" s="25" t="s">
        <v>135</v>
      </c>
      <c r="D75" s="25" t="s">
        <v>4065</v>
      </c>
      <c r="E75" s="25">
        <v>-43.5</v>
      </c>
      <c r="F75" s="25">
        <v>-55</v>
      </c>
      <c r="G75" s="78">
        <v>-21.4</v>
      </c>
      <c r="H75" s="78">
        <v>15</v>
      </c>
      <c r="I75" s="78"/>
      <c r="J75" s="20" t="s">
        <v>5750</v>
      </c>
      <c r="K75" s="78" t="s">
        <v>1517</v>
      </c>
      <c r="L75" s="78" t="s">
        <v>1519</v>
      </c>
      <c r="M75" s="78" t="s">
        <v>4276</v>
      </c>
      <c r="N75" s="78">
        <v>23.5</v>
      </c>
      <c r="O75" s="78">
        <v>20.9</v>
      </c>
      <c r="P75" s="25">
        <v>22</v>
      </c>
      <c r="Q75" s="25">
        <v>-34.6</v>
      </c>
      <c r="R75" s="25"/>
      <c r="S75" s="20" t="s">
        <v>5750</v>
      </c>
      <c r="T75" s="25" t="s">
        <v>1517</v>
      </c>
      <c r="U75" s="25" t="s">
        <v>1519</v>
      </c>
      <c r="V75" s="25" t="s">
        <v>4276</v>
      </c>
      <c r="W75" s="25">
        <v>-26.1</v>
      </c>
      <c r="X75" s="25">
        <v>18.3</v>
      </c>
      <c r="Y75" s="25">
        <v>38.799999999999997</v>
      </c>
      <c r="Z75" s="78">
        <v>68</v>
      </c>
      <c r="AA75" s="25"/>
      <c r="AB75" s="20" t="s">
        <v>5750</v>
      </c>
      <c r="AC75" s="25" t="s">
        <v>52</v>
      </c>
      <c r="AD75" s="25" t="s">
        <v>54</v>
      </c>
      <c r="AE75" s="25" t="s">
        <v>4054</v>
      </c>
      <c r="AF75" s="25">
        <v>-53.6</v>
      </c>
      <c r="AG75" s="25">
        <v>36.700000000000003</v>
      </c>
      <c r="AH75" s="78">
        <v>-83.3</v>
      </c>
      <c r="AI75" s="78">
        <v>-112.3</v>
      </c>
    </row>
    <row r="76" spans="1:35" x14ac:dyDescent="0.2">
      <c r="A76" s="20" t="s">
        <v>5750</v>
      </c>
      <c r="B76" s="25" t="s">
        <v>136</v>
      </c>
      <c r="C76" s="25" t="s">
        <v>138</v>
      </c>
      <c r="D76" s="25" t="s">
        <v>4079</v>
      </c>
      <c r="E76" s="25">
        <v>-56.1</v>
      </c>
      <c r="F76" s="25">
        <v>-3</v>
      </c>
      <c r="G76" s="78">
        <v>10.7</v>
      </c>
      <c r="H76" s="78">
        <v>-11</v>
      </c>
      <c r="I76" s="78"/>
      <c r="J76" s="20" t="s">
        <v>5750</v>
      </c>
      <c r="K76" s="78" t="s">
        <v>1520</v>
      </c>
      <c r="L76" s="78" t="s">
        <v>1522</v>
      </c>
      <c r="M76" s="78" t="s">
        <v>4112</v>
      </c>
      <c r="N76" s="78">
        <v>49.2</v>
      </c>
      <c r="O76" s="78">
        <v>29.7</v>
      </c>
      <c r="P76" s="25">
        <v>-107.8</v>
      </c>
      <c r="Q76" s="25">
        <v>19.8</v>
      </c>
      <c r="R76" s="25"/>
      <c r="S76" s="20" t="s">
        <v>5750</v>
      </c>
      <c r="T76" s="25" t="s">
        <v>1520</v>
      </c>
      <c r="U76" s="25" t="s">
        <v>1522</v>
      </c>
      <c r="V76" s="25" t="s">
        <v>4112</v>
      </c>
      <c r="W76" s="25">
        <v>-104.9</v>
      </c>
      <c r="X76" s="25">
        <v>-3.5</v>
      </c>
      <c r="Y76" s="25">
        <v>53.6</v>
      </c>
      <c r="Z76" s="78">
        <v>-28</v>
      </c>
      <c r="AA76" s="25"/>
      <c r="AB76" s="20" t="s">
        <v>5750</v>
      </c>
      <c r="AC76" s="25" t="s">
        <v>160</v>
      </c>
      <c r="AD76" s="25" t="s">
        <v>162</v>
      </c>
      <c r="AE76" s="25" t="s">
        <v>4175</v>
      </c>
      <c r="AF76" s="25">
        <v>-107.9</v>
      </c>
      <c r="AG76" s="25">
        <v>-24.4</v>
      </c>
      <c r="AH76" s="78">
        <v>3.5</v>
      </c>
      <c r="AI76" s="78">
        <v>38.6</v>
      </c>
    </row>
    <row r="77" spans="1:35" x14ac:dyDescent="0.2">
      <c r="A77" s="20" t="s">
        <v>5750</v>
      </c>
      <c r="B77" s="25" t="s">
        <v>222</v>
      </c>
      <c r="C77" s="25" t="s">
        <v>224</v>
      </c>
      <c r="D77" s="25" t="s">
        <v>4085</v>
      </c>
      <c r="E77" s="25">
        <v>-37.6</v>
      </c>
      <c r="F77" s="25">
        <v>-24</v>
      </c>
      <c r="G77" s="78">
        <v>26.7</v>
      </c>
      <c r="H77" s="78">
        <v>-14</v>
      </c>
      <c r="I77" s="78"/>
      <c r="J77" s="20" t="s">
        <v>5750</v>
      </c>
      <c r="K77" s="78" t="s">
        <v>1523</v>
      </c>
      <c r="L77" s="78" t="s">
        <v>1525</v>
      </c>
      <c r="M77" s="78" t="s">
        <v>4391</v>
      </c>
      <c r="N77" s="78">
        <v>63.4</v>
      </c>
      <c r="O77" s="78">
        <v>2.5</v>
      </c>
      <c r="P77" s="25">
        <v>82.3</v>
      </c>
      <c r="Q77" s="25">
        <v>19.8</v>
      </c>
      <c r="R77" s="25"/>
      <c r="S77" s="20" t="s">
        <v>5750</v>
      </c>
      <c r="T77" s="25" t="s">
        <v>1523</v>
      </c>
      <c r="U77" s="25" t="s">
        <v>1525</v>
      </c>
      <c r="V77" s="25" t="s">
        <v>4391</v>
      </c>
      <c r="W77" s="25">
        <v>-103.2</v>
      </c>
      <c r="X77" s="25">
        <v>-52.5</v>
      </c>
      <c r="Y77" s="25">
        <v>17.5</v>
      </c>
      <c r="Z77" s="78">
        <v>4</v>
      </c>
      <c r="AA77" s="25"/>
      <c r="AB77" s="20" t="s">
        <v>5750</v>
      </c>
      <c r="AC77" s="25" t="s">
        <v>163</v>
      </c>
      <c r="AD77" s="25" t="s">
        <v>165</v>
      </c>
      <c r="AE77" s="25" t="s">
        <v>4074</v>
      </c>
      <c r="AF77" s="25">
        <v>28.5</v>
      </c>
      <c r="AG77" s="25">
        <v>-17.600000000000001</v>
      </c>
      <c r="AH77" s="78">
        <v>8.6</v>
      </c>
      <c r="AI77" s="78">
        <v>-19.100000000000001</v>
      </c>
    </row>
    <row r="78" spans="1:35" x14ac:dyDescent="0.2">
      <c r="A78" s="20" t="s">
        <v>5750</v>
      </c>
      <c r="B78" s="25" t="s">
        <v>139</v>
      </c>
      <c r="C78" s="25" t="s">
        <v>141</v>
      </c>
      <c r="D78" s="25" t="s">
        <v>4032</v>
      </c>
      <c r="E78" s="25">
        <v>53.5</v>
      </c>
      <c r="F78" s="25">
        <v>-16</v>
      </c>
      <c r="G78" s="78">
        <v>54.5</v>
      </c>
      <c r="H78" s="78">
        <v>8</v>
      </c>
      <c r="I78" s="78"/>
      <c r="J78" s="20" t="s">
        <v>5750</v>
      </c>
      <c r="K78" s="78" t="s">
        <v>1526</v>
      </c>
      <c r="L78" s="78" t="s">
        <v>1528</v>
      </c>
      <c r="M78" s="78" t="s">
        <v>4696</v>
      </c>
      <c r="N78" s="78">
        <v>-26.9</v>
      </c>
      <c r="O78" s="78">
        <v>16.399999999999999</v>
      </c>
      <c r="P78" s="25">
        <v>43.6</v>
      </c>
      <c r="Q78" s="25">
        <v>9.9</v>
      </c>
      <c r="R78" s="25"/>
      <c r="S78" s="20" t="s">
        <v>5750</v>
      </c>
      <c r="T78" s="25" t="s">
        <v>1526</v>
      </c>
      <c r="U78" s="25" t="s">
        <v>1528</v>
      </c>
      <c r="V78" s="25" t="s">
        <v>4696</v>
      </c>
      <c r="W78" s="25">
        <v>-71</v>
      </c>
      <c r="X78" s="25">
        <v>18.3</v>
      </c>
      <c r="Y78" s="25">
        <v>87.1</v>
      </c>
      <c r="Z78" s="78">
        <v>9.3000000000000007</v>
      </c>
      <c r="AA78" s="25"/>
      <c r="AB78" s="20" t="s">
        <v>5750</v>
      </c>
      <c r="AC78" s="25" t="s">
        <v>166</v>
      </c>
      <c r="AD78" s="25" t="s">
        <v>168</v>
      </c>
      <c r="AE78" s="25" t="s">
        <v>4031</v>
      </c>
      <c r="AF78" s="25">
        <v>-31.6</v>
      </c>
      <c r="AG78" s="25">
        <v>-4</v>
      </c>
      <c r="AH78" s="78">
        <v>-50.9</v>
      </c>
      <c r="AI78" s="78">
        <v>-41.3</v>
      </c>
    </row>
    <row r="79" spans="1:35" x14ac:dyDescent="0.2">
      <c r="A79" s="20" t="s">
        <v>5750</v>
      </c>
      <c r="B79" s="25" t="s">
        <v>196</v>
      </c>
      <c r="C79" s="25" t="s">
        <v>198</v>
      </c>
      <c r="D79" s="25" t="s">
        <v>4432</v>
      </c>
      <c r="E79" s="25">
        <v>39.5</v>
      </c>
      <c r="F79" s="25">
        <v>-52</v>
      </c>
      <c r="G79" s="78">
        <v>102.9</v>
      </c>
      <c r="H79" s="78">
        <v>93</v>
      </c>
      <c r="I79" s="78"/>
      <c r="J79" s="20" t="s">
        <v>5750</v>
      </c>
      <c r="K79" s="78" t="s">
        <v>1529</v>
      </c>
      <c r="L79" s="78" t="s">
        <v>1531</v>
      </c>
      <c r="M79" s="78" t="s">
        <v>4543</v>
      </c>
      <c r="N79" s="78">
        <v>34.799999999999997</v>
      </c>
      <c r="O79" s="78">
        <v>0</v>
      </c>
      <c r="P79" s="25">
        <v>52</v>
      </c>
      <c r="Q79" s="25">
        <v>14.8</v>
      </c>
      <c r="R79" s="25"/>
      <c r="S79" s="20" t="s">
        <v>5750</v>
      </c>
      <c r="T79" s="25" t="s">
        <v>1529</v>
      </c>
      <c r="U79" s="25" t="s">
        <v>1531</v>
      </c>
      <c r="V79" s="25" t="s">
        <v>4543</v>
      </c>
      <c r="W79" s="25">
        <v>-105.6</v>
      </c>
      <c r="X79" s="25">
        <v>4.7</v>
      </c>
      <c r="Y79" s="25">
        <v>95.2</v>
      </c>
      <c r="Z79" s="78">
        <v>25.3</v>
      </c>
      <c r="AA79" s="25"/>
      <c r="AB79" s="20" t="s">
        <v>5750</v>
      </c>
      <c r="AC79" s="25" t="s">
        <v>55</v>
      </c>
      <c r="AD79" s="25" t="s">
        <v>57</v>
      </c>
      <c r="AE79" s="25" t="s">
        <v>4567</v>
      </c>
      <c r="AF79" s="25">
        <v>94.9</v>
      </c>
      <c r="AG79" s="25">
        <v>67.2</v>
      </c>
      <c r="AH79" s="78">
        <v>70.5</v>
      </c>
      <c r="AI79" s="78">
        <v>12</v>
      </c>
    </row>
    <row r="80" spans="1:35" x14ac:dyDescent="0.2">
      <c r="A80" s="20" t="s">
        <v>5750</v>
      </c>
      <c r="B80" s="25" t="s">
        <v>199</v>
      </c>
      <c r="C80" s="25" t="s">
        <v>200</v>
      </c>
      <c r="D80" s="25" t="s">
        <v>4732</v>
      </c>
      <c r="E80" s="25">
        <v>93.9</v>
      </c>
      <c r="F80" s="25">
        <v>-40</v>
      </c>
      <c r="G80" s="78">
        <v>47.7</v>
      </c>
      <c r="H80" s="78">
        <v>103</v>
      </c>
      <c r="I80" s="78"/>
      <c r="J80" s="20" t="s">
        <v>5750</v>
      </c>
      <c r="K80" s="78" t="s">
        <v>1532</v>
      </c>
      <c r="L80" s="78" t="s">
        <v>1534</v>
      </c>
      <c r="M80" s="78" t="s">
        <v>4583</v>
      </c>
      <c r="N80" s="78">
        <v>-71.599999999999994</v>
      </c>
      <c r="O80" s="78">
        <v>6.3</v>
      </c>
      <c r="P80" s="25">
        <v>4</v>
      </c>
      <c r="Q80" s="25">
        <v>4.9000000000000004</v>
      </c>
      <c r="R80" s="25"/>
      <c r="S80" s="20" t="s">
        <v>5750</v>
      </c>
      <c r="T80" s="25" t="s">
        <v>1532</v>
      </c>
      <c r="U80" s="25" t="s">
        <v>1534</v>
      </c>
      <c r="V80" s="25" t="s">
        <v>4583</v>
      </c>
      <c r="W80" s="25">
        <v>-30.6</v>
      </c>
      <c r="X80" s="25">
        <v>29.2</v>
      </c>
      <c r="Y80" s="25">
        <v>96.6</v>
      </c>
      <c r="Z80" s="78">
        <v>20</v>
      </c>
      <c r="AA80" s="25"/>
      <c r="AB80" s="20" t="s">
        <v>5750</v>
      </c>
      <c r="AC80" s="25" t="s">
        <v>58</v>
      </c>
      <c r="AD80" s="25" t="s">
        <v>60</v>
      </c>
      <c r="AE80" s="25" t="s">
        <v>4058</v>
      </c>
      <c r="AF80" s="25">
        <v>80.8</v>
      </c>
      <c r="AG80" s="25">
        <v>-21</v>
      </c>
      <c r="AH80" s="78">
        <v>-47.4</v>
      </c>
      <c r="AI80" s="78">
        <v>-138.9</v>
      </c>
    </row>
    <row r="81" spans="1:35" x14ac:dyDescent="0.2">
      <c r="A81" s="20" t="s">
        <v>5750</v>
      </c>
      <c r="B81" s="25" t="s">
        <v>142</v>
      </c>
      <c r="C81" s="25" t="s">
        <v>144</v>
      </c>
      <c r="D81" s="25" t="s">
        <v>4070</v>
      </c>
      <c r="E81" s="25">
        <v>-58.2</v>
      </c>
      <c r="F81" s="25">
        <v>-55</v>
      </c>
      <c r="G81" s="78">
        <v>18.100000000000001</v>
      </c>
      <c r="H81" s="78">
        <v>-31</v>
      </c>
      <c r="I81" s="78"/>
      <c r="J81" s="20" t="s">
        <v>5750</v>
      </c>
      <c r="K81" s="78" t="s">
        <v>1535</v>
      </c>
      <c r="L81" s="78" t="s">
        <v>1537</v>
      </c>
      <c r="M81" s="78" t="s">
        <v>4230</v>
      </c>
      <c r="N81" s="78">
        <v>0.2</v>
      </c>
      <c r="O81" s="78">
        <v>7</v>
      </c>
      <c r="P81" s="25">
        <v>25.6</v>
      </c>
      <c r="Q81" s="25">
        <v>-59.3</v>
      </c>
      <c r="R81" s="25"/>
      <c r="S81" s="20" t="s">
        <v>5750</v>
      </c>
      <c r="T81" s="25" t="s">
        <v>1535</v>
      </c>
      <c r="U81" s="25" t="s">
        <v>1537</v>
      </c>
      <c r="V81" s="25" t="s">
        <v>4230</v>
      </c>
      <c r="W81" s="25">
        <v>41.3</v>
      </c>
      <c r="X81" s="25">
        <v>4.7</v>
      </c>
      <c r="Y81" s="25">
        <v>60.7</v>
      </c>
      <c r="Z81" s="78">
        <v>9.3000000000000007</v>
      </c>
      <c r="AA81" s="25"/>
      <c r="AB81" s="20" t="s">
        <v>5750</v>
      </c>
      <c r="AC81" s="25" t="s">
        <v>169</v>
      </c>
      <c r="AD81" s="25" t="s">
        <v>171</v>
      </c>
      <c r="AE81" s="25" t="s">
        <v>4051</v>
      </c>
      <c r="AF81" s="25">
        <v>10.5</v>
      </c>
      <c r="AG81" s="25">
        <v>63.8</v>
      </c>
      <c r="AH81" s="78">
        <v>5.9</v>
      </c>
      <c r="AI81" s="78">
        <v>12</v>
      </c>
    </row>
    <row r="82" spans="1:35" x14ac:dyDescent="0.2">
      <c r="A82" s="20" t="s">
        <v>5750</v>
      </c>
      <c r="B82" s="25" t="s">
        <v>145</v>
      </c>
      <c r="C82" s="25" t="s">
        <v>147</v>
      </c>
      <c r="D82" s="25" t="s">
        <v>4063</v>
      </c>
      <c r="E82" s="25">
        <v>101.5</v>
      </c>
      <c r="F82" s="25">
        <v>80</v>
      </c>
      <c r="G82" s="78">
        <v>102.9</v>
      </c>
      <c r="H82" s="78">
        <v>103</v>
      </c>
      <c r="I82" s="78"/>
      <c r="J82" s="20" t="s">
        <v>5750</v>
      </c>
      <c r="K82" s="78" t="s">
        <v>1538</v>
      </c>
      <c r="L82" s="78" t="s">
        <v>1540</v>
      </c>
      <c r="M82" s="78" t="s">
        <v>4266</v>
      </c>
      <c r="N82" s="78">
        <v>23.1</v>
      </c>
      <c r="O82" s="78">
        <v>13.9</v>
      </c>
      <c r="P82" s="25">
        <v>41.5</v>
      </c>
      <c r="Q82" s="25">
        <v>-98.8</v>
      </c>
      <c r="R82" s="25"/>
      <c r="S82" s="20" t="s">
        <v>5750</v>
      </c>
      <c r="T82" s="25" t="s">
        <v>1538</v>
      </c>
      <c r="U82" s="25" t="s">
        <v>1540</v>
      </c>
      <c r="V82" s="25" t="s">
        <v>4266</v>
      </c>
      <c r="W82" s="25">
        <v>-23.9</v>
      </c>
      <c r="X82" s="25">
        <v>10.1</v>
      </c>
      <c r="Y82" s="25">
        <v>24.1</v>
      </c>
      <c r="Z82" s="78">
        <v>52</v>
      </c>
      <c r="AA82" s="25"/>
      <c r="AB82" s="20" t="s">
        <v>5750</v>
      </c>
      <c r="AC82" s="25" t="s">
        <v>61</v>
      </c>
      <c r="AD82" s="25" t="s">
        <v>63</v>
      </c>
      <c r="AE82" s="25" t="s">
        <v>4503</v>
      </c>
      <c r="AF82" s="25">
        <v>-8.5</v>
      </c>
      <c r="AG82" s="25">
        <v>-10.8</v>
      </c>
      <c r="AH82" s="78">
        <v>18.7</v>
      </c>
      <c r="AI82" s="78">
        <v>-5.8</v>
      </c>
    </row>
    <row r="83" spans="1:35" x14ac:dyDescent="0.2">
      <c r="A83" s="20" t="s">
        <v>5750</v>
      </c>
      <c r="B83" s="25" t="s">
        <v>49</v>
      </c>
      <c r="C83" s="25" t="s">
        <v>51</v>
      </c>
      <c r="D83" s="25" t="s">
        <v>4053</v>
      </c>
      <c r="E83" s="25">
        <v>36.799999999999997</v>
      </c>
      <c r="F83" s="25">
        <v>58</v>
      </c>
      <c r="G83" s="78">
        <v>95.2</v>
      </c>
      <c r="H83" s="78">
        <v>-1</v>
      </c>
      <c r="I83" s="78"/>
      <c r="J83" s="20" t="s">
        <v>5750</v>
      </c>
      <c r="K83" s="78" t="s">
        <v>1541</v>
      </c>
      <c r="L83" s="78" t="s">
        <v>1543</v>
      </c>
      <c r="M83" s="78" t="s">
        <v>4218</v>
      </c>
      <c r="N83" s="78">
        <v>-8.1999999999999993</v>
      </c>
      <c r="O83" s="78">
        <v>18.3</v>
      </c>
      <c r="P83" s="25">
        <v>47.4</v>
      </c>
      <c r="Q83" s="25">
        <v>4.9000000000000004</v>
      </c>
      <c r="R83" s="25"/>
      <c r="S83" s="20" t="s">
        <v>5750</v>
      </c>
      <c r="T83" s="25" t="s">
        <v>1541</v>
      </c>
      <c r="U83" s="25" t="s">
        <v>1543</v>
      </c>
      <c r="V83" s="25" t="s">
        <v>4218</v>
      </c>
      <c r="W83" s="25">
        <v>16.3</v>
      </c>
      <c r="X83" s="25">
        <v>18.3</v>
      </c>
      <c r="Y83" s="25">
        <v>47.6</v>
      </c>
      <c r="Z83" s="78">
        <v>20</v>
      </c>
      <c r="AA83" s="25"/>
      <c r="AB83" s="20" t="s">
        <v>5750</v>
      </c>
      <c r="AC83" s="25" t="s">
        <v>64</v>
      </c>
      <c r="AD83" s="25" t="s">
        <v>66</v>
      </c>
      <c r="AE83" s="25" t="s">
        <v>4050</v>
      </c>
      <c r="AF83" s="25">
        <v>24.9</v>
      </c>
      <c r="AG83" s="25">
        <v>9.6</v>
      </c>
      <c r="AH83" s="78">
        <v>-7.9</v>
      </c>
      <c r="AI83" s="78">
        <v>-23.5</v>
      </c>
    </row>
    <row r="84" spans="1:35" x14ac:dyDescent="0.2">
      <c r="A84" s="20" t="s">
        <v>5750</v>
      </c>
      <c r="B84" s="25" t="s">
        <v>148</v>
      </c>
      <c r="C84" s="25" t="s">
        <v>150</v>
      </c>
      <c r="D84" s="25" t="s">
        <v>4078</v>
      </c>
      <c r="E84" s="25">
        <v>29.2</v>
      </c>
      <c r="F84" s="25">
        <v>0</v>
      </c>
      <c r="G84" s="78">
        <v>81.7</v>
      </c>
      <c r="H84" s="78">
        <v>-1</v>
      </c>
      <c r="I84" s="78"/>
      <c r="J84" s="20" t="s">
        <v>5750</v>
      </c>
      <c r="K84" s="78" t="s">
        <v>1544</v>
      </c>
      <c r="L84" s="78" t="s">
        <v>1546</v>
      </c>
      <c r="M84" s="78" t="s">
        <v>4213</v>
      </c>
      <c r="N84" s="78">
        <v>2.1</v>
      </c>
      <c r="O84" s="78">
        <v>10.1</v>
      </c>
      <c r="P84" s="25">
        <v>33.700000000000003</v>
      </c>
      <c r="Q84" s="25">
        <v>24.7</v>
      </c>
      <c r="R84" s="25"/>
      <c r="S84" s="20" t="s">
        <v>5750</v>
      </c>
      <c r="T84" s="25" t="s">
        <v>1544</v>
      </c>
      <c r="U84" s="25" t="s">
        <v>1546</v>
      </c>
      <c r="V84" s="25" t="s">
        <v>4213</v>
      </c>
      <c r="W84" s="25">
        <v>-76.099999999999994</v>
      </c>
      <c r="X84" s="25">
        <v>45.5</v>
      </c>
      <c r="Y84" s="25">
        <v>87.8</v>
      </c>
      <c r="Z84" s="78">
        <v>14.7</v>
      </c>
      <c r="AA84" s="25"/>
      <c r="AB84" s="20" t="s">
        <v>5750</v>
      </c>
      <c r="AC84" s="25" t="s">
        <v>172</v>
      </c>
      <c r="AD84" s="25" t="s">
        <v>174</v>
      </c>
      <c r="AE84" s="25" t="s">
        <v>4536</v>
      </c>
      <c r="AF84" s="25">
        <v>25.6</v>
      </c>
      <c r="AG84" s="25">
        <v>33.299999999999997</v>
      </c>
      <c r="AH84" s="78">
        <v>-65.5</v>
      </c>
      <c r="AI84" s="78">
        <v>-72.3</v>
      </c>
    </row>
    <row r="85" spans="1:35" x14ac:dyDescent="0.2">
      <c r="A85" s="20" t="s">
        <v>5750</v>
      </c>
      <c r="B85" s="25" t="s">
        <v>225</v>
      </c>
      <c r="C85" s="25" t="s">
        <v>227</v>
      </c>
      <c r="D85" s="25" t="s">
        <v>4568</v>
      </c>
      <c r="E85" s="25">
        <v>101.5</v>
      </c>
      <c r="F85" s="25">
        <v>99</v>
      </c>
      <c r="G85" s="78">
        <v>102.9</v>
      </c>
      <c r="H85" s="78">
        <v>103</v>
      </c>
      <c r="I85" s="78"/>
      <c r="J85" s="20" t="s">
        <v>5750</v>
      </c>
      <c r="K85" s="78" t="s">
        <v>1547</v>
      </c>
      <c r="L85" s="78" t="s">
        <v>1549</v>
      </c>
      <c r="M85" s="78" t="s">
        <v>4523</v>
      </c>
      <c r="N85" s="78">
        <v>34.799999999999997</v>
      </c>
      <c r="O85" s="78">
        <v>8.8000000000000007</v>
      </c>
      <c r="P85" s="25">
        <v>29.7</v>
      </c>
      <c r="Q85" s="25">
        <v>29.6</v>
      </c>
      <c r="R85" s="25"/>
      <c r="S85" s="20" t="s">
        <v>5750</v>
      </c>
      <c r="T85" s="25" t="s">
        <v>1547</v>
      </c>
      <c r="U85" s="25" t="s">
        <v>1549</v>
      </c>
      <c r="V85" s="25" t="s">
        <v>4523</v>
      </c>
      <c r="W85" s="25">
        <v>-47.3</v>
      </c>
      <c r="X85" s="25">
        <v>12.8</v>
      </c>
      <c r="Y85" s="25">
        <v>68.599999999999994</v>
      </c>
      <c r="Z85" s="78">
        <v>25.3</v>
      </c>
      <c r="AA85" s="25"/>
      <c r="AB85" s="20" t="s">
        <v>5750</v>
      </c>
      <c r="AC85" s="25" t="s">
        <v>175</v>
      </c>
      <c r="AD85" s="25" t="s">
        <v>177</v>
      </c>
      <c r="AE85" s="25" t="s">
        <v>4077</v>
      </c>
      <c r="AF85" s="25">
        <v>-19.5</v>
      </c>
      <c r="AG85" s="25">
        <v>40.1</v>
      </c>
      <c r="AH85" s="78">
        <v>44.9</v>
      </c>
      <c r="AI85" s="78">
        <v>-5.8</v>
      </c>
    </row>
    <row r="86" spans="1:35" x14ac:dyDescent="0.2">
      <c r="A86" s="20" t="s">
        <v>5750</v>
      </c>
      <c r="B86" s="25" t="s">
        <v>201</v>
      </c>
      <c r="C86" s="25" t="s">
        <v>203</v>
      </c>
      <c r="D86" s="25" t="s">
        <v>4084</v>
      </c>
      <c r="E86" s="25">
        <v>-37.299999999999997</v>
      </c>
      <c r="F86" s="25">
        <v>6</v>
      </c>
      <c r="G86" s="78">
        <v>47.5</v>
      </c>
      <c r="H86" s="78">
        <v>-8</v>
      </c>
      <c r="I86" s="78"/>
      <c r="J86" s="20" t="s">
        <v>5750</v>
      </c>
      <c r="K86" s="78" t="s">
        <v>1550</v>
      </c>
      <c r="L86" s="78" t="s">
        <v>1552</v>
      </c>
      <c r="M86" s="78" t="s">
        <v>4508</v>
      </c>
      <c r="N86" s="78">
        <v>49.8</v>
      </c>
      <c r="O86" s="78">
        <v>8.1999999999999993</v>
      </c>
      <c r="P86" s="25">
        <v>60.4</v>
      </c>
      <c r="Q86" s="25">
        <v>24.7</v>
      </c>
      <c r="R86" s="25"/>
      <c r="S86" s="20" t="s">
        <v>5750</v>
      </c>
      <c r="T86" s="25" t="s">
        <v>1550</v>
      </c>
      <c r="U86" s="25" t="s">
        <v>1552</v>
      </c>
      <c r="V86" s="25" t="s">
        <v>4508</v>
      </c>
      <c r="W86" s="25">
        <v>64.599999999999994</v>
      </c>
      <c r="X86" s="25">
        <v>7.4</v>
      </c>
      <c r="Y86" s="25">
        <v>59.3</v>
      </c>
      <c r="Z86" s="78">
        <v>14.7</v>
      </c>
      <c r="AA86" s="25"/>
      <c r="AB86" s="20" t="s">
        <v>5750</v>
      </c>
      <c r="AC86" s="25" t="s">
        <v>178</v>
      </c>
      <c r="AD86" s="25" t="s">
        <v>180</v>
      </c>
      <c r="AE86" s="25" t="s">
        <v>4059</v>
      </c>
      <c r="AF86" s="25">
        <v>31.6</v>
      </c>
      <c r="AG86" s="25">
        <v>-21</v>
      </c>
      <c r="AH86" s="78">
        <v>-5.3</v>
      </c>
      <c r="AI86" s="78">
        <v>38.6</v>
      </c>
    </row>
    <row r="87" spans="1:35" x14ac:dyDescent="0.2">
      <c r="A87" s="20" t="s">
        <v>5750</v>
      </c>
      <c r="B87" s="25" t="s">
        <v>151</v>
      </c>
      <c r="C87" s="25" t="s">
        <v>153</v>
      </c>
      <c r="D87" s="25" t="s">
        <v>4064</v>
      </c>
      <c r="E87" s="25">
        <v>-104.9</v>
      </c>
      <c r="F87" s="25">
        <v>-39</v>
      </c>
      <c r="G87" s="78">
        <v>53.5</v>
      </c>
      <c r="H87" s="78">
        <v>73</v>
      </c>
      <c r="I87" s="78"/>
      <c r="J87" s="20" t="s">
        <v>5750</v>
      </c>
      <c r="K87" s="78" t="s">
        <v>1553</v>
      </c>
      <c r="L87" s="78" t="s">
        <v>1555</v>
      </c>
      <c r="M87" s="78" t="s">
        <v>4643</v>
      </c>
      <c r="N87" s="78">
        <v>-9.3000000000000007</v>
      </c>
      <c r="O87" s="78">
        <v>-0.6</v>
      </c>
      <c r="P87" s="25">
        <v>-13.7</v>
      </c>
      <c r="Q87" s="25">
        <v>0</v>
      </c>
      <c r="R87" s="25"/>
      <c r="S87" s="20" t="s">
        <v>5750</v>
      </c>
      <c r="T87" s="25" t="s">
        <v>1553</v>
      </c>
      <c r="U87" s="25" t="s">
        <v>1555</v>
      </c>
      <c r="V87" s="25" t="s">
        <v>4643</v>
      </c>
      <c r="W87" s="25">
        <v>-8</v>
      </c>
      <c r="X87" s="25">
        <v>40.1</v>
      </c>
      <c r="Y87" s="25">
        <v>-70.3</v>
      </c>
      <c r="Z87" s="78">
        <v>-6.7</v>
      </c>
      <c r="AA87" s="25"/>
      <c r="AB87" s="20" t="s">
        <v>5750</v>
      </c>
      <c r="AC87" s="25" t="s">
        <v>181</v>
      </c>
      <c r="AD87" s="25" t="s">
        <v>183</v>
      </c>
      <c r="AE87" s="25" t="s">
        <v>4092</v>
      </c>
      <c r="AF87" s="25">
        <v>-34</v>
      </c>
      <c r="AG87" s="25">
        <v>-41.3</v>
      </c>
      <c r="AH87" s="78">
        <v>-23.2</v>
      </c>
      <c r="AI87" s="78">
        <v>25.3</v>
      </c>
    </row>
    <row r="88" spans="1:35" x14ac:dyDescent="0.2">
      <c r="A88" s="20" t="s">
        <v>5750</v>
      </c>
      <c r="B88" s="25" t="s">
        <v>154</v>
      </c>
      <c r="C88" s="25" t="s">
        <v>156</v>
      </c>
      <c r="D88" s="25" t="s">
        <v>4039</v>
      </c>
      <c r="E88" s="25">
        <v>-78.7</v>
      </c>
      <c r="F88" s="25">
        <v>0</v>
      </c>
      <c r="G88" s="78">
        <v>4.5999999999999996</v>
      </c>
      <c r="H88" s="78">
        <v>2</v>
      </c>
      <c r="I88" s="78"/>
      <c r="J88" s="20" t="s">
        <v>5750</v>
      </c>
      <c r="K88" s="78" t="s">
        <v>1556</v>
      </c>
      <c r="L88" s="78" t="s">
        <v>1558</v>
      </c>
      <c r="M88" s="78" t="s">
        <v>4708</v>
      </c>
      <c r="N88" s="78">
        <v>16</v>
      </c>
      <c r="O88" s="78">
        <v>17.7</v>
      </c>
      <c r="P88" s="25">
        <v>-19.600000000000001</v>
      </c>
      <c r="Q88" s="25">
        <v>-4.9000000000000004</v>
      </c>
      <c r="R88" s="25"/>
      <c r="S88" s="20" t="s">
        <v>5750</v>
      </c>
      <c r="T88" s="25" t="s">
        <v>1556</v>
      </c>
      <c r="U88" s="25" t="s">
        <v>1558</v>
      </c>
      <c r="V88" s="25" t="s">
        <v>4708</v>
      </c>
      <c r="W88" s="25">
        <v>-15</v>
      </c>
      <c r="X88" s="25">
        <v>-19.8</v>
      </c>
      <c r="Y88" s="25">
        <v>-117.5</v>
      </c>
      <c r="Z88" s="78">
        <v>-113.3</v>
      </c>
      <c r="AA88" s="25"/>
      <c r="AB88" s="20" t="s">
        <v>5750</v>
      </c>
      <c r="AC88" s="25" t="s">
        <v>184</v>
      </c>
      <c r="AD88" s="25" t="s">
        <v>186</v>
      </c>
      <c r="AE88" s="25" t="s">
        <v>4036</v>
      </c>
      <c r="AF88" s="25">
        <v>-131.6</v>
      </c>
      <c r="AG88" s="25">
        <v>6.2</v>
      </c>
      <c r="AH88" s="78">
        <v>-153.1</v>
      </c>
      <c r="AI88" s="78">
        <v>-23.5</v>
      </c>
    </row>
    <row r="89" spans="1:35" x14ac:dyDescent="0.2">
      <c r="A89" s="20" t="s">
        <v>5750</v>
      </c>
      <c r="B89" s="25" t="s">
        <v>157</v>
      </c>
      <c r="C89" s="25" t="s">
        <v>159</v>
      </c>
      <c r="D89" s="25" t="s">
        <v>4049</v>
      </c>
      <c r="E89" s="25">
        <v>-108.1</v>
      </c>
      <c r="F89" s="25">
        <v>-31</v>
      </c>
      <c r="G89" s="78">
        <v>-76.3</v>
      </c>
      <c r="H89" s="78">
        <v>-1</v>
      </c>
      <c r="I89" s="78"/>
      <c r="J89" s="20" t="s">
        <v>5750</v>
      </c>
      <c r="K89" s="78" t="s">
        <v>1559</v>
      </c>
      <c r="L89" s="78" t="s">
        <v>1561</v>
      </c>
      <c r="M89" s="78" t="s">
        <v>4390</v>
      </c>
      <c r="N89" s="78">
        <v>96.1</v>
      </c>
      <c r="O89" s="78">
        <v>93.5</v>
      </c>
      <c r="P89" s="25">
        <v>51.5</v>
      </c>
      <c r="Q89" s="25">
        <v>-19.8</v>
      </c>
      <c r="R89" s="25"/>
      <c r="S89" s="20" t="s">
        <v>5750</v>
      </c>
      <c r="T89" s="25" t="s">
        <v>1559</v>
      </c>
      <c r="U89" s="25" t="s">
        <v>1561</v>
      </c>
      <c r="V89" s="25" t="s">
        <v>4390</v>
      </c>
      <c r="W89" s="25">
        <v>1</v>
      </c>
      <c r="X89" s="25">
        <v>-55.3</v>
      </c>
      <c r="Y89" s="25">
        <v>-67.900000000000006</v>
      </c>
      <c r="Z89" s="78">
        <v>4</v>
      </c>
      <c r="AA89" s="25"/>
      <c r="AB89" s="20" t="s">
        <v>5750</v>
      </c>
      <c r="AC89" s="25" t="s">
        <v>187</v>
      </c>
      <c r="AD89" s="25" t="s">
        <v>189</v>
      </c>
      <c r="AE89" s="25" t="s">
        <v>4034</v>
      </c>
      <c r="AF89" s="25">
        <v>-9.4</v>
      </c>
      <c r="AG89" s="25">
        <v>-37.9</v>
      </c>
      <c r="AH89" s="78">
        <v>2.9</v>
      </c>
      <c r="AI89" s="78">
        <v>-5.8</v>
      </c>
    </row>
    <row r="90" spans="1:35" x14ac:dyDescent="0.2">
      <c r="A90" s="20" t="s">
        <v>5750</v>
      </c>
      <c r="B90" s="25" t="s">
        <v>52</v>
      </c>
      <c r="C90" s="25" t="s">
        <v>54</v>
      </c>
      <c r="D90" s="25" t="s">
        <v>4054</v>
      </c>
      <c r="E90" s="25">
        <v>-93</v>
      </c>
      <c r="F90" s="25">
        <v>-5</v>
      </c>
      <c r="G90" s="78">
        <v>22.1</v>
      </c>
      <c r="H90" s="78">
        <v>-18</v>
      </c>
      <c r="I90" s="78"/>
      <c r="J90" s="20" t="s">
        <v>5750</v>
      </c>
      <c r="K90" s="78" t="s">
        <v>1562</v>
      </c>
      <c r="L90" s="78" t="s">
        <v>1564</v>
      </c>
      <c r="M90" s="78" t="s">
        <v>4698</v>
      </c>
      <c r="N90" s="78">
        <v>100</v>
      </c>
      <c r="O90" s="78">
        <v>91</v>
      </c>
      <c r="P90" s="25">
        <v>52.5</v>
      </c>
      <c r="Q90" s="25">
        <v>49.4</v>
      </c>
      <c r="R90" s="25"/>
      <c r="S90" s="20" t="s">
        <v>5750</v>
      </c>
      <c r="T90" s="25" t="s">
        <v>1562</v>
      </c>
      <c r="U90" s="25" t="s">
        <v>1564</v>
      </c>
      <c r="V90" s="25" t="s">
        <v>4698</v>
      </c>
      <c r="W90" s="25">
        <v>-23.9</v>
      </c>
      <c r="X90" s="25">
        <v>42.8</v>
      </c>
      <c r="Y90" s="25">
        <v>32.6</v>
      </c>
      <c r="Z90" s="78">
        <v>20</v>
      </c>
      <c r="AA90" s="25"/>
      <c r="AB90" s="20" t="s">
        <v>5750</v>
      </c>
      <c r="AC90" s="25" t="s">
        <v>67</v>
      </c>
      <c r="AD90" s="25" t="s">
        <v>69</v>
      </c>
      <c r="AE90" s="25" t="s">
        <v>4035</v>
      </c>
      <c r="AF90" s="25">
        <v>-46.7</v>
      </c>
      <c r="AG90" s="25">
        <v>9.6</v>
      </c>
      <c r="AH90" s="78">
        <v>-54.1</v>
      </c>
      <c r="AI90" s="78">
        <v>3.1</v>
      </c>
    </row>
    <row r="91" spans="1:35" x14ac:dyDescent="0.2">
      <c r="A91" s="20" t="s">
        <v>5750</v>
      </c>
      <c r="B91" s="25" t="s">
        <v>204</v>
      </c>
      <c r="C91" s="25" t="s">
        <v>206</v>
      </c>
      <c r="D91" s="25" t="s">
        <v>5299</v>
      </c>
      <c r="E91" s="25">
        <v>-17.399999999999999</v>
      </c>
      <c r="F91" s="25">
        <v>14</v>
      </c>
      <c r="G91" s="78">
        <v>-86.5</v>
      </c>
      <c r="H91" s="78">
        <v>-11</v>
      </c>
      <c r="I91" s="78"/>
      <c r="J91" s="20" t="s">
        <v>5750</v>
      </c>
      <c r="K91" s="78" t="s">
        <v>1565</v>
      </c>
      <c r="L91" s="78" t="s">
        <v>1567</v>
      </c>
      <c r="M91" s="78" t="s">
        <v>4588</v>
      </c>
      <c r="N91" s="78">
        <v>54.4</v>
      </c>
      <c r="O91" s="78">
        <v>12</v>
      </c>
      <c r="P91" s="25">
        <v>72.900000000000006</v>
      </c>
      <c r="Q91" s="25">
        <v>34.6</v>
      </c>
      <c r="R91" s="25"/>
      <c r="S91" s="20" t="s">
        <v>5750</v>
      </c>
      <c r="T91" s="25" t="s">
        <v>1565</v>
      </c>
      <c r="U91" s="25" t="s">
        <v>1567</v>
      </c>
      <c r="V91" s="25" t="s">
        <v>4588</v>
      </c>
      <c r="W91" s="25">
        <v>-70.900000000000006</v>
      </c>
      <c r="X91" s="25">
        <v>34.6</v>
      </c>
      <c r="Y91" s="25">
        <v>37.6</v>
      </c>
      <c r="Z91" s="78">
        <v>-1.3</v>
      </c>
      <c r="AA91" s="25"/>
      <c r="AB91" s="20" t="s">
        <v>5750</v>
      </c>
      <c r="AC91" s="25" t="s">
        <v>2818</v>
      </c>
      <c r="AD91" s="25" t="s">
        <v>2819</v>
      </c>
      <c r="AE91" s="25" t="s">
        <v>5330</v>
      </c>
      <c r="AF91" s="25">
        <v>-71.099999999999994</v>
      </c>
      <c r="AG91" s="25">
        <v>33.299999999999997</v>
      </c>
      <c r="AH91" s="78">
        <v>-63.3</v>
      </c>
      <c r="AI91" s="78">
        <v>-23.5</v>
      </c>
    </row>
    <row r="92" spans="1:35" x14ac:dyDescent="0.2">
      <c r="A92" s="20" t="s">
        <v>5750</v>
      </c>
      <c r="B92" s="25" t="s">
        <v>228</v>
      </c>
      <c r="C92" s="25" t="s">
        <v>230</v>
      </c>
      <c r="D92" s="25" t="s">
        <v>4083</v>
      </c>
      <c r="E92" s="25">
        <v>-113.1</v>
      </c>
      <c r="F92" s="25">
        <v>0</v>
      </c>
      <c r="G92" s="78">
        <v>37.299999999999997</v>
      </c>
      <c r="H92" s="78">
        <v>25</v>
      </c>
      <c r="I92" s="78"/>
      <c r="J92" s="20" t="s">
        <v>5750</v>
      </c>
      <c r="K92" s="78" t="s">
        <v>1568</v>
      </c>
      <c r="L92" s="78" t="s">
        <v>1570</v>
      </c>
      <c r="M92" s="78" t="s">
        <v>4260</v>
      </c>
      <c r="N92" s="78">
        <v>35.299999999999997</v>
      </c>
      <c r="O92" s="78">
        <v>-29.1</v>
      </c>
      <c r="P92" s="25">
        <v>14.4</v>
      </c>
      <c r="Q92" s="25">
        <v>-4.9000000000000004</v>
      </c>
      <c r="R92" s="25"/>
      <c r="S92" s="20" t="s">
        <v>5750</v>
      </c>
      <c r="T92" s="25" t="s">
        <v>1568</v>
      </c>
      <c r="U92" s="25" t="s">
        <v>1570</v>
      </c>
      <c r="V92" s="25" t="s">
        <v>4260</v>
      </c>
      <c r="W92" s="25">
        <v>-21.1</v>
      </c>
      <c r="X92" s="25">
        <v>31.9</v>
      </c>
      <c r="Y92" s="25">
        <v>95.4</v>
      </c>
      <c r="Z92" s="78">
        <v>41.3</v>
      </c>
      <c r="AA92" s="25"/>
      <c r="AB92" s="20" t="s">
        <v>5750</v>
      </c>
      <c r="AC92" s="25" t="s">
        <v>2820</v>
      </c>
      <c r="AD92" s="25" t="s">
        <v>2821</v>
      </c>
      <c r="AE92" s="25" t="s">
        <v>5331</v>
      </c>
      <c r="AF92" s="25">
        <v>-58.9</v>
      </c>
      <c r="AG92" s="25">
        <v>50.3</v>
      </c>
      <c r="AH92" s="78">
        <v>-17.5</v>
      </c>
      <c r="AI92" s="78">
        <v>-41.3</v>
      </c>
    </row>
    <row r="93" spans="1:35" x14ac:dyDescent="0.2">
      <c r="A93" s="20" t="s">
        <v>5750</v>
      </c>
      <c r="B93" s="25" t="s">
        <v>160</v>
      </c>
      <c r="C93" s="25" t="s">
        <v>162</v>
      </c>
      <c r="D93" s="25" t="s">
        <v>4175</v>
      </c>
      <c r="E93" s="25">
        <v>-28.6</v>
      </c>
      <c r="F93" s="25">
        <v>-31</v>
      </c>
      <c r="G93" s="78">
        <v>-7.7</v>
      </c>
      <c r="H93" s="78">
        <v>-1</v>
      </c>
      <c r="I93" s="78"/>
      <c r="J93" s="20" t="s">
        <v>5750</v>
      </c>
      <c r="K93" s="78" t="s">
        <v>1571</v>
      </c>
      <c r="L93" s="78" t="s">
        <v>1573</v>
      </c>
      <c r="M93" s="78" t="s">
        <v>4115</v>
      </c>
      <c r="N93" s="78">
        <v>39.6</v>
      </c>
      <c r="O93" s="78">
        <v>-5.0999999999999996</v>
      </c>
      <c r="P93" s="25">
        <v>87.2</v>
      </c>
      <c r="Q93" s="25">
        <v>34.6</v>
      </c>
      <c r="R93" s="25"/>
      <c r="S93" s="20" t="s">
        <v>5750</v>
      </c>
      <c r="T93" s="25" t="s">
        <v>1571</v>
      </c>
      <c r="U93" s="25" t="s">
        <v>1573</v>
      </c>
      <c r="V93" s="25" t="s">
        <v>4115</v>
      </c>
      <c r="W93" s="25">
        <v>-5.0999999999999996</v>
      </c>
      <c r="X93" s="25">
        <v>21</v>
      </c>
      <c r="Y93" s="25">
        <v>26.2</v>
      </c>
      <c r="Z93" s="78">
        <v>14.7</v>
      </c>
      <c r="AA93" s="25"/>
      <c r="AB93" s="20" t="s">
        <v>5750</v>
      </c>
      <c r="AC93" s="25" t="s">
        <v>2822</v>
      </c>
      <c r="AD93" s="25" t="s">
        <v>2823</v>
      </c>
      <c r="AE93" s="25" t="s">
        <v>5307</v>
      </c>
      <c r="AF93" s="25">
        <v>49.9</v>
      </c>
      <c r="AG93" s="25">
        <v>63.8</v>
      </c>
      <c r="AH93" s="78">
        <v>-100.4</v>
      </c>
      <c r="AI93" s="78">
        <v>-81.2</v>
      </c>
    </row>
    <row r="94" spans="1:35" x14ac:dyDescent="0.2">
      <c r="A94" s="20" t="s">
        <v>5750</v>
      </c>
      <c r="B94" s="25" t="s">
        <v>163</v>
      </c>
      <c r="C94" s="25" t="s">
        <v>165</v>
      </c>
      <c r="D94" s="25" t="s">
        <v>4074</v>
      </c>
      <c r="E94" s="25">
        <v>57.8</v>
      </c>
      <c r="F94" s="25">
        <v>14</v>
      </c>
      <c r="G94" s="78">
        <v>102.9</v>
      </c>
      <c r="H94" s="78">
        <v>86</v>
      </c>
      <c r="I94" s="78"/>
      <c r="J94" s="20" t="s">
        <v>5750</v>
      </c>
      <c r="K94" s="78" t="s">
        <v>1574</v>
      </c>
      <c r="L94" s="78" t="s">
        <v>1576</v>
      </c>
      <c r="M94" s="78" t="s">
        <v>4118</v>
      </c>
      <c r="N94" s="78">
        <v>49</v>
      </c>
      <c r="O94" s="78">
        <v>20.9</v>
      </c>
      <c r="P94" s="25">
        <v>88</v>
      </c>
      <c r="Q94" s="25">
        <v>44.4</v>
      </c>
      <c r="R94" s="25"/>
      <c r="S94" s="20" t="s">
        <v>5750</v>
      </c>
      <c r="T94" s="25" t="s">
        <v>1574</v>
      </c>
      <c r="U94" s="25" t="s">
        <v>1576</v>
      </c>
      <c r="V94" s="25" t="s">
        <v>4118</v>
      </c>
      <c r="W94" s="25">
        <v>-19.399999999999999</v>
      </c>
      <c r="X94" s="25">
        <v>31.9</v>
      </c>
      <c r="Y94" s="25">
        <v>43.7</v>
      </c>
      <c r="Z94" s="78">
        <v>14.7</v>
      </c>
      <c r="AA94" s="25"/>
      <c r="AB94" s="20" t="s">
        <v>5750</v>
      </c>
      <c r="AC94" s="25" t="s">
        <v>2824</v>
      </c>
      <c r="AD94" s="25" t="s">
        <v>2825</v>
      </c>
      <c r="AE94" s="25" t="s">
        <v>5332</v>
      </c>
      <c r="AF94" s="25">
        <v>-54.2</v>
      </c>
      <c r="AG94" s="25">
        <v>23.1</v>
      </c>
      <c r="AH94" s="78">
        <v>-67.8</v>
      </c>
      <c r="AI94" s="78">
        <v>-36.799999999999997</v>
      </c>
    </row>
    <row r="95" spans="1:35" x14ac:dyDescent="0.2">
      <c r="A95" s="20" t="s">
        <v>5750</v>
      </c>
      <c r="B95" s="25" t="s">
        <v>166</v>
      </c>
      <c r="C95" s="25" t="s">
        <v>168</v>
      </c>
      <c r="D95" s="25" t="s">
        <v>4031</v>
      </c>
      <c r="E95" s="25">
        <v>51.4</v>
      </c>
      <c r="F95" s="25">
        <v>-48</v>
      </c>
      <c r="G95" s="78">
        <v>102.9</v>
      </c>
      <c r="H95" s="78">
        <v>103</v>
      </c>
      <c r="I95" s="78"/>
      <c r="J95" s="20" t="s">
        <v>5750</v>
      </c>
      <c r="K95" s="78" t="s">
        <v>1577</v>
      </c>
      <c r="L95" s="78" t="s">
        <v>1579</v>
      </c>
      <c r="M95" s="78" t="s">
        <v>4140</v>
      </c>
      <c r="N95" s="78">
        <v>43</v>
      </c>
      <c r="O95" s="78">
        <v>14.5</v>
      </c>
      <c r="P95" s="25">
        <v>69.8</v>
      </c>
      <c r="Q95" s="25">
        <v>-4.9000000000000004</v>
      </c>
      <c r="R95" s="25"/>
      <c r="S95" s="20" t="s">
        <v>5750</v>
      </c>
      <c r="T95" s="25" t="s">
        <v>1577</v>
      </c>
      <c r="U95" s="25" t="s">
        <v>1579</v>
      </c>
      <c r="V95" s="25" t="s">
        <v>4140</v>
      </c>
      <c r="W95" s="25">
        <v>-22.8</v>
      </c>
      <c r="X95" s="25">
        <v>31.9</v>
      </c>
      <c r="Y95" s="25">
        <v>0</v>
      </c>
      <c r="Z95" s="78">
        <v>46.7</v>
      </c>
      <c r="AA95" s="25"/>
      <c r="AB95" s="20" t="s">
        <v>5750</v>
      </c>
      <c r="AC95" s="25" t="s">
        <v>2826</v>
      </c>
      <c r="AD95" s="25" t="s">
        <v>2827</v>
      </c>
      <c r="AE95" s="25" t="s">
        <v>5333</v>
      </c>
      <c r="AF95" s="25">
        <v>-6</v>
      </c>
      <c r="AG95" s="25">
        <v>46.9</v>
      </c>
      <c r="AH95" s="78">
        <v>22.2</v>
      </c>
      <c r="AI95" s="78">
        <v>-81.2</v>
      </c>
    </row>
    <row r="96" spans="1:35" x14ac:dyDescent="0.2">
      <c r="A96" s="20" t="s">
        <v>5750</v>
      </c>
      <c r="B96" s="25" t="s">
        <v>231</v>
      </c>
      <c r="C96" s="25" t="s">
        <v>233</v>
      </c>
      <c r="D96" s="25" t="s">
        <v>4082</v>
      </c>
      <c r="E96" s="25">
        <v>44.2</v>
      </c>
      <c r="F96" s="25">
        <v>-5</v>
      </c>
      <c r="G96" s="78">
        <v>-41.6</v>
      </c>
      <c r="H96" s="78">
        <v>-14</v>
      </c>
      <c r="I96" s="78"/>
      <c r="J96" s="20" t="s">
        <v>5750</v>
      </c>
      <c r="K96" s="78" t="s">
        <v>1580</v>
      </c>
      <c r="L96" s="78" t="s">
        <v>1582</v>
      </c>
      <c r="M96" s="78" t="s">
        <v>4516</v>
      </c>
      <c r="N96" s="78">
        <v>50.4</v>
      </c>
      <c r="O96" s="78">
        <v>-11.4</v>
      </c>
      <c r="P96" s="25">
        <v>100</v>
      </c>
      <c r="Q96" s="25">
        <v>4.9000000000000004</v>
      </c>
      <c r="R96" s="25"/>
      <c r="S96" s="20" t="s">
        <v>5750</v>
      </c>
      <c r="T96" s="25" t="s">
        <v>1580</v>
      </c>
      <c r="U96" s="25" t="s">
        <v>1582</v>
      </c>
      <c r="V96" s="25" t="s">
        <v>4516</v>
      </c>
      <c r="W96" s="25">
        <v>-9.6</v>
      </c>
      <c r="X96" s="25">
        <v>59.1</v>
      </c>
      <c r="Y96" s="25">
        <v>97.1</v>
      </c>
      <c r="Z96" s="78">
        <v>46.7</v>
      </c>
      <c r="AA96" s="25"/>
      <c r="AB96" s="20" t="s">
        <v>5750</v>
      </c>
      <c r="AC96" s="25" t="s">
        <v>2828</v>
      </c>
      <c r="AD96" s="25" t="s">
        <v>2829</v>
      </c>
      <c r="AE96" s="25" t="s">
        <v>5308</v>
      </c>
      <c r="AF96" s="25">
        <v>15.2</v>
      </c>
      <c r="AG96" s="25">
        <v>70.599999999999994</v>
      </c>
      <c r="AH96" s="78">
        <v>-2.7</v>
      </c>
      <c r="AI96" s="78">
        <v>12</v>
      </c>
    </row>
    <row r="97" spans="1:35" x14ac:dyDescent="0.2">
      <c r="A97" s="20" t="s">
        <v>5750</v>
      </c>
      <c r="B97" s="25" t="s">
        <v>207</v>
      </c>
      <c r="C97" s="25" t="s">
        <v>209</v>
      </c>
      <c r="D97" s="25" t="s">
        <v>4576</v>
      </c>
      <c r="E97" s="25">
        <v>90.4</v>
      </c>
      <c r="F97" s="25">
        <v>-46</v>
      </c>
      <c r="G97" s="78">
        <v>102.9</v>
      </c>
      <c r="H97" s="78">
        <v>103</v>
      </c>
      <c r="I97" s="78"/>
      <c r="J97" s="20" t="s">
        <v>5750</v>
      </c>
      <c r="K97" s="78" t="s">
        <v>1583</v>
      </c>
      <c r="L97" s="78" t="s">
        <v>1585</v>
      </c>
      <c r="M97" s="78" t="s">
        <v>4372</v>
      </c>
      <c r="N97" s="78">
        <v>100</v>
      </c>
      <c r="O97" s="78">
        <v>35.4</v>
      </c>
      <c r="P97" s="25">
        <v>100</v>
      </c>
      <c r="Q97" s="25">
        <v>88.9</v>
      </c>
      <c r="R97" s="25"/>
      <c r="S97" s="20" t="s">
        <v>5750</v>
      </c>
      <c r="T97" s="25" t="s">
        <v>1583</v>
      </c>
      <c r="U97" s="25" t="s">
        <v>1585</v>
      </c>
      <c r="V97" s="25" t="s">
        <v>4372</v>
      </c>
      <c r="W97" s="25">
        <v>49</v>
      </c>
      <c r="X97" s="25">
        <v>7.4</v>
      </c>
      <c r="Y97" s="25">
        <v>93.4</v>
      </c>
      <c r="Z97" s="78">
        <v>68</v>
      </c>
      <c r="AA97" s="25"/>
      <c r="AB97" s="20" t="s">
        <v>5750</v>
      </c>
      <c r="AC97" s="25" t="s">
        <v>2830</v>
      </c>
      <c r="AD97" s="25" t="s">
        <v>2831</v>
      </c>
      <c r="AE97" s="25" t="s">
        <v>5334</v>
      </c>
      <c r="AF97" s="25">
        <v>11.2</v>
      </c>
      <c r="AG97" s="25">
        <v>2.8</v>
      </c>
      <c r="AH97" s="78">
        <v>23.2</v>
      </c>
      <c r="AI97" s="78">
        <v>12</v>
      </c>
    </row>
    <row r="98" spans="1:35" x14ac:dyDescent="0.2">
      <c r="A98" s="20" t="s">
        <v>5750</v>
      </c>
      <c r="B98" s="25" t="s">
        <v>55</v>
      </c>
      <c r="C98" s="25" t="s">
        <v>57</v>
      </c>
      <c r="D98" s="25" t="s">
        <v>4567</v>
      </c>
      <c r="E98" s="25">
        <v>87.9</v>
      </c>
      <c r="F98" s="25">
        <v>23</v>
      </c>
      <c r="G98" s="78">
        <v>52.8</v>
      </c>
      <c r="H98" s="78">
        <v>28</v>
      </c>
      <c r="I98" s="78"/>
      <c r="J98" s="20" t="s">
        <v>5750</v>
      </c>
      <c r="K98" s="78" t="s">
        <v>1586</v>
      </c>
      <c r="L98" s="78" t="s">
        <v>1588</v>
      </c>
      <c r="M98" s="78" t="s">
        <v>4402</v>
      </c>
      <c r="N98" s="78">
        <v>-27.3</v>
      </c>
      <c r="O98" s="78">
        <v>5.0999999999999996</v>
      </c>
      <c r="P98" s="25">
        <v>26.6</v>
      </c>
      <c r="Q98" s="25">
        <v>9.9</v>
      </c>
      <c r="R98" s="25"/>
      <c r="S98" s="20" t="s">
        <v>5750</v>
      </c>
      <c r="T98" s="25" t="s">
        <v>1586</v>
      </c>
      <c r="U98" s="25" t="s">
        <v>1588</v>
      </c>
      <c r="V98" s="25" t="s">
        <v>4402</v>
      </c>
      <c r="W98" s="25">
        <v>-24.9</v>
      </c>
      <c r="X98" s="25">
        <v>18.3</v>
      </c>
      <c r="Y98" s="25">
        <v>33.700000000000003</v>
      </c>
      <c r="Z98" s="78">
        <v>9.3000000000000007</v>
      </c>
      <c r="AA98" s="25"/>
      <c r="AB98" s="20" t="s">
        <v>5750</v>
      </c>
      <c r="AC98" s="25" t="s">
        <v>2832</v>
      </c>
      <c r="AD98" s="25" t="s">
        <v>2833</v>
      </c>
      <c r="AE98" s="25" t="s">
        <v>5309</v>
      </c>
      <c r="AF98" s="25">
        <v>16.2</v>
      </c>
      <c r="AG98" s="25">
        <v>9.6</v>
      </c>
      <c r="AH98" s="78">
        <v>65.2</v>
      </c>
      <c r="AI98" s="78">
        <v>16.399999999999999</v>
      </c>
    </row>
    <row r="99" spans="1:35" x14ac:dyDescent="0.2">
      <c r="A99" s="20" t="s">
        <v>5750</v>
      </c>
      <c r="B99" s="25" t="s">
        <v>58</v>
      </c>
      <c r="C99" s="25" t="s">
        <v>60</v>
      </c>
      <c r="D99" s="25" t="s">
        <v>4058</v>
      </c>
      <c r="E99" s="25">
        <v>92.2</v>
      </c>
      <c r="F99" s="25">
        <v>-79</v>
      </c>
      <c r="G99" s="78">
        <v>102.9</v>
      </c>
      <c r="H99" s="78">
        <v>99</v>
      </c>
      <c r="I99" s="78"/>
      <c r="J99" s="20" t="s">
        <v>5750</v>
      </c>
      <c r="K99" s="78" t="s">
        <v>1589</v>
      </c>
      <c r="L99" s="78" t="s">
        <v>1591</v>
      </c>
      <c r="M99" s="78" t="s">
        <v>4560</v>
      </c>
      <c r="N99" s="78">
        <v>2.8</v>
      </c>
      <c r="O99" s="78">
        <v>22.7</v>
      </c>
      <c r="P99" s="25">
        <v>-57.4</v>
      </c>
      <c r="Q99" s="25">
        <v>44.4</v>
      </c>
      <c r="R99" s="25"/>
      <c r="S99" s="20" t="s">
        <v>5750</v>
      </c>
      <c r="T99" s="25" t="s">
        <v>1589</v>
      </c>
      <c r="U99" s="25" t="s">
        <v>1591</v>
      </c>
      <c r="V99" s="25" t="s">
        <v>4560</v>
      </c>
      <c r="W99" s="25">
        <v>27.6</v>
      </c>
      <c r="X99" s="25">
        <v>21</v>
      </c>
      <c r="Y99" s="25">
        <v>3.3</v>
      </c>
      <c r="Z99" s="78">
        <v>4</v>
      </c>
      <c r="AA99" s="25"/>
      <c r="AB99" s="20" t="s">
        <v>5750</v>
      </c>
      <c r="AC99" s="25" t="s">
        <v>2834</v>
      </c>
      <c r="AD99" s="25" t="s">
        <v>2835</v>
      </c>
      <c r="AE99" s="25" t="s">
        <v>5310</v>
      </c>
      <c r="AF99" s="25">
        <v>-5.8</v>
      </c>
      <c r="AG99" s="25">
        <v>-34.5</v>
      </c>
      <c r="AH99" s="78">
        <v>60</v>
      </c>
      <c r="AI99" s="78">
        <v>7.5</v>
      </c>
    </row>
    <row r="100" spans="1:35" x14ac:dyDescent="0.2">
      <c r="A100" s="20" t="s">
        <v>5750</v>
      </c>
      <c r="B100" s="25" t="s">
        <v>169</v>
      </c>
      <c r="C100" s="25" t="s">
        <v>171</v>
      </c>
      <c r="D100" s="25" t="s">
        <v>4051</v>
      </c>
      <c r="E100" s="25">
        <v>-1.3</v>
      </c>
      <c r="F100" s="25">
        <v>-22</v>
      </c>
      <c r="G100" s="78">
        <v>-19.5</v>
      </c>
      <c r="H100" s="78">
        <v>15</v>
      </c>
      <c r="I100" s="78"/>
      <c r="J100" s="20" t="s">
        <v>5750</v>
      </c>
      <c r="K100" s="78" t="s">
        <v>1592</v>
      </c>
      <c r="L100" s="78" t="s">
        <v>1594</v>
      </c>
      <c r="M100" s="78" t="s">
        <v>4116</v>
      </c>
      <c r="N100" s="78">
        <v>4.7</v>
      </c>
      <c r="O100" s="78">
        <v>-16.399999999999999</v>
      </c>
      <c r="P100" s="25">
        <v>39.200000000000003</v>
      </c>
      <c r="Q100" s="25">
        <v>39.5</v>
      </c>
      <c r="R100" s="25"/>
      <c r="S100" s="20" t="s">
        <v>5750</v>
      </c>
      <c r="T100" s="25" t="s">
        <v>1592</v>
      </c>
      <c r="U100" s="25" t="s">
        <v>1594</v>
      </c>
      <c r="V100" s="25" t="s">
        <v>4116</v>
      </c>
      <c r="W100" s="25">
        <v>-36.200000000000003</v>
      </c>
      <c r="X100" s="25">
        <v>-17.100000000000001</v>
      </c>
      <c r="Y100" s="25">
        <v>-67.7</v>
      </c>
      <c r="Z100" s="78">
        <v>-97.3</v>
      </c>
      <c r="AA100" s="25"/>
      <c r="AB100" s="20" t="s">
        <v>5750</v>
      </c>
      <c r="AC100" s="25" t="s">
        <v>2836</v>
      </c>
      <c r="AD100" s="25" t="s">
        <v>2837</v>
      </c>
      <c r="AE100" s="25" t="s">
        <v>5311</v>
      </c>
      <c r="AF100" s="25">
        <v>-21.8</v>
      </c>
      <c r="AG100" s="25">
        <v>50.3</v>
      </c>
      <c r="AH100" s="78">
        <v>38.4</v>
      </c>
      <c r="AI100" s="78">
        <v>78.599999999999994</v>
      </c>
    </row>
    <row r="101" spans="1:35" x14ac:dyDescent="0.2">
      <c r="A101" s="20" t="s">
        <v>5750</v>
      </c>
      <c r="B101" s="25" t="s">
        <v>210</v>
      </c>
      <c r="C101" s="25" t="s">
        <v>212</v>
      </c>
      <c r="D101" s="25" t="s">
        <v>4724</v>
      </c>
      <c r="E101" s="25">
        <v>93.3</v>
      </c>
      <c r="F101" s="25">
        <v>-42</v>
      </c>
      <c r="G101" s="78">
        <v>102.9</v>
      </c>
      <c r="H101" s="78">
        <v>103</v>
      </c>
      <c r="I101" s="78"/>
      <c r="J101" s="20" t="s">
        <v>5750</v>
      </c>
      <c r="K101" s="78" t="s">
        <v>1595</v>
      </c>
      <c r="L101" s="78" t="s">
        <v>1597</v>
      </c>
      <c r="M101" s="78" t="s">
        <v>4381</v>
      </c>
      <c r="N101" s="78">
        <v>96.3</v>
      </c>
      <c r="O101" s="78">
        <v>48</v>
      </c>
      <c r="P101" s="25">
        <v>69.5</v>
      </c>
      <c r="Q101" s="25">
        <v>-74.099999999999994</v>
      </c>
      <c r="R101" s="25"/>
      <c r="S101" s="20" t="s">
        <v>5750</v>
      </c>
      <c r="T101" s="25" t="s">
        <v>1595</v>
      </c>
      <c r="U101" s="25" t="s">
        <v>1597</v>
      </c>
      <c r="V101" s="25" t="s">
        <v>4381</v>
      </c>
      <c r="W101" s="25">
        <v>-67.599999999999994</v>
      </c>
      <c r="X101" s="25">
        <v>18.3</v>
      </c>
      <c r="Y101" s="25">
        <v>-80.7</v>
      </c>
      <c r="Z101" s="78">
        <v>-60</v>
      </c>
      <c r="AA101" s="25"/>
      <c r="AB101" s="20" t="s">
        <v>5750</v>
      </c>
      <c r="AC101" s="25" t="s">
        <v>2838</v>
      </c>
      <c r="AD101" s="25" t="s">
        <v>2839</v>
      </c>
      <c r="AE101" s="25" t="s">
        <v>5312</v>
      </c>
      <c r="AF101" s="25">
        <v>66</v>
      </c>
      <c r="AG101" s="25">
        <v>70.599999999999994</v>
      </c>
      <c r="AH101" s="78">
        <v>13.5</v>
      </c>
      <c r="AI101" s="78">
        <v>51.9</v>
      </c>
    </row>
    <row r="102" spans="1:35" x14ac:dyDescent="0.2">
      <c r="A102" s="20" t="s">
        <v>5750</v>
      </c>
      <c r="B102" s="25" t="s">
        <v>61</v>
      </c>
      <c r="C102" s="25" t="s">
        <v>63</v>
      </c>
      <c r="D102" s="25" t="s">
        <v>4503</v>
      </c>
      <c r="E102" s="25">
        <v>-31.2</v>
      </c>
      <c r="F102" s="25">
        <v>-52</v>
      </c>
      <c r="G102" s="78">
        <v>39.9</v>
      </c>
      <c r="H102" s="78">
        <v>-18</v>
      </c>
      <c r="I102" s="78"/>
      <c r="J102" s="20" t="s">
        <v>5750</v>
      </c>
      <c r="K102" s="78" t="s">
        <v>1598</v>
      </c>
      <c r="L102" s="78" t="s">
        <v>1600</v>
      </c>
      <c r="M102" s="78" t="s">
        <v>4348</v>
      </c>
      <c r="N102" s="78">
        <v>79.2</v>
      </c>
      <c r="O102" s="78">
        <v>-13.9</v>
      </c>
      <c r="P102" s="25">
        <v>-40.299999999999997</v>
      </c>
      <c r="Q102" s="25">
        <v>-14.8</v>
      </c>
      <c r="R102" s="25"/>
      <c r="S102" s="20" t="s">
        <v>5750</v>
      </c>
      <c r="T102" s="25" t="s">
        <v>1598</v>
      </c>
      <c r="U102" s="25" t="s">
        <v>1600</v>
      </c>
      <c r="V102" s="25" t="s">
        <v>4348</v>
      </c>
      <c r="W102" s="25">
        <v>-134.4</v>
      </c>
      <c r="X102" s="25">
        <v>-19.8</v>
      </c>
      <c r="Y102" s="25">
        <v>-115.6</v>
      </c>
      <c r="Z102" s="78">
        <v>-70.7</v>
      </c>
      <c r="AA102" s="25"/>
      <c r="AB102" s="20" t="s">
        <v>5750</v>
      </c>
      <c r="AC102" s="25" t="s">
        <v>2840</v>
      </c>
      <c r="AD102" s="25" t="s">
        <v>2841</v>
      </c>
      <c r="AE102" s="25" t="s">
        <v>5335</v>
      </c>
      <c r="AF102" s="25">
        <v>-2.1</v>
      </c>
      <c r="AG102" s="25">
        <v>50.3</v>
      </c>
      <c r="AH102" s="78">
        <v>-23.7</v>
      </c>
      <c r="AI102" s="78">
        <v>29.7</v>
      </c>
    </row>
    <row r="103" spans="1:35" x14ac:dyDescent="0.2">
      <c r="A103" s="20" t="s">
        <v>5750</v>
      </c>
      <c r="B103" s="25" t="s">
        <v>64</v>
      </c>
      <c r="C103" s="25" t="s">
        <v>66</v>
      </c>
      <c r="D103" s="25" t="s">
        <v>4050</v>
      </c>
      <c r="E103" s="25">
        <v>71.099999999999994</v>
      </c>
      <c r="F103" s="25">
        <v>-26</v>
      </c>
      <c r="G103" s="78">
        <v>33.9</v>
      </c>
      <c r="H103" s="78">
        <v>57</v>
      </c>
      <c r="I103" s="78"/>
      <c r="J103" s="20" t="s">
        <v>5750</v>
      </c>
      <c r="K103" s="78" t="s">
        <v>1601</v>
      </c>
      <c r="L103" s="78" t="s">
        <v>1603</v>
      </c>
      <c r="M103" s="78" t="s">
        <v>4322</v>
      </c>
      <c r="N103" s="78">
        <v>-79.8</v>
      </c>
      <c r="O103" s="78">
        <v>-37.9</v>
      </c>
      <c r="P103" s="25">
        <v>100</v>
      </c>
      <c r="Q103" s="25">
        <v>39.5</v>
      </c>
      <c r="R103" s="25"/>
      <c r="S103" s="20" t="s">
        <v>5750</v>
      </c>
      <c r="T103" s="25" t="s">
        <v>1601</v>
      </c>
      <c r="U103" s="25" t="s">
        <v>1603</v>
      </c>
      <c r="V103" s="25" t="s">
        <v>4322</v>
      </c>
      <c r="W103" s="25">
        <v>-30.8</v>
      </c>
      <c r="X103" s="25">
        <v>-0.8</v>
      </c>
      <c r="Y103" s="25">
        <v>-67.400000000000006</v>
      </c>
      <c r="Z103" s="78">
        <v>-86.7</v>
      </c>
      <c r="AA103" s="25"/>
      <c r="AB103" s="20" t="s">
        <v>5750</v>
      </c>
      <c r="AC103" s="25" t="s">
        <v>2842</v>
      </c>
      <c r="AD103" s="25" t="s">
        <v>2843</v>
      </c>
      <c r="AE103" s="25" t="s">
        <v>5336</v>
      </c>
      <c r="AF103" s="25">
        <v>-22.1</v>
      </c>
      <c r="AG103" s="25">
        <v>2.8</v>
      </c>
      <c r="AH103" s="78">
        <v>-38.700000000000003</v>
      </c>
      <c r="AI103" s="78">
        <v>-23.5</v>
      </c>
    </row>
    <row r="104" spans="1:35" x14ac:dyDescent="0.2">
      <c r="A104" s="20" t="s">
        <v>5750</v>
      </c>
      <c r="B104" s="25" t="s">
        <v>234</v>
      </c>
      <c r="C104" s="25" t="s">
        <v>236</v>
      </c>
      <c r="D104" s="25" t="s">
        <v>4080</v>
      </c>
      <c r="E104" s="25">
        <v>-1.3</v>
      </c>
      <c r="F104" s="25">
        <v>-37</v>
      </c>
      <c r="G104" s="78">
        <v>41.8</v>
      </c>
      <c r="H104" s="78">
        <v>5</v>
      </c>
      <c r="I104" s="78"/>
      <c r="J104" s="20" t="s">
        <v>5750</v>
      </c>
      <c r="K104" s="78" t="s">
        <v>1604</v>
      </c>
      <c r="L104" s="78" t="s">
        <v>1606</v>
      </c>
      <c r="M104" s="78" t="s">
        <v>4134</v>
      </c>
      <c r="N104" s="78">
        <v>3.9</v>
      </c>
      <c r="O104" s="78">
        <v>-7.6</v>
      </c>
      <c r="P104" s="25">
        <v>59.4</v>
      </c>
      <c r="Q104" s="25">
        <v>-98.8</v>
      </c>
      <c r="R104" s="25"/>
      <c r="S104" s="20" t="s">
        <v>5750</v>
      </c>
      <c r="T104" s="25" t="s">
        <v>1604</v>
      </c>
      <c r="U104" s="25" t="s">
        <v>1606</v>
      </c>
      <c r="V104" s="25" t="s">
        <v>4134</v>
      </c>
      <c r="W104" s="25">
        <v>-152.1</v>
      </c>
      <c r="X104" s="25">
        <v>21</v>
      </c>
      <c r="Y104" s="25">
        <v>-261.60000000000002</v>
      </c>
      <c r="Z104" s="78">
        <v>-118.7</v>
      </c>
      <c r="AA104" s="25"/>
      <c r="AB104" s="20" t="s">
        <v>5750</v>
      </c>
      <c r="AC104" s="25" t="s">
        <v>2844</v>
      </c>
      <c r="AD104" s="25" t="s">
        <v>2845</v>
      </c>
      <c r="AE104" s="25" t="s">
        <v>5337</v>
      </c>
      <c r="AF104" s="25">
        <v>15.7</v>
      </c>
      <c r="AG104" s="25">
        <v>12.9</v>
      </c>
      <c r="AH104" s="78">
        <v>36.9</v>
      </c>
      <c r="AI104" s="78">
        <v>-28</v>
      </c>
    </row>
    <row r="105" spans="1:35" x14ac:dyDescent="0.2">
      <c r="A105" s="20" t="s">
        <v>5750</v>
      </c>
      <c r="B105" s="25" t="s">
        <v>172</v>
      </c>
      <c r="C105" s="25" t="s">
        <v>174</v>
      </c>
      <c r="D105" s="25" t="s">
        <v>4536</v>
      </c>
      <c r="E105" s="25">
        <v>24.9</v>
      </c>
      <c r="F105" s="25">
        <v>4</v>
      </c>
      <c r="G105" s="78">
        <v>32.9</v>
      </c>
      <c r="H105" s="78">
        <v>-53</v>
      </c>
      <c r="I105" s="78"/>
      <c r="J105" s="20" t="s">
        <v>5750</v>
      </c>
      <c r="K105" s="78" t="s">
        <v>1607</v>
      </c>
      <c r="L105" s="78" t="s">
        <v>1609</v>
      </c>
      <c r="M105" s="78" t="s">
        <v>4215</v>
      </c>
      <c r="N105" s="78">
        <v>-14.4</v>
      </c>
      <c r="O105" s="78">
        <v>-10.1</v>
      </c>
      <c r="P105" s="25">
        <v>56.2</v>
      </c>
      <c r="Q105" s="25">
        <v>-39.5</v>
      </c>
      <c r="R105" s="25"/>
      <c r="S105" s="20" t="s">
        <v>5750</v>
      </c>
      <c r="T105" s="25" t="s">
        <v>1607</v>
      </c>
      <c r="U105" s="25" t="s">
        <v>1609</v>
      </c>
      <c r="V105" s="25" t="s">
        <v>4215</v>
      </c>
      <c r="W105" s="25">
        <v>-105.7</v>
      </c>
      <c r="X105" s="25">
        <v>-8.9</v>
      </c>
      <c r="Y105" s="25">
        <v>-45.8</v>
      </c>
      <c r="Z105" s="78">
        <v>-70.7</v>
      </c>
      <c r="AA105" s="25"/>
      <c r="AB105" s="20" t="s">
        <v>5750</v>
      </c>
      <c r="AC105" s="25" t="s">
        <v>2846</v>
      </c>
      <c r="AD105" s="25" t="s">
        <v>2847</v>
      </c>
      <c r="AE105" s="25" t="s">
        <v>5338</v>
      </c>
      <c r="AF105" s="25">
        <v>31.8</v>
      </c>
      <c r="AG105" s="25">
        <v>26.5</v>
      </c>
      <c r="AH105" s="78">
        <v>20.7</v>
      </c>
      <c r="AI105" s="78">
        <v>38.6</v>
      </c>
    </row>
    <row r="106" spans="1:35" x14ac:dyDescent="0.2">
      <c r="A106" s="20" t="s">
        <v>5750</v>
      </c>
      <c r="B106" s="25" t="s">
        <v>237</v>
      </c>
      <c r="C106" s="25" t="s">
        <v>239</v>
      </c>
      <c r="D106" s="25" t="s">
        <v>4072</v>
      </c>
      <c r="E106" s="25">
        <v>15.9</v>
      </c>
      <c r="F106" s="25">
        <v>-26</v>
      </c>
      <c r="G106" s="78">
        <v>82.8</v>
      </c>
      <c r="H106" s="78">
        <v>41</v>
      </c>
      <c r="I106" s="78"/>
      <c r="J106" s="20" t="s">
        <v>5750</v>
      </c>
      <c r="K106" s="78" t="s">
        <v>1610</v>
      </c>
      <c r="L106" s="78" t="s">
        <v>1612</v>
      </c>
      <c r="M106" s="78" t="s">
        <v>4629</v>
      </c>
      <c r="N106" s="78">
        <v>-3.3</v>
      </c>
      <c r="O106" s="78">
        <v>-6.3</v>
      </c>
      <c r="P106" s="25">
        <v>13.6</v>
      </c>
      <c r="Q106" s="25">
        <v>-29.6</v>
      </c>
      <c r="R106" s="25"/>
      <c r="S106" s="20" t="s">
        <v>5750</v>
      </c>
      <c r="T106" s="25" t="s">
        <v>1610</v>
      </c>
      <c r="U106" s="25" t="s">
        <v>1612</v>
      </c>
      <c r="V106" s="25" t="s">
        <v>4629</v>
      </c>
      <c r="W106" s="25">
        <v>-80.5</v>
      </c>
      <c r="X106" s="25">
        <v>23.7</v>
      </c>
      <c r="Y106" s="25">
        <v>-35</v>
      </c>
      <c r="Z106" s="78">
        <v>-65.3</v>
      </c>
      <c r="AA106" s="25"/>
      <c r="AB106" s="20" t="s">
        <v>5750</v>
      </c>
      <c r="AC106" s="25" t="s">
        <v>2848</v>
      </c>
      <c r="AD106" s="25" t="s">
        <v>2849</v>
      </c>
      <c r="AE106" s="25" t="s">
        <v>5339</v>
      </c>
      <c r="AF106" s="25">
        <v>21.8</v>
      </c>
      <c r="AG106" s="25">
        <v>46.9</v>
      </c>
      <c r="AH106" s="78">
        <v>-20.399999999999999</v>
      </c>
      <c r="AI106" s="78">
        <v>12</v>
      </c>
    </row>
    <row r="107" spans="1:35" x14ac:dyDescent="0.2">
      <c r="A107" s="20" t="s">
        <v>5750</v>
      </c>
      <c r="B107" s="25" t="s">
        <v>240</v>
      </c>
      <c r="C107" s="25" t="s">
        <v>241</v>
      </c>
      <c r="D107" s="25" t="s">
        <v>4906</v>
      </c>
      <c r="E107" s="25">
        <v>11.4</v>
      </c>
      <c r="F107" s="25">
        <v>-52</v>
      </c>
      <c r="G107" s="78">
        <v>47.7</v>
      </c>
      <c r="H107" s="78">
        <v>-14</v>
      </c>
      <c r="I107" s="78"/>
      <c r="J107" s="20" t="s">
        <v>5750</v>
      </c>
      <c r="K107" s="78" t="s">
        <v>1613</v>
      </c>
      <c r="L107" s="78" t="s">
        <v>1615</v>
      </c>
      <c r="M107" s="78" t="s">
        <v>4582</v>
      </c>
      <c r="N107" s="78">
        <v>20.399999999999999</v>
      </c>
      <c r="O107" s="78">
        <v>-22.1</v>
      </c>
      <c r="P107" s="25">
        <v>29.7</v>
      </c>
      <c r="Q107" s="25">
        <v>-108.6</v>
      </c>
      <c r="R107" s="25"/>
      <c r="S107" s="20" t="s">
        <v>5750</v>
      </c>
      <c r="T107" s="25" t="s">
        <v>1613</v>
      </c>
      <c r="U107" s="25" t="s">
        <v>1615</v>
      </c>
      <c r="V107" s="25" t="s">
        <v>4582</v>
      </c>
      <c r="W107" s="25">
        <v>-83.4</v>
      </c>
      <c r="X107" s="25">
        <v>67.3</v>
      </c>
      <c r="Y107" s="25">
        <v>-58.6</v>
      </c>
      <c r="Z107" s="78">
        <v>-65.3</v>
      </c>
      <c r="AA107" s="25"/>
      <c r="AB107" s="20" t="s">
        <v>5750</v>
      </c>
      <c r="AC107" s="25" t="s">
        <v>2850</v>
      </c>
      <c r="AD107" s="25" t="s">
        <v>2851</v>
      </c>
      <c r="AE107" s="25" t="s">
        <v>5340</v>
      </c>
      <c r="AF107" s="25">
        <v>31.1</v>
      </c>
      <c r="AG107" s="25">
        <v>12.9</v>
      </c>
      <c r="AH107" s="78">
        <v>39.799999999999997</v>
      </c>
      <c r="AI107" s="78">
        <v>34.200000000000003</v>
      </c>
    </row>
    <row r="108" spans="1:35" x14ac:dyDescent="0.2">
      <c r="A108" s="20" t="s">
        <v>5750</v>
      </c>
      <c r="B108" s="25" t="s">
        <v>175</v>
      </c>
      <c r="C108" s="25" t="s">
        <v>177</v>
      </c>
      <c r="D108" s="25" t="s">
        <v>4077</v>
      </c>
      <c r="E108" s="25">
        <v>70.5</v>
      </c>
      <c r="F108" s="25">
        <v>-44</v>
      </c>
      <c r="G108" s="78">
        <v>64.099999999999994</v>
      </c>
      <c r="H108" s="78">
        <v>12</v>
      </c>
      <c r="I108" s="78"/>
      <c r="J108" s="20" t="s">
        <v>5750</v>
      </c>
      <c r="K108" s="78" t="s">
        <v>1430</v>
      </c>
      <c r="L108" s="78" t="s">
        <v>1432</v>
      </c>
      <c r="M108" s="78" t="s">
        <v>4364</v>
      </c>
      <c r="N108" s="78">
        <v>56.7</v>
      </c>
      <c r="O108" s="78">
        <v>19</v>
      </c>
      <c r="P108" s="25">
        <v>72.8</v>
      </c>
      <c r="Q108" s="25">
        <v>-14.8</v>
      </c>
      <c r="R108" s="25"/>
      <c r="S108" s="20" t="s">
        <v>5750</v>
      </c>
      <c r="T108" s="25" t="s">
        <v>1430</v>
      </c>
      <c r="U108" s="25" t="s">
        <v>1432</v>
      </c>
      <c r="V108" s="25" t="s">
        <v>4364</v>
      </c>
      <c r="W108" s="25">
        <v>8.1</v>
      </c>
      <c r="X108" s="25">
        <v>7.4</v>
      </c>
      <c r="Y108" s="25">
        <v>-48.2</v>
      </c>
      <c r="Z108" s="78">
        <v>-33.299999999999997</v>
      </c>
      <c r="AA108" s="25"/>
      <c r="AB108" s="20" t="s">
        <v>5750</v>
      </c>
      <c r="AC108" s="25" t="s">
        <v>2852</v>
      </c>
      <c r="AD108" s="25" t="s">
        <v>2853</v>
      </c>
      <c r="AE108" s="25" t="s">
        <v>5341</v>
      </c>
      <c r="AF108" s="25">
        <v>30.9</v>
      </c>
      <c r="AG108" s="25">
        <v>40.1</v>
      </c>
      <c r="AH108" s="78">
        <v>-0.3</v>
      </c>
      <c r="AI108" s="78">
        <v>20.9</v>
      </c>
    </row>
    <row r="109" spans="1:35" x14ac:dyDescent="0.2">
      <c r="A109" s="20" t="s">
        <v>5750</v>
      </c>
      <c r="B109" s="25" t="s">
        <v>178</v>
      </c>
      <c r="C109" s="25" t="s">
        <v>180</v>
      </c>
      <c r="D109" s="25" t="s">
        <v>4059</v>
      </c>
      <c r="E109" s="25">
        <v>35.299999999999997</v>
      </c>
      <c r="F109" s="25">
        <v>-14</v>
      </c>
      <c r="G109" s="78">
        <v>-46</v>
      </c>
      <c r="H109" s="78">
        <v>51</v>
      </c>
      <c r="I109" s="78"/>
      <c r="J109" s="20" t="s">
        <v>5750</v>
      </c>
      <c r="K109" s="78" t="s">
        <v>1616</v>
      </c>
      <c r="L109" s="78" t="s">
        <v>1618</v>
      </c>
      <c r="M109" s="78" t="s">
        <v>4589</v>
      </c>
      <c r="N109" s="78">
        <v>48.7</v>
      </c>
      <c r="O109" s="78">
        <v>-1.3</v>
      </c>
      <c r="P109" s="25">
        <v>100</v>
      </c>
      <c r="Q109" s="25">
        <v>14.8</v>
      </c>
      <c r="R109" s="25"/>
      <c r="S109" s="20" t="s">
        <v>5750</v>
      </c>
      <c r="T109" s="25" t="s">
        <v>1616</v>
      </c>
      <c r="U109" s="25" t="s">
        <v>1618</v>
      </c>
      <c r="V109" s="25" t="s">
        <v>4589</v>
      </c>
      <c r="W109" s="25">
        <v>40.799999999999997</v>
      </c>
      <c r="X109" s="25">
        <v>34.6</v>
      </c>
      <c r="Y109" s="25">
        <v>-49.7</v>
      </c>
      <c r="Z109" s="78">
        <v>-33.299999999999997</v>
      </c>
      <c r="AA109" s="25"/>
      <c r="AB109" s="20" t="s">
        <v>5750</v>
      </c>
      <c r="AC109" s="25" t="s">
        <v>2854</v>
      </c>
      <c r="AD109" s="25" t="s">
        <v>2855</v>
      </c>
      <c r="AE109" s="25" t="s">
        <v>5342</v>
      </c>
      <c r="AF109" s="25">
        <v>36.700000000000003</v>
      </c>
      <c r="AG109" s="25">
        <v>23.1</v>
      </c>
      <c r="AH109" s="78">
        <v>25.7</v>
      </c>
      <c r="AI109" s="78">
        <v>-19.100000000000001</v>
      </c>
    </row>
    <row r="110" spans="1:35" x14ac:dyDescent="0.2">
      <c r="A110" s="20" t="s">
        <v>5750</v>
      </c>
      <c r="B110" s="25" t="s">
        <v>16</v>
      </c>
      <c r="C110" s="25" t="s">
        <v>18</v>
      </c>
      <c r="D110" s="25" t="s">
        <v>4047</v>
      </c>
      <c r="E110" s="25">
        <v>58.9</v>
      </c>
      <c r="F110" s="25">
        <v>-24</v>
      </c>
      <c r="G110" s="78">
        <v>102.9</v>
      </c>
      <c r="H110" s="78">
        <v>93</v>
      </c>
      <c r="I110" s="78"/>
      <c r="J110" s="20" t="s">
        <v>5750</v>
      </c>
      <c r="K110" s="78" t="s">
        <v>1619</v>
      </c>
      <c r="L110" s="78" t="s">
        <v>1621</v>
      </c>
      <c r="M110" s="78" t="s">
        <v>4650</v>
      </c>
      <c r="N110" s="78">
        <v>95.6</v>
      </c>
      <c r="O110" s="78">
        <v>70.099999999999994</v>
      </c>
      <c r="P110" s="25">
        <v>59.5</v>
      </c>
      <c r="Q110" s="25">
        <v>98.8</v>
      </c>
      <c r="R110" s="25"/>
      <c r="S110" s="20" t="s">
        <v>5750</v>
      </c>
      <c r="T110" s="25" t="s">
        <v>1619</v>
      </c>
      <c r="U110" s="25" t="s">
        <v>1621</v>
      </c>
      <c r="V110" s="25" t="s">
        <v>4650</v>
      </c>
      <c r="W110" s="25">
        <v>57.8</v>
      </c>
      <c r="X110" s="25">
        <v>-6.2</v>
      </c>
      <c r="Y110" s="25">
        <v>89.9</v>
      </c>
      <c r="Z110" s="78">
        <v>-12</v>
      </c>
      <c r="AA110" s="25"/>
      <c r="AB110" s="20" t="s">
        <v>5750</v>
      </c>
      <c r="AC110" s="25" t="s">
        <v>2856</v>
      </c>
      <c r="AD110" s="25" t="s">
        <v>2857</v>
      </c>
      <c r="AE110" s="25" t="s">
        <v>5343</v>
      </c>
      <c r="AF110" s="25">
        <v>25.8</v>
      </c>
      <c r="AG110" s="25">
        <v>-4</v>
      </c>
      <c r="AH110" s="78">
        <v>29.5</v>
      </c>
      <c r="AI110" s="78">
        <v>-28</v>
      </c>
    </row>
    <row r="111" spans="1:35" x14ac:dyDescent="0.2">
      <c r="A111" s="20" t="s">
        <v>5750</v>
      </c>
      <c r="B111" s="25" t="s">
        <v>181</v>
      </c>
      <c r="C111" s="25" t="s">
        <v>183</v>
      </c>
      <c r="D111" s="25" t="s">
        <v>4092</v>
      </c>
      <c r="E111" s="25">
        <v>28.5</v>
      </c>
      <c r="F111" s="25">
        <v>-42</v>
      </c>
      <c r="G111" s="78">
        <v>32.1</v>
      </c>
      <c r="H111" s="78">
        <v>-8</v>
      </c>
      <c r="I111" s="78"/>
      <c r="J111" s="20" t="s">
        <v>5750</v>
      </c>
      <c r="K111" s="78" t="s">
        <v>1622</v>
      </c>
      <c r="L111" s="78" t="s">
        <v>1624</v>
      </c>
      <c r="M111" s="78" t="s">
        <v>4599</v>
      </c>
      <c r="N111" s="78">
        <v>-8.1</v>
      </c>
      <c r="O111" s="78">
        <v>-11.4</v>
      </c>
      <c r="P111" s="25">
        <v>11</v>
      </c>
      <c r="Q111" s="25">
        <v>0</v>
      </c>
      <c r="R111" s="25"/>
      <c r="S111" s="20" t="s">
        <v>5750</v>
      </c>
      <c r="T111" s="25" t="s">
        <v>1622</v>
      </c>
      <c r="U111" s="25" t="s">
        <v>1624</v>
      </c>
      <c r="V111" s="25" t="s">
        <v>4599</v>
      </c>
      <c r="W111" s="25">
        <v>-62.9</v>
      </c>
      <c r="X111" s="25">
        <v>26.5</v>
      </c>
      <c r="Y111" s="25">
        <v>29.7</v>
      </c>
      <c r="Z111" s="78">
        <v>-33.299999999999997</v>
      </c>
      <c r="AA111" s="25"/>
      <c r="AB111" s="20" t="s">
        <v>5750</v>
      </c>
      <c r="AC111" s="25" t="s">
        <v>2858</v>
      </c>
      <c r="AD111" s="25" t="s">
        <v>2859</v>
      </c>
      <c r="AE111" s="25" t="s">
        <v>5344</v>
      </c>
      <c r="AF111" s="25">
        <v>-37.700000000000003</v>
      </c>
      <c r="AG111" s="25">
        <v>2.8</v>
      </c>
      <c r="AH111" s="78">
        <v>3.4</v>
      </c>
      <c r="AI111" s="78">
        <v>34.200000000000003</v>
      </c>
    </row>
    <row r="112" spans="1:35" x14ac:dyDescent="0.2">
      <c r="A112" s="20" t="s">
        <v>5750</v>
      </c>
      <c r="B112" s="25" t="s">
        <v>242</v>
      </c>
      <c r="C112" s="25" t="s">
        <v>244</v>
      </c>
      <c r="D112" s="25" t="s">
        <v>4729</v>
      </c>
      <c r="E112" s="25">
        <v>4.5999999999999996</v>
      </c>
      <c r="F112" s="25">
        <v>-55</v>
      </c>
      <c r="G112" s="78">
        <v>79.099999999999994</v>
      </c>
      <c r="H112" s="78">
        <v>5</v>
      </c>
      <c r="I112" s="78"/>
      <c r="J112" s="20" t="s">
        <v>5750</v>
      </c>
      <c r="K112" s="78" t="s">
        <v>1625</v>
      </c>
      <c r="L112" s="78" t="s">
        <v>1627</v>
      </c>
      <c r="M112" s="78" t="s">
        <v>4113</v>
      </c>
      <c r="N112" s="78">
        <v>-12.9</v>
      </c>
      <c r="O112" s="78">
        <v>-7</v>
      </c>
      <c r="P112" s="25">
        <v>52.9</v>
      </c>
      <c r="Q112" s="25">
        <v>49.4</v>
      </c>
      <c r="R112" s="25"/>
      <c r="S112" s="20" t="s">
        <v>5750</v>
      </c>
      <c r="T112" s="25" t="s">
        <v>1625</v>
      </c>
      <c r="U112" s="25" t="s">
        <v>1627</v>
      </c>
      <c r="V112" s="25" t="s">
        <v>4113</v>
      </c>
      <c r="W112" s="25">
        <v>-3.8</v>
      </c>
      <c r="X112" s="25">
        <v>-0.8</v>
      </c>
      <c r="Y112" s="25">
        <v>-6.5</v>
      </c>
      <c r="Z112" s="78">
        <v>-17.3</v>
      </c>
      <c r="AA112" s="25"/>
      <c r="AB112" s="20" t="s">
        <v>5750</v>
      </c>
      <c r="AC112" s="25" t="s">
        <v>2860</v>
      </c>
      <c r="AD112" s="25" t="s">
        <v>2861</v>
      </c>
      <c r="AE112" s="25" t="s">
        <v>5345</v>
      </c>
      <c r="AF112" s="25">
        <v>8.4</v>
      </c>
      <c r="AG112" s="25">
        <v>23.1</v>
      </c>
      <c r="AH112" s="78">
        <v>-5.4</v>
      </c>
      <c r="AI112" s="78">
        <v>47.5</v>
      </c>
    </row>
    <row r="113" spans="1:35" x14ac:dyDescent="0.2">
      <c r="A113" s="20" t="s">
        <v>5750</v>
      </c>
      <c r="B113" s="25" t="s">
        <v>245</v>
      </c>
      <c r="C113" s="25" t="s">
        <v>246</v>
      </c>
      <c r="D113" s="25" t="s">
        <v>5300</v>
      </c>
      <c r="E113" s="25">
        <v>101.5</v>
      </c>
      <c r="F113" s="25">
        <v>38</v>
      </c>
      <c r="G113" s="78">
        <v>102.9</v>
      </c>
      <c r="H113" s="78">
        <v>34</v>
      </c>
      <c r="I113" s="78"/>
      <c r="J113" s="20" t="s">
        <v>5750</v>
      </c>
      <c r="K113" s="78" t="s">
        <v>1628</v>
      </c>
      <c r="L113" s="78" t="s">
        <v>1630</v>
      </c>
      <c r="M113" s="78" t="s">
        <v>4356</v>
      </c>
      <c r="N113" s="78">
        <v>-15.1</v>
      </c>
      <c r="O113" s="78">
        <v>-24.6</v>
      </c>
      <c r="P113" s="25">
        <v>44.9</v>
      </c>
      <c r="Q113" s="25">
        <v>-9.9</v>
      </c>
      <c r="R113" s="25"/>
      <c r="S113" s="20" t="s">
        <v>5750</v>
      </c>
      <c r="T113" s="25" t="s">
        <v>1628</v>
      </c>
      <c r="U113" s="25" t="s">
        <v>1630</v>
      </c>
      <c r="V113" s="25" t="s">
        <v>4356</v>
      </c>
      <c r="W113" s="25">
        <v>-2.4</v>
      </c>
      <c r="X113" s="25">
        <v>42.8</v>
      </c>
      <c r="Y113" s="25">
        <v>-101.7</v>
      </c>
      <c r="Z113" s="78">
        <v>-44</v>
      </c>
      <c r="AA113" s="25"/>
      <c r="AB113" s="20" t="s">
        <v>5750</v>
      </c>
      <c r="AC113" s="25" t="s">
        <v>2862</v>
      </c>
      <c r="AD113" s="25" t="s">
        <v>2863</v>
      </c>
      <c r="AE113" s="25" t="s">
        <v>5346</v>
      </c>
      <c r="AF113" s="25">
        <v>-25.1</v>
      </c>
      <c r="AG113" s="25">
        <v>12.9</v>
      </c>
      <c r="AH113" s="78">
        <v>-1</v>
      </c>
      <c r="AI113" s="78">
        <v>12</v>
      </c>
    </row>
    <row r="114" spans="1:35" x14ac:dyDescent="0.2">
      <c r="A114" s="20" t="s">
        <v>5750</v>
      </c>
      <c r="B114" s="25" t="s">
        <v>184</v>
      </c>
      <c r="C114" s="25" t="s">
        <v>186</v>
      </c>
      <c r="D114" s="25" t="s">
        <v>4036</v>
      </c>
      <c r="E114" s="25">
        <v>18.399999999999999</v>
      </c>
      <c r="F114" s="25">
        <v>-55</v>
      </c>
      <c r="G114" s="78">
        <v>-8.6999999999999993</v>
      </c>
      <c r="H114" s="78">
        <v>8</v>
      </c>
      <c r="I114" s="78"/>
      <c r="J114" s="20" t="s">
        <v>5750</v>
      </c>
      <c r="K114" s="78" t="s">
        <v>1631</v>
      </c>
      <c r="L114" s="78" t="s">
        <v>1633</v>
      </c>
      <c r="M114" s="78" t="s">
        <v>4224</v>
      </c>
      <c r="N114" s="78">
        <v>17.8</v>
      </c>
      <c r="O114" s="78">
        <v>-18.3</v>
      </c>
      <c r="P114" s="25">
        <v>100</v>
      </c>
      <c r="Q114" s="25">
        <v>4.9000000000000004</v>
      </c>
      <c r="R114" s="25"/>
      <c r="S114" s="20" t="s">
        <v>5750</v>
      </c>
      <c r="T114" s="25" t="s">
        <v>1631</v>
      </c>
      <c r="U114" s="25" t="s">
        <v>1633</v>
      </c>
      <c r="V114" s="25" t="s">
        <v>4224</v>
      </c>
      <c r="W114" s="25">
        <v>-38.4</v>
      </c>
      <c r="X114" s="25">
        <v>10.1</v>
      </c>
      <c r="Y114" s="25">
        <v>22.1</v>
      </c>
      <c r="Z114" s="78">
        <v>-1.3</v>
      </c>
      <c r="AA114" s="25"/>
      <c r="AB114" s="20" t="s">
        <v>5750</v>
      </c>
      <c r="AC114" s="25" t="s">
        <v>2864</v>
      </c>
      <c r="AD114" s="25" t="s">
        <v>2865</v>
      </c>
      <c r="AE114" s="25" t="s">
        <v>5313</v>
      </c>
      <c r="AF114" s="25">
        <v>-4.3</v>
      </c>
      <c r="AG114" s="25">
        <v>6.2</v>
      </c>
      <c r="AH114" s="78">
        <v>-15.4</v>
      </c>
      <c r="AI114" s="78">
        <v>51.9</v>
      </c>
    </row>
    <row r="115" spans="1:35" x14ac:dyDescent="0.2">
      <c r="A115" s="20" t="s">
        <v>5750</v>
      </c>
      <c r="B115" s="25" t="s">
        <v>187</v>
      </c>
      <c r="C115" s="25" t="s">
        <v>189</v>
      </c>
      <c r="D115" s="25" t="s">
        <v>4034</v>
      </c>
      <c r="E115" s="25">
        <v>11.7</v>
      </c>
      <c r="F115" s="25">
        <v>14</v>
      </c>
      <c r="G115" s="78">
        <v>-23.2</v>
      </c>
      <c r="H115" s="78">
        <v>-21</v>
      </c>
      <c r="I115" s="78"/>
      <c r="J115" s="20" t="s">
        <v>5750</v>
      </c>
      <c r="K115" s="78" t="s">
        <v>1634</v>
      </c>
      <c r="L115" s="78" t="s">
        <v>1636</v>
      </c>
      <c r="M115" s="78" t="s">
        <v>4517</v>
      </c>
      <c r="N115" s="78">
        <v>-17.3</v>
      </c>
      <c r="O115" s="78">
        <v>-27.2</v>
      </c>
      <c r="P115" s="25">
        <v>44.8</v>
      </c>
      <c r="Q115" s="25">
        <v>-4.9000000000000004</v>
      </c>
      <c r="R115" s="25"/>
      <c r="S115" s="20" t="s">
        <v>5750</v>
      </c>
      <c r="T115" s="25" t="s">
        <v>1634</v>
      </c>
      <c r="U115" s="25" t="s">
        <v>1636</v>
      </c>
      <c r="V115" s="25" t="s">
        <v>4517</v>
      </c>
      <c r="W115" s="25">
        <v>3</v>
      </c>
      <c r="X115" s="25">
        <v>12.8</v>
      </c>
      <c r="Y115" s="25">
        <v>32.5</v>
      </c>
      <c r="Z115" s="78">
        <v>62.7</v>
      </c>
      <c r="AA115" s="25"/>
      <c r="AB115" s="20" t="s">
        <v>5750</v>
      </c>
      <c r="AC115" s="25" t="s">
        <v>2866</v>
      </c>
      <c r="AD115" s="25" t="s">
        <v>2867</v>
      </c>
      <c r="AE115" s="25" t="s">
        <v>5347</v>
      </c>
      <c r="AF115" s="25">
        <v>-74.599999999999994</v>
      </c>
      <c r="AG115" s="25">
        <v>-14.2</v>
      </c>
      <c r="AH115" s="78">
        <v>0.1</v>
      </c>
      <c r="AI115" s="78">
        <v>29.7</v>
      </c>
    </row>
    <row r="116" spans="1:35" x14ac:dyDescent="0.2">
      <c r="A116" s="20" t="s">
        <v>5750</v>
      </c>
      <c r="B116" s="25" t="s">
        <v>67</v>
      </c>
      <c r="C116" s="25" t="s">
        <v>69</v>
      </c>
      <c r="D116" s="25" t="s">
        <v>4035</v>
      </c>
      <c r="E116" s="25">
        <v>61.5</v>
      </c>
      <c r="F116" s="25">
        <v>41</v>
      </c>
      <c r="G116" s="78">
        <v>-49</v>
      </c>
      <c r="H116" s="78">
        <v>-11</v>
      </c>
      <c r="I116" s="78"/>
      <c r="J116" s="20" t="s">
        <v>5750</v>
      </c>
      <c r="K116" s="78" t="s">
        <v>1637</v>
      </c>
      <c r="L116" s="78" t="s">
        <v>1639</v>
      </c>
      <c r="M116" s="78" t="s">
        <v>4094</v>
      </c>
      <c r="N116" s="78">
        <v>18.899999999999999</v>
      </c>
      <c r="O116" s="78">
        <v>-22.7</v>
      </c>
      <c r="P116" s="25">
        <v>76.2</v>
      </c>
      <c r="Q116" s="25">
        <v>-39.5</v>
      </c>
      <c r="R116" s="25"/>
      <c r="S116" s="20" t="s">
        <v>5750</v>
      </c>
      <c r="T116" s="25" t="s">
        <v>1637</v>
      </c>
      <c r="U116" s="25" t="s">
        <v>1639</v>
      </c>
      <c r="V116" s="25" t="s">
        <v>4094</v>
      </c>
      <c r="W116" s="25">
        <v>36.9</v>
      </c>
      <c r="X116" s="25">
        <v>26.5</v>
      </c>
      <c r="Y116" s="25">
        <v>-2.7</v>
      </c>
      <c r="Z116" s="78">
        <v>30.7</v>
      </c>
      <c r="AA116" s="25"/>
      <c r="AB116" s="20" t="s">
        <v>5750</v>
      </c>
      <c r="AC116" s="25" t="s">
        <v>2868</v>
      </c>
      <c r="AD116" s="25" t="s">
        <v>2869</v>
      </c>
      <c r="AE116" s="25" t="s">
        <v>5348</v>
      </c>
      <c r="AF116" s="25">
        <v>-8.6999999999999993</v>
      </c>
      <c r="AG116" s="25">
        <v>43.5</v>
      </c>
      <c r="AH116" s="78">
        <v>-72.3</v>
      </c>
      <c r="AI116" s="78">
        <v>-107.8</v>
      </c>
    </row>
    <row r="117" spans="1:35" x14ac:dyDescent="0.2">
      <c r="I117" s="78"/>
      <c r="J117" s="20" t="s">
        <v>5750</v>
      </c>
      <c r="K117" s="78" t="s">
        <v>1640</v>
      </c>
      <c r="L117" s="78" t="s">
        <v>1642</v>
      </c>
      <c r="M117" s="78" t="s">
        <v>4139</v>
      </c>
      <c r="N117" s="78">
        <v>-22.1</v>
      </c>
      <c r="O117" s="78">
        <v>0</v>
      </c>
      <c r="P117" s="25">
        <v>26.2</v>
      </c>
      <c r="Q117" s="25">
        <v>34.6</v>
      </c>
      <c r="R117" s="25"/>
      <c r="S117" s="20" t="s">
        <v>5750</v>
      </c>
      <c r="T117" s="25" t="s">
        <v>1640</v>
      </c>
      <c r="U117" s="25" t="s">
        <v>1642</v>
      </c>
      <c r="V117" s="25" t="s">
        <v>4139</v>
      </c>
      <c r="W117" s="25">
        <v>32.200000000000003</v>
      </c>
      <c r="X117" s="25">
        <v>34.6</v>
      </c>
      <c r="Y117" s="25">
        <v>-36.4</v>
      </c>
      <c r="Z117" s="78">
        <v>20</v>
      </c>
      <c r="AA117" s="25"/>
      <c r="AB117" s="20" t="s">
        <v>5750</v>
      </c>
      <c r="AC117" s="25" t="s">
        <v>2870</v>
      </c>
      <c r="AD117" s="25" t="s">
        <v>2871</v>
      </c>
      <c r="AE117" s="25" t="s">
        <v>5349</v>
      </c>
      <c r="AF117" s="25">
        <v>28.3</v>
      </c>
      <c r="AG117" s="25">
        <v>40.1</v>
      </c>
      <c r="AH117" s="78">
        <v>-116</v>
      </c>
      <c r="AI117" s="78">
        <v>-156.69999999999999</v>
      </c>
    </row>
    <row r="118" spans="1:35" x14ac:dyDescent="0.2">
      <c r="I118" s="78"/>
      <c r="J118" s="20" t="s">
        <v>5750</v>
      </c>
      <c r="K118" s="78" t="s">
        <v>1643</v>
      </c>
      <c r="L118" s="78" t="s">
        <v>1645</v>
      </c>
      <c r="M118" s="78" t="s">
        <v>4233</v>
      </c>
      <c r="N118" s="78">
        <v>-4.5</v>
      </c>
      <c r="O118" s="78">
        <v>6.3</v>
      </c>
      <c r="P118" s="25">
        <v>85</v>
      </c>
      <c r="Q118" s="25">
        <v>-14.8</v>
      </c>
      <c r="R118" s="25"/>
      <c r="S118" s="20" t="s">
        <v>5750</v>
      </c>
      <c r="T118" s="25" t="s">
        <v>1643</v>
      </c>
      <c r="U118" s="25" t="s">
        <v>1645</v>
      </c>
      <c r="V118" s="25" t="s">
        <v>4233</v>
      </c>
      <c r="W118" s="25">
        <v>72.3</v>
      </c>
      <c r="X118" s="25">
        <v>21</v>
      </c>
      <c r="Y118" s="25">
        <v>35.799999999999997</v>
      </c>
      <c r="Z118" s="78">
        <v>46.7</v>
      </c>
      <c r="AA118" s="25"/>
      <c r="AB118" s="20" t="s">
        <v>5750</v>
      </c>
      <c r="AC118" s="25" t="s">
        <v>2872</v>
      </c>
      <c r="AD118" s="25" t="s">
        <v>2873</v>
      </c>
      <c r="AE118" s="25" t="s">
        <v>5350</v>
      </c>
      <c r="AF118" s="25">
        <v>-2</v>
      </c>
      <c r="AG118" s="25">
        <v>19.7</v>
      </c>
      <c r="AH118" s="78">
        <v>-114.6</v>
      </c>
      <c r="AI118" s="78">
        <v>-72.3</v>
      </c>
    </row>
    <row r="119" spans="1:35" x14ac:dyDescent="0.2">
      <c r="I119" s="78"/>
      <c r="J119" s="20" t="s">
        <v>5750</v>
      </c>
      <c r="K119" s="78" t="s">
        <v>1646</v>
      </c>
      <c r="L119" s="78" t="s">
        <v>1648</v>
      </c>
      <c r="M119" s="78" t="s">
        <v>4596</v>
      </c>
      <c r="N119" s="78">
        <v>26.2</v>
      </c>
      <c r="O119" s="78">
        <v>11.4</v>
      </c>
      <c r="P119" s="25">
        <v>21</v>
      </c>
      <c r="Q119" s="25">
        <v>-69.099999999999994</v>
      </c>
      <c r="R119" s="25"/>
      <c r="S119" s="20" t="s">
        <v>5750</v>
      </c>
      <c r="T119" s="25" t="s">
        <v>1646</v>
      </c>
      <c r="U119" s="25" t="s">
        <v>1648</v>
      </c>
      <c r="V119" s="25" t="s">
        <v>4596</v>
      </c>
      <c r="W119" s="25">
        <v>-25</v>
      </c>
      <c r="X119" s="25">
        <v>-0.8</v>
      </c>
      <c r="Y119" s="25">
        <v>-22</v>
      </c>
      <c r="Z119" s="78">
        <v>25.3</v>
      </c>
      <c r="AA119" s="25"/>
      <c r="AB119" s="20" t="s">
        <v>5750</v>
      </c>
      <c r="AC119" s="25" t="s">
        <v>2874</v>
      </c>
      <c r="AD119" s="25" t="s">
        <v>2875</v>
      </c>
      <c r="AE119" s="25" t="s">
        <v>5314</v>
      </c>
      <c r="AF119" s="25">
        <v>59.1</v>
      </c>
      <c r="AG119" s="25">
        <v>2.8</v>
      </c>
      <c r="AH119" s="78">
        <v>-69.099999999999994</v>
      </c>
      <c r="AI119" s="78">
        <v>-116.7</v>
      </c>
    </row>
    <row r="120" spans="1:35" x14ac:dyDescent="0.2">
      <c r="I120" s="78"/>
      <c r="J120" s="20" t="s">
        <v>5750</v>
      </c>
      <c r="K120" s="78" t="s">
        <v>1649</v>
      </c>
      <c r="L120" s="78" t="s">
        <v>1651</v>
      </c>
      <c r="M120" s="78" t="s">
        <v>4658</v>
      </c>
      <c r="N120" s="78">
        <v>80.5</v>
      </c>
      <c r="O120" s="78">
        <v>5.7</v>
      </c>
      <c r="P120" s="25">
        <v>100</v>
      </c>
      <c r="Q120" s="25">
        <v>14.8</v>
      </c>
      <c r="R120" s="25"/>
      <c r="S120" s="20" t="s">
        <v>5750</v>
      </c>
      <c r="T120" s="25" t="s">
        <v>1649</v>
      </c>
      <c r="U120" s="25" t="s">
        <v>1651</v>
      </c>
      <c r="V120" s="25" t="s">
        <v>4658</v>
      </c>
      <c r="W120" s="25">
        <v>68.900000000000006</v>
      </c>
      <c r="X120" s="25">
        <v>15.6</v>
      </c>
      <c r="Y120" s="25">
        <v>-59.1</v>
      </c>
      <c r="Z120" s="78">
        <v>-140</v>
      </c>
      <c r="AA120" s="25"/>
      <c r="AB120" s="20" t="s">
        <v>5750</v>
      </c>
      <c r="AC120" s="25" t="s">
        <v>2876</v>
      </c>
      <c r="AD120" s="25" t="s">
        <v>2877</v>
      </c>
      <c r="AE120" s="25" t="s">
        <v>5351</v>
      </c>
      <c r="AF120" s="25">
        <v>23.2</v>
      </c>
      <c r="AG120" s="25">
        <v>-7.4</v>
      </c>
      <c r="AH120" s="78">
        <v>-70.8</v>
      </c>
      <c r="AI120" s="78">
        <v>-90.1</v>
      </c>
    </row>
    <row r="121" spans="1:35" x14ac:dyDescent="0.2">
      <c r="I121" s="78"/>
      <c r="J121" s="20" t="s">
        <v>5750</v>
      </c>
      <c r="K121" s="78" t="s">
        <v>1652</v>
      </c>
      <c r="L121" s="78" t="s">
        <v>1654</v>
      </c>
      <c r="M121" s="78" t="s">
        <v>4285</v>
      </c>
      <c r="N121" s="78">
        <v>-28.4</v>
      </c>
      <c r="O121" s="78">
        <v>3.8</v>
      </c>
      <c r="P121" s="25">
        <v>37.200000000000003</v>
      </c>
      <c r="Q121" s="25">
        <v>9.9</v>
      </c>
      <c r="R121" s="25"/>
      <c r="S121" s="20" t="s">
        <v>5750</v>
      </c>
      <c r="T121" s="25" t="s">
        <v>1652</v>
      </c>
      <c r="U121" s="25" t="s">
        <v>1654</v>
      </c>
      <c r="V121" s="25" t="s">
        <v>4285</v>
      </c>
      <c r="W121" s="25">
        <v>38.9</v>
      </c>
      <c r="X121" s="25">
        <v>12.8</v>
      </c>
      <c r="Y121" s="25">
        <v>-58.4</v>
      </c>
      <c r="Z121" s="78">
        <v>25.3</v>
      </c>
      <c r="AA121" s="25"/>
      <c r="AB121" s="20" t="s">
        <v>5750</v>
      </c>
      <c r="AC121" s="25" t="s">
        <v>2878</v>
      </c>
      <c r="AD121" s="25" t="s">
        <v>2879</v>
      </c>
      <c r="AE121" s="25" t="s">
        <v>5352</v>
      </c>
      <c r="AF121" s="25">
        <v>-19.5</v>
      </c>
      <c r="AG121" s="25">
        <v>23.1</v>
      </c>
      <c r="AH121" s="78">
        <v>-92.4</v>
      </c>
      <c r="AI121" s="78">
        <v>-103.4</v>
      </c>
    </row>
    <row r="122" spans="1:35" x14ac:dyDescent="0.2">
      <c r="I122" s="78"/>
      <c r="J122" s="20" t="s">
        <v>5750</v>
      </c>
      <c r="K122" s="78" t="s">
        <v>1655</v>
      </c>
      <c r="L122" s="78" t="s">
        <v>1657</v>
      </c>
      <c r="M122" s="78" t="s">
        <v>4097</v>
      </c>
      <c r="N122" s="78">
        <v>-123.2</v>
      </c>
      <c r="O122" s="78">
        <v>-1.3</v>
      </c>
      <c r="P122" s="25">
        <v>28.1</v>
      </c>
      <c r="Q122" s="25">
        <v>0</v>
      </c>
      <c r="R122" s="25"/>
      <c r="S122" s="20" t="s">
        <v>5750</v>
      </c>
      <c r="T122" s="25" t="s">
        <v>1655</v>
      </c>
      <c r="U122" s="25" t="s">
        <v>1657</v>
      </c>
      <c r="V122" s="25" t="s">
        <v>4097</v>
      </c>
      <c r="W122" s="25">
        <v>17.399999999999999</v>
      </c>
      <c r="X122" s="25">
        <v>23.7</v>
      </c>
      <c r="Y122" s="25">
        <v>20.9</v>
      </c>
      <c r="Z122" s="78">
        <v>-1.3</v>
      </c>
      <c r="AA122" s="25"/>
      <c r="AB122" s="20" t="s">
        <v>5750</v>
      </c>
      <c r="AC122" s="25" t="s">
        <v>2880</v>
      </c>
      <c r="AD122" s="25" t="s">
        <v>2881</v>
      </c>
      <c r="AE122" s="25" t="s">
        <v>5353</v>
      </c>
      <c r="AF122" s="25">
        <v>12.9</v>
      </c>
      <c r="AG122" s="25">
        <v>19.7</v>
      </c>
      <c r="AH122" s="78">
        <v>-118.9</v>
      </c>
      <c r="AI122" s="78">
        <v>-107.8</v>
      </c>
    </row>
    <row r="123" spans="1:35" x14ac:dyDescent="0.2">
      <c r="I123" s="78"/>
      <c r="J123" s="20" t="s">
        <v>5750</v>
      </c>
      <c r="K123" s="78" t="s">
        <v>1658</v>
      </c>
      <c r="L123" s="78" t="s">
        <v>1660</v>
      </c>
      <c r="M123" s="78" t="s">
        <v>4249</v>
      </c>
      <c r="N123" s="78">
        <v>12.9</v>
      </c>
      <c r="O123" s="78">
        <v>4.4000000000000004</v>
      </c>
      <c r="P123" s="25">
        <v>62.8</v>
      </c>
      <c r="Q123" s="25">
        <v>24.7</v>
      </c>
      <c r="R123" s="25"/>
      <c r="S123" s="20" t="s">
        <v>5750</v>
      </c>
      <c r="T123" s="25" t="s">
        <v>1658</v>
      </c>
      <c r="U123" s="25" t="s">
        <v>1660</v>
      </c>
      <c r="V123" s="25" t="s">
        <v>4249</v>
      </c>
      <c r="W123" s="25">
        <v>-60.7</v>
      </c>
      <c r="X123" s="25">
        <v>53.7</v>
      </c>
      <c r="Y123" s="25">
        <v>-22.4</v>
      </c>
      <c r="Z123" s="78">
        <v>-6.7</v>
      </c>
      <c r="AA123" s="25"/>
      <c r="AB123" s="20" t="s">
        <v>5750</v>
      </c>
      <c r="AC123" s="25" t="s">
        <v>2882</v>
      </c>
      <c r="AD123" s="25" t="s">
        <v>2883</v>
      </c>
      <c r="AE123" s="25" t="s">
        <v>5354</v>
      </c>
      <c r="AF123" s="25">
        <v>-6</v>
      </c>
      <c r="AG123" s="25">
        <v>12.9</v>
      </c>
      <c r="AH123" s="78">
        <v>-51.4</v>
      </c>
      <c r="AI123" s="78">
        <v>-45.7</v>
      </c>
    </row>
    <row r="124" spans="1:35" x14ac:dyDescent="0.2">
      <c r="I124" s="78"/>
      <c r="J124" s="20" t="s">
        <v>5750</v>
      </c>
      <c r="K124" s="78" t="s">
        <v>1661</v>
      </c>
      <c r="L124" s="78" t="s">
        <v>1663</v>
      </c>
      <c r="M124" s="78" t="s">
        <v>4117</v>
      </c>
      <c r="N124" s="78">
        <v>-27.7</v>
      </c>
      <c r="O124" s="78">
        <v>-13.9</v>
      </c>
      <c r="P124" s="25">
        <v>87.4</v>
      </c>
      <c r="Q124" s="25">
        <v>34.6</v>
      </c>
      <c r="R124" s="25"/>
      <c r="S124" s="20" t="s">
        <v>5750</v>
      </c>
      <c r="T124" s="25" t="s">
        <v>1661</v>
      </c>
      <c r="U124" s="25" t="s">
        <v>1663</v>
      </c>
      <c r="V124" s="25" t="s">
        <v>4117</v>
      </c>
      <c r="W124" s="25">
        <v>-52.8</v>
      </c>
      <c r="X124" s="25">
        <v>29.2</v>
      </c>
      <c r="Y124" s="25">
        <v>24.4</v>
      </c>
      <c r="Z124" s="78">
        <v>20</v>
      </c>
      <c r="AA124" s="25"/>
      <c r="AB124" s="20" t="s">
        <v>5750</v>
      </c>
      <c r="AC124" s="25" t="s">
        <v>2884</v>
      </c>
      <c r="AD124" s="25" t="s">
        <v>2885</v>
      </c>
      <c r="AE124" s="25" t="s">
        <v>5355</v>
      </c>
      <c r="AF124" s="25">
        <v>12.5</v>
      </c>
      <c r="AG124" s="25">
        <v>-14.2</v>
      </c>
      <c r="AH124" s="78">
        <v>-62.1</v>
      </c>
      <c r="AI124" s="78">
        <v>-85.7</v>
      </c>
    </row>
    <row r="125" spans="1:35" x14ac:dyDescent="0.2">
      <c r="I125" s="78"/>
      <c r="J125" s="20" t="s">
        <v>5750</v>
      </c>
      <c r="K125" s="78" t="s">
        <v>1664</v>
      </c>
      <c r="L125" s="78" t="s">
        <v>1666</v>
      </c>
      <c r="M125" s="78" t="s">
        <v>4342</v>
      </c>
      <c r="N125" s="78">
        <v>-6.6</v>
      </c>
      <c r="O125" s="78">
        <v>-28.4</v>
      </c>
      <c r="P125" s="25">
        <v>71.599999999999994</v>
      </c>
      <c r="Q125" s="25">
        <v>-54.3</v>
      </c>
      <c r="R125" s="25"/>
      <c r="S125" s="20" t="s">
        <v>5750</v>
      </c>
      <c r="T125" s="25" t="s">
        <v>1664</v>
      </c>
      <c r="U125" s="25" t="s">
        <v>1666</v>
      </c>
      <c r="V125" s="25" t="s">
        <v>4342</v>
      </c>
      <c r="W125" s="25">
        <v>-21.9</v>
      </c>
      <c r="X125" s="25">
        <v>45.5</v>
      </c>
      <c r="Y125" s="25">
        <v>42.4</v>
      </c>
      <c r="Z125" s="78">
        <v>46.7</v>
      </c>
      <c r="AA125" s="25"/>
      <c r="AB125" s="20" t="s">
        <v>5750</v>
      </c>
      <c r="AC125" s="25" t="s">
        <v>2886</v>
      </c>
      <c r="AD125" s="25" t="s">
        <v>2887</v>
      </c>
      <c r="AE125" s="25" t="s">
        <v>5356</v>
      </c>
      <c r="AF125" s="25">
        <v>4.9000000000000004</v>
      </c>
      <c r="AG125" s="25">
        <v>-17.600000000000001</v>
      </c>
      <c r="AH125" s="78">
        <v>14.2</v>
      </c>
      <c r="AI125" s="78">
        <v>-36.799999999999997</v>
      </c>
    </row>
    <row r="126" spans="1:35" x14ac:dyDescent="0.2">
      <c r="I126" s="78"/>
      <c r="J126" s="20" t="s">
        <v>5750</v>
      </c>
      <c r="K126" s="78" t="s">
        <v>1667</v>
      </c>
      <c r="L126" s="78" t="s">
        <v>1669</v>
      </c>
      <c r="M126" s="78" t="s">
        <v>4328</v>
      </c>
      <c r="N126" s="78">
        <v>20.8</v>
      </c>
      <c r="O126" s="78">
        <v>-4.4000000000000004</v>
      </c>
      <c r="P126" s="25">
        <v>67.2</v>
      </c>
      <c r="Q126" s="25">
        <v>4.9000000000000004</v>
      </c>
      <c r="R126" s="25"/>
      <c r="S126" s="20" t="s">
        <v>5750</v>
      </c>
      <c r="T126" s="25" t="s">
        <v>1667</v>
      </c>
      <c r="U126" s="25" t="s">
        <v>1669</v>
      </c>
      <c r="V126" s="25" t="s">
        <v>4328</v>
      </c>
      <c r="W126" s="25">
        <v>-46</v>
      </c>
      <c r="X126" s="25">
        <v>26.5</v>
      </c>
      <c r="Y126" s="25">
        <v>24.7</v>
      </c>
      <c r="Z126" s="78">
        <v>46.7</v>
      </c>
      <c r="AA126" s="25"/>
      <c r="AB126" s="20" t="s">
        <v>5750</v>
      </c>
      <c r="AC126" s="25" t="s">
        <v>2888</v>
      </c>
      <c r="AD126" s="25" t="s">
        <v>2889</v>
      </c>
      <c r="AE126" s="25" t="s">
        <v>5357</v>
      </c>
      <c r="AF126" s="25">
        <v>-20.9</v>
      </c>
      <c r="AG126" s="25">
        <v>33.299999999999997</v>
      </c>
      <c r="AH126" s="78">
        <v>-10.4</v>
      </c>
      <c r="AI126" s="78">
        <v>-28</v>
      </c>
    </row>
    <row r="127" spans="1:35" x14ac:dyDescent="0.2">
      <c r="I127" s="78"/>
      <c r="J127" s="20" t="s">
        <v>5750</v>
      </c>
      <c r="K127" s="78" t="s">
        <v>1670</v>
      </c>
      <c r="L127" s="78" t="s">
        <v>1672</v>
      </c>
      <c r="M127" s="78" t="s">
        <v>4319</v>
      </c>
      <c r="N127" s="78">
        <v>-6.3</v>
      </c>
      <c r="O127" s="78">
        <v>13.3</v>
      </c>
      <c r="P127" s="25">
        <v>-61.8</v>
      </c>
      <c r="Q127" s="25">
        <v>-24.7</v>
      </c>
      <c r="R127" s="25"/>
      <c r="S127" s="20" t="s">
        <v>5750</v>
      </c>
      <c r="T127" s="25" t="s">
        <v>1670</v>
      </c>
      <c r="U127" s="25" t="s">
        <v>1672</v>
      </c>
      <c r="V127" s="25" t="s">
        <v>4319</v>
      </c>
      <c r="W127" s="25">
        <v>27.3</v>
      </c>
      <c r="X127" s="25">
        <v>40.1</v>
      </c>
      <c r="Y127" s="25">
        <v>-67.400000000000006</v>
      </c>
      <c r="Z127" s="78">
        <v>-28</v>
      </c>
      <c r="AA127" s="25"/>
      <c r="AB127" s="20" t="s">
        <v>5750</v>
      </c>
      <c r="AC127" s="25" t="s">
        <v>2890</v>
      </c>
      <c r="AD127" s="25" t="s">
        <v>2891</v>
      </c>
      <c r="AE127" s="25" t="s">
        <v>5358</v>
      </c>
      <c r="AF127" s="25">
        <v>33.200000000000003</v>
      </c>
      <c r="AG127" s="25">
        <v>23.1</v>
      </c>
      <c r="AH127" s="78">
        <v>-3.4</v>
      </c>
      <c r="AI127" s="78">
        <v>-10.199999999999999</v>
      </c>
    </row>
    <row r="128" spans="1:35" x14ac:dyDescent="0.2">
      <c r="I128" s="78"/>
      <c r="J128" s="20" t="s">
        <v>5750</v>
      </c>
      <c r="K128" s="78" t="s">
        <v>1673</v>
      </c>
      <c r="L128" s="78" t="s">
        <v>1675</v>
      </c>
      <c r="M128" s="78" t="s">
        <v>4694</v>
      </c>
      <c r="N128" s="78">
        <v>13.1</v>
      </c>
      <c r="O128" s="78">
        <v>15.8</v>
      </c>
      <c r="P128" s="25">
        <v>62.9</v>
      </c>
      <c r="Q128" s="25">
        <v>24.7</v>
      </c>
      <c r="R128" s="25"/>
      <c r="S128" s="20" t="s">
        <v>5750</v>
      </c>
      <c r="T128" s="25" t="s">
        <v>1673</v>
      </c>
      <c r="U128" s="25" t="s">
        <v>1675</v>
      </c>
      <c r="V128" s="25" t="s">
        <v>4694</v>
      </c>
      <c r="W128" s="25">
        <v>-9.5</v>
      </c>
      <c r="X128" s="25">
        <v>42.8</v>
      </c>
      <c r="Y128" s="25">
        <v>20.7</v>
      </c>
      <c r="Z128" s="78">
        <v>57.3</v>
      </c>
      <c r="AA128" s="25"/>
      <c r="AB128" s="20" t="s">
        <v>5750</v>
      </c>
      <c r="AC128" s="25" t="s">
        <v>2892</v>
      </c>
      <c r="AD128" s="25" t="s">
        <v>2893</v>
      </c>
      <c r="AE128" s="25" t="s">
        <v>5359</v>
      </c>
      <c r="AF128" s="25">
        <v>5.8</v>
      </c>
      <c r="AG128" s="25">
        <v>-4</v>
      </c>
      <c r="AH128" s="78">
        <v>27.5</v>
      </c>
      <c r="AI128" s="78">
        <v>-5.8</v>
      </c>
    </row>
    <row r="129" spans="9:35" x14ac:dyDescent="0.2">
      <c r="I129" s="78"/>
      <c r="J129" s="20" t="s">
        <v>5750</v>
      </c>
      <c r="K129" s="78" t="s">
        <v>1676</v>
      </c>
      <c r="L129" s="78" t="s">
        <v>1678</v>
      </c>
      <c r="M129" s="78" t="s">
        <v>4296</v>
      </c>
      <c r="N129" s="78">
        <v>86.5</v>
      </c>
      <c r="O129" s="78">
        <v>64.5</v>
      </c>
      <c r="P129" s="25">
        <v>25.9</v>
      </c>
      <c r="Q129" s="25">
        <v>19.8</v>
      </c>
      <c r="R129" s="25"/>
      <c r="S129" s="20" t="s">
        <v>5750</v>
      </c>
      <c r="T129" s="25" t="s">
        <v>1676</v>
      </c>
      <c r="U129" s="25" t="s">
        <v>1678</v>
      </c>
      <c r="V129" s="25" t="s">
        <v>4296</v>
      </c>
      <c r="W129" s="25">
        <v>-29.3</v>
      </c>
      <c r="X129" s="25">
        <v>18.3</v>
      </c>
      <c r="Y129" s="25">
        <v>-49.6</v>
      </c>
      <c r="Z129" s="78">
        <v>-17.3</v>
      </c>
      <c r="AA129" s="25"/>
      <c r="AB129" s="20" t="s">
        <v>5750</v>
      </c>
      <c r="AC129" s="25" t="s">
        <v>2894</v>
      </c>
      <c r="AD129" s="25" t="s">
        <v>2895</v>
      </c>
      <c r="AE129" s="25" t="s">
        <v>5360</v>
      </c>
      <c r="AF129" s="25">
        <v>-29.3</v>
      </c>
      <c r="AG129" s="25">
        <v>-24.4</v>
      </c>
      <c r="AH129" s="78">
        <v>-142.80000000000001</v>
      </c>
      <c r="AI129" s="78">
        <v>-19.100000000000001</v>
      </c>
    </row>
    <row r="130" spans="9:35" x14ac:dyDescent="0.2">
      <c r="I130" s="78"/>
      <c r="J130" s="20" t="s">
        <v>5750</v>
      </c>
      <c r="K130" s="78" t="s">
        <v>1679</v>
      </c>
      <c r="L130" s="78" t="s">
        <v>1681</v>
      </c>
      <c r="M130" s="78" t="s">
        <v>4486</v>
      </c>
      <c r="N130" s="78">
        <v>15.4</v>
      </c>
      <c r="O130" s="78">
        <v>-18.3</v>
      </c>
      <c r="P130" s="25">
        <v>42.6</v>
      </c>
      <c r="Q130" s="25">
        <v>-79</v>
      </c>
      <c r="R130" s="25"/>
      <c r="S130" s="20" t="s">
        <v>5750</v>
      </c>
      <c r="T130" s="25" t="s">
        <v>1679</v>
      </c>
      <c r="U130" s="25" t="s">
        <v>1681</v>
      </c>
      <c r="V130" s="25" t="s">
        <v>4486</v>
      </c>
      <c r="W130" s="25">
        <v>-115.9</v>
      </c>
      <c r="X130" s="25">
        <v>7.4</v>
      </c>
      <c r="Y130" s="25">
        <v>73.099999999999994</v>
      </c>
      <c r="Z130" s="78">
        <v>41.3</v>
      </c>
      <c r="AA130" s="25"/>
      <c r="AB130" s="20" t="s">
        <v>5750</v>
      </c>
      <c r="AC130" s="25" t="s">
        <v>2896</v>
      </c>
      <c r="AD130" s="25" t="s">
        <v>2897</v>
      </c>
      <c r="AE130" s="25" t="s">
        <v>5361</v>
      </c>
      <c r="AF130" s="25">
        <v>-15</v>
      </c>
      <c r="AG130" s="25">
        <v>2.8</v>
      </c>
      <c r="AH130" s="78">
        <v>-96.5</v>
      </c>
      <c r="AI130" s="78">
        <v>-1.3</v>
      </c>
    </row>
    <row r="131" spans="9:35" x14ac:dyDescent="0.2">
      <c r="I131" s="78"/>
      <c r="J131" s="20" t="s">
        <v>5750</v>
      </c>
      <c r="K131" s="78" t="s">
        <v>1682</v>
      </c>
      <c r="L131" s="78" t="s">
        <v>1684</v>
      </c>
      <c r="M131" s="78" t="s">
        <v>4095</v>
      </c>
      <c r="N131" s="78">
        <v>7.4</v>
      </c>
      <c r="O131" s="78">
        <v>12</v>
      </c>
      <c r="P131" s="25">
        <v>100</v>
      </c>
      <c r="Q131" s="25">
        <v>4.9000000000000004</v>
      </c>
      <c r="R131" s="25"/>
      <c r="S131" s="20" t="s">
        <v>5750</v>
      </c>
      <c r="T131" s="25" t="s">
        <v>1682</v>
      </c>
      <c r="U131" s="25" t="s">
        <v>1684</v>
      </c>
      <c r="V131" s="25" t="s">
        <v>4095</v>
      </c>
      <c r="W131" s="25">
        <v>29.4</v>
      </c>
      <c r="X131" s="25">
        <v>40.1</v>
      </c>
      <c r="Y131" s="25">
        <v>60.8</v>
      </c>
      <c r="Z131" s="78">
        <v>46.7</v>
      </c>
      <c r="AA131" s="25"/>
      <c r="AB131" s="20" t="s">
        <v>5750</v>
      </c>
      <c r="AC131" s="25" t="s">
        <v>2898</v>
      </c>
      <c r="AD131" s="25" t="s">
        <v>2899</v>
      </c>
      <c r="AE131" s="25" t="s">
        <v>5362</v>
      </c>
      <c r="AF131" s="25">
        <v>-79.2</v>
      </c>
      <c r="AG131" s="25">
        <v>-21</v>
      </c>
      <c r="AH131" s="78">
        <v>-112.4</v>
      </c>
      <c r="AI131" s="78">
        <v>16.399999999999999</v>
      </c>
    </row>
    <row r="132" spans="9:35" x14ac:dyDescent="0.2">
      <c r="I132" s="78"/>
      <c r="J132" s="20" t="s">
        <v>5750</v>
      </c>
      <c r="K132" s="78" t="s">
        <v>1685</v>
      </c>
      <c r="L132" s="78" t="s">
        <v>1687</v>
      </c>
      <c r="M132" s="78" t="s">
        <v>4525</v>
      </c>
      <c r="N132" s="78">
        <v>44.8</v>
      </c>
      <c r="O132" s="78">
        <v>-5.0999999999999996</v>
      </c>
      <c r="P132" s="25">
        <v>70.8</v>
      </c>
      <c r="Q132" s="25">
        <v>-4.9000000000000004</v>
      </c>
      <c r="R132" s="25"/>
      <c r="S132" s="20" t="s">
        <v>5750</v>
      </c>
      <c r="T132" s="25" t="s">
        <v>1685</v>
      </c>
      <c r="U132" s="25" t="s">
        <v>1687</v>
      </c>
      <c r="V132" s="25" t="s">
        <v>4525</v>
      </c>
      <c r="W132" s="25">
        <v>-56.2</v>
      </c>
      <c r="X132" s="25">
        <v>23.7</v>
      </c>
      <c r="Y132" s="25">
        <v>1.8</v>
      </c>
      <c r="Z132" s="78">
        <v>-49.3</v>
      </c>
      <c r="AA132" s="25"/>
      <c r="AB132" s="20" t="s">
        <v>5750</v>
      </c>
      <c r="AC132" s="25" t="s">
        <v>2900</v>
      </c>
      <c r="AD132" s="25" t="s">
        <v>2901</v>
      </c>
      <c r="AE132" s="25" t="s">
        <v>5363</v>
      </c>
      <c r="AF132" s="25">
        <v>4.7</v>
      </c>
      <c r="AG132" s="25">
        <v>29.9</v>
      </c>
      <c r="AH132" s="78">
        <v>-20.2</v>
      </c>
      <c r="AI132" s="78">
        <v>38.6</v>
      </c>
    </row>
    <row r="133" spans="9:35" x14ac:dyDescent="0.2">
      <c r="I133" s="78"/>
      <c r="J133" s="20" t="s">
        <v>5750</v>
      </c>
      <c r="K133" s="78" t="s">
        <v>1688</v>
      </c>
      <c r="L133" s="78" t="s">
        <v>1690</v>
      </c>
      <c r="M133" s="78" t="s">
        <v>4527</v>
      </c>
      <c r="N133" s="78">
        <v>10.7</v>
      </c>
      <c r="O133" s="78">
        <v>-8.8000000000000007</v>
      </c>
      <c r="P133" s="25">
        <v>100</v>
      </c>
      <c r="Q133" s="25">
        <v>24.7</v>
      </c>
      <c r="R133" s="25"/>
      <c r="S133" s="20" t="s">
        <v>5750</v>
      </c>
      <c r="T133" s="25" t="s">
        <v>1688</v>
      </c>
      <c r="U133" s="25" t="s">
        <v>1690</v>
      </c>
      <c r="V133" s="25" t="s">
        <v>4527</v>
      </c>
      <c r="W133" s="25">
        <v>19.8</v>
      </c>
      <c r="X133" s="25">
        <v>37.4</v>
      </c>
      <c r="Y133" s="25">
        <v>27.5</v>
      </c>
      <c r="Z133" s="78">
        <v>30.7</v>
      </c>
      <c r="AA133" s="25"/>
      <c r="AB133" s="20" t="s">
        <v>5750</v>
      </c>
      <c r="AC133" s="25" t="s">
        <v>2902</v>
      </c>
      <c r="AD133" s="25" t="s">
        <v>2903</v>
      </c>
      <c r="AE133" s="25" t="s">
        <v>5364</v>
      </c>
      <c r="AF133" s="25">
        <v>17.100000000000001</v>
      </c>
      <c r="AG133" s="25">
        <v>36.700000000000003</v>
      </c>
      <c r="AH133" s="78">
        <v>-10.9</v>
      </c>
      <c r="AI133" s="78">
        <v>-32.4</v>
      </c>
    </row>
    <row r="134" spans="9:35" x14ac:dyDescent="0.2">
      <c r="I134" s="78"/>
      <c r="J134" s="20" t="s">
        <v>5750</v>
      </c>
      <c r="K134" s="78" t="s">
        <v>1691</v>
      </c>
      <c r="L134" s="78" t="s">
        <v>1693</v>
      </c>
      <c r="M134" s="78" t="s">
        <v>4344</v>
      </c>
      <c r="N134" s="78">
        <v>13.1</v>
      </c>
      <c r="O134" s="78">
        <v>-4.4000000000000004</v>
      </c>
      <c r="P134" s="25">
        <v>48.2</v>
      </c>
      <c r="Q134" s="25">
        <v>-34.6</v>
      </c>
      <c r="R134" s="25"/>
      <c r="S134" s="20" t="s">
        <v>5750</v>
      </c>
      <c r="T134" s="25" t="s">
        <v>1691</v>
      </c>
      <c r="U134" s="25" t="s">
        <v>1693</v>
      </c>
      <c r="V134" s="25" t="s">
        <v>4344</v>
      </c>
      <c r="W134" s="25">
        <v>-8.6999999999999993</v>
      </c>
      <c r="X134" s="25">
        <v>21</v>
      </c>
      <c r="Y134" s="25">
        <v>11.9</v>
      </c>
      <c r="Z134" s="78">
        <v>57.3</v>
      </c>
      <c r="AA134" s="25"/>
      <c r="AB134" s="20" t="s">
        <v>5750</v>
      </c>
      <c r="AC134" s="25" t="s">
        <v>2904</v>
      </c>
      <c r="AD134" s="25" t="s">
        <v>2905</v>
      </c>
      <c r="AE134" s="25" t="s">
        <v>5365</v>
      </c>
      <c r="AF134" s="25">
        <v>-32.6</v>
      </c>
      <c r="AG134" s="25">
        <v>-44.7</v>
      </c>
      <c r="AH134" s="78">
        <v>55.1</v>
      </c>
      <c r="AI134" s="78">
        <v>20.9</v>
      </c>
    </row>
    <row r="135" spans="9:35" x14ac:dyDescent="0.2">
      <c r="I135" s="78"/>
      <c r="J135" s="20" t="s">
        <v>5750</v>
      </c>
      <c r="K135" s="78" t="s">
        <v>1694</v>
      </c>
      <c r="L135" s="78" t="s">
        <v>1696</v>
      </c>
      <c r="M135" s="78" t="s">
        <v>4518</v>
      </c>
      <c r="N135" s="78">
        <v>-12</v>
      </c>
      <c r="O135" s="78">
        <v>30.3</v>
      </c>
      <c r="P135" s="25">
        <v>100</v>
      </c>
      <c r="Q135" s="25">
        <v>9.9</v>
      </c>
      <c r="R135" s="25"/>
      <c r="S135" s="20" t="s">
        <v>5750</v>
      </c>
      <c r="T135" s="25" t="s">
        <v>1694</v>
      </c>
      <c r="U135" s="25" t="s">
        <v>1696</v>
      </c>
      <c r="V135" s="25" t="s">
        <v>4518</v>
      </c>
      <c r="W135" s="25">
        <v>18.600000000000001</v>
      </c>
      <c r="X135" s="25">
        <v>21</v>
      </c>
      <c r="Y135" s="25">
        <v>15.7</v>
      </c>
      <c r="Z135" s="78">
        <v>-38.700000000000003</v>
      </c>
      <c r="AA135" s="25"/>
      <c r="AB135" s="20" t="s">
        <v>5750</v>
      </c>
      <c r="AC135" s="25" t="s">
        <v>2906</v>
      </c>
      <c r="AD135" s="25" t="s">
        <v>2907</v>
      </c>
      <c r="AE135" s="25" t="s">
        <v>5366</v>
      </c>
      <c r="AF135" s="25">
        <v>-26.3</v>
      </c>
      <c r="AG135" s="25">
        <v>-7.4</v>
      </c>
      <c r="AH135" s="78">
        <v>-33.200000000000003</v>
      </c>
      <c r="AI135" s="78">
        <v>-28</v>
      </c>
    </row>
    <row r="136" spans="9:35" x14ac:dyDescent="0.2">
      <c r="I136" s="78"/>
      <c r="J136" s="20" t="s">
        <v>5750</v>
      </c>
      <c r="K136" s="78" t="s">
        <v>1697</v>
      </c>
      <c r="L136" s="78" t="s">
        <v>1699</v>
      </c>
      <c r="M136" s="78" t="s">
        <v>4282</v>
      </c>
      <c r="N136" s="78">
        <v>35.9</v>
      </c>
      <c r="O136" s="78">
        <v>10.7</v>
      </c>
      <c r="P136" s="25">
        <v>100</v>
      </c>
      <c r="Q136" s="25">
        <v>39.5</v>
      </c>
      <c r="R136" s="25"/>
      <c r="S136" s="20" t="s">
        <v>5750</v>
      </c>
      <c r="T136" s="25" t="s">
        <v>1697</v>
      </c>
      <c r="U136" s="25" t="s">
        <v>1699</v>
      </c>
      <c r="V136" s="25" t="s">
        <v>4282</v>
      </c>
      <c r="W136" s="25">
        <v>6.6</v>
      </c>
      <c r="X136" s="25">
        <v>67.3</v>
      </c>
      <c r="Y136" s="25">
        <v>-14.3</v>
      </c>
      <c r="Z136" s="78">
        <v>62.7</v>
      </c>
      <c r="AA136" s="25"/>
      <c r="AB136" s="20" t="s">
        <v>5750</v>
      </c>
      <c r="AC136" s="25" t="s">
        <v>2908</v>
      </c>
      <c r="AD136" s="25" t="s">
        <v>2909</v>
      </c>
      <c r="AE136" s="25" t="s">
        <v>5367</v>
      </c>
      <c r="AF136" s="25">
        <v>12.5</v>
      </c>
      <c r="AG136" s="25">
        <v>16.3</v>
      </c>
      <c r="AH136" s="78">
        <v>2.5</v>
      </c>
      <c r="AI136" s="78">
        <v>-23.5</v>
      </c>
    </row>
    <row r="137" spans="9:35" x14ac:dyDescent="0.2">
      <c r="I137" s="78"/>
      <c r="J137" s="20" t="s">
        <v>5750</v>
      </c>
      <c r="K137" s="78" t="s">
        <v>1700</v>
      </c>
      <c r="L137" s="78" t="s">
        <v>1702</v>
      </c>
      <c r="M137" s="78" t="s">
        <v>4269</v>
      </c>
      <c r="N137" s="78">
        <v>-1.7</v>
      </c>
      <c r="O137" s="78">
        <v>12.6</v>
      </c>
      <c r="P137" s="25">
        <v>87.9</v>
      </c>
      <c r="Q137" s="25">
        <v>-14.8</v>
      </c>
      <c r="R137" s="25"/>
      <c r="S137" s="20" t="s">
        <v>5750</v>
      </c>
      <c r="T137" s="25" t="s">
        <v>1700</v>
      </c>
      <c r="U137" s="25" t="s">
        <v>1702</v>
      </c>
      <c r="V137" s="25" t="s">
        <v>4269</v>
      </c>
      <c r="W137" s="25">
        <v>11.6</v>
      </c>
      <c r="X137" s="25">
        <v>23.7</v>
      </c>
      <c r="Y137" s="25">
        <v>14.1</v>
      </c>
      <c r="Z137" s="78">
        <v>-33.299999999999997</v>
      </c>
      <c r="AA137" s="25"/>
      <c r="AB137" s="20" t="s">
        <v>5750</v>
      </c>
      <c r="AC137" s="25" t="s">
        <v>2910</v>
      </c>
      <c r="AD137" s="25" t="s">
        <v>2911</v>
      </c>
      <c r="AE137" s="25" t="s">
        <v>5368</v>
      </c>
      <c r="AF137" s="25">
        <v>20.3</v>
      </c>
      <c r="AG137" s="25">
        <v>19.7</v>
      </c>
      <c r="AH137" s="78">
        <v>20.5</v>
      </c>
      <c r="AI137" s="78">
        <v>16.399999999999999</v>
      </c>
    </row>
    <row r="138" spans="9:35" x14ac:dyDescent="0.2">
      <c r="I138" s="78"/>
      <c r="J138" s="20" t="s">
        <v>5750</v>
      </c>
      <c r="K138" s="78" t="s">
        <v>1703</v>
      </c>
      <c r="L138" s="78" t="s">
        <v>1705</v>
      </c>
      <c r="M138" s="78" t="s">
        <v>4120</v>
      </c>
      <c r="N138" s="78">
        <v>-5</v>
      </c>
      <c r="O138" s="78">
        <v>11.4</v>
      </c>
      <c r="P138" s="25">
        <v>28.5</v>
      </c>
      <c r="Q138" s="25">
        <v>0</v>
      </c>
      <c r="R138" s="25"/>
      <c r="S138" s="20" t="s">
        <v>5750</v>
      </c>
      <c r="T138" s="25" t="s">
        <v>1703</v>
      </c>
      <c r="U138" s="25" t="s">
        <v>1705</v>
      </c>
      <c r="V138" s="25" t="s">
        <v>4120</v>
      </c>
      <c r="W138" s="25">
        <v>21.8</v>
      </c>
      <c r="X138" s="25">
        <v>18.3</v>
      </c>
      <c r="Y138" s="25">
        <v>70.3</v>
      </c>
      <c r="Z138" s="78">
        <v>30.7</v>
      </c>
      <c r="AA138" s="25"/>
      <c r="AB138" s="20" t="s">
        <v>5750</v>
      </c>
      <c r="AC138" s="25" t="s">
        <v>2912</v>
      </c>
      <c r="AD138" s="25" t="s">
        <v>2913</v>
      </c>
      <c r="AE138" s="25" t="s">
        <v>5369</v>
      </c>
      <c r="AF138" s="25">
        <v>-27.6</v>
      </c>
      <c r="AG138" s="25">
        <v>-10.8</v>
      </c>
      <c r="AH138" s="78">
        <v>1.8</v>
      </c>
      <c r="AI138" s="78">
        <v>-63.5</v>
      </c>
    </row>
    <row r="139" spans="9:35" x14ac:dyDescent="0.2">
      <c r="I139" s="78"/>
      <c r="J139" s="20" t="s">
        <v>5750</v>
      </c>
      <c r="K139" s="78" t="s">
        <v>1706</v>
      </c>
      <c r="L139" s="78" t="s">
        <v>1708</v>
      </c>
      <c r="M139" s="78" t="s">
        <v>4336</v>
      </c>
      <c r="N139" s="78">
        <v>-5.7</v>
      </c>
      <c r="O139" s="78">
        <v>12</v>
      </c>
      <c r="P139" s="25">
        <v>-8.5</v>
      </c>
      <c r="Q139" s="25">
        <v>-39.5</v>
      </c>
      <c r="R139" s="25"/>
      <c r="S139" s="20" t="s">
        <v>5750</v>
      </c>
      <c r="T139" s="25" t="s">
        <v>1706</v>
      </c>
      <c r="U139" s="25" t="s">
        <v>1708</v>
      </c>
      <c r="V139" s="25" t="s">
        <v>4336</v>
      </c>
      <c r="W139" s="25">
        <v>10.5</v>
      </c>
      <c r="X139" s="25">
        <v>31.9</v>
      </c>
      <c r="Y139" s="25">
        <v>44.9</v>
      </c>
      <c r="Z139" s="78">
        <v>46.7</v>
      </c>
      <c r="AA139" s="25"/>
      <c r="AB139" s="20" t="s">
        <v>5750</v>
      </c>
      <c r="AC139" s="25" t="s">
        <v>2914</v>
      </c>
      <c r="AD139" s="25" t="s">
        <v>2915</v>
      </c>
      <c r="AE139" s="25" t="s">
        <v>5370</v>
      </c>
      <c r="AF139" s="25">
        <v>32.5</v>
      </c>
      <c r="AG139" s="25">
        <v>9.6</v>
      </c>
      <c r="AH139" s="78">
        <v>-14.2</v>
      </c>
      <c r="AI139" s="78">
        <v>-32.4</v>
      </c>
    </row>
    <row r="140" spans="9:35" x14ac:dyDescent="0.2">
      <c r="I140" s="78"/>
      <c r="J140" s="20" t="s">
        <v>5750</v>
      </c>
      <c r="K140" s="78" t="s">
        <v>1709</v>
      </c>
      <c r="L140" s="78" t="s">
        <v>1711</v>
      </c>
      <c r="M140" s="78" t="s">
        <v>4262</v>
      </c>
      <c r="N140" s="78">
        <v>41.2</v>
      </c>
      <c r="O140" s="78">
        <v>7</v>
      </c>
      <c r="P140" s="25">
        <v>85</v>
      </c>
      <c r="Q140" s="25">
        <v>-19.8</v>
      </c>
      <c r="R140" s="25"/>
      <c r="S140" s="20" t="s">
        <v>5750</v>
      </c>
      <c r="T140" s="25" t="s">
        <v>1709</v>
      </c>
      <c r="U140" s="25" t="s">
        <v>1711</v>
      </c>
      <c r="V140" s="25" t="s">
        <v>4262</v>
      </c>
      <c r="W140" s="25">
        <v>5.9</v>
      </c>
      <c r="X140" s="25">
        <v>1.9</v>
      </c>
      <c r="Y140" s="25">
        <v>8.6</v>
      </c>
      <c r="Z140" s="78">
        <v>25.3</v>
      </c>
      <c r="AA140" s="25"/>
      <c r="AB140" s="20" t="s">
        <v>5750</v>
      </c>
      <c r="AC140" s="25" t="s">
        <v>2916</v>
      </c>
      <c r="AD140" s="25" t="s">
        <v>2917</v>
      </c>
      <c r="AE140" s="25" t="s">
        <v>5371</v>
      </c>
      <c r="AF140" s="25">
        <v>-9.6999999999999993</v>
      </c>
      <c r="AG140" s="25">
        <v>-0.6</v>
      </c>
      <c r="AH140" s="78">
        <v>8.6999999999999993</v>
      </c>
      <c r="AI140" s="78">
        <v>-10.199999999999999</v>
      </c>
    </row>
    <row r="141" spans="9:35" x14ac:dyDescent="0.2">
      <c r="I141" s="78"/>
      <c r="J141" s="20" t="s">
        <v>5750</v>
      </c>
      <c r="K141" s="78" t="s">
        <v>1712</v>
      </c>
      <c r="L141" s="78" t="s">
        <v>1714</v>
      </c>
      <c r="M141" s="78" t="s">
        <v>4236</v>
      </c>
      <c r="N141" s="78">
        <v>45.2</v>
      </c>
      <c r="O141" s="78">
        <v>8.1999999999999993</v>
      </c>
      <c r="P141" s="25">
        <v>-7.2</v>
      </c>
      <c r="Q141" s="25">
        <v>9.9</v>
      </c>
      <c r="R141" s="25"/>
      <c r="S141" s="20" t="s">
        <v>5750</v>
      </c>
      <c r="T141" s="25" t="s">
        <v>1712</v>
      </c>
      <c r="U141" s="25" t="s">
        <v>1714</v>
      </c>
      <c r="V141" s="25" t="s">
        <v>4236</v>
      </c>
      <c r="W141" s="25">
        <v>28.6</v>
      </c>
      <c r="X141" s="25">
        <v>26.5</v>
      </c>
      <c r="Y141" s="25">
        <v>-67.599999999999994</v>
      </c>
      <c r="Z141" s="78">
        <v>-6.7</v>
      </c>
      <c r="AA141" s="25"/>
      <c r="AB141" s="20" t="s">
        <v>5750</v>
      </c>
      <c r="AC141" s="25" t="s">
        <v>2918</v>
      </c>
      <c r="AD141" s="25" t="s">
        <v>2919</v>
      </c>
      <c r="AE141" s="25" t="s">
        <v>5372</v>
      </c>
      <c r="AF141" s="25">
        <v>22.1</v>
      </c>
      <c r="AG141" s="25">
        <v>-0.6</v>
      </c>
      <c r="AH141" s="78">
        <v>46.9</v>
      </c>
      <c r="AI141" s="78">
        <v>43</v>
      </c>
    </row>
    <row r="142" spans="9:35" x14ac:dyDescent="0.2">
      <c r="I142" s="78"/>
      <c r="J142" s="20" t="s">
        <v>5750</v>
      </c>
      <c r="K142" s="78" t="s">
        <v>1715</v>
      </c>
      <c r="L142" s="78" t="s">
        <v>1717</v>
      </c>
      <c r="M142" s="78" t="s">
        <v>4397</v>
      </c>
      <c r="N142" s="78">
        <v>40.200000000000003</v>
      </c>
      <c r="O142" s="78">
        <v>4.4000000000000004</v>
      </c>
      <c r="P142" s="25">
        <v>78.8</v>
      </c>
      <c r="Q142" s="25">
        <v>39.5</v>
      </c>
      <c r="R142" s="25"/>
      <c r="S142" s="20" t="s">
        <v>5750</v>
      </c>
      <c r="T142" s="25" t="s">
        <v>1715</v>
      </c>
      <c r="U142" s="25" t="s">
        <v>1717</v>
      </c>
      <c r="V142" s="25" t="s">
        <v>4397</v>
      </c>
      <c r="W142" s="25">
        <v>-14.3</v>
      </c>
      <c r="X142" s="25">
        <v>34.6</v>
      </c>
      <c r="Y142" s="25">
        <v>90.3</v>
      </c>
      <c r="Z142" s="78">
        <v>46.7</v>
      </c>
      <c r="AA142" s="25"/>
      <c r="AB142" s="20" t="s">
        <v>5750</v>
      </c>
      <c r="AC142" s="25" t="s">
        <v>2920</v>
      </c>
      <c r="AD142" s="25" t="s">
        <v>2921</v>
      </c>
      <c r="AE142" s="25" t="s">
        <v>5373</v>
      </c>
      <c r="AF142" s="25">
        <v>-9</v>
      </c>
      <c r="AG142" s="25">
        <v>-10.8</v>
      </c>
      <c r="AH142" s="78">
        <v>10.199999999999999</v>
      </c>
      <c r="AI142" s="78">
        <v>20.9</v>
      </c>
    </row>
    <row r="143" spans="9:35" x14ac:dyDescent="0.2">
      <c r="I143" s="78"/>
      <c r="J143" s="20" t="s">
        <v>5750</v>
      </c>
      <c r="K143" s="78" t="s">
        <v>1718</v>
      </c>
      <c r="L143" s="78" t="s">
        <v>1720</v>
      </c>
      <c r="M143" s="78" t="s">
        <v>4211</v>
      </c>
      <c r="N143" s="78">
        <v>100</v>
      </c>
      <c r="O143" s="78">
        <v>43</v>
      </c>
      <c r="P143" s="25">
        <v>100</v>
      </c>
      <c r="Q143" s="25">
        <v>49.4</v>
      </c>
      <c r="R143" s="25"/>
      <c r="S143" s="20" t="s">
        <v>5750</v>
      </c>
      <c r="T143" s="25" t="s">
        <v>1718</v>
      </c>
      <c r="U143" s="25" t="s">
        <v>1720</v>
      </c>
      <c r="V143" s="25" t="s">
        <v>4211</v>
      </c>
      <c r="W143" s="25">
        <v>-69.400000000000006</v>
      </c>
      <c r="X143" s="25">
        <v>26.5</v>
      </c>
      <c r="Y143" s="25">
        <v>57.2</v>
      </c>
      <c r="Z143" s="78">
        <v>30.7</v>
      </c>
      <c r="AA143" s="25"/>
      <c r="AB143" s="20" t="s">
        <v>5750</v>
      </c>
      <c r="AC143" s="25" t="s">
        <v>2922</v>
      </c>
      <c r="AD143" s="25" t="s">
        <v>2923</v>
      </c>
      <c r="AE143" s="25" t="s">
        <v>5374</v>
      </c>
      <c r="AF143" s="25">
        <v>2.7</v>
      </c>
      <c r="AG143" s="25">
        <v>-14.2</v>
      </c>
      <c r="AH143" s="78">
        <v>-11</v>
      </c>
      <c r="AI143" s="78">
        <v>-14.6</v>
      </c>
    </row>
    <row r="144" spans="9:35" x14ac:dyDescent="0.2">
      <c r="I144" s="78"/>
      <c r="J144" s="20" t="s">
        <v>5750</v>
      </c>
      <c r="K144" s="78" t="s">
        <v>1721</v>
      </c>
      <c r="L144" s="78" t="s">
        <v>1723</v>
      </c>
      <c r="M144" s="78" t="s">
        <v>4656</v>
      </c>
      <c r="N144" s="78">
        <v>34.5</v>
      </c>
      <c r="O144" s="78">
        <v>7.6</v>
      </c>
      <c r="P144" s="25">
        <v>66.7</v>
      </c>
      <c r="Q144" s="25">
        <v>-14.8</v>
      </c>
      <c r="R144" s="25"/>
      <c r="S144" s="20" t="s">
        <v>5750</v>
      </c>
      <c r="T144" s="25" t="s">
        <v>1721</v>
      </c>
      <c r="U144" s="25" t="s">
        <v>1723</v>
      </c>
      <c r="V144" s="25" t="s">
        <v>4656</v>
      </c>
      <c r="W144" s="25">
        <v>-0.4</v>
      </c>
      <c r="X144" s="25">
        <v>51</v>
      </c>
      <c r="Y144" s="25">
        <v>45.5</v>
      </c>
      <c r="Z144" s="78">
        <v>-60</v>
      </c>
      <c r="AA144" s="25"/>
      <c r="AB144" s="20" t="s">
        <v>5750</v>
      </c>
      <c r="AC144" s="25" t="s">
        <v>2924</v>
      </c>
      <c r="AD144" s="25" t="s">
        <v>2925</v>
      </c>
      <c r="AE144" s="25" t="s">
        <v>5375</v>
      </c>
      <c r="AF144" s="25">
        <v>20.9</v>
      </c>
      <c r="AG144" s="25">
        <v>2.8</v>
      </c>
      <c r="AH144" s="78">
        <v>-75.5</v>
      </c>
      <c r="AI144" s="78">
        <v>25.3</v>
      </c>
    </row>
    <row r="145" spans="9:35" x14ac:dyDescent="0.2">
      <c r="I145" s="78"/>
      <c r="J145" s="20" t="s">
        <v>5750</v>
      </c>
      <c r="K145" s="78" t="s">
        <v>1724</v>
      </c>
      <c r="L145" s="78" t="s">
        <v>1726</v>
      </c>
      <c r="M145" s="78" t="s">
        <v>4126</v>
      </c>
      <c r="N145" s="78">
        <v>21</v>
      </c>
      <c r="O145" s="78">
        <v>7.6</v>
      </c>
      <c r="P145" s="25">
        <v>1.9</v>
      </c>
      <c r="Q145" s="25">
        <v>-4.9000000000000004</v>
      </c>
      <c r="R145" s="25"/>
      <c r="S145" s="20" t="s">
        <v>5750</v>
      </c>
      <c r="T145" s="25" t="s">
        <v>1724</v>
      </c>
      <c r="U145" s="25" t="s">
        <v>1726</v>
      </c>
      <c r="V145" s="25" t="s">
        <v>4126</v>
      </c>
      <c r="W145" s="25">
        <v>62</v>
      </c>
      <c r="X145" s="25">
        <v>56.4</v>
      </c>
      <c r="Y145" s="25">
        <v>-37.200000000000003</v>
      </c>
      <c r="Z145" s="78">
        <v>41.3</v>
      </c>
      <c r="AA145" s="25"/>
      <c r="AB145" s="20" t="s">
        <v>5750</v>
      </c>
      <c r="AC145" s="25" t="s">
        <v>2926</v>
      </c>
      <c r="AD145" s="25" t="s">
        <v>2927</v>
      </c>
      <c r="AE145" s="25" t="s">
        <v>5376</v>
      </c>
      <c r="AF145" s="25">
        <v>43.1</v>
      </c>
      <c r="AG145" s="25">
        <v>-0.6</v>
      </c>
      <c r="AH145" s="78">
        <v>-33.200000000000003</v>
      </c>
      <c r="AI145" s="78">
        <v>20.9</v>
      </c>
    </row>
    <row r="146" spans="9:35" x14ac:dyDescent="0.2">
      <c r="I146" s="78"/>
      <c r="J146" s="20" t="s">
        <v>5750</v>
      </c>
      <c r="K146" s="78" t="s">
        <v>1727</v>
      </c>
      <c r="L146" s="78" t="s">
        <v>1729</v>
      </c>
      <c r="M146" s="78" t="s">
        <v>4570</v>
      </c>
      <c r="N146" s="78">
        <v>57.8</v>
      </c>
      <c r="O146" s="78">
        <v>12</v>
      </c>
      <c r="P146" s="25">
        <v>69.900000000000006</v>
      </c>
      <c r="Q146" s="25">
        <v>34.6</v>
      </c>
      <c r="R146" s="25"/>
      <c r="S146" s="20" t="s">
        <v>5750</v>
      </c>
      <c r="T146" s="25" t="s">
        <v>1727</v>
      </c>
      <c r="U146" s="25" t="s">
        <v>1729</v>
      </c>
      <c r="V146" s="25" t="s">
        <v>4570</v>
      </c>
      <c r="W146" s="25">
        <v>-60.5</v>
      </c>
      <c r="X146" s="25">
        <v>42.8</v>
      </c>
      <c r="Y146" s="25">
        <v>-31.4</v>
      </c>
      <c r="Z146" s="78">
        <v>4</v>
      </c>
      <c r="AA146" s="25"/>
      <c r="AB146" s="20" t="s">
        <v>5750</v>
      </c>
      <c r="AC146" s="25" t="s">
        <v>2928</v>
      </c>
      <c r="AD146" s="25" t="s">
        <v>2929</v>
      </c>
      <c r="AE146" s="25" t="s">
        <v>5377</v>
      </c>
      <c r="AF146" s="25">
        <v>-11.1</v>
      </c>
      <c r="AG146" s="25">
        <v>-51.5</v>
      </c>
      <c r="AH146" s="78">
        <v>7.8</v>
      </c>
      <c r="AI146" s="78">
        <v>7.5</v>
      </c>
    </row>
    <row r="147" spans="9:35" x14ac:dyDescent="0.2">
      <c r="I147" s="78"/>
      <c r="J147" s="20" t="s">
        <v>5750</v>
      </c>
      <c r="K147" s="78" t="s">
        <v>1730</v>
      </c>
      <c r="L147" s="78" t="s">
        <v>1732</v>
      </c>
      <c r="M147" s="78" t="s">
        <v>4606</v>
      </c>
      <c r="N147" s="78">
        <v>49.3</v>
      </c>
      <c r="O147" s="78">
        <v>7.6</v>
      </c>
      <c r="P147" s="25">
        <v>20.3</v>
      </c>
      <c r="Q147" s="25">
        <v>24.7</v>
      </c>
      <c r="R147" s="25"/>
      <c r="S147" s="20" t="s">
        <v>5750</v>
      </c>
      <c r="T147" s="25" t="s">
        <v>1730</v>
      </c>
      <c r="U147" s="25" t="s">
        <v>1732</v>
      </c>
      <c r="V147" s="25" t="s">
        <v>4606</v>
      </c>
      <c r="W147" s="25">
        <v>-188.1</v>
      </c>
      <c r="X147" s="25">
        <v>-63.4</v>
      </c>
      <c r="Y147" s="25">
        <v>-102</v>
      </c>
      <c r="Z147" s="78">
        <v>-17.3</v>
      </c>
      <c r="AA147" s="25"/>
      <c r="AB147" s="20" t="s">
        <v>5750</v>
      </c>
      <c r="AC147" s="25" t="s">
        <v>2930</v>
      </c>
      <c r="AD147" s="25" t="s">
        <v>2931</v>
      </c>
      <c r="AE147" s="25" t="s">
        <v>5378</v>
      </c>
      <c r="AF147" s="25">
        <v>93.7</v>
      </c>
      <c r="AG147" s="25">
        <v>118.1</v>
      </c>
      <c r="AH147" s="78">
        <v>-60.3</v>
      </c>
      <c r="AI147" s="78">
        <v>16.399999999999999</v>
      </c>
    </row>
    <row r="148" spans="9:35" x14ac:dyDescent="0.2">
      <c r="I148" s="78"/>
      <c r="J148" s="20" t="s">
        <v>5750</v>
      </c>
      <c r="K148" s="78" t="s">
        <v>1733</v>
      </c>
      <c r="L148" s="78" t="s">
        <v>1735</v>
      </c>
      <c r="M148" s="78" t="s">
        <v>4298</v>
      </c>
      <c r="N148" s="78">
        <v>29.3</v>
      </c>
      <c r="O148" s="78">
        <v>25.9</v>
      </c>
      <c r="P148" s="25">
        <v>12.2</v>
      </c>
      <c r="Q148" s="25">
        <v>9.9</v>
      </c>
      <c r="R148" s="25"/>
      <c r="S148" s="20" t="s">
        <v>5750</v>
      </c>
      <c r="T148" s="25" t="s">
        <v>1733</v>
      </c>
      <c r="U148" s="25" t="s">
        <v>1735</v>
      </c>
      <c r="V148" s="25" t="s">
        <v>4298</v>
      </c>
      <c r="W148" s="25">
        <v>-100.3</v>
      </c>
      <c r="X148" s="25">
        <v>-36.200000000000003</v>
      </c>
      <c r="Y148" s="25">
        <v>-50.3</v>
      </c>
      <c r="Z148" s="78">
        <v>-22.7</v>
      </c>
      <c r="AA148" s="25"/>
      <c r="AB148" s="20" t="s">
        <v>5750</v>
      </c>
      <c r="AC148" s="25" t="s">
        <v>2932</v>
      </c>
      <c r="AD148" s="25" t="s">
        <v>2933</v>
      </c>
      <c r="AE148" s="25" t="s">
        <v>5379</v>
      </c>
      <c r="AF148" s="25">
        <v>-134.5</v>
      </c>
      <c r="AG148" s="25">
        <v>-88.8</v>
      </c>
      <c r="AH148" s="78">
        <v>-36.5</v>
      </c>
      <c r="AI148" s="78">
        <v>20.9</v>
      </c>
    </row>
    <row r="149" spans="9:35" x14ac:dyDescent="0.2">
      <c r="I149" s="78"/>
      <c r="J149" s="20" t="s">
        <v>5750</v>
      </c>
      <c r="K149" s="78" t="s">
        <v>1736</v>
      </c>
      <c r="L149" s="78" t="s">
        <v>1738</v>
      </c>
      <c r="M149" s="78" t="s">
        <v>4675</v>
      </c>
      <c r="N149" s="78">
        <v>35.5</v>
      </c>
      <c r="O149" s="78">
        <v>18.3</v>
      </c>
      <c r="P149" s="25">
        <v>-2.6</v>
      </c>
      <c r="Q149" s="25">
        <v>14.8</v>
      </c>
      <c r="R149" s="25"/>
      <c r="S149" s="20" t="s">
        <v>5750</v>
      </c>
      <c r="T149" s="25" t="s">
        <v>1736</v>
      </c>
      <c r="U149" s="25" t="s">
        <v>1738</v>
      </c>
      <c r="V149" s="25" t="s">
        <v>4675</v>
      </c>
      <c r="W149" s="25">
        <v>-82.2</v>
      </c>
      <c r="X149" s="25">
        <v>-41.6</v>
      </c>
      <c r="Y149" s="25">
        <v>18.2</v>
      </c>
      <c r="Z149" s="78">
        <v>30.7</v>
      </c>
      <c r="AA149" s="25"/>
      <c r="AB149" s="20" t="s">
        <v>5750</v>
      </c>
      <c r="AC149" s="25" t="s">
        <v>2934</v>
      </c>
      <c r="AD149" s="25" t="s">
        <v>2935</v>
      </c>
      <c r="AE149" s="25" t="s">
        <v>5380</v>
      </c>
      <c r="AF149" s="25">
        <v>-39.1</v>
      </c>
      <c r="AG149" s="25">
        <v>12.9</v>
      </c>
      <c r="AH149" s="78">
        <v>-118.9</v>
      </c>
      <c r="AI149" s="78">
        <v>12</v>
      </c>
    </row>
    <row r="150" spans="9:35" x14ac:dyDescent="0.2">
      <c r="I150" s="78"/>
      <c r="J150" s="20" t="s">
        <v>5750</v>
      </c>
      <c r="K150" s="78" t="s">
        <v>1739</v>
      </c>
      <c r="L150" s="78" t="s">
        <v>1741</v>
      </c>
      <c r="M150" s="78" t="s">
        <v>4485</v>
      </c>
      <c r="N150" s="78">
        <v>40</v>
      </c>
      <c r="O150" s="78">
        <v>11.4</v>
      </c>
      <c r="P150" s="25">
        <v>-56.8</v>
      </c>
      <c r="Q150" s="25">
        <v>79</v>
      </c>
      <c r="R150" s="25"/>
      <c r="S150" s="20" t="s">
        <v>5750</v>
      </c>
      <c r="T150" s="25" t="s">
        <v>1739</v>
      </c>
      <c r="U150" s="25" t="s">
        <v>1741</v>
      </c>
      <c r="V150" s="25" t="s">
        <v>4485</v>
      </c>
      <c r="W150" s="25">
        <v>-34</v>
      </c>
      <c r="X150" s="25">
        <v>-52.5</v>
      </c>
      <c r="Y150" s="25">
        <v>90.9</v>
      </c>
      <c r="Z150" s="78">
        <v>84</v>
      </c>
      <c r="AA150" s="25"/>
      <c r="AB150" s="20" t="s">
        <v>5750</v>
      </c>
      <c r="AC150" s="25" t="s">
        <v>2936</v>
      </c>
      <c r="AD150" s="25" t="s">
        <v>2937</v>
      </c>
      <c r="AE150" s="25" t="s">
        <v>5381</v>
      </c>
      <c r="AF150" s="25">
        <v>-71.099999999999994</v>
      </c>
      <c r="AG150" s="25">
        <v>23.1</v>
      </c>
      <c r="AH150" s="78">
        <v>16.600000000000001</v>
      </c>
      <c r="AI150" s="78">
        <v>-14.6</v>
      </c>
    </row>
    <row r="151" spans="9:35" x14ac:dyDescent="0.2">
      <c r="I151" s="78"/>
      <c r="J151" s="20" t="s">
        <v>5750</v>
      </c>
      <c r="K151" s="78" t="s">
        <v>1742</v>
      </c>
      <c r="L151" s="78" t="s">
        <v>1744</v>
      </c>
      <c r="M151" s="78" t="s">
        <v>4532</v>
      </c>
      <c r="N151" s="78">
        <v>67.900000000000006</v>
      </c>
      <c r="O151" s="78">
        <v>19</v>
      </c>
      <c r="P151" s="25">
        <v>100</v>
      </c>
      <c r="Q151" s="25">
        <v>14.8</v>
      </c>
      <c r="R151" s="25"/>
      <c r="S151" s="20" t="s">
        <v>5750</v>
      </c>
      <c r="T151" s="25" t="s">
        <v>1742</v>
      </c>
      <c r="U151" s="25" t="s">
        <v>1744</v>
      </c>
      <c r="V151" s="25" t="s">
        <v>4532</v>
      </c>
      <c r="W151" s="25">
        <v>-106.9</v>
      </c>
      <c r="X151" s="25">
        <v>-63.4</v>
      </c>
      <c r="Y151" s="25">
        <v>69.400000000000006</v>
      </c>
      <c r="Z151" s="78">
        <v>25.3</v>
      </c>
      <c r="AA151" s="25"/>
      <c r="AB151" s="20" t="s">
        <v>5750</v>
      </c>
      <c r="AC151" s="25" t="s">
        <v>2938</v>
      </c>
      <c r="AD151" s="25" t="s">
        <v>2939</v>
      </c>
      <c r="AE151" s="25" t="s">
        <v>5382</v>
      </c>
      <c r="AF151" s="25">
        <v>1</v>
      </c>
      <c r="AG151" s="25">
        <v>-24.4</v>
      </c>
      <c r="AH151" s="78">
        <v>-33.799999999999997</v>
      </c>
      <c r="AI151" s="78">
        <v>34.200000000000003</v>
      </c>
    </row>
    <row r="152" spans="9:35" x14ac:dyDescent="0.2">
      <c r="I152" s="78"/>
      <c r="J152" s="20" t="s">
        <v>5750</v>
      </c>
      <c r="K152" s="78" t="s">
        <v>1745</v>
      </c>
      <c r="L152" s="78" t="s">
        <v>1747</v>
      </c>
      <c r="M152" s="78" t="s">
        <v>4099</v>
      </c>
      <c r="N152" s="78">
        <v>13.7</v>
      </c>
      <c r="O152" s="78">
        <v>25.3</v>
      </c>
      <c r="P152" s="25">
        <v>-0.5</v>
      </c>
      <c r="Q152" s="25">
        <v>24.7</v>
      </c>
      <c r="R152" s="25"/>
      <c r="S152" s="20" t="s">
        <v>5750</v>
      </c>
      <c r="T152" s="25" t="s">
        <v>1745</v>
      </c>
      <c r="U152" s="25" t="s">
        <v>1747</v>
      </c>
      <c r="V152" s="25" t="s">
        <v>4099</v>
      </c>
      <c r="W152" s="25">
        <v>-87.6</v>
      </c>
      <c r="X152" s="25">
        <v>-6.2</v>
      </c>
      <c r="Y152" s="25">
        <v>81.8</v>
      </c>
      <c r="Z152" s="78">
        <v>-38.700000000000003</v>
      </c>
      <c r="AA152" s="25"/>
      <c r="AB152" s="20" t="s">
        <v>5750</v>
      </c>
      <c r="AC152" s="25" t="s">
        <v>2940</v>
      </c>
      <c r="AD152" s="25" t="s">
        <v>2941</v>
      </c>
      <c r="AE152" s="25" t="s">
        <v>5383</v>
      </c>
      <c r="AF152" s="25">
        <v>-16.100000000000001</v>
      </c>
      <c r="AG152" s="25">
        <v>2.8</v>
      </c>
      <c r="AH152" s="78">
        <v>-48</v>
      </c>
      <c r="AI152" s="78">
        <v>-76.8</v>
      </c>
    </row>
    <row r="153" spans="9:35" x14ac:dyDescent="0.2">
      <c r="I153" s="78"/>
      <c r="J153" s="20" t="s">
        <v>5750</v>
      </c>
      <c r="K153" s="78" t="s">
        <v>1748</v>
      </c>
      <c r="L153" s="78" t="s">
        <v>1750</v>
      </c>
      <c r="M153" s="78" t="s">
        <v>4669</v>
      </c>
      <c r="N153" s="78">
        <v>4.5999999999999996</v>
      </c>
      <c r="O153" s="78">
        <v>23.4</v>
      </c>
      <c r="P153" s="25">
        <v>68.900000000000006</v>
      </c>
      <c r="Q153" s="25">
        <v>29.6</v>
      </c>
      <c r="R153" s="25"/>
      <c r="S153" s="20" t="s">
        <v>5750</v>
      </c>
      <c r="T153" s="25" t="s">
        <v>1748</v>
      </c>
      <c r="U153" s="25" t="s">
        <v>1750</v>
      </c>
      <c r="V153" s="25" t="s">
        <v>4669</v>
      </c>
      <c r="W153" s="25">
        <v>-71.5</v>
      </c>
      <c r="X153" s="25">
        <v>-44.4</v>
      </c>
      <c r="Y153" s="25">
        <v>97.3</v>
      </c>
      <c r="Z153" s="78">
        <v>14.7</v>
      </c>
      <c r="AA153" s="25"/>
      <c r="AB153" s="20" t="s">
        <v>5750</v>
      </c>
      <c r="AC153" s="25" t="s">
        <v>2942</v>
      </c>
      <c r="AD153" s="25" t="s">
        <v>2943</v>
      </c>
      <c r="AE153" s="25" t="s">
        <v>5384</v>
      </c>
      <c r="AF153" s="25">
        <v>41.5</v>
      </c>
      <c r="AG153" s="25">
        <v>-54.9</v>
      </c>
      <c r="AH153" s="78">
        <v>39.6</v>
      </c>
      <c r="AI153" s="78">
        <v>-28</v>
      </c>
    </row>
    <row r="154" spans="9:35" x14ac:dyDescent="0.2">
      <c r="I154" s="78"/>
      <c r="J154" s="20" t="s">
        <v>5750</v>
      </c>
      <c r="K154" s="78" t="s">
        <v>1751</v>
      </c>
      <c r="L154" s="78" t="s">
        <v>1753</v>
      </c>
      <c r="M154" s="78" t="s">
        <v>4332</v>
      </c>
      <c r="N154" s="78">
        <v>96.4</v>
      </c>
      <c r="O154" s="78">
        <v>-1.3</v>
      </c>
      <c r="P154" s="25">
        <v>67.2</v>
      </c>
      <c r="Q154" s="25">
        <v>24.7</v>
      </c>
      <c r="R154" s="25"/>
      <c r="S154" s="20" t="s">
        <v>5750</v>
      </c>
      <c r="T154" s="25" t="s">
        <v>1751</v>
      </c>
      <c r="U154" s="25" t="s">
        <v>1753</v>
      </c>
      <c r="V154" s="25" t="s">
        <v>4332</v>
      </c>
      <c r="W154" s="25">
        <v>-64</v>
      </c>
      <c r="X154" s="25">
        <v>-38.9</v>
      </c>
      <c r="Y154" s="25">
        <v>88.2</v>
      </c>
      <c r="Z154" s="78">
        <v>46.7</v>
      </c>
      <c r="AA154" s="25"/>
      <c r="AB154" s="20" t="s">
        <v>5750</v>
      </c>
      <c r="AC154" s="25" t="s">
        <v>2944</v>
      </c>
      <c r="AD154" s="25" t="s">
        <v>2945</v>
      </c>
      <c r="AE154" s="25" t="s">
        <v>5385</v>
      </c>
      <c r="AF154" s="25">
        <v>6.9</v>
      </c>
      <c r="AG154" s="25">
        <v>-0.6</v>
      </c>
      <c r="AH154" s="78">
        <v>10.4</v>
      </c>
      <c r="AI154" s="78">
        <v>-23.5</v>
      </c>
    </row>
    <row r="155" spans="9:35" x14ac:dyDescent="0.2">
      <c r="I155" s="78"/>
      <c r="J155" s="20" t="s">
        <v>5750</v>
      </c>
      <c r="K155" s="78" t="s">
        <v>1754</v>
      </c>
      <c r="L155" s="78" t="s">
        <v>1756</v>
      </c>
      <c r="M155" s="78" t="s">
        <v>4100</v>
      </c>
      <c r="N155" s="78">
        <v>24.3</v>
      </c>
      <c r="O155" s="78">
        <v>20.2</v>
      </c>
      <c r="P155" s="25">
        <v>-99.6</v>
      </c>
      <c r="Q155" s="25">
        <v>14.8</v>
      </c>
      <c r="R155" s="25"/>
      <c r="S155" s="20" t="s">
        <v>5750</v>
      </c>
      <c r="T155" s="25" t="s">
        <v>1754</v>
      </c>
      <c r="U155" s="25" t="s">
        <v>1756</v>
      </c>
      <c r="V155" s="25" t="s">
        <v>4100</v>
      </c>
      <c r="W155" s="25">
        <v>-135.5</v>
      </c>
      <c r="X155" s="25">
        <v>-8.9</v>
      </c>
      <c r="Y155" s="25">
        <v>79.400000000000006</v>
      </c>
      <c r="Z155" s="78">
        <v>52</v>
      </c>
      <c r="AA155" s="25"/>
      <c r="AB155" s="20" t="s">
        <v>5750</v>
      </c>
      <c r="AC155" s="25" t="s">
        <v>2946</v>
      </c>
      <c r="AD155" s="25" t="s">
        <v>2947</v>
      </c>
      <c r="AE155" s="25" t="s">
        <v>5386</v>
      </c>
      <c r="AF155" s="25">
        <v>-13.4</v>
      </c>
      <c r="AG155" s="25">
        <v>-48.1</v>
      </c>
      <c r="AH155" s="78">
        <v>30.1</v>
      </c>
      <c r="AI155" s="78">
        <v>43</v>
      </c>
    </row>
    <row r="156" spans="9:35" x14ac:dyDescent="0.2">
      <c r="I156" s="78"/>
      <c r="J156" s="20" t="s">
        <v>5750</v>
      </c>
      <c r="K156" s="78" t="s">
        <v>1757</v>
      </c>
      <c r="L156" s="78" t="s">
        <v>1759</v>
      </c>
      <c r="M156" s="78" t="s">
        <v>4110</v>
      </c>
      <c r="N156" s="78">
        <v>-6.4</v>
      </c>
      <c r="O156" s="78">
        <v>10.1</v>
      </c>
      <c r="P156" s="25">
        <v>-9.5</v>
      </c>
      <c r="Q156" s="25">
        <v>14.8</v>
      </c>
      <c r="R156" s="25"/>
      <c r="S156" s="20" t="s">
        <v>5750</v>
      </c>
      <c r="T156" s="25" t="s">
        <v>1757</v>
      </c>
      <c r="U156" s="25" t="s">
        <v>1759</v>
      </c>
      <c r="V156" s="25" t="s">
        <v>4110</v>
      </c>
      <c r="W156" s="25">
        <v>19</v>
      </c>
      <c r="X156" s="25">
        <v>-3.5</v>
      </c>
      <c r="Y156" s="25">
        <v>43.2</v>
      </c>
      <c r="Z156" s="78">
        <v>14.7</v>
      </c>
      <c r="AA156" s="25"/>
      <c r="AB156" s="20" t="s">
        <v>5750</v>
      </c>
      <c r="AC156" s="25" t="s">
        <v>2948</v>
      </c>
      <c r="AD156" s="25" t="s">
        <v>2949</v>
      </c>
      <c r="AE156" s="25" t="s">
        <v>5387</v>
      </c>
      <c r="AF156" s="25">
        <v>-49.9</v>
      </c>
      <c r="AG156" s="25">
        <v>-14.2</v>
      </c>
      <c r="AH156" s="78">
        <v>44.2</v>
      </c>
      <c r="AI156" s="78">
        <v>20.9</v>
      </c>
    </row>
    <row r="157" spans="9:35" x14ac:dyDescent="0.2">
      <c r="I157" s="78"/>
      <c r="J157" s="20" t="s">
        <v>5750</v>
      </c>
      <c r="K157" s="78" t="s">
        <v>1760</v>
      </c>
      <c r="L157" s="78" t="s">
        <v>1762</v>
      </c>
      <c r="M157" s="78" t="s">
        <v>4688</v>
      </c>
      <c r="N157" s="78">
        <v>-23.7</v>
      </c>
      <c r="O157" s="78">
        <v>24.6</v>
      </c>
      <c r="P157" s="25">
        <v>49.6</v>
      </c>
      <c r="Q157" s="25">
        <v>44.4</v>
      </c>
      <c r="R157" s="25"/>
      <c r="S157" s="20" t="s">
        <v>5750</v>
      </c>
      <c r="T157" s="25" t="s">
        <v>1760</v>
      </c>
      <c r="U157" s="25" t="s">
        <v>1762</v>
      </c>
      <c r="V157" s="25" t="s">
        <v>4688</v>
      </c>
      <c r="W157" s="25">
        <v>-82.9</v>
      </c>
      <c r="X157" s="25">
        <v>4.7</v>
      </c>
      <c r="Y157" s="25">
        <v>55.7</v>
      </c>
      <c r="Z157" s="78">
        <v>9.3000000000000007</v>
      </c>
      <c r="AA157" s="25"/>
      <c r="AB157" s="20" t="s">
        <v>5750</v>
      </c>
      <c r="AC157" s="25" t="s">
        <v>2950</v>
      </c>
      <c r="AD157" s="25" t="s">
        <v>2951</v>
      </c>
      <c r="AE157" s="25" t="s">
        <v>5388</v>
      </c>
      <c r="AF157" s="25">
        <v>-25.8</v>
      </c>
      <c r="AG157" s="25">
        <v>-21</v>
      </c>
      <c r="AH157" s="78">
        <v>-84.1</v>
      </c>
      <c r="AI157" s="78">
        <v>-14.6</v>
      </c>
    </row>
    <row r="158" spans="9:35" x14ac:dyDescent="0.2">
      <c r="I158" s="78"/>
      <c r="J158" s="20" t="s">
        <v>5750</v>
      </c>
      <c r="K158" s="78" t="s">
        <v>1763</v>
      </c>
      <c r="L158" s="78" t="s">
        <v>1765</v>
      </c>
      <c r="M158" s="78" t="s">
        <v>4600</v>
      </c>
      <c r="N158" s="78">
        <v>18.5</v>
      </c>
      <c r="O158" s="78">
        <v>37.299999999999997</v>
      </c>
      <c r="P158" s="25">
        <v>100</v>
      </c>
      <c r="Q158" s="25">
        <v>14.8</v>
      </c>
      <c r="R158" s="25"/>
      <c r="S158" s="20" t="s">
        <v>5750</v>
      </c>
      <c r="T158" s="25" t="s">
        <v>1763</v>
      </c>
      <c r="U158" s="25" t="s">
        <v>1765</v>
      </c>
      <c r="V158" s="25" t="s">
        <v>4600</v>
      </c>
      <c r="W158" s="25">
        <v>26.8</v>
      </c>
      <c r="X158" s="25">
        <v>15.6</v>
      </c>
      <c r="Y158" s="25">
        <v>53.7</v>
      </c>
      <c r="Z158" s="78">
        <v>36</v>
      </c>
      <c r="AA158" s="25"/>
      <c r="AB158" s="20" t="s">
        <v>5750</v>
      </c>
      <c r="AC158" s="25" t="s">
        <v>2952</v>
      </c>
      <c r="AD158" s="25" t="s">
        <v>2953</v>
      </c>
      <c r="AE158" s="25" t="s">
        <v>5315</v>
      </c>
      <c r="AF158" s="25">
        <v>-29.5</v>
      </c>
      <c r="AG158" s="25">
        <v>-65.099999999999994</v>
      </c>
      <c r="AH158" s="78">
        <v>78.8</v>
      </c>
      <c r="AI158" s="78">
        <v>56.4</v>
      </c>
    </row>
    <row r="159" spans="9:35" x14ac:dyDescent="0.2">
      <c r="I159" s="78"/>
      <c r="J159" s="20" t="s">
        <v>5750</v>
      </c>
      <c r="K159" s="78" t="s">
        <v>1766</v>
      </c>
      <c r="L159" s="78" t="s">
        <v>1768</v>
      </c>
      <c r="M159" s="78" t="s">
        <v>4223</v>
      </c>
      <c r="N159" s="78">
        <v>16.3</v>
      </c>
      <c r="O159" s="78">
        <v>2.5</v>
      </c>
      <c r="P159" s="25">
        <v>-28.1</v>
      </c>
      <c r="Q159" s="25">
        <v>29.6</v>
      </c>
      <c r="R159" s="25"/>
      <c r="S159" s="20" t="s">
        <v>5750</v>
      </c>
      <c r="T159" s="25" t="s">
        <v>1766</v>
      </c>
      <c r="U159" s="25" t="s">
        <v>1768</v>
      </c>
      <c r="V159" s="25" t="s">
        <v>4223</v>
      </c>
      <c r="W159" s="25">
        <v>33.6</v>
      </c>
      <c r="X159" s="25">
        <v>-28</v>
      </c>
      <c r="Y159" s="25">
        <v>60.4</v>
      </c>
      <c r="Z159" s="78">
        <v>-12</v>
      </c>
      <c r="AA159" s="25"/>
      <c r="AB159" s="20" t="s">
        <v>5750</v>
      </c>
      <c r="AC159" s="25" t="s">
        <v>2954</v>
      </c>
      <c r="AD159" s="25" t="s">
        <v>2955</v>
      </c>
      <c r="AE159" s="25" t="s">
        <v>5389</v>
      </c>
      <c r="AF159" s="25">
        <v>7.9</v>
      </c>
      <c r="AG159" s="25">
        <v>-21</v>
      </c>
      <c r="AH159" s="78">
        <v>-43.6</v>
      </c>
      <c r="AI159" s="78">
        <v>16.399999999999999</v>
      </c>
    </row>
    <row r="160" spans="9:35" x14ac:dyDescent="0.2">
      <c r="I160" s="78"/>
      <c r="J160" s="20" t="s">
        <v>5750</v>
      </c>
      <c r="K160" s="78" t="s">
        <v>1769</v>
      </c>
      <c r="L160" s="78" t="s">
        <v>1771</v>
      </c>
      <c r="M160" s="78" t="s">
        <v>4252</v>
      </c>
      <c r="N160" s="78">
        <v>37.4</v>
      </c>
      <c r="O160" s="78">
        <v>-1.9</v>
      </c>
      <c r="P160" s="25">
        <v>64.8</v>
      </c>
      <c r="Q160" s="25">
        <v>-34.6</v>
      </c>
      <c r="R160" s="25"/>
      <c r="S160" s="20" t="s">
        <v>5750</v>
      </c>
      <c r="T160" s="25" t="s">
        <v>1769</v>
      </c>
      <c r="U160" s="25" t="s">
        <v>1771</v>
      </c>
      <c r="V160" s="25" t="s">
        <v>4252</v>
      </c>
      <c r="W160" s="25">
        <v>-0.3</v>
      </c>
      <c r="X160" s="25">
        <v>23.7</v>
      </c>
      <c r="Y160" s="25">
        <v>69.2</v>
      </c>
      <c r="Z160" s="78">
        <v>9.3000000000000007</v>
      </c>
      <c r="AA160" s="25"/>
      <c r="AB160" s="20" t="s">
        <v>5750</v>
      </c>
      <c r="AC160" s="25" t="s">
        <v>2956</v>
      </c>
      <c r="AD160" s="25" t="s">
        <v>2957</v>
      </c>
      <c r="AE160" s="25" t="s">
        <v>5390</v>
      </c>
      <c r="AF160" s="25">
        <v>-87.1</v>
      </c>
      <c r="AG160" s="25">
        <v>-51.5</v>
      </c>
      <c r="AH160" s="78">
        <v>11.5</v>
      </c>
      <c r="AI160" s="78">
        <v>12</v>
      </c>
    </row>
    <row r="161" spans="9:35" x14ac:dyDescent="0.2">
      <c r="I161" s="78"/>
      <c r="J161" s="20" t="s">
        <v>5750</v>
      </c>
      <c r="K161" s="78" t="s">
        <v>1772</v>
      </c>
      <c r="L161" s="78" t="s">
        <v>1774</v>
      </c>
      <c r="M161" s="78" t="s">
        <v>4102</v>
      </c>
      <c r="N161" s="78">
        <v>36.5</v>
      </c>
      <c r="O161" s="78">
        <v>29.1</v>
      </c>
      <c r="P161" s="25">
        <v>73.599999999999994</v>
      </c>
      <c r="Q161" s="25">
        <v>-4.9000000000000004</v>
      </c>
      <c r="R161" s="25"/>
      <c r="S161" s="20" t="s">
        <v>5750</v>
      </c>
      <c r="T161" s="25" t="s">
        <v>1772</v>
      </c>
      <c r="U161" s="25" t="s">
        <v>1774</v>
      </c>
      <c r="V161" s="25" t="s">
        <v>4102</v>
      </c>
      <c r="W161" s="25">
        <v>20</v>
      </c>
      <c r="X161" s="25">
        <v>23.7</v>
      </c>
      <c r="Y161" s="25">
        <v>-5.4</v>
      </c>
      <c r="Z161" s="78">
        <v>-54.7</v>
      </c>
      <c r="AA161" s="25"/>
      <c r="AB161" s="20" t="s">
        <v>5750</v>
      </c>
      <c r="AC161" s="25" t="s">
        <v>2958</v>
      </c>
      <c r="AD161" s="25" t="s">
        <v>2959</v>
      </c>
      <c r="AE161" s="25" t="s">
        <v>5391</v>
      </c>
      <c r="AF161" s="25">
        <v>-40.299999999999997</v>
      </c>
      <c r="AG161" s="25">
        <v>6.2</v>
      </c>
      <c r="AH161" s="78">
        <v>-3.8</v>
      </c>
      <c r="AI161" s="78">
        <v>-10.199999999999999</v>
      </c>
    </row>
    <row r="162" spans="9:35" x14ac:dyDescent="0.2">
      <c r="I162" s="78"/>
      <c r="J162" s="20" t="s">
        <v>5750</v>
      </c>
      <c r="K162" s="78" t="s">
        <v>1775</v>
      </c>
      <c r="L162" s="78" t="s">
        <v>1777</v>
      </c>
      <c r="M162" s="78" t="s">
        <v>4603</v>
      </c>
      <c r="N162" s="78">
        <v>90.6</v>
      </c>
      <c r="O162" s="78">
        <v>24</v>
      </c>
      <c r="P162" s="25">
        <v>-7.1</v>
      </c>
      <c r="Q162" s="25">
        <v>-4.9000000000000004</v>
      </c>
      <c r="R162" s="25"/>
      <c r="S162" s="20" t="s">
        <v>5750</v>
      </c>
      <c r="T162" s="25" t="s">
        <v>1775</v>
      </c>
      <c r="U162" s="25" t="s">
        <v>1777</v>
      </c>
      <c r="V162" s="25" t="s">
        <v>4603</v>
      </c>
      <c r="W162" s="25">
        <v>-10</v>
      </c>
      <c r="X162" s="25">
        <v>37.4</v>
      </c>
      <c r="Y162" s="25">
        <v>77.3</v>
      </c>
      <c r="Z162" s="78">
        <v>-6.7</v>
      </c>
      <c r="AA162" s="25"/>
      <c r="AB162" s="20" t="s">
        <v>5750</v>
      </c>
      <c r="AC162" s="25" t="s">
        <v>2960</v>
      </c>
      <c r="AD162" s="25" t="s">
        <v>2961</v>
      </c>
      <c r="AE162" s="25" t="s">
        <v>5392</v>
      </c>
      <c r="AF162" s="25">
        <v>15.6</v>
      </c>
      <c r="AG162" s="25">
        <v>29.9</v>
      </c>
      <c r="AH162" s="78">
        <v>29.3</v>
      </c>
      <c r="AI162" s="78">
        <v>-1.3</v>
      </c>
    </row>
    <row r="163" spans="9:35" x14ac:dyDescent="0.2">
      <c r="I163" s="78"/>
      <c r="J163" s="20" t="s">
        <v>5750</v>
      </c>
      <c r="K163" s="78" t="s">
        <v>1778</v>
      </c>
      <c r="L163" s="78" t="s">
        <v>1780</v>
      </c>
      <c r="M163" s="78" t="s">
        <v>4131</v>
      </c>
      <c r="N163" s="78">
        <v>55.7</v>
      </c>
      <c r="O163" s="78">
        <v>0</v>
      </c>
      <c r="P163" s="25">
        <v>32.9</v>
      </c>
      <c r="Q163" s="25">
        <v>14.8</v>
      </c>
      <c r="R163" s="25"/>
      <c r="S163" s="20" t="s">
        <v>5750</v>
      </c>
      <c r="T163" s="25" t="s">
        <v>1778</v>
      </c>
      <c r="U163" s="25" t="s">
        <v>1780</v>
      </c>
      <c r="V163" s="25" t="s">
        <v>4131</v>
      </c>
      <c r="W163" s="25">
        <v>19.8</v>
      </c>
      <c r="X163" s="25">
        <v>-19.8</v>
      </c>
      <c r="Y163" s="25">
        <v>2.9</v>
      </c>
      <c r="Z163" s="78">
        <v>-70.7</v>
      </c>
      <c r="AA163" s="25"/>
      <c r="AB163" s="20" t="s">
        <v>5750</v>
      </c>
      <c r="AC163" s="25" t="s">
        <v>2962</v>
      </c>
      <c r="AD163" s="25" t="s">
        <v>2963</v>
      </c>
      <c r="AE163" s="25" t="s">
        <v>5393</v>
      </c>
      <c r="AF163" s="25">
        <v>25</v>
      </c>
      <c r="AG163" s="25">
        <v>-14.2</v>
      </c>
      <c r="AH163" s="78">
        <v>-10.8</v>
      </c>
      <c r="AI163" s="78">
        <v>-41.3</v>
      </c>
    </row>
    <row r="164" spans="9:35" x14ac:dyDescent="0.2">
      <c r="I164" s="78"/>
      <c r="J164" s="20" t="s">
        <v>5750</v>
      </c>
      <c r="K164" s="78" t="s">
        <v>1781</v>
      </c>
      <c r="L164" s="78" t="s">
        <v>1783</v>
      </c>
      <c r="M164" s="78" t="s">
        <v>4662</v>
      </c>
      <c r="N164" s="78">
        <v>5</v>
      </c>
      <c r="O164" s="78">
        <v>10.7</v>
      </c>
      <c r="P164" s="25">
        <v>-37.299999999999997</v>
      </c>
      <c r="Q164" s="25">
        <v>0</v>
      </c>
      <c r="R164" s="25"/>
      <c r="S164" s="20" t="s">
        <v>5750</v>
      </c>
      <c r="T164" s="25" t="s">
        <v>1781</v>
      </c>
      <c r="U164" s="25" t="s">
        <v>1783</v>
      </c>
      <c r="V164" s="25" t="s">
        <v>4662</v>
      </c>
      <c r="W164" s="25">
        <v>-9.3000000000000007</v>
      </c>
      <c r="X164" s="25">
        <v>21</v>
      </c>
      <c r="Y164" s="25">
        <v>49.3</v>
      </c>
      <c r="Z164" s="78">
        <v>14.7</v>
      </c>
      <c r="AA164" s="25"/>
      <c r="AB164" s="20" t="s">
        <v>5750</v>
      </c>
      <c r="AC164" s="25" t="s">
        <v>2964</v>
      </c>
      <c r="AD164" s="25" t="s">
        <v>2965</v>
      </c>
      <c r="AE164" s="25" t="s">
        <v>5394</v>
      </c>
      <c r="AF164" s="25">
        <v>-24.6</v>
      </c>
      <c r="AG164" s="25">
        <v>12.9</v>
      </c>
      <c r="AH164" s="78">
        <v>-60.1</v>
      </c>
      <c r="AI164" s="78">
        <v>-23.5</v>
      </c>
    </row>
    <row r="165" spans="9:35" x14ac:dyDescent="0.2">
      <c r="I165" s="78"/>
      <c r="J165" s="20" t="s">
        <v>5750</v>
      </c>
      <c r="K165" s="78" t="s">
        <v>1784</v>
      </c>
      <c r="L165" s="78" t="s">
        <v>1786</v>
      </c>
      <c r="M165" s="78" t="s">
        <v>4530</v>
      </c>
      <c r="N165" s="78">
        <v>14.2</v>
      </c>
      <c r="O165" s="78">
        <v>22.1</v>
      </c>
      <c r="P165" s="25">
        <v>-44.2</v>
      </c>
      <c r="Q165" s="25">
        <v>-4.9000000000000004</v>
      </c>
      <c r="R165" s="25"/>
      <c r="S165" s="20" t="s">
        <v>5750</v>
      </c>
      <c r="T165" s="25" t="s">
        <v>1784</v>
      </c>
      <c r="U165" s="25" t="s">
        <v>1786</v>
      </c>
      <c r="V165" s="25" t="s">
        <v>4530</v>
      </c>
      <c r="W165" s="25">
        <v>-21.5</v>
      </c>
      <c r="X165" s="25">
        <v>34.6</v>
      </c>
      <c r="Y165" s="25">
        <v>58.9</v>
      </c>
      <c r="Z165" s="78">
        <v>41.3</v>
      </c>
      <c r="AA165" s="25"/>
      <c r="AB165" s="20" t="s">
        <v>5750</v>
      </c>
      <c r="AC165" s="25" t="s">
        <v>2966</v>
      </c>
      <c r="AD165" s="25" t="s">
        <v>2967</v>
      </c>
      <c r="AE165" s="25" t="s">
        <v>5395</v>
      </c>
      <c r="AF165" s="25">
        <v>-31.4</v>
      </c>
      <c r="AG165" s="25">
        <v>-10.8</v>
      </c>
      <c r="AH165" s="78">
        <v>-24</v>
      </c>
      <c r="AI165" s="78">
        <v>-41.3</v>
      </c>
    </row>
    <row r="166" spans="9:35" x14ac:dyDescent="0.2">
      <c r="I166" s="78"/>
      <c r="J166" s="20" t="s">
        <v>5750</v>
      </c>
      <c r="K166" s="78" t="s">
        <v>1787</v>
      </c>
      <c r="L166" s="78" t="s">
        <v>1789</v>
      </c>
      <c r="M166" s="78" t="s">
        <v>4686</v>
      </c>
      <c r="N166" s="78">
        <v>95.5</v>
      </c>
      <c r="O166" s="78">
        <v>34.799999999999997</v>
      </c>
      <c r="P166" s="25">
        <v>100</v>
      </c>
      <c r="Q166" s="25">
        <v>29.6</v>
      </c>
      <c r="R166" s="25"/>
      <c r="S166" s="20" t="s">
        <v>5750</v>
      </c>
      <c r="T166" s="25" t="s">
        <v>1787</v>
      </c>
      <c r="U166" s="25" t="s">
        <v>1789</v>
      </c>
      <c r="V166" s="25" t="s">
        <v>4686</v>
      </c>
      <c r="W166" s="25">
        <v>42.5</v>
      </c>
      <c r="X166" s="25">
        <v>-14.4</v>
      </c>
      <c r="Y166" s="25">
        <v>59.7</v>
      </c>
      <c r="Z166" s="78">
        <v>4</v>
      </c>
      <c r="AA166" s="25"/>
      <c r="AB166" s="20" t="s">
        <v>5750</v>
      </c>
      <c r="AC166" s="25" t="s">
        <v>2968</v>
      </c>
      <c r="AD166" s="25" t="s">
        <v>2969</v>
      </c>
      <c r="AE166" s="25" t="s">
        <v>5396</v>
      </c>
      <c r="AF166" s="25">
        <v>-7.6</v>
      </c>
      <c r="AG166" s="25">
        <v>-0.6</v>
      </c>
      <c r="AH166" s="78">
        <v>8.6</v>
      </c>
      <c r="AI166" s="78">
        <v>-1.3</v>
      </c>
    </row>
    <row r="167" spans="9:35" x14ac:dyDescent="0.2">
      <c r="I167" s="78"/>
      <c r="J167" s="20" t="s">
        <v>5750</v>
      </c>
      <c r="K167" s="78" t="s">
        <v>1790</v>
      </c>
      <c r="L167" s="78" t="s">
        <v>1792</v>
      </c>
      <c r="M167" s="78" t="s">
        <v>4681</v>
      </c>
      <c r="N167" s="78">
        <v>-26.5</v>
      </c>
      <c r="O167" s="78">
        <v>-6.3</v>
      </c>
      <c r="P167" s="25">
        <v>-53.8</v>
      </c>
      <c r="Q167" s="25">
        <v>9.9</v>
      </c>
      <c r="R167" s="25"/>
      <c r="S167" s="20" t="s">
        <v>5750</v>
      </c>
      <c r="T167" s="25" t="s">
        <v>1790</v>
      </c>
      <c r="U167" s="25" t="s">
        <v>1792</v>
      </c>
      <c r="V167" s="25" t="s">
        <v>4681</v>
      </c>
      <c r="W167" s="25">
        <v>18.8</v>
      </c>
      <c r="X167" s="25">
        <v>12.8</v>
      </c>
      <c r="Y167" s="25">
        <v>73.599999999999994</v>
      </c>
      <c r="Z167" s="78">
        <v>20</v>
      </c>
      <c r="AA167" s="25"/>
      <c r="AB167" s="20" t="s">
        <v>5750</v>
      </c>
      <c r="AC167" s="25" t="s">
        <v>2970</v>
      </c>
      <c r="AD167" s="25" t="s">
        <v>2971</v>
      </c>
      <c r="AE167" s="25" t="s">
        <v>5397</v>
      </c>
      <c r="AF167" s="25">
        <v>27</v>
      </c>
      <c r="AG167" s="25">
        <v>36.700000000000003</v>
      </c>
      <c r="AH167" s="78">
        <v>3.7</v>
      </c>
      <c r="AI167" s="78">
        <v>-54.6</v>
      </c>
    </row>
    <row r="168" spans="9:35" x14ac:dyDescent="0.2">
      <c r="I168" s="78"/>
      <c r="J168" s="20" t="s">
        <v>5750</v>
      </c>
      <c r="K168" s="78" t="s">
        <v>1793</v>
      </c>
      <c r="L168" s="78" t="s">
        <v>1795</v>
      </c>
      <c r="M168" s="78" t="s">
        <v>4513</v>
      </c>
      <c r="N168" s="78">
        <v>66</v>
      </c>
      <c r="O168" s="78">
        <v>12.6</v>
      </c>
      <c r="P168" s="25">
        <v>100</v>
      </c>
      <c r="Q168" s="25">
        <v>64.2</v>
      </c>
      <c r="R168" s="25"/>
      <c r="S168" s="20" t="s">
        <v>5750</v>
      </c>
      <c r="T168" s="25" t="s">
        <v>1793</v>
      </c>
      <c r="U168" s="25" t="s">
        <v>1795</v>
      </c>
      <c r="V168" s="25" t="s">
        <v>4513</v>
      </c>
      <c r="W168" s="25">
        <v>-165.9</v>
      </c>
      <c r="X168" s="25">
        <v>7.4</v>
      </c>
      <c r="Y168" s="25">
        <v>15.5</v>
      </c>
      <c r="Z168" s="78">
        <v>14.7</v>
      </c>
      <c r="AA168" s="25"/>
      <c r="AB168" s="20" t="s">
        <v>5750</v>
      </c>
      <c r="AC168" s="25" t="s">
        <v>2972</v>
      </c>
      <c r="AD168" s="25" t="s">
        <v>2973</v>
      </c>
      <c r="AE168" s="25" t="s">
        <v>5398</v>
      </c>
      <c r="AF168" s="25">
        <v>24.3</v>
      </c>
      <c r="AG168" s="25">
        <v>-31.1</v>
      </c>
      <c r="AH168" s="78">
        <v>-57.5</v>
      </c>
      <c r="AI168" s="78">
        <v>-81.2</v>
      </c>
    </row>
    <row r="169" spans="9:35" x14ac:dyDescent="0.2">
      <c r="I169" s="78"/>
      <c r="J169" s="20" t="s">
        <v>5750</v>
      </c>
      <c r="K169" s="78" t="s">
        <v>1796</v>
      </c>
      <c r="L169" s="78" t="s">
        <v>1798</v>
      </c>
      <c r="M169" s="78" t="s">
        <v>4693</v>
      </c>
      <c r="N169" s="78">
        <v>-27.1</v>
      </c>
      <c r="O169" s="78">
        <v>2.5</v>
      </c>
      <c r="P169" s="25">
        <v>-6.8</v>
      </c>
      <c r="Q169" s="25">
        <v>49.4</v>
      </c>
      <c r="R169" s="25"/>
      <c r="S169" s="20" t="s">
        <v>5750</v>
      </c>
      <c r="T169" s="25" t="s">
        <v>1796</v>
      </c>
      <c r="U169" s="25" t="s">
        <v>1798</v>
      </c>
      <c r="V169" s="25" t="s">
        <v>4693</v>
      </c>
      <c r="W169" s="25">
        <v>31.1</v>
      </c>
      <c r="X169" s="25">
        <v>21</v>
      </c>
      <c r="Y169" s="25">
        <v>72.5</v>
      </c>
      <c r="Z169" s="78">
        <v>-86.7</v>
      </c>
      <c r="AA169" s="25"/>
      <c r="AB169" s="20" t="s">
        <v>5750</v>
      </c>
      <c r="AC169" s="25" t="s">
        <v>2974</v>
      </c>
      <c r="AD169" s="25" t="s">
        <v>2975</v>
      </c>
      <c r="AE169" s="25" t="s">
        <v>5399</v>
      </c>
      <c r="AF169" s="25">
        <v>-10.1</v>
      </c>
      <c r="AG169" s="25">
        <v>-48.1</v>
      </c>
      <c r="AH169" s="78">
        <v>-57.1</v>
      </c>
      <c r="AI169" s="78">
        <v>-10.199999999999999</v>
      </c>
    </row>
    <row r="170" spans="9:35" x14ac:dyDescent="0.2">
      <c r="I170" s="78"/>
      <c r="J170" s="20" t="s">
        <v>5750</v>
      </c>
      <c r="K170" s="78" t="s">
        <v>1799</v>
      </c>
      <c r="L170" s="78" t="s">
        <v>1801</v>
      </c>
      <c r="M170" s="78" t="s">
        <v>4593</v>
      </c>
      <c r="N170" s="78">
        <v>8.1</v>
      </c>
      <c r="O170" s="78">
        <v>1.9</v>
      </c>
      <c r="P170" s="25">
        <v>100</v>
      </c>
      <c r="Q170" s="25">
        <v>24.7</v>
      </c>
      <c r="R170" s="25"/>
      <c r="S170" s="20" t="s">
        <v>5750</v>
      </c>
      <c r="T170" s="25" t="s">
        <v>1799</v>
      </c>
      <c r="U170" s="25" t="s">
        <v>1801</v>
      </c>
      <c r="V170" s="25" t="s">
        <v>4593</v>
      </c>
      <c r="W170" s="25">
        <v>-24.2</v>
      </c>
      <c r="X170" s="25">
        <v>4.7</v>
      </c>
      <c r="Y170" s="25">
        <v>85.5</v>
      </c>
      <c r="Z170" s="78">
        <v>-12</v>
      </c>
      <c r="AA170" s="25"/>
      <c r="AB170" s="20" t="s">
        <v>5750</v>
      </c>
      <c r="AC170" s="25" t="s">
        <v>2976</v>
      </c>
      <c r="AD170" s="25" t="s">
        <v>2977</v>
      </c>
      <c r="AE170" s="25" t="s">
        <v>5400</v>
      </c>
      <c r="AF170" s="25">
        <v>-2.1</v>
      </c>
      <c r="AG170" s="25">
        <v>-21</v>
      </c>
      <c r="AH170" s="78">
        <v>-14.9</v>
      </c>
      <c r="AI170" s="78">
        <v>7.5</v>
      </c>
    </row>
    <row r="171" spans="9:35" x14ac:dyDescent="0.2">
      <c r="I171" s="78"/>
      <c r="J171" s="20" t="s">
        <v>5750</v>
      </c>
      <c r="K171" s="78" t="s">
        <v>1802</v>
      </c>
      <c r="L171" s="78" t="s">
        <v>1804</v>
      </c>
      <c r="M171" s="78" t="s">
        <v>4663</v>
      </c>
      <c r="N171" s="78">
        <v>25.8</v>
      </c>
      <c r="O171" s="78">
        <v>27.2</v>
      </c>
      <c r="P171" s="25">
        <v>44.6</v>
      </c>
      <c r="Q171" s="25">
        <v>-44.4</v>
      </c>
      <c r="R171" s="25"/>
      <c r="S171" s="20" t="s">
        <v>5750</v>
      </c>
      <c r="T171" s="25" t="s">
        <v>1802</v>
      </c>
      <c r="U171" s="25" t="s">
        <v>1804</v>
      </c>
      <c r="V171" s="25" t="s">
        <v>4663</v>
      </c>
      <c r="W171" s="25">
        <v>-51.3</v>
      </c>
      <c r="X171" s="25">
        <v>-36.200000000000003</v>
      </c>
      <c r="Y171" s="25">
        <v>37.799999999999997</v>
      </c>
      <c r="Z171" s="78">
        <v>36</v>
      </c>
      <c r="AA171" s="25"/>
      <c r="AB171" s="20" t="s">
        <v>5750</v>
      </c>
      <c r="AC171" s="25" t="s">
        <v>2978</v>
      </c>
      <c r="AD171" s="25" t="s">
        <v>2979</v>
      </c>
      <c r="AE171" s="25" t="s">
        <v>5401</v>
      </c>
      <c r="AF171" s="25">
        <v>2.7</v>
      </c>
      <c r="AG171" s="25">
        <v>2.8</v>
      </c>
      <c r="AH171" s="78">
        <v>-20</v>
      </c>
      <c r="AI171" s="78">
        <v>-36.799999999999997</v>
      </c>
    </row>
    <row r="172" spans="9:35" x14ac:dyDescent="0.2">
      <c r="I172" s="78"/>
      <c r="J172" s="20" t="s">
        <v>5750</v>
      </c>
      <c r="K172" s="78" t="s">
        <v>1805</v>
      </c>
      <c r="L172" s="78" t="s">
        <v>1807</v>
      </c>
      <c r="M172" s="78" t="s">
        <v>4709</v>
      </c>
      <c r="N172" s="78">
        <v>35.6</v>
      </c>
      <c r="O172" s="78">
        <v>11.4</v>
      </c>
      <c r="P172" s="25">
        <v>-127.7</v>
      </c>
      <c r="Q172" s="25">
        <v>-49.4</v>
      </c>
      <c r="R172" s="25"/>
      <c r="S172" s="20" t="s">
        <v>5750</v>
      </c>
      <c r="T172" s="25" t="s">
        <v>1805</v>
      </c>
      <c r="U172" s="25" t="s">
        <v>1807</v>
      </c>
      <c r="V172" s="25" t="s">
        <v>4709</v>
      </c>
      <c r="W172" s="25">
        <v>19.3</v>
      </c>
      <c r="X172" s="25">
        <v>7.4</v>
      </c>
      <c r="Y172" s="25">
        <v>65.900000000000006</v>
      </c>
      <c r="Z172" s="78">
        <v>9.3000000000000007</v>
      </c>
      <c r="AA172" s="25"/>
      <c r="AB172" s="20" t="s">
        <v>5750</v>
      </c>
      <c r="AC172" s="25" t="s">
        <v>2980</v>
      </c>
      <c r="AD172" s="25" t="s">
        <v>2981</v>
      </c>
      <c r="AE172" s="25" t="s">
        <v>5402</v>
      </c>
      <c r="AF172" s="25">
        <v>13.4</v>
      </c>
      <c r="AG172" s="25">
        <v>-21</v>
      </c>
      <c r="AH172" s="78">
        <v>43.8</v>
      </c>
      <c r="AI172" s="78">
        <v>3.1</v>
      </c>
    </row>
    <row r="173" spans="9:35" x14ac:dyDescent="0.2">
      <c r="I173" s="78"/>
      <c r="J173" s="20" t="s">
        <v>5750</v>
      </c>
      <c r="K173" s="78" t="s">
        <v>1808</v>
      </c>
      <c r="L173" s="78" t="s">
        <v>1810</v>
      </c>
      <c r="M173" s="78" t="s">
        <v>4208</v>
      </c>
      <c r="N173" s="78">
        <v>58</v>
      </c>
      <c r="O173" s="78">
        <v>2.5</v>
      </c>
      <c r="P173" s="25">
        <v>71.099999999999994</v>
      </c>
      <c r="Q173" s="25">
        <v>14.8</v>
      </c>
      <c r="R173" s="25"/>
      <c r="S173" s="20" t="s">
        <v>5750</v>
      </c>
      <c r="T173" s="25" t="s">
        <v>1808</v>
      </c>
      <c r="U173" s="25" t="s">
        <v>1810</v>
      </c>
      <c r="V173" s="25" t="s">
        <v>4208</v>
      </c>
      <c r="W173" s="25">
        <v>-36.1</v>
      </c>
      <c r="X173" s="25">
        <v>34.6</v>
      </c>
      <c r="Y173" s="25">
        <v>60.9</v>
      </c>
      <c r="Z173" s="78">
        <v>-17.3</v>
      </c>
      <c r="AA173" s="25"/>
      <c r="AB173" s="20" t="s">
        <v>5750</v>
      </c>
      <c r="AC173" s="25" t="s">
        <v>2982</v>
      </c>
      <c r="AD173" s="25" t="s">
        <v>2983</v>
      </c>
      <c r="AE173" s="25" t="s">
        <v>5403</v>
      </c>
      <c r="AF173" s="25">
        <v>-13.7</v>
      </c>
      <c r="AG173" s="25">
        <v>-41.3</v>
      </c>
      <c r="AH173" s="78">
        <v>21.2</v>
      </c>
      <c r="AI173" s="78">
        <v>20.9</v>
      </c>
    </row>
    <row r="174" spans="9:35" x14ac:dyDescent="0.2">
      <c r="I174" s="78"/>
      <c r="J174" s="20" t="s">
        <v>5750</v>
      </c>
      <c r="K174" s="78" t="s">
        <v>1811</v>
      </c>
      <c r="L174" s="78" t="s">
        <v>1813</v>
      </c>
      <c r="M174" s="78" t="s">
        <v>4290</v>
      </c>
      <c r="N174" s="78">
        <v>-30.3</v>
      </c>
      <c r="O174" s="78">
        <v>4.4000000000000004</v>
      </c>
      <c r="P174" s="25">
        <v>70.099999999999994</v>
      </c>
      <c r="Q174" s="25">
        <v>-69.099999999999994</v>
      </c>
      <c r="R174" s="25"/>
      <c r="S174" s="20" t="s">
        <v>5750</v>
      </c>
      <c r="T174" s="25" t="s">
        <v>1811</v>
      </c>
      <c r="U174" s="25" t="s">
        <v>1813</v>
      </c>
      <c r="V174" s="25" t="s">
        <v>4290</v>
      </c>
      <c r="W174" s="25">
        <v>-61.2</v>
      </c>
      <c r="X174" s="25">
        <v>-14.4</v>
      </c>
      <c r="Y174" s="25">
        <v>43.5</v>
      </c>
      <c r="Z174" s="78">
        <v>46.7</v>
      </c>
      <c r="AA174" s="25"/>
      <c r="AB174" s="20" t="s">
        <v>5750</v>
      </c>
      <c r="AC174" s="25" t="s">
        <v>2984</v>
      </c>
      <c r="AD174" s="25" t="s">
        <v>2985</v>
      </c>
      <c r="AE174" s="25" t="s">
        <v>5404</v>
      </c>
      <c r="AF174" s="25">
        <v>7.3</v>
      </c>
      <c r="AG174" s="25">
        <v>-31.1</v>
      </c>
      <c r="AH174" s="78">
        <v>-55.6</v>
      </c>
      <c r="AI174" s="78">
        <v>3.1</v>
      </c>
    </row>
    <row r="175" spans="9:35" x14ac:dyDescent="0.2">
      <c r="I175" s="78"/>
      <c r="J175" s="20" t="s">
        <v>5750</v>
      </c>
      <c r="K175" s="78" t="s">
        <v>1814</v>
      </c>
      <c r="L175" s="78" t="s">
        <v>1816</v>
      </c>
      <c r="M175" s="78" t="s">
        <v>4680</v>
      </c>
      <c r="N175" s="78">
        <v>14.9</v>
      </c>
      <c r="O175" s="78">
        <v>-8.8000000000000007</v>
      </c>
      <c r="P175" s="25">
        <v>49.6</v>
      </c>
      <c r="Q175" s="25">
        <v>-74.099999999999994</v>
      </c>
      <c r="R175" s="25"/>
      <c r="S175" s="20" t="s">
        <v>5750</v>
      </c>
      <c r="T175" s="25" t="s">
        <v>1814</v>
      </c>
      <c r="U175" s="25" t="s">
        <v>1816</v>
      </c>
      <c r="V175" s="25" t="s">
        <v>4680</v>
      </c>
      <c r="W175" s="25">
        <v>-11.6</v>
      </c>
      <c r="X175" s="25">
        <v>31.9</v>
      </c>
      <c r="Y175" s="25">
        <v>32.299999999999997</v>
      </c>
      <c r="Z175" s="78">
        <v>-22.7</v>
      </c>
      <c r="AA175" s="25"/>
      <c r="AB175" s="20" t="s">
        <v>5750</v>
      </c>
      <c r="AC175" s="25" t="s">
        <v>2986</v>
      </c>
      <c r="AD175" s="25" t="s">
        <v>2987</v>
      </c>
      <c r="AE175" s="25" t="s">
        <v>5405</v>
      </c>
      <c r="AF175" s="25">
        <v>-45.2</v>
      </c>
      <c r="AG175" s="25">
        <v>-95.6</v>
      </c>
      <c r="AH175" s="78">
        <v>-52.3</v>
      </c>
      <c r="AI175" s="78">
        <v>-5.8</v>
      </c>
    </row>
    <row r="176" spans="9:35" x14ac:dyDescent="0.2">
      <c r="I176" s="78"/>
      <c r="J176" s="20" t="s">
        <v>5750</v>
      </c>
      <c r="K176" s="78" t="s">
        <v>1817</v>
      </c>
      <c r="L176" s="78" t="s">
        <v>1819</v>
      </c>
      <c r="M176" s="78" t="s">
        <v>4258</v>
      </c>
      <c r="N176" s="78">
        <v>-14.3</v>
      </c>
      <c r="O176" s="78">
        <v>5.7</v>
      </c>
      <c r="P176" s="25">
        <v>11.9</v>
      </c>
      <c r="Q176" s="25">
        <v>4.9000000000000004</v>
      </c>
      <c r="R176" s="25"/>
      <c r="S176" s="20" t="s">
        <v>5750</v>
      </c>
      <c r="T176" s="25" t="s">
        <v>1817</v>
      </c>
      <c r="U176" s="25" t="s">
        <v>1819</v>
      </c>
      <c r="V176" s="25" t="s">
        <v>4258</v>
      </c>
      <c r="W176" s="25">
        <v>-20.7</v>
      </c>
      <c r="X176" s="25">
        <v>29.2</v>
      </c>
      <c r="Y176" s="25">
        <v>45.4</v>
      </c>
      <c r="Z176" s="78">
        <v>62.7</v>
      </c>
      <c r="AA176" s="25"/>
      <c r="AB176" s="20" t="s">
        <v>5750</v>
      </c>
      <c r="AC176" s="25" t="s">
        <v>2988</v>
      </c>
      <c r="AD176" s="25" t="s">
        <v>2989</v>
      </c>
      <c r="AE176" s="25" t="s">
        <v>5406</v>
      </c>
      <c r="AF176" s="25">
        <v>-27.7</v>
      </c>
      <c r="AG176" s="25">
        <v>-41.3</v>
      </c>
      <c r="AH176" s="78">
        <v>-19</v>
      </c>
      <c r="AI176" s="78">
        <v>-45.7</v>
      </c>
    </row>
    <row r="177" spans="9:35" x14ac:dyDescent="0.2">
      <c r="I177" s="78"/>
      <c r="J177" s="20" t="s">
        <v>5750</v>
      </c>
      <c r="K177" s="78" t="s">
        <v>1820</v>
      </c>
      <c r="L177" s="78" t="s">
        <v>1822</v>
      </c>
      <c r="M177" s="78" t="s">
        <v>4250</v>
      </c>
      <c r="N177" s="78">
        <v>48.6</v>
      </c>
      <c r="O177" s="78">
        <v>15.8</v>
      </c>
      <c r="P177" s="25">
        <v>53.8</v>
      </c>
      <c r="Q177" s="25">
        <v>9.9</v>
      </c>
      <c r="R177" s="25"/>
      <c r="S177" s="20" t="s">
        <v>5750</v>
      </c>
      <c r="T177" s="25" t="s">
        <v>1820</v>
      </c>
      <c r="U177" s="25" t="s">
        <v>1822</v>
      </c>
      <c r="V177" s="25" t="s">
        <v>4250</v>
      </c>
      <c r="W177" s="25">
        <v>-0.1</v>
      </c>
      <c r="X177" s="25">
        <v>37.4</v>
      </c>
      <c r="Y177" s="25">
        <v>66</v>
      </c>
      <c r="Z177" s="78">
        <v>4</v>
      </c>
      <c r="AA177" s="25"/>
      <c r="AB177" s="20" t="s">
        <v>5750</v>
      </c>
      <c r="AC177" s="25" t="s">
        <v>2990</v>
      </c>
      <c r="AD177" s="25" t="s">
        <v>2991</v>
      </c>
      <c r="AE177" s="25" t="s">
        <v>5407</v>
      </c>
      <c r="AF177" s="25">
        <v>-85.8</v>
      </c>
      <c r="AG177" s="25">
        <v>-27.7</v>
      </c>
      <c r="AH177" s="78">
        <v>-36.200000000000003</v>
      </c>
      <c r="AI177" s="78">
        <v>-10.199999999999999</v>
      </c>
    </row>
    <row r="178" spans="9:35" x14ac:dyDescent="0.2">
      <c r="I178" s="78"/>
      <c r="J178" s="20" t="s">
        <v>5750</v>
      </c>
      <c r="K178" s="78" t="s">
        <v>1823</v>
      </c>
      <c r="L178" s="78" t="s">
        <v>1825</v>
      </c>
      <c r="M178" s="78" t="s">
        <v>4124</v>
      </c>
      <c r="N178" s="78">
        <v>-9.1</v>
      </c>
      <c r="O178" s="78">
        <v>-6.3</v>
      </c>
      <c r="P178" s="25">
        <v>87.4</v>
      </c>
      <c r="Q178" s="25">
        <v>-14.8</v>
      </c>
      <c r="R178" s="25"/>
      <c r="S178" s="20" t="s">
        <v>5750</v>
      </c>
      <c r="T178" s="25" t="s">
        <v>1823</v>
      </c>
      <c r="U178" s="25" t="s">
        <v>1825</v>
      </c>
      <c r="V178" s="25" t="s">
        <v>4124</v>
      </c>
      <c r="W178" s="25">
        <v>76.900000000000006</v>
      </c>
      <c r="X178" s="25">
        <v>51</v>
      </c>
      <c r="Y178" s="25">
        <v>-25.5</v>
      </c>
      <c r="Z178" s="78">
        <v>46.7</v>
      </c>
      <c r="AA178" s="25"/>
      <c r="AB178" s="20" t="s">
        <v>5750</v>
      </c>
      <c r="AC178" s="25" t="s">
        <v>2992</v>
      </c>
      <c r="AD178" s="25" t="s">
        <v>2993</v>
      </c>
      <c r="AE178" s="25" t="s">
        <v>5408</v>
      </c>
      <c r="AF178" s="25">
        <v>-75</v>
      </c>
      <c r="AG178" s="25">
        <v>-21</v>
      </c>
      <c r="AH178" s="78">
        <v>-71.8</v>
      </c>
      <c r="AI178" s="78">
        <v>-5.8</v>
      </c>
    </row>
    <row r="179" spans="9:35" x14ac:dyDescent="0.2">
      <c r="I179" s="78"/>
      <c r="J179" s="20" t="s">
        <v>5750</v>
      </c>
      <c r="K179" s="78" t="s">
        <v>1826</v>
      </c>
      <c r="L179" s="78" t="s">
        <v>1828</v>
      </c>
      <c r="M179" s="78" t="s">
        <v>4717</v>
      </c>
      <c r="N179" s="78">
        <v>-47.5</v>
      </c>
      <c r="O179" s="78">
        <v>3.8</v>
      </c>
      <c r="P179" s="25">
        <v>53.3</v>
      </c>
      <c r="Q179" s="25">
        <v>14.8</v>
      </c>
      <c r="R179" s="25"/>
      <c r="S179" s="20" t="s">
        <v>5750</v>
      </c>
      <c r="T179" s="25" t="s">
        <v>1826</v>
      </c>
      <c r="U179" s="25" t="s">
        <v>1828</v>
      </c>
      <c r="V179" s="25" t="s">
        <v>4717</v>
      </c>
      <c r="W179" s="25">
        <v>-26.8</v>
      </c>
      <c r="X179" s="25">
        <v>37.4</v>
      </c>
      <c r="Y179" s="25">
        <v>54.9</v>
      </c>
      <c r="Z179" s="78">
        <v>25.3</v>
      </c>
      <c r="AA179" s="25"/>
      <c r="AB179" s="20" t="s">
        <v>5750</v>
      </c>
      <c r="AC179" s="25" t="s">
        <v>2994</v>
      </c>
      <c r="AD179" s="25" t="s">
        <v>2995</v>
      </c>
      <c r="AE179" s="25" t="s">
        <v>5409</v>
      </c>
      <c r="AF179" s="25">
        <v>-4.3</v>
      </c>
      <c r="AG179" s="25">
        <v>-10.8</v>
      </c>
      <c r="AH179" s="78">
        <v>-56.5</v>
      </c>
      <c r="AI179" s="78">
        <v>-32.4</v>
      </c>
    </row>
    <row r="180" spans="9:35" x14ac:dyDescent="0.2">
      <c r="I180" s="78"/>
      <c r="J180" s="20" t="s">
        <v>5750</v>
      </c>
      <c r="K180" s="78" t="s">
        <v>1829</v>
      </c>
      <c r="L180" s="78" t="s">
        <v>1831</v>
      </c>
      <c r="M180" s="78" t="s">
        <v>4716</v>
      </c>
      <c r="N180" s="78">
        <v>41</v>
      </c>
      <c r="O180" s="78">
        <v>14.5</v>
      </c>
      <c r="P180" s="25">
        <v>8.1999999999999993</v>
      </c>
      <c r="Q180" s="25">
        <v>14.8</v>
      </c>
      <c r="R180" s="25"/>
      <c r="S180" s="20" t="s">
        <v>5750</v>
      </c>
      <c r="T180" s="25" t="s">
        <v>1829</v>
      </c>
      <c r="U180" s="25" t="s">
        <v>1831</v>
      </c>
      <c r="V180" s="25" t="s">
        <v>4716</v>
      </c>
      <c r="W180" s="25">
        <v>41.9</v>
      </c>
      <c r="X180" s="25">
        <v>-0.8</v>
      </c>
      <c r="Y180" s="25">
        <v>21.6</v>
      </c>
      <c r="Z180" s="78">
        <v>36</v>
      </c>
      <c r="AA180" s="25"/>
      <c r="AB180" s="20" t="s">
        <v>5750</v>
      </c>
      <c r="AC180" s="25" t="s">
        <v>2996</v>
      </c>
      <c r="AD180" s="25" t="s">
        <v>2997</v>
      </c>
      <c r="AE180" s="25" t="s">
        <v>5410</v>
      </c>
      <c r="AF180" s="25">
        <v>-83.2</v>
      </c>
      <c r="AG180" s="25">
        <v>-24.4</v>
      </c>
      <c r="AH180" s="78">
        <v>-28.6</v>
      </c>
      <c r="AI180" s="78">
        <v>-14.6</v>
      </c>
    </row>
    <row r="181" spans="9:35" x14ac:dyDescent="0.2">
      <c r="I181" s="78"/>
      <c r="J181" s="20" t="s">
        <v>5750</v>
      </c>
      <c r="K181" s="78" t="s">
        <v>1832</v>
      </c>
      <c r="L181" s="78" t="s">
        <v>1834</v>
      </c>
      <c r="M181" s="78" t="s">
        <v>4457</v>
      </c>
      <c r="N181" s="78">
        <v>6.9</v>
      </c>
      <c r="O181" s="78">
        <v>11.4</v>
      </c>
      <c r="P181" s="25">
        <v>56</v>
      </c>
      <c r="Q181" s="25">
        <v>0</v>
      </c>
      <c r="R181" s="25"/>
      <c r="S181" s="20" t="s">
        <v>5750</v>
      </c>
      <c r="T181" s="25" t="s">
        <v>1832</v>
      </c>
      <c r="U181" s="25" t="s">
        <v>1834</v>
      </c>
      <c r="V181" s="25" t="s">
        <v>4457</v>
      </c>
      <c r="W181" s="25">
        <v>47.7</v>
      </c>
      <c r="X181" s="25">
        <v>29.2</v>
      </c>
      <c r="Y181" s="25">
        <v>47.1</v>
      </c>
      <c r="Z181" s="78">
        <v>46.7</v>
      </c>
      <c r="AA181" s="25"/>
      <c r="AB181" s="20" t="s">
        <v>5750</v>
      </c>
      <c r="AC181" s="25" t="s">
        <v>2998</v>
      </c>
      <c r="AD181" s="25" t="s">
        <v>2999</v>
      </c>
      <c r="AE181" s="25" t="s">
        <v>5411</v>
      </c>
      <c r="AF181" s="25">
        <v>10.7</v>
      </c>
      <c r="AG181" s="25">
        <v>-41.3</v>
      </c>
      <c r="AH181" s="78">
        <v>25.3</v>
      </c>
      <c r="AI181" s="78">
        <v>-32.4</v>
      </c>
    </row>
    <row r="182" spans="9:35" x14ac:dyDescent="0.2">
      <c r="I182" s="78"/>
      <c r="J182" s="20" t="s">
        <v>5750</v>
      </c>
      <c r="K182" s="78" t="s">
        <v>1835</v>
      </c>
      <c r="L182" s="78" t="s">
        <v>1837</v>
      </c>
      <c r="M182" s="78" t="s">
        <v>4657</v>
      </c>
      <c r="N182" s="78">
        <v>15.1</v>
      </c>
      <c r="O182" s="78">
        <v>-10.7</v>
      </c>
      <c r="P182" s="25">
        <v>86.9</v>
      </c>
      <c r="Q182" s="25">
        <v>9.9</v>
      </c>
      <c r="R182" s="25"/>
      <c r="S182" s="20" t="s">
        <v>5750</v>
      </c>
      <c r="T182" s="25" t="s">
        <v>1835</v>
      </c>
      <c r="U182" s="25" t="s">
        <v>1837</v>
      </c>
      <c r="V182" s="25" t="s">
        <v>4657</v>
      </c>
      <c r="W182" s="25">
        <v>-14.8</v>
      </c>
      <c r="X182" s="25">
        <v>-0.8</v>
      </c>
      <c r="Y182" s="25">
        <v>-21.2</v>
      </c>
      <c r="Z182" s="78">
        <v>-38.700000000000003</v>
      </c>
      <c r="AA182" s="25"/>
      <c r="AB182" s="20" t="s">
        <v>5750</v>
      </c>
      <c r="AC182" s="25" t="s">
        <v>3000</v>
      </c>
      <c r="AD182" s="25" t="s">
        <v>3001</v>
      </c>
      <c r="AE182" s="25" t="s">
        <v>5316</v>
      </c>
      <c r="AF182" s="25">
        <v>12.7</v>
      </c>
      <c r="AG182" s="25">
        <v>-44.7</v>
      </c>
      <c r="AH182" s="78">
        <v>76.7</v>
      </c>
      <c r="AI182" s="78">
        <v>16.399999999999999</v>
      </c>
    </row>
    <row r="183" spans="9:35" x14ac:dyDescent="0.2">
      <c r="I183" s="78"/>
      <c r="J183" s="20" t="s">
        <v>5750</v>
      </c>
      <c r="K183" s="78" t="s">
        <v>1838</v>
      </c>
      <c r="L183" s="78" t="s">
        <v>1840</v>
      </c>
      <c r="M183" s="78" t="s">
        <v>4691</v>
      </c>
      <c r="N183" s="78">
        <v>88</v>
      </c>
      <c r="O183" s="78">
        <v>79.599999999999994</v>
      </c>
      <c r="P183" s="25">
        <v>71.5</v>
      </c>
      <c r="Q183" s="25">
        <v>-4.9000000000000004</v>
      </c>
      <c r="R183" s="25"/>
      <c r="S183" s="20" t="s">
        <v>5750</v>
      </c>
      <c r="T183" s="25" t="s">
        <v>1838</v>
      </c>
      <c r="U183" s="25" t="s">
        <v>1840</v>
      </c>
      <c r="V183" s="25" t="s">
        <v>4691</v>
      </c>
      <c r="W183" s="25">
        <v>-17.7</v>
      </c>
      <c r="X183" s="25">
        <v>4.7</v>
      </c>
      <c r="Y183" s="25">
        <v>-43.2</v>
      </c>
      <c r="Z183" s="78">
        <v>-6.7</v>
      </c>
      <c r="AA183" s="25"/>
      <c r="AB183" s="20" t="s">
        <v>5750</v>
      </c>
      <c r="AC183" s="25" t="s">
        <v>3002</v>
      </c>
      <c r="AD183" s="25" t="s">
        <v>3003</v>
      </c>
      <c r="AE183" s="25" t="s">
        <v>5412</v>
      </c>
      <c r="AF183" s="25">
        <v>-16.7</v>
      </c>
      <c r="AG183" s="25">
        <v>-24.4</v>
      </c>
      <c r="AH183" s="78">
        <v>25.6</v>
      </c>
      <c r="AI183" s="78">
        <v>29.7</v>
      </c>
    </row>
    <row r="184" spans="9:35" x14ac:dyDescent="0.2">
      <c r="I184" s="78"/>
      <c r="J184" s="20" t="s">
        <v>5750</v>
      </c>
      <c r="K184" s="78" t="s">
        <v>1841</v>
      </c>
      <c r="L184" s="78" t="s">
        <v>1843</v>
      </c>
      <c r="M184" s="78" t="s">
        <v>4651</v>
      </c>
      <c r="N184" s="78">
        <v>84.2</v>
      </c>
      <c r="O184" s="78">
        <v>35.4</v>
      </c>
      <c r="P184" s="25">
        <v>46.2</v>
      </c>
      <c r="Q184" s="25">
        <v>14.8</v>
      </c>
      <c r="R184" s="25"/>
      <c r="S184" s="20" t="s">
        <v>5750</v>
      </c>
      <c r="T184" s="25" t="s">
        <v>1841</v>
      </c>
      <c r="U184" s="25" t="s">
        <v>1843</v>
      </c>
      <c r="V184" s="25" t="s">
        <v>4651</v>
      </c>
      <c r="W184" s="25">
        <v>33.200000000000003</v>
      </c>
      <c r="X184" s="25">
        <v>-38.9</v>
      </c>
      <c r="Y184" s="25">
        <v>55.4</v>
      </c>
      <c r="Z184" s="78">
        <v>-49.3</v>
      </c>
      <c r="AA184" s="25"/>
      <c r="AB184" s="20" t="s">
        <v>5750</v>
      </c>
      <c r="AC184" s="25" t="s">
        <v>3004</v>
      </c>
      <c r="AD184" s="25" t="s">
        <v>3005</v>
      </c>
      <c r="AE184" s="25" t="s">
        <v>5413</v>
      </c>
      <c r="AF184" s="25">
        <v>-1.1000000000000001</v>
      </c>
      <c r="AG184" s="25">
        <v>-41.3</v>
      </c>
      <c r="AH184" s="78">
        <v>12.2</v>
      </c>
      <c r="AI184" s="78">
        <v>-90.1</v>
      </c>
    </row>
    <row r="185" spans="9:35" x14ac:dyDescent="0.2">
      <c r="I185" s="78"/>
      <c r="J185" s="20" t="s">
        <v>5750</v>
      </c>
      <c r="K185" s="78" t="s">
        <v>1844</v>
      </c>
      <c r="L185" s="78" t="s">
        <v>1846</v>
      </c>
      <c r="M185" s="78" t="s">
        <v>4535</v>
      </c>
      <c r="N185" s="78">
        <v>95.4</v>
      </c>
      <c r="O185" s="78">
        <v>103.6</v>
      </c>
      <c r="P185" s="25">
        <v>100</v>
      </c>
      <c r="Q185" s="25">
        <v>98.8</v>
      </c>
      <c r="R185" s="25"/>
      <c r="S185" s="20" t="s">
        <v>5750</v>
      </c>
      <c r="T185" s="25" t="s">
        <v>1844</v>
      </c>
      <c r="U185" s="25" t="s">
        <v>1846</v>
      </c>
      <c r="V185" s="25" t="s">
        <v>4535</v>
      </c>
      <c r="W185" s="25">
        <v>99</v>
      </c>
      <c r="X185" s="25">
        <v>31.9</v>
      </c>
      <c r="Y185" s="25">
        <v>101.5</v>
      </c>
      <c r="Z185" s="78">
        <v>20</v>
      </c>
      <c r="AA185" s="25"/>
      <c r="AB185" s="20" t="s">
        <v>5750</v>
      </c>
      <c r="AC185" s="25" t="s">
        <v>3006</v>
      </c>
      <c r="AD185" s="25" t="s">
        <v>3007</v>
      </c>
      <c r="AE185" s="25" t="s">
        <v>5414</v>
      </c>
      <c r="AF185" s="25">
        <v>0.7</v>
      </c>
      <c r="AG185" s="25">
        <v>-68.400000000000006</v>
      </c>
      <c r="AH185" s="78">
        <v>23.9</v>
      </c>
      <c r="AI185" s="78">
        <v>7.5</v>
      </c>
    </row>
    <row r="186" spans="9:35" x14ac:dyDescent="0.2">
      <c r="I186" s="78"/>
      <c r="J186" s="20" t="s">
        <v>5750</v>
      </c>
      <c r="K186" s="78" t="s">
        <v>1847</v>
      </c>
      <c r="L186" s="78" t="s">
        <v>1849</v>
      </c>
      <c r="M186" s="78" t="s">
        <v>4330</v>
      </c>
      <c r="N186" s="78">
        <v>14.6</v>
      </c>
      <c r="O186" s="78">
        <v>-6.3</v>
      </c>
      <c r="P186" s="25">
        <v>26</v>
      </c>
      <c r="Q186" s="25">
        <v>-44.4</v>
      </c>
      <c r="R186" s="25"/>
      <c r="S186" s="20" t="s">
        <v>5750</v>
      </c>
      <c r="T186" s="25" t="s">
        <v>1847</v>
      </c>
      <c r="U186" s="25" t="s">
        <v>1849</v>
      </c>
      <c r="V186" s="25" t="s">
        <v>4330</v>
      </c>
      <c r="W186" s="25">
        <v>-26.2</v>
      </c>
      <c r="X186" s="25">
        <v>15.6</v>
      </c>
      <c r="Y186" s="25">
        <v>33.200000000000003</v>
      </c>
      <c r="Z186" s="78">
        <v>36</v>
      </c>
      <c r="AA186" s="25"/>
      <c r="AB186" s="20" t="s">
        <v>5750</v>
      </c>
      <c r="AC186" s="25" t="s">
        <v>3008</v>
      </c>
      <c r="AD186" s="25" t="s">
        <v>3009</v>
      </c>
      <c r="AE186" s="25" t="s">
        <v>5415</v>
      </c>
      <c r="AF186" s="25">
        <v>-74.400000000000006</v>
      </c>
      <c r="AG186" s="25">
        <v>-95.6</v>
      </c>
      <c r="AH186" s="78">
        <v>-9.4</v>
      </c>
      <c r="AI186" s="78">
        <v>-23.5</v>
      </c>
    </row>
    <row r="187" spans="9:35" x14ac:dyDescent="0.2">
      <c r="I187" s="78"/>
      <c r="J187" s="20" t="s">
        <v>5750</v>
      </c>
      <c r="K187" s="78" t="s">
        <v>1850</v>
      </c>
      <c r="L187" s="78" t="s">
        <v>1852</v>
      </c>
      <c r="M187" s="78" t="s">
        <v>4331</v>
      </c>
      <c r="N187" s="78">
        <v>86.9</v>
      </c>
      <c r="O187" s="78">
        <v>-7</v>
      </c>
      <c r="P187" s="25">
        <v>100</v>
      </c>
      <c r="Q187" s="25">
        <v>-24.7</v>
      </c>
      <c r="R187" s="25"/>
      <c r="S187" s="20" t="s">
        <v>5750</v>
      </c>
      <c r="T187" s="25" t="s">
        <v>1850</v>
      </c>
      <c r="U187" s="25" t="s">
        <v>1852</v>
      </c>
      <c r="V187" s="25" t="s">
        <v>4331</v>
      </c>
      <c r="W187" s="25">
        <v>29.1</v>
      </c>
      <c r="X187" s="25">
        <v>-74.3</v>
      </c>
      <c r="Y187" s="25">
        <v>32.799999999999997</v>
      </c>
      <c r="Z187" s="78">
        <v>20</v>
      </c>
      <c r="AA187" s="25"/>
      <c r="AB187" s="20" t="s">
        <v>5750</v>
      </c>
      <c r="AC187" s="25" t="s">
        <v>3010</v>
      </c>
      <c r="AD187" s="25" t="s">
        <v>3011</v>
      </c>
      <c r="AE187" s="25" t="s">
        <v>5416</v>
      </c>
      <c r="AF187" s="25">
        <v>51.8</v>
      </c>
      <c r="AG187" s="25">
        <v>-27.7</v>
      </c>
      <c r="AH187" s="78">
        <v>-10.4</v>
      </c>
      <c r="AI187" s="78">
        <v>-23.5</v>
      </c>
    </row>
    <row r="188" spans="9:35" x14ac:dyDescent="0.2">
      <c r="I188" s="78"/>
      <c r="J188" s="20" t="s">
        <v>5750</v>
      </c>
      <c r="K188" s="78" t="s">
        <v>1853</v>
      </c>
      <c r="L188" s="78" t="s">
        <v>1855</v>
      </c>
      <c r="M188" s="78" t="s">
        <v>4125</v>
      </c>
      <c r="N188" s="78">
        <v>-11.7</v>
      </c>
      <c r="O188" s="78">
        <v>-3.8</v>
      </c>
      <c r="P188" s="25">
        <v>24.7</v>
      </c>
      <c r="Q188" s="25">
        <v>9.9</v>
      </c>
      <c r="R188" s="25"/>
      <c r="S188" s="20" t="s">
        <v>5750</v>
      </c>
      <c r="T188" s="25" t="s">
        <v>1853</v>
      </c>
      <c r="U188" s="25" t="s">
        <v>1855</v>
      </c>
      <c r="V188" s="25" t="s">
        <v>4125</v>
      </c>
      <c r="W188" s="25">
        <v>-14.7</v>
      </c>
      <c r="X188" s="25">
        <v>-8.9</v>
      </c>
      <c r="Y188" s="25">
        <v>65.8</v>
      </c>
      <c r="Z188" s="78">
        <v>30.7</v>
      </c>
      <c r="AA188" s="25"/>
      <c r="AB188" s="20" t="s">
        <v>5750</v>
      </c>
      <c r="AC188" s="25" t="s">
        <v>3012</v>
      </c>
      <c r="AD188" s="25" t="s">
        <v>3013</v>
      </c>
      <c r="AE188" s="25" t="s">
        <v>5417</v>
      </c>
      <c r="AF188" s="25">
        <v>-2.8</v>
      </c>
      <c r="AG188" s="25">
        <v>-44.7</v>
      </c>
      <c r="AH188" s="78">
        <v>21.7</v>
      </c>
      <c r="AI188" s="78">
        <v>-5.8</v>
      </c>
    </row>
    <row r="189" spans="9:35" x14ac:dyDescent="0.2">
      <c r="I189" s="78"/>
      <c r="J189" s="20" t="s">
        <v>5750</v>
      </c>
      <c r="K189" s="78" t="s">
        <v>1856</v>
      </c>
      <c r="L189" s="78" t="s">
        <v>1858</v>
      </c>
      <c r="M189" s="78" t="s">
        <v>4676</v>
      </c>
      <c r="N189" s="78">
        <v>-11.3</v>
      </c>
      <c r="O189" s="78">
        <v>-32.200000000000003</v>
      </c>
      <c r="P189" s="25">
        <v>46.9</v>
      </c>
      <c r="Q189" s="25">
        <v>34.6</v>
      </c>
      <c r="R189" s="25"/>
      <c r="S189" s="20" t="s">
        <v>5750</v>
      </c>
      <c r="T189" s="25" t="s">
        <v>1856</v>
      </c>
      <c r="U189" s="25" t="s">
        <v>1858</v>
      </c>
      <c r="V189" s="25" t="s">
        <v>4676</v>
      </c>
      <c r="W189" s="25">
        <v>20.2</v>
      </c>
      <c r="X189" s="25">
        <v>-33.5</v>
      </c>
      <c r="Y189" s="25">
        <v>91.6</v>
      </c>
      <c r="Z189" s="78">
        <v>46.7</v>
      </c>
      <c r="AA189" s="25"/>
      <c r="AB189" s="20" t="s">
        <v>5750</v>
      </c>
      <c r="AC189" s="25" t="s">
        <v>3014</v>
      </c>
      <c r="AD189" s="25" t="s">
        <v>3015</v>
      </c>
      <c r="AE189" s="25" t="s">
        <v>5418</v>
      </c>
      <c r="AF189" s="25">
        <v>38.200000000000003</v>
      </c>
      <c r="AG189" s="25">
        <v>-31.1</v>
      </c>
      <c r="AH189" s="78">
        <v>-20.5</v>
      </c>
      <c r="AI189" s="78">
        <v>3.1</v>
      </c>
    </row>
    <row r="190" spans="9:35" x14ac:dyDescent="0.2">
      <c r="I190" s="78"/>
      <c r="J190" s="20" t="s">
        <v>5750</v>
      </c>
      <c r="K190" s="78" t="s">
        <v>1859</v>
      </c>
      <c r="L190" s="78" t="s">
        <v>1861</v>
      </c>
      <c r="M190" s="78" t="s">
        <v>4595</v>
      </c>
      <c r="N190" s="78">
        <v>14.9</v>
      </c>
      <c r="O190" s="78">
        <v>7.6</v>
      </c>
      <c r="P190" s="25">
        <v>29.5</v>
      </c>
      <c r="Q190" s="25">
        <v>39.5</v>
      </c>
      <c r="R190" s="25"/>
      <c r="S190" s="20" t="s">
        <v>5750</v>
      </c>
      <c r="T190" s="25" t="s">
        <v>1859</v>
      </c>
      <c r="U190" s="25" t="s">
        <v>1861</v>
      </c>
      <c r="V190" s="25" t="s">
        <v>4595</v>
      </c>
      <c r="W190" s="25">
        <v>-73.2</v>
      </c>
      <c r="X190" s="25">
        <v>-22.6</v>
      </c>
      <c r="Y190" s="25">
        <v>-84.8</v>
      </c>
      <c r="Z190" s="78">
        <v>-81.3</v>
      </c>
      <c r="AA190" s="25"/>
      <c r="AB190" s="20" t="s">
        <v>5750</v>
      </c>
      <c r="AC190" s="25" t="s">
        <v>3016</v>
      </c>
      <c r="AD190" s="25" t="s">
        <v>3017</v>
      </c>
      <c r="AE190" s="25" t="s">
        <v>5419</v>
      </c>
      <c r="AF190" s="25">
        <v>34.5</v>
      </c>
      <c r="AG190" s="25">
        <v>-14.2</v>
      </c>
      <c r="AH190" s="78">
        <v>-57.6</v>
      </c>
      <c r="AI190" s="78">
        <v>-45.7</v>
      </c>
    </row>
    <row r="191" spans="9:35" x14ac:dyDescent="0.2">
      <c r="I191" s="78"/>
      <c r="J191" s="20" t="s">
        <v>5750</v>
      </c>
      <c r="K191" s="78" t="s">
        <v>1862</v>
      </c>
      <c r="L191" s="78" t="s">
        <v>1864</v>
      </c>
      <c r="M191" s="78" t="s">
        <v>4526</v>
      </c>
      <c r="N191" s="78">
        <v>-25.6</v>
      </c>
      <c r="O191" s="78">
        <v>-7</v>
      </c>
      <c r="P191" s="25">
        <v>7.9</v>
      </c>
      <c r="Q191" s="25">
        <v>-4.9000000000000004</v>
      </c>
      <c r="R191" s="25"/>
      <c r="S191" s="20" t="s">
        <v>5750</v>
      </c>
      <c r="T191" s="25" t="s">
        <v>1862</v>
      </c>
      <c r="U191" s="25" t="s">
        <v>1864</v>
      </c>
      <c r="V191" s="25" t="s">
        <v>4526</v>
      </c>
      <c r="W191" s="25">
        <v>-7.7</v>
      </c>
      <c r="X191" s="25">
        <v>-38.9</v>
      </c>
      <c r="Y191" s="25">
        <v>-22.9</v>
      </c>
      <c r="Z191" s="78">
        <v>20</v>
      </c>
      <c r="AA191" s="25"/>
      <c r="AB191" s="20" t="s">
        <v>5750</v>
      </c>
      <c r="AC191" s="25" t="s">
        <v>3018</v>
      </c>
      <c r="AD191" s="25" t="s">
        <v>3019</v>
      </c>
      <c r="AE191" s="25" t="s">
        <v>5420</v>
      </c>
      <c r="AF191" s="25">
        <v>-60.3</v>
      </c>
      <c r="AG191" s="25">
        <v>-51.5</v>
      </c>
      <c r="AH191" s="78">
        <v>-16.5</v>
      </c>
      <c r="AI191" s="78">
        <v>7.5</v>
      </c>
    </row>
    <row r="192" spans="9:35" x14ac:dyDescent="0.2">
      <c r="I192" s="78"/>
      <c r="J192" s="20" t="s">
        <v>5750</v>
      </c>
      <c r="K192" s="78" t="s">
        <v>1865</v>
      </c>
      <c r="L192" s="78" t="s">
        <v>1867</v>
      </c>
      <c r="M192" s="78" t="s">
        <v>4136</v>
      </c>
      <c r="N192" s="78">
        <v>7.2</v>
      </c>
      <c r="O192" s="78">
        <v>-12.6</v>
      </c>
      <c r="P192" s="25">
        <v>-24</v>
      </c>
      <c r="Q192" s="25">
        <v>24.7</v>
      </c>
      <c r="R192" s="25"/>
      <c r="S192" s="20" t="s">
        <v>5750</v>
      </c>
      <c r="T192" s="25" t="s">
        <v>1865</v>
      </c>
      <c r="U192" s="25" t="s">
        <v>1867</v>
      </c>
      <c r="V192" s="25" t="s">
        <v>4136</v>
      </c>
      <c r="W192" s="25">
        <v>38.700000000000003</v>
      </c>
      <c r="X192" s="25">
        <v>48.2</v>
      </c>
      <c r="Y192" s="25">
        <v>-42.1</v>
      </c>
      <c r="Z192" s="78">
        <v>-12</v>
      </c>
      <c r="AA192" s="25"/>
      <c r="AB192" s="20" t="s">
        <v>5750</v>
      </c>
      <c r="AC192" s="25" t="s">
        <v>3020</v>
      </c>
      <c r="AD192" s="25" t="s">
        <v>3021</v>
      </c>
      <c r="AE192" s="25" t="s">
        <v>5421</v>
      </c>
      <c r="AF192" s="25">
        <v>-86.6</v>
      </c>
      <c r="AG192" s="25">
        <v>-58.3</v>
      </c>
      <c r="AH192" s="78">
        <v>-33.1</v>
      </c>
      <c r="AI192" s="78">
        <v>-50.1</v>
      </c>
    </row>
    <row r="193" spans="9:35" x14ac:dyDescent="0.2">
      <c r="I193" s="78"/>
      <c r="J193" s="20" t="s">
        <v>5750</v>
      </c>
      <c r="K193" s="78" t="s">
        <v>1868</v>
      </c>
      <c r="L193" s="78" t="s">
        <v>1870</v>
      </c>
      <c r="M193" s="78" t="s">
        <v>4354</v>
      </c>
      <c r="N193" s="78">
        <v>72.400000000000006</v>
      </c>
      <c r="O193" s="78">
        <v>-10.7</v>
      </c>
      <c r="P193" s="25">
        <v>88.1</v>
      </c>
      <c r="Q193" s="25">
        <v>4.9000000000000004</v>
      </c>
      <c r="R193" s="25"/>
      <c r="S193" s="20" t="s">
        <v>5750</v>
      </c>
      <c r="T193" s="25" t="s">
        <v>1868</v>
      </c>
      <c r="U193" s="25" t="s">
        <v>1870</v>
      </c>
      <c r="V193" s="25" t="s">
        <v>4354</v>
      </c>
      <c r="W193" s="25">
        <v>-96.1</v>
      </c>
      <c r="X193" s="25">
        <v>-41.6</v>
      </c>
      <c r="Y193" s="25">
        <v>-31</v>
      </c>
      <c r="Z193" s="78">
        <v>-49.3</v>
      </c>
      <c r="AA193" s="25"/>
      <c r="AB193" s="20" t="s">
        <v>5750</v>
      </c>
      <c r="AC193" s="25" t="s">
        <v>3022</v>
      </c>
      <c r="AD193" s="25" t="s">
        <v>3023</v>
      </c>
      <c r="AE193" s="25" t="s">
        <v>5422</v>
      </c>
      <c r="AF193" s="25">
        <v>7.2</v>
      </c>
      <c r="AG193" s="25">
        <v>-7.4</v>
      </c>
      <c r="AH193" s="78">
        <v>-66.099999999999994</v>
      </c>
      <c r="AI193" s="78">
        <v>-63.5</v>
      </c>
    </row>
    <row r="194" spans="9:35" x14ac:dyDescent="0.2">
      <c r="I194" s="78"/>
      <c r="J194" s="20" t="s">
        <v>5750</v>
      </c>
      <c r="K194" s="78" t="s">
        <v>1871</v>
      </c>
      <c r="L194" s="78" t="s">
        <v>1873</v>
      </c>
      <c r="M194" s="78" t="s">
        <v>4366</v>
      </c>
      <c r="N194" s="78">
        <v>81.7</v>
      </c>
      <c r="O194" s="78">
        <v>-25.3</v>
      </c>
      <c r="P194" s="25">
        <v>63.2</v>
      </c>
      <c r="Q194" s="25">
        <v>-49.4</v>
      </c>
      <c r="R194" s="25"/>
      <c r="S194" s="20" t="s">
        <v>5750</v>
      </c>
      <c r="T194" s="25" t="s">
        <v>1871</v>
      </c>
      <c r="U194" s="25" t="s">
        <v>1873</v>
      </c>
      <c r="V194" s="25" t="s">
        <v>4366</v>
      </c>
      <c r="W194" s="25">
        <v>-56</v>
      </c>
      <c r="X194" s="25">
        <v>-3.5</v>
      </c>
      <c r="Y194" s="25">
        <v>-79.5</v>
      </c>
      <c r="Z194" s="78">
        <v>-70.7</v>
      </c>
      <c r="AA194" s="25"/>
      <c r="AB194" s="20" t="s">
        <v>5750</v>
      </c>
      <c r="AC194" s="25" t="s">
        <v>3024</v>
      </c>
      <c r="AD194" s="25" t="s">
        <v>3025</v>
      </c>
      <c r="AE194" s="25" t="s">
        <v>5317</v>
      </c>
      <c r="AF194" s="25">
        <v>66.099999999999994</v>
      </c>
      <c r="AG194" s="25">
        <v>-10.8</v>
      </c>
      <c r="AH194" s="78">
        <v>-42.9</v>
      </c>
      <c r="AI194" s="78">
        <v>-107.8</v>
      </c>
    </row>
    <row r="195" spans="9:35" x14ac:dyDescent="0.2">
      <c r="I195" s="78"/>
      <c r="J195" s="20" t="s">
        <v>5750</v>
      </c>
      <c r="K195" s="78" t="s">
        <v>1874</v>
      </c>
      <c r="L195" s="78" t="s">
        <v>1876</v>
      </c>
      <c r="M195" s="78" t="s">
        <v>4284</v>
      </c>
      <c r="N195" s="78">
        <v>44.6</v>
      </c>
      <c r="O195" s="78">
        <v>-17.100000000000001</v>
      </c>
      <c r="P195" s="25">
        <v>34.200000000000003</v>
      </c>
      <c r="Q195" s="25">
        <v>-24.7</v>
      </c>
      <c r="R195" s="25"/>
      <c r="S195" s="20" t="s">
        <v>5750</v>
      </c>
      <c r="T195" s="25" t="s">
        <v>1874</v>
      </c>
      <c r="U195" s="25" t="s">
        <v>1876</v>
      </c>
      <c r="V195" s="25" t="s">
        <v>4284</v>
      </c>
      <c r="W195" s="25">
        <v>-49.6</v>
      </c>
      <c r="X195" s="25">
        <v>-11.7</v>
      </c>
      <c r="Y195" s="25">
        <v>-41.8</v>
      </c>
      <c r="Z195" s="78">
        <v>-1.3</v>
      </c>
      <c r="AA195" s="25"/>
      <c r="AB195" s="20" t="s">
        <v>5750</v>
      </c>
      <c r="AC195" s="25" t="s">
        <v>3026</v>
      </c>
      <c r="AD195" s="25" t="s">
        <v>3027</v>
      </c>
      <c r="AE195" s="25" t="s">
        <v>5423</v>
      </c>
      <c r="AF195" s="25">
        <v>-29.2</v>
      </c>
      <c r="AG195" s="25">
        <v>-17.600000000000001</v>
      </c>
      <c r="AH195" s="78">
        <v>-55</v>
      </c>
      <c r="AI195" s="78">
        <v>-36.799999999999997</v>
      </c>
    </row>
    <row r="196" spans="9:35" x14ac:dyDescent="0.2">
      <c r="I196" s="78"/>
      <c r="J196" s="20" t="s">
        <v>5750</v>
      </c>
      <c r="K196" s="78" t="s">
        <v>1877</v>
      </c>
      <c r="L196" s="78" t="s">
        <v>1879</v>
      </c>
      <c r="M196" s="78" t="s">
        <v>4514</v>
      </c>
      <c r="N196" s="78">
        <v>-29.8</v>
      </c>
      <c r="O196" s="78">
        <v>-20.9</v>
      </c>
      <c r="P196" s="25">
        <v>27.9</v>
      </c>
      <c r="Q196" s="25">
        <v>9.9</v>
      </c>
      <c r="R196" s="25"/>
      <c r="S196" s="20" t="s">
        <v>5750</v>
      </c>
      <c r="T196" s="25" t="s">
        <v>1877</v>
      </c>
      <c r="U196" s="25" t="s">
        <v>1879</v>
      </c>
      <c r="V196" s="25" t="s">
        <v>4514</v>
      </c>
      <c r="W196" s="25">
        <v>-10.199999999999999</v>
      </c>
      <c r="X196" s="25">
        <v>-14.4</v>
      </c>
      <c r="Y196" s="25">
        <v>-18.8</v>
      </c>
      <c r="Z196" s="78">
        <v>-6.7</v>
      </c>
      <c r="AA196" s="25"/>
      <c r="AB196" s="20" t="s">
        <v>5750</v>
      </c>
      <c r="AC196" s="25" t="s">
        <v>3028</v>
      </c>
      <c r="AD196" s="25" t="s">
        <v>3029</v>
      </c>
      <c r="AE196" s="25" t="s">
        <v>5424</v>
      </c>
      <c r="AF196" s="25">
        <v>-10.8</v>
      </c>
      <c r="AG196" s="25">
        <v>-21</v>
      </c>
      <c r="AH196" s="78">
        <v>25.6</v>
      </c>
      <c r="AI196" s="78">
        <v>-32.4</v>
      </c>
    </row>
    <row r="197" spans="9:35" x14ac:dyDescent="0.2">
      <c r="I197" s="78"/>
      <c r="J197" s="20" t="s">
        <v>5750</v>
      </c>
      <c r="K197" s="78" t="s">
        <v>1880</v>
      </c>
      <c r="L197" s="78" t="s">
        <v>1882</v>
      </c>
      <c r="M197" s="78" t="s">
        <v>4207</v>
      </c>
      <c r="N197" s="78">
        <v>56.6</v>
      </c>
      <c r="O197" s="78">
        <v>2.5</v>
      </c>
      <c r="P197" s="25">
        <v>100</v>
      </c>
      <c r="Q197" s="25">
        <v>29.6</v>
      </c>
      <c r="R197" s="25"/>
      <c r="S197" s="20" t="s">
        <v>5750</v>
      </c>
      <c r="T197" s="25" t="s">
        <v>1880</v>
      </c>
      <c r="U197" s="25" t="s">
        <v>1882</v>
      </c>
      <c r="V197" s="25" t="s">
        <v>4207</v>
      </c>
      <c r="W197" s="25">
        <v>-218.5</v>
      </c>
      <c r="X197" s="25">
        <v>18.3</v>
      </c>
      <c r="Y197" s="25">
        <v>-19.899999999999999</v>
      </c>
      <c r="Z197" s="78">
        <v>-12</v>
      </c>
      <c r="AA197" s="25"/>
      <c r="AB197" s="20" t="s">
        <v>5750</v>
      </c>
      <c r="AC197" s="25" t="s">
        <v>3030</v>
      </c>
      <c r="AD197" s="25" t="s">
        <v>3031</v>
      </c>
      <c r="AE197" s="25" t="s">
        <v>5425</v>
      </c>
      <c r="AF197" s="25">
        <v>-0.4</v>
      </c>
      <c r="AG197" s="25">
        <v>-4</v>
      </c>
      <c r="AH197" s="78">
        <v>-12.8</v>
      </c>
      <c r="AI197" s="78">
        <v>-54.6</v>
      </c>
    </row>
    <row r="198" spans="9:35" x14ac:dyDescent="0.2">
      <c r="I198" s="78"/>
      <c r="J198" s="20" t="s">
        <v>5750</v>
      </c>
      <c r="K198" s="78" t="s">
        <v>1883</v>
      </c>
      <c r="L198" s="78" t="s">
        <v>1885</v>
      </c>
      <c r="M198" s="78" t="s">
        <v>4247</v>
      </c>
      <c r="N198" s="78">
        <v>26.6</v>
      </c>
      <c r="O198" s="78">
        <v>-12</v>
      </c>
      <c r="P198" s="25">
        <v>55.7</v>
      </c>
      <c r="Q198" s="25">
        <v>-29.6</v>
      </c>
      <c r="R198" s="25"/>
      <c r="S198" s="20" t="s">
        <v>5750</v>
      </c>
      <c r="T198" s="25" t="s">
        <v>1883</v>
      </c>
      <c r="U198" s="25" t="s">
        <v>1885</v>
      </c>
      <c r="V198" s="25" t="s">
        <v>4247</v>
      </c>
      <c r="W198" s="25">
        <v>-37.200000000000003</v>
      </c>
      <c r="X198" s="25">
        <v>-6.2</v>
      </c>
      <c r="Y198" s="25">
        <v>24.9</v>
      </c>
      <c r="Z198" s="78">
        <v>-22.7</v>
      </c>
      <c r="AA198" s="25"/>
      <c r="AB198" s="20" t="s">
        <v>5750</v>
      </c>
      <c r="AC198" s="25" t="s">
        <v>3032</v>
      </c>
      <c r="AD198" s="25" t="s">
        <v>3033</v>
      </c>
      <c r="AE198" s="25" t="s">
        <v>5426</v>
      </c>
      <c r="AF198" s="25">
        <v>-8.5</v>
      </c>
      <c r="AG198" s="25">
        <v>29.9</v>
      </c>
      <c r="AH198" s="78">
        <v>4.4000000000000004</v>
      </c>
      <c r="AI198" s="78">
        <v>-5.8</v>
      </c>
    </row>
    <row r="199" spans="9:35" x14ac:dyDescent="0.2">
      <c r="I199" s="78"/>
      <c r="J199" s="20" t="s">
        <v>5750</v>
      </c>
      <c r="K199" s="78" t="s">
        <v>1886</v>
      </c>
      <c r="L199" s="78" t="s">
        <v>1888</v>
      </c>
      <c r="M199" s="78" t="s">
        <v>4353</v>
      </c>
      <c r="N199" s="78">
        <v>16.2</v>
      </c>
      <c r="O199" s="78">
        <v>-5.7</v>
      </c>
      <c r="P199" s="25">
        <v>87.2</v>
      </c>
      <c r="Q199" s="25">
        <v>0</v>
      </c>
      <c r="R199" s="25"/>
      <c r="S199" s="20" t="s">
        <v>5750</v>
      </c>
      <c r="T199" s="25" t="s">
        <v>1886</v>
      </c>
      <c r="U199" s="25" t="s">
        <v>1888</v>
      </c>
      <c r="V199" s="25" t="s">
        <v>4353</v>
      </c>
      <c r="W199" s="25">
        <v>-24.9</v>
      </c>
      <c r="X199" s="25">
        <v>-30.7</v>
      </c>
      <c r="Y199" s="25">
        <v>0.8</v>
      </c>
      <c r="Z199" s="78">
        <v>-33.299999999999997</v>
      </c>
      <c r="AA199" s="25"/>
      <c r="AB199" s="20" t="s">
        <v>5750</v>
      </c>
      <c r="AC199" s="25" t="s">
        <v>3034</v>
      </c>
      <c r="AD199" s="25" t="s">
        <v>3035</v>
      </c>
      <c r="AE199" s="25" t="s">
        <v>5427</v>
      </c>
      <c r="AF199" s="25">
        <v>-1.9</v>
      </c>
      <c r="AG199" s="25">
        <v>-31.1</v>
      </c>
      <c r="AH199" s="78">
        <v>32.6</v>
      </c>
      <c r="AI199" s="78">
        <v>-36.799999999999997</v>
      </c>
    </row>
    <row r="200" spans="9:35" x14ac:dyDescent="0.2">
      <c r="I200" s="78"/>
      <c r="J200" s="20" t="s">
        <v>5750</v>
      </c>
      <c r="K200" s="78" t="s">
        <v>1889</v>
      </c>
      <c r="L200" s="78" t="s">
        <v>1891</v>
      </c>
      <c r="M200" s="78" t="s">
        <v>4654</v>
      </c>
      <c r="N200" s="78">
        <v>-19</v>
      </c>
      <c r="O200" s="78">
        <v>8.1999999999999993</v>
      </c>
      <c r="P200" s="25">
        <v>63.1</v>
      </c>
      <c r="Q200" s="25">
        <v>49.4</v>
      </c>
      <c r="R200" s="25"/>
      <c r="S200" s="20" t="s">
        <v>5750</v>
      </c>
      <c r="T200" s="25" t="s">
        <v>1889</v>
      </c>
      <c r="U200" s="25" t="s">
        <v>1891</v>
      </c>
      <c r="V200" s="25" t="s">
        <v>4654</v>
      </c>
      <c r="W200" s="25">
        <v>-43.6</v>
      </c>
      <c r="X200" s="25">
        <v>48.2</v>
      </c>
      <c r="Y200" s="25">
        <v>22.7</v>
      </c>
      <c r="Z200" s="78">
        <v>-12</v>
      </c>
      <c r="AA200" s="25"/>
      <c r="AB200" s="20" t="s">
        <v>5750</v>
      </c>
      <c r="AC200" s="25" t="s">
        <v>3036</v>
      </c>
      <c r="AD200" s="25" t="s">
        <v>3037</v>
      </c>
      <c r="AE200" s="25" t="s">
        <v>5428</v>
      </c>
      <c r="AF200" s="25">
        <v>6</v>
      </c>
      <c r="AG200" s="25">
        <v>-37.9</v>
      </c>
      <c r="AH200" s="78">
        <v>-5.6</v>
      </c>
      <c r="AI200" s="78">
        <v>-41.3</v>
      </c>
    </row>
    <row r="201" spans="9:35" x14ac:dyDescent="0.2">
      <c r="I201" s="78"/>
      <c r="J201" s="20" t="s">
        <v>5750</v>
      </c>
      <c r="K201" s="78" t="s">
        <v>1892</v>
      </c>
      <c r="L201" s="78" t="s">
        <v>1894</v>
      </c>
      <c r="M201" s="78" t="s">
        <v>4712</v>
      </c>
      <c r="N201" s="78">
        <v>24.6</v>
      </c>
      <c r="O201" s="78">
        <v>-8.1999999999999993</v>
      </c>
      <c r="P201" s="25">
        <v>100</v>
      </c>
      <c r="Q201" s="25">
        <v>9.9</v>
      </c>
      <c r="R201" s="25"/>
      <c r="S201" s="20" t="s">
        <v>5750</v>
      </c>
      <c r="T201" s="25" t="s">
        <v>1892</v>
      </c>
      <c r="U201" s="25" t="s">
        <v>1894</v>
      </c>
      <c r="V201" s="25" t="s">
        <v>4712</v>
      </c>
      <c r="W201" s="25">
        <v>-37.6</v>
      </c>
      <c r="X201" s="25">
        <v>45.5</v>
      </c>
      <c r="Y201" s="25">
        <v>-24.4</v>
      </c>
      <c r="Z201" s="78">
        <v>-6.7</v>
      </c>
      <c r="AA201" s="25"/>
      <c r="AB201" s="20" t="s">
        <v>5750</v>
      </c>
      <c r="AC201" s="25" t="s">
        <v>3038</v>
      </c>
      <c r="AD201" s="25" t="s">
        <v>3039</v>
      </c>
      <c r="AE201" s="25" t="s">
        <v>5429</v>
      </c>
      <c r="AF201" s="25">
        <v>-42.3</v>
      </c>
      <c r="AG201" s="25">
        <v>-54.9</v>
      </c>
      <c r="AH201" s="78">
        <v>-2.8</v>
      </c>
      <c r="AI201" s="78">
        <v>16.399999999999999</v>
      </c>
    </row>
    <row r="202" spans="9:35" x14ac:dyDescent="0.2">
      <c r="I202" s="78"/>
      <c r="J202" s="20" t="s">
        <v>5750</v>
      </c>
      <c r="K202" s="78" t="s">
        <v>1895</v>
      </c>
      <c r="L202" s="78" t="s">
        <v>1897</v>
      </c>
      <c r="M202" s="78" t="s">
        <v>4399</v>
      </c>
      <c r="N202" s="78">
        <v>38.299999999999997</v>
      </c>
      <c r="O202" s="78">
        <v>3.8</v>
      </c>
      <c r="P202" s="25">
        <v>87.4</v>
      </c>
      <c r="Q202" s="25">
        <v>-9.9</v>
      </c>
      <c r="R202" s="25"/>
      <c r="S202" s="20" t="s">
        <v>5750</v>
      </c>
      <c r="T202" s="25" t="s">
        <v>1895</v>
      </c>
      <c r="U202" s="25" t="s">
        <v>1897</v>
      </c>
      <c r="V202" s="25" t="s">
        <v>4399</v>
      </c>
      <c r="W202" s="25">
        <v>-59.8</v>
      </c>
      <c r="X202" s="25">
        <v>-17.100000000000001</v>
      </c>
      <c r="Y202" s="25">
        <v>29.7</v>
      </c>
      <c r="Z202" s="78">
        <v>-60</v>
      </c>
      <c r="AA202" s="25"/>
      <c r="AB202" s="20" t="s">
        <v>5750</v>
      </c>
      <c r="AC202" s="25" t="s">
        <v>3040</v>
      </c>
      <c r="AD202" s="25" t="s">
        <v>3041</v>
      </c>
      <c r="AE202" s="25" t="s">
        <v>5430</v>
      </c>
      <c r="AF202" s="25">
        <v>-32.1</v>
      </c>
      <c r="AG202" s="25">
        <v>-54.9</v>
      </c>
      <c r="AH202" s="78">
        <v>-33.799999999999997</v>
      </c>
      <c r="AI202" s="78">
        <v>-1.3</v>
      </c>
    </row>
    <row r="203" spans="9:35" x14ac:dyDescent="0.2">
      <c r="I203" s="78"/>
      <c r="J203" s="20" t="s">
        <v>5750</v>
      </c>
      <c r="K203" s="78" t="s">
        <v>1898</v>
      </c>
      <c r="L203" s="78" t="s">
        <v>1900</v>
      </c>
      <c r="M203" s="78" t="s">
        <v>4632</v>
      </c>
      <c r="N203" s="78">
        <v>50.1</v>
      </c>
      <c r="O203" s="78">
        <v>3.2</v>
      </c>
      <c r="P203" s="25">
        <v>28.2</v>
      </c>
      <c r="Q203" s="25">
        <v>-84</v>
      </c>
      <c r="R203" s="25"/>
      <c r="S203" s="20" t="s">
        <v>5750</v>
      </c>
      <c r="T203" s="25" t="s">
        <v>1898</v>
      </c>
      <c r="U203" s="25" t="s">
        <v>1900</v>
      </c>
      <c r="V203" s="25" t="s">
        <v>4632</v>
      </c>
      <c r="W203" s="25">
        <v>-66.400000000000006</v>
      </c>
      <c r="X203" s="25">
        <v>15.6</v>
      </c>
      <c r="Y203" s="25">
        <v>0.4</v>
      </c>
      <c r="Z203" s="78">
        <v>4</v>
      </c>
      <c r="AA203" s="25"/>
      <c r="AB203" s="20" t="s">
        <v>5750</v>
      </c>
      <c r="AC203" s="25" t="s">
        <v>3042</v>
      </c>
      <c r="AD203" s="25" t="s">
        <v>3043</v>
      </c>
      <c r="AE203" s="25" t="s">
        <v>5431</v>
      </c>
      <c r="AF203" s="25">
        <v>1.1000000000000001</v>
      </c>
      <c r="AG203" s="25">
        <v>-21</v>
      </c>
      <c r="AH203" s="78">
        <v>27.6</v>
      </c>
      <c r="AI203" s="78">
        <v>-14.6</v>
      </c>
    </row>
    <row r="204" spans="9:35" x14ac:dyDescent="0.2">
      <c r="I204" s="78"/>
      <c r="J204" s="20" t="s">
        <v>5750</v>
      </c>
      <c r="K204" s="78" t="s">
        <v>1901</v>
      </c>
      <c r="L204" s="78" t="s">
        <v>1903</v>
      </c>
      <c r="M204" s="78" t="s">
        <v>4135</v>
      </c>
      <c r="N204" s="78">
        <v>-371.4</v>
      </c>
      <c r="O204" s="78">
        <v>10.7</v>
      </c>
      <c r="P204" s="25">
        <v>-94.9</v>
      </c>
      <c r="Q204" s="25">
        <v>19.8</v>
      </c>
      <c r="R204" s="25"/>
      <c r="S204" s="20" t="s">
        <v>5750</v>
      </c>
      <c r="T204" s="25" t="s">
        <v>1901</v>
      </c>
      <c r="U204" s="25" t="s">
        <v>1903</v>
      </c>
      <c r="V204" s="25" t="s">
        <v>4135</v>
      </c>
      <c r="W204" s="25">
        <v>61.1</v>
      </c>
      <c r="X204" s="25">
        <v>18.3</v>
      </c>
      <c r="Y204" s="25">
        <v>80.7</v>
      </c>
      <c r="Z204" s="78">
        <v>25.3</v>
      </c>
      <c r="AA204" s="25"/>
      <c r="AB204" s="20" t="s">
        <v>5750</v>
      </c>
      <c r="AC204" s="25" t="s">
        <v>3044</v>
      </c>
      <c r="AD204" s="25" t="s">
        <v>3045</v>
      </c>
      <c r="AE204" s="25" t="s">
        <v>5432</v>
      </c>
      <c r="AF204" s="25">
        <v>-25.3</v>
      </c>
      <c r="AG204" s="25">
        <v>-27.7</v>
      </c>
      <c r="AH204" s="78">
        <v>-6.9</v>
      </c>
      <c r="AI204" s="78">
        <v>29.7</v>
      </c>
    </row>
    <row r="205" spans="9:35" x14ac:dyDescent="0.2">
      <c r="I205" s="78"/>
      <c r="J205" s="20" t="s">
        <v>5750</v>
      </c>
      <c r="K205" s="78" t="s">
        <v>1904</v>
      </c>
      <c r="L205" s="78" t="s">
        <v>1906</v>
      </c>
      <c r="M205" s="78" t="s">
        <v>4520</v>
      </c>
      <c r="N205" s="78">
        <v>-52.8</v>
      </c>
      <c r="O205" s="78">
        <v>-41.1</v>
      </c>
      <c r="P205" s="25">
        <v>-33.700000000000003</v>
      </c>
      <c r="Q205" s="25">
        <v>-39.5</v>
      </c>
      <c r="R205" s="25"/>
      <c r="S205" s="20" t="s">
        <v>5750</v>
      </c>
      <c r="T205" s="25" t="s">
        <v>1904</v>
      </c>
      <c r="U205" s="25" t="s">
        <v>1906</v>
      </c>
      <c r="V205" s="25" t="s">
        <v>4520</v>
      </c>
      <c r="W205" s="25">
        <v>-5.5</v>
      </c>
      <c r="X205" s="25">
        <v>10.1</v>
      </c>
      <c r="Y205" s="25">
        <v>-3.3</v>
      </c>
      <c r="Z205" s="78">
        <v>-33.299999999999997</v>
      </c>
      <c r="AA205" s="25"/>
      <c r="AB205" s="20" t="s">
        <v>5750</v>
      </c>
      <c r="AC205" s="25" t="s">
        <v>3046</v>
      </c>
      <c r="AD205" s="25" t="s">
        <v>3047</v>
      </c>
      <c r="AE205" s="25" t="s">
        <v>5433</v>
      </c>
      <c r="AF205" s="25">
        <v>-33.799999999999997</v>
      </c>
      <c r="AG205" s="25">
        <v>-51.5</v>
      </c>
      <c r="AH205" s="78">
        <v>-27.3</v>
      </c>
      <c r="AI205" s="78">
        <v>25.3</v>
      </c>
    </row>
    <row r="206" spans="9:35" x14ac:dyDescent="0.2">
      <c r="I206" s="78"/>
      <c r="J206" s="20" t="s">
        <v>5750</v>
      </c>
      <c r="K206" s="78" t="s">
        <v>1907</v>
      </c>
      <c r="L206" s="78" t="s">
        <v>1909</v>
      </c>
      <c r="M206" s="78" t="s">
        <v>4509</v>
      </c>
      <c r="N206" s="78">
        <v>-8.6</v>
      </c>
      <c r="O206" s="78">
        <v>-15.8</v>
      </c>
      <c r="P206" s="25">
        <v>-19.2</v>
      </c>
      <c r="Q206" s="25">
        <v>-24.7</v>
      </c>
      <c r="R206" s="25"/>
      <c r="S206" s="20" t="s">
        <v>5750</v>
      </c>
      <c r="T206" s="25" t="s">
        <v>1907</v>
      </c>
      <c r="U206" s="25" t="s">
        <v>1909</v>
      </c>
      <c r="V206" s="25" t="s">
        <v>4509</v>
      </c>
      <c r="W206" s="25">
        <v>19.399999999999999</v>
      </c>
      <c r="X206" s="25">
        <v>23.7</v>
      </c>
      <c r="Y206" s="25">
        <v>22.8</v>
      </c>
      <c r="Z206" s="78">
        <v>46.7</v>
      </c>
      <c r="AA206" s="25"/>
      <c r="AB206" s="20" t="s">
        <v>5750</v>
      </c>
      <c r="AC206" s="25" t="s">
        <v>3048</v>
      </c>
      <c r="AD206" s="25" t="s">
        <v>3049</v>
      </c>
      <c r="AE206" s="25" t="s">
        <v>5434</v>
      </c>
      <c r="AF206" s="25">
        <v>-9.6999999999999993</v>
      </c>
      <c r="AG206" s="25">
        <v>-48.1</v>
      </c>
      <c r="AH206" s="78">
        <v>33.9</v>
      </c>
      <c r="AI206" s="78">
        <v>47.5</v>
      </c>
    </row>
    <row r="207" spans="9:35" x14ac:dyDescent="0.2">
      <c r="I207" s="78"/>
      <c r="J207" s="20" t="s">
        <v>5750</v>
      </c>
      <c r="K207" s="78" t="s">
        <v>1910</v>
      </c>
      <c r="L207" s="78" t="s">
        <v>1912</v>
      </c>
      <c r="M207" s="78" t="s">
        <v>4586</v>
      </c>
      <c r="N207" s="78">
        <v>-3.4</v>
      </c>
      <c r="O207" s="78">
        <v>-15.2</v>
      </c>
      <c r="P207" s="25">
        <v>42.2</v>
      </c>
      <c r="Q207" s="25">
        <v>-84</v>
      </c>
      <c r="R207" s="25"/>
      <c r="S207" s="20" t="s">
        <v>5750</v>
      </c>
      <c r="T207" s="25" t="s">
        <v>1910</v>
      </c>
      <c r="U207" s="25" t="s">
        <v>1912</v>
      </c>
      <c r="V207" s="25" t="s">
        <v>4586</v>
      </c>
      <c r="W207" s="25">
        <v>-80.900000000000006</v>
      </c>
      <c r="X207" s="25">
        <v>-14.4</v>
      </c>
      <c r="Y207" s="25">
        <v>-8.6</v>
      </c>
      <c r="Z207" s="78">
        <v>-33.299999999999997</v>
      </c>
      <c r="AA207" s="25"/>
      <c r="AB207" s="20" t="s">
        <v>5750</v>
      </c>
      <c r="AC207" s="25" t="s">
        <v>3050</v>
      </c>
      <c r="AD207" s="25" t="s">
        <v>3051</v>
      </c>
      <c r="AE207" s="25" t="s">
        <v>5435</v>
      </c>
      <c r="AF207" s="25">
        <v>-178.9</v>
      </c>
      <c r="AG207" s="25">
        <v>-51.5</v>
      </c>
      <c r="AH207" s="78">
        <v>-75.3</v>
      </c>
      <c r="AI207" s="78">
        <v>-107.8</v>
      </c>
    </row>
    <row r="208" spans="9:35" x14ac:dyDescent="0.2">
      <c r="I208" s="78"/>
      <c r="J208" s="20" t="s">
        <v>5750</v>
      </c>
      <c r="K208" s="78" t="s">
        <v>1913</v>
      </c>
      <c r="L208" s="78" t="s">
        <v>1915</v>
      </c>
      <c r="M208" s="78" t="s">
        <v>4382</v>
      </c>
      <c r="N208" s="78">
        <v>-48.7</v>
      </c>
      <c r="O208" s="78">
        <v>-19</v>
      </c>
      <c r="P208" s="25">
        <v>38.9</v>
      </c>
      <c r="Q208" s="25">
        <v>-49.4</v>
      </c>
      <c r="R208" s="25"/>
      <c r="S208" s="20" t="s">
        <v>5750</v>
      </c>
      <c r="T208" s="25" t="s">
        <v>1913</v>
      </c>
      <c r="U208" s="25" t="s">
        <v>1915</v>
      </c>
      <c r="V208" s="25" t="s">
        <v>4382</v>
      </c>
      <c r="W208" s="25">
        <v>27.2</v>
      </c>
      <c r="X208" s="25">
        <v>15.6</v>
      </c>
      <c r="Y208" s="25">
        <v>32.700000000000003</v>
      </c>
      <c r="Z208" s="78">
        <v>-12</v>
      </c>
      <c r="AA208" s="25"/>
      <c r="AB208" s="20" t="s">
        <v>5750</v>
      </c>
      <c r="AC208" s="25" t="s">
        <v>3052</v>
      </c>
      <c r="AD208" s="25" t="s">
        <v>3053</v>
      </c>
      <c r="AE208" s="25" t="s">
        <v>5436</v>
      </c>
      <c r="AF208" s="25">
        <v>-81.2</v>
      </c>
      <c r="AG208" s="25">
        <v>-4</v>
      </c>
      <c r="AH208" s="78">
        <v>-84.2</v>
      </c>
      <c r="AI208" s="78">
        <v>-41.3</v>
      </c>
    </row>
    <row r="209" spans="9:35" x14ac:dyDescent="0.2">
      <c r="I209" s="78"/>
      <c r="J209" s="20" t="s">
        <v>5750</v>
      </c>
      <c r="K209" s="78" t="s">
        <v>1916</v>
      </c>
      <c r="L209" s="78" t="s">
        <v>1918</v>
      </c>
      <c r="M209" s="78" t="s">
        <v>4591</v>
      </c>
      <c r="N209" s="78">
        <v>6</v>
      </c>
      <c r="O209" s="78">
        <v>-20.9</v>
      </c>
      <c r="P209" s="25">
        <v>7.2</v>
      </c>
      <c r="Q209" s="25">
        <v>-4.9000000000000004</v>
      </c>
      <c r="R209" s="25"/>
      <c r="S209" s="20" t="s">
        <v>5750</v>
      </c>
      <c r="T209" s="25" t="s">
        <v>1916</v>
      </c>
      <c r="U209" s="25" t="s">
        <v>1918</v>
      </c>
      <c r="V209" s="25" t="s">
        <v>4591</v>
      </c>
      <c r="W209" s="25">
        <v>-33.6</v>
      </c>
      <c r="X209" s="25">
        <v>-68.900000000000006</v>
      </c>
      <c r="Y209" s="25">
        <v>48.4</v>
      </c>
      <c r="Z209" s="78">
        <v>4</v>
      </c>
      <c r="AA209" s="25"/>
      <c r="AB209" s="20" t="s">
        <v>5750</v>
      </c>
      <c r="AC209" s="25" t="s">
        <v>3054</v>
      </c>
      <c r="AD209" s="25" t="s">
        <v>3055</v>
      </c>
      <c r="AE209" s="25" t="s">
        <v>5437</v>
      </c>
      <c r="AF209" s="25">
        <v>57.7</v>
      </c>
      <c r="AG209" s="25">
        <v>6.2</v>
      </c>
      <c r="AH209" s="78">
        <v>5.9</v>
      </c>
      <c r="AI209" s="78">
        <v>7.5</v>
      </c>
    </row>
    <row r="210" spans="9:35" x14ac:dyDescent="0.2">
      <c r="I210" s="78"/>
      <c r="J210" s="20" t="s">
        <v>5750</v>
      </c>
      <c r="K210" s="78" t="s">
        <v>1919</v>
      </c>
      <c r="L210" s="78" t="s">
        <v>1921</v>
      </c>
      <c r="M210" s="78" t="s">
        <v>4598</v>
      </c>
      <c r="N210" s="78">
        <v>-5</v>
      </c>
      <c r="O210" s="78">
        <v>0.6</v>
      </c>
      <c r="P210" s="25">
        <v>35.5</v>
      </c>
      <c r="Q210" s="25">
        <v>-44.4</v>
      </c>
      <c r="R210" s="25"/>
      <c r="S210" s="20" t="s">
        <v>5750</v>
      </c>
      <c r="T210" s="25" t="s">
        <v>1919</v>
      </c>
      <c r="U210" s="25" t="s">
        <v>1921</v>
      </c>
      <c r="V210" s="25" t="s">
        <v>4598</v>
      </c>
      <c r="W210" s="25">
        <v>-10</v>
      </c>
      <c r="X210" s="25">
        <v>29.2</v>
      </c>
      <c r="Y210" s="25">
        <v>62.6</v>
      </c>
      <c r="Z210" s="78">
        <v>25.3</v>
      </c>
      <c r="AA210" s="25"/>
      <c r="AB210" s="20" t="s">
        <v>5750</v>
      </c>
      <c r="AC210" s="25" t="s">
        <v>3056</v>
      </c>
      <c r="AD210" s="25" t="s">
        <v>3057</v>
      </c>
      <c r="AE210" s="25" t="s">
        <v>5438</v>
      </c>
      <c r="AF210" s="25">
        <v>-32.6</v>
      </c>
      <c r="AG210" s="25">
        <v>-17.600000000000001</v>
      </c>
      <c r="AH210" s="78">
        <v>-60.9</v>
      </c>
      <c r="AI210" s="78">
        <v>-14.6</v>
      </c>
    </row>
    <row r="211" spans="9:35" x14ac:dyDescent="0.2">
      <c r="I211" s="78"/>
      <c r="J211" s="20" t="s">
        <v>5750</v>
      </c>
      <c r="K211" s="78" t="s">
        <v>1922</v>
      </c>
      <c r="L211" s="78" t="s">
        <v>1924</v>
      </c>
      <c r="M211" s="78" t="s">
        <v>4638</v>
      </c>
      <c r="N211" s="78">
        <v>-4.5</v>
      </c>
      <c r="O211" s="78">
        <v>-2.5</v>
      </c>
      <c r="P211" s="25">
        <v>-58.1</v>
      </c>
      <c r="Q211" s="25">
        <v>-14.8</v>
      </c>
      <c r="R211" s="25"/>
      <c r="S211" s="20" t="s">
        <v>5750</v>
      </c>
      <c r="T211" s="25" t="s">
        <v>1922</v>
      </c>
      <c r="U211" s="25" t="s">
        <v>1924</v>
      </c>
      <c r="V211" s="25" t="s">
        <v>4638</v>
      </c>
      <c r="W211" s="25">
        <v>-61.7</v>
      </c>
      <c r="X211" s="25">
        <v>-25.3</v>
      </c>
      <c r="Y211" s="25">
        <v>78.599999999999994</v>
      </c>
      <c r="Z211" s="78">
        <v>57.3</v>
      </c>
      <c r="AA211" s="25"/>
      <c r="AB211" s="20" t="s">
        <v>5750</v>
      </c>
      <c r="AC211" s="25" t="s">
        <v>3058</v>
      </c>
      <c r="AD211" s="25" t="s">
        <v>3059</v>
      </c>
      <c r="AE211" s="25" t="s">
        <v>5439</v>
      </c>
      <c r="AF211" s="25">
        <v>29.9</v>
      </c>
      <c r="AG211" s="25">
        <v>2.8</v>
      </c>
      <c r="AH211" s="78">
        <v>-24.7</v>
      </c>
      <c r="AI211" s="78">
        <v>-1.3</v>
      </c>
    </row>
    <row r="212" spans="9:35" x14ac:dyDescent="0.2">
      <c r="I212" s="78"/>
      <c r="J212" s="20" t="s">
        <v>5750</v>
      </c>
      <c r="K212" s="78" t="s">
        <v>1925</v>
      </c>
      <c r="L212" s="78" t="s">
        <v>1927</v>
      </c>
      <c r="M212" s="78" t="s">
        <v>4670</v>
      </c>
      <c r="N212" s="78">
        <v>96.4</v>
      </c>
      <c r="O212" s="78">
        <v>-16.399999999999999</v>
      </c>
      <c r="P212" s="25">
        <v>100</v>
      </c>
      <c r="Q212" s="25">
        <v>19.8</v>
      </c>
      <c r="R212" s="25"/>
      <c r="S212" s="20" t="s">
        <v>5750</v>
      </c>
      <c r="T212" s="25" t="s">
        <v>1925</v>
      </c>
      <c r="U212" s="25" t="s">
        <v>1927</v>
      </c>
      <c r="V212" s="25" t="s">
        <v>4670</v>
      </c>
      <c r="W212" s="25">
        <v>43.2</v>
      </c>
      <c r="X212" s="25">
        <v>34.6</v>
      </c>
      <c r="Y212" s="25">
        <v>46.4</v>
      </c>
      <c r="Z212" s="78">
        <v>14.7</v>
      </c>
      <c r="AA212" s="25"/>
      <c r="AB212" s="20" t="s">
        <v>5750</v>
      </c>
      <c r="AC212" s="25" t="s">
        <v>3060</v>
      </c>
      <c r="AD212" s="25" t="s">
        <v>3061</v>
      </c>
      <c r="AE212" s="25" t="s">
        <v>5440</v>
      </c>
      <c r="AF212" s="25">
        <v>-38.4</v>
      </c>
      <c r="AG212" s="25">
        <v>-88.8</v>
      </c>
      <c r="AH212" s="78">
        <v>-67.7</v>
      </c>
      <c r="AI212" s="78">
        <v>-45.7</v>
      </c>
    </row>
    <row r="213" spans="9:35" x14ac:dyDescent="0.2">
      <c r="I213" s="78"/>
      <c r="J213" s="20" t="s">
        <v>5750</v>
      </c>
      <c r="K213" s="78" t="s">
        <v>1928</v>
      </c>
      <c r="L213" s="78" t="s">
        <v>1930</v>
      </c>
      <c r="M213" s="78" t="s">
        <v>4241</v>
      </c>
      <c r="N213" s="78">
        <v>-13.5</v>
      </c>
      <c r="O213" s="78">
        <v>-4.4000000000000004</v>
      </c>
      <c r="P213" s="25">
        <v>-11.6</v>
      </c>
      <c r="Q213" s="25">
        <v>9.9</v>
      </c>
      <c r="R213" s="25"/>
      <c r="S213" s="20" t="s">
        <v>5750</v>
      </c>
      <c r="T213" s="25" t="s">
        <v>1928</v>
      </c>
      <c r="U213" s="25" t="s">
        <v>1930</v>
      </c>
      <c r="V213" s="25" t="s">
        <v>4241</v>
      </c>
      <c r="W213" s="25">
        <v>22.3</v>
      </c>
      <c r="X213" s="25">
        <v>12.8</v>
      </c>
      <c r="Y213" s="25">
        <v>79.400000000000006</v>
      </c>
      <c r="Z213" s="78">
        <v>20</v>
      </c>
      <c r="AA213" s="25"/>
      <c r="AB213" s="20" t="s">
        <v>5750</v>
      </c>
      <c r="AC213" s="25" t="s">
        <v>3062</v>
      </c>
      <c r="AD213" s="25" t="s">
        <v>3063</v>
      </c>
      <c r="AE213" s="25" t="s">
        <v>5441</v>
      </c>
      <c r="AF213" s="25">
        <v>-2.9</v>
      </c>
      <c r="AG213" s="25">
        <v>19.7</v>
      </c>
      <c r="AH213" s="78">
        <v>-5.9</v>
      </c>
      <c r="AI213" s="78">
        <v>-59</v>
      </c>
    </row>
    <row r="214" spans="9:35" x14ac:dyDescent="0.2">
      <c r="I214" s="78"/>
      <c r="J214" s="20" t="s">
        <v>5750</v>
      </c>
      <c r="K214" s="78" t="s">
        <v>1931</v>
      </c>
      <c r="L214" s="78" t="s">
        <v>1933</v>
      </c>
      <c r="M214" s="78" t="s">
        <v>4533</v>
      </c>
      <c r="N214" s="78">
        <v>33.6</v>
      </c>
      <c r="O214" s="78">
        <v>-12.6</v>
      </c>
      <c r="P214" s="25">
        <v>40.6</v>
      </c>
      <c r="Q214" s="25">
        <v>-14.8</v>
      </c>
      <c r="R214" s="25"/>
      <c r="S214" s="20" t="s">
        <v>5750</v>
      </c>
      <c r="T214" s="25" t="s">
        <v>1931</v>
      </c>
      <c r="U214" s="25" t="s">
        <v>1933</v>
      </c>
      <c r="V214" s="25" t="s">
        <v>4533</v>
      </c>
      <c r="W214" s="25">
        <v>40.799999999999997</v>
      </c>
      <c r="X214" s="25">
        <v>-11.7</v>
      </c>
      <c r="Y214" s="25">
        <v>14.4</v>
      </c>
      <c r="Z214" s="78">
        <v>-1.3</v>
      </c>
      <c r="AA214" s="25"/>
      <c r="AB214" s="20" t="s">
        <v>5750</v>
      </c>
      <c r="AC214" s="25" t="s">
        <v>3064</v>
      </c>
      <c r="AD214" s="25" t="s">
        <v>3065</v>
      </c>
      <c r="AE214" s="25" t="s">
        <v>5442</v>
      </c>
      <c r="AF214" s="25">
        <v>-26.3</v>
      </c>
      <c r="AG214" s="25">
        <v>-61.7</v>
      </c>
      <c r="AH214" s="78">
        <v>32.200000000000003</v>
      </c>
      <c r="AI214" s="78">
        <v>-36.799999999999997</v>
      </c>
    </row>
    <row r="215" spans="9:35" x14ac:dyDescent="0.2">
      <c r="I215" s="78"/>
      <c r="J215" s="20" t="s">
        <v>5750</v>
      </c>
      <c r="K215" s="78" t="s">
        <v>1934</v>
      </c>
      <c r="L215" s="78" t="s">
        <v>1936</v>
      </c>
      <c r="M215" s="78" t="s">
        <v>4619</v>
      </c>
      <c r="N215" s="78">
        <v>-17.399999999999999</v>
      </c>
      <c r="O215" s="78">
        <v>21.5</v>
      </c>
      <c r="P215" s="25">
        <v>-0.8</v>
      </c>
      <c r="Q215" s="25">
        <v>24.7</v>
      </c>
      <c r="R215" s="25"/>
      <c r="S215" s="20" t="s">
        <v>5750</v>
      </c>
      <c r="T215" s="25" t="s">
        <v>1934</v>
      </c>
      <c r="U215" s="25" t="s">
        <v>1936</v>
      </c>
      <c r="V215" s="25" t="s">
        <v>4619</v>
      </c>
      <c r="W215" s="25">
        <v>-20.7</v>
      </c>
      <c r="X215" s="25">
        <v>18.3</v>
      </c>
      <c r="Y215" s="25">
        <v>5.9</v>
      </c>
      <c r="Z215" s="78">
        <v>25.3</v>
      </c>
      <c r="AA215" s="25"/>
      <c r="AB215" s="20" t="s">
        <v>5750</v>
      </c>
      <c r="AC215" s="25" t="s">
        <v>3066</v>
      </c>
      <c r="AD215" s="25" t="s">
        <v>3067</v>
      </c>
      <c r="AE215" s="25" t="s">
        <v>5318</v>
      </c>
      <c r="AF215" s="25">
        <v>-25.2</v>
      </c>
      <c r="AG215" s="25">
        <v>-24.4</v>
      </c>
      <c r="AH215" s="78">
        <v>58.8</v>
      </c>
      <c r="AI215" s="78">
        <v>-23.5</v>
      </c>
    </row>
    <row r="216" spans="9:35" x14ac:dyDescent="0.2">
      <c r="I216" s="78"/>
      <c r="J216" s="20" t="s">
        <v>5750</v>
      </c>
      <c r="K216" s="78" t="s">
        <v>1937</v>
      </c>
      <c r="L216" s="78" t="s">
        <v>1939</v>
      </c>
      <c r="M216" s="78" t="s">
        <v>4141</v>
      </c>
      <c r="N216" s="78">
        <v>22.3</v>
      </c>
      <c r="O216" s="78">
        <v>-20.2</v>
      </c>
      <c r="P216" s="25">
        <v>62.5</v>
      </c>
      <c r="Q216" s="25">
        <v>14.8</v>
      </c>
      <c r="R216" s="25"/>
      <c r="S216" s="20" t="s">
        <v>5750</v>
      </c>
      <c r="T216" s="25" t="s">
        <v>1937</v>
      </c>
      <c r="U216" s="25" t="s">
        <v>1939</v>
      </c>
      <c r="V216" s="25" t="s">
        <v>4141</v>
      </c>
      <c r="W216" s="25">
        <v>-14.2</v>
      </c>
      <c r="X216" s="25">
        <v>23.7</v>
      </c>
      <c r="Y216" s="25">
        <v>30.2</v>
      </c>
      <c r="Z216" s="78">
        <v>36</v>
      </c>
      <c r="AA216" s="25"/>
      <c r="AB216" s="20" t="s">
        <v>5750</v>
      </c>
      <c r="AC216" s="25" t="s">
        <v>3068</v>
      </c>
      <c r="AD216" s="25" t="s">
        <v>3069</v>
      </c>
      <c r="AE216" s="25" t="s">
        <v>5443</v>
      </c>
      <c r="AF216" s="25">
        <v>-29.2</v>
      </c>
      <c r="AG216" s="25">
        <v>-61.7</v>
      </c>
      <c r="AH216" s="78">
        <v>-13.6</v>
      </c>
      <c r="AI216" s="78">
        <v>3.1</v>
      </c>
    </row>
    <row r="217" spans="9:35" x14ac:dyDescent="0.2">
      <c r="I217" s="78"/>
      <c r="J217" s="20" t="s">
        <v>5750</v>
      </c>
      <c r="K217" s="78" t="s">
        <v>1940</v>
      </c>
      <c r="L217" s="78" t="s">
        <v>1942</v>
      </c>
      <c r="M217" s="78" t="s">
        <v>4265</v>
      </c>
      <c r="N217" s="78">
        <v>-3.6</v>
      </c>
      <c r="O217" s="78">
        <v>-12.6</v>
      </c>
      <c r="P217" s="25">
        <v>-15.5</v>
      </c>
      <c r="Q217" s="25">
        <v>-29.6</v>
      </c>
      <c r="R217" s="25"/>
      <c r="S217" s="20" t="s">
        <v>5750</v>
      </c>
      <c r="T217" s="25" t="s">
        <v>1940</v>
      </c>
      <c r="U217" s="25" t="s">
        <v>1942</v>
      </c>
      <c r="V217" s="25" t="s">
        <v>4265</v>
      </c>
      <c r="W217" s="25">
        <v>-88.5</v>
      </c>
      <c r="X217" s="25">
        <v>26.5</v>
      </c>
      <c r="Y217" s="25">
        <v>-87.1</v>
      </c>
      <c r="Z217" s="78">
        <v>-33.299999999999997</v>
      </c>
      <c r="AA217" s="25"/>
      <c r="AB217" s="20" t="s">
        <v>5750</v>
      </c>
      <c r="AC217" s="25" t="s">
        <v>3070</v>
      </c>
      <c r="AD217" s="25" t="s">
        <v>3071</v>
      </c>
      <c r="AE217" s="25" t="s">
        <v>5444</v>
      </c>
      <c r="AF217" s="25">
        <v>-44.6</v>
      </c>
      <c r="AG217" s="25">
        <v>-88.8</v>
      </c>
      <c r="AH217" s="78">
        <v>39.6</v>
      </c>
      <c r="AI217" s="78">
        <v>-5.8</v>
      </c>
    </row>
    <row r="218" spans="9:35" x14ac:dyDescent="0.2">
      <c r="I218" s="78"/>
      <c r="J218" s="20" t="s">
        <v>5750</v>
      </c>
      <c r="K218" s="78" t="s">
        <v>1943</v>
      </c>
      <c r="L218" s="78" t="s">
        <v>1945</v>
      </c>
      <c r="M218" s="78" t="s">
        <v>4461</v>
      </c>
      <c r="N218" s="78">
        <v>-25.8</v>
      </c>
      <c r="O218" s="78">
        <v>-24</v>
      </c>
      <c r="P218" s="25">
        <v>-77.400000000000006</v>
      </c>
      <c r="Q218" s="25">
        <v>0</v>
      </c>
      <c r="R218" s="25"/>
      <c r="S218" s="20" t="s">
        <v>5750</v>
      </c>
      <c r="T218" s="25" t="s">
        <v>1943</v>
      </c>
      <c r="U218" s="25" t="s">
        <v>1945</v>
      </c>
      <c r="V218" s="25" t="s">
        <v>4461</v>
      </c>
      <c r="W218" s="25">
        <v>-49.1</v>
      </c>
      <c r="X218" s="25">
        <v>31.9</v>
      </c>
      <c r="Y218" s="25">
        <v>-19.100000000000001</v>
      </c>
      <c r="Z218" s="78">
        <v>68</v>
      </c>
      <c r="AA218" s="25"/>
      <c r="AB218" s="20" t="s">
        <v>5750</v>
      </c>
      <c r="AC218" s="25" t="s">
        <v>3072</v>
      </c>
      <c r="AD218" s="25" t="s">
        <v>3073</v>
      </c>
      <c r="AE218" s="25" t="s">
        <v>5445</v>
      </c>
      <c r="AF218" s="25">
        <v>16.5</v>
      </c>
      <c r="AG218" s="25">
        <v>-24.4</v>
      </c>
      <c r="AH218" s="78">
        <v>7.8</v>
      </c>
      <c r="AI218" s="78">
        <v>-19.100000000000001</v>
      </c>
    </row>
    <row r="219" spans="9:35" x14ac:dyDescent="0.2">
      <c r="I219" s="78"/>
      <c r="J219" s="20" t="s">
        <v>5750</v>
      </c>
      <c r="K219" s="78" t="s">
        <v>1946</v>
      </c>
      <c r="L219" s="78" t="s">
        <v>1948</v>
      </c>
      <c r="M219" s="78" t="s">
        <v>4293</v>
      </c>
      <c r="N219" s="78">
        <v>20.8</v>
      </c>
      <c r="O219" s="78">
        <v>0</v>
      </c>
      <c r="P219" s="25">
        <v>58.9</v>
      </c>
      <c r="Q219" s="25">
        <v>19.8</v>
      </c>
      <c r="R219" s="25"/>
      <c r="S219" s="20" t="s">
        <v>5750</v>
      </c>
      <c r="T219" s="25" t="s">
        <v>1946</v>
      </c>
      <c r="U219" s="25" t="s">
        <v>1948</v>
      </c>
      <c r="V219" s="25" t="s">
        <v>4293</v>
      </c>
      <c r="W219" s="25">
        <v>-23.6</v>
      </c>
      <c r="X219" s="25">
        <v>42.8</v>
      </c>
      <c r="Y219" s="25">
        <v>11.4</v>
      </c>
      <c r="Z219" s="78">
        <v>-44</v>
      </c>
      <c r="AA219" s="25"/>
      <c r="AB219" s="20" t="s">
        <v>5750</v>
      </c>
      <c r="AC219" s="25" t="s">
        <v>3074</v>
      </c>
      <c r="AD219" s="25" t="s">
        <v>3075</v>
      </c>
      <c r="AE219" s="25" t="s">
        <v>5446</v>
      </c>
      <c r="AF219" s="25">
        <v>30.4</v>
      </c>
      <c r="AG219" s="25">
        <v>-31.1</v>
      </c>
      <c r="AH219" s="78">
        <v>-54.5</v>
      </c>
      <c r="AI219" s="78">
        <v>16.399999999999999</v>
      </c>
    </row>
    <row r="220" spans="9:35" x14ac:dyDescent="0.2">
      <c r="I220" s="78"/>
      <c r="J220" s="20" t="s">
        <v>5750</v>
      </c>
      <c r="K220" s="78" t="s">
        <v>1949</v>
      </c>
      <c r="L220" s="78" t="s">
        <v>1951</v>
      </c>
      <c r="M220" s="78" t="s">
        <v>4316</v>
      </c>
      <c r="N220" s="78">
        <v>21.3</v>
      </c>
      <c r="O220" s="78">
        <v>-3.2</v>
      </c>
      <c r="P220" s="25">
        <v>-55.9</v>
      </c>
      <c r="Q220" s="25">
        <v>-14.8</v>
      </c>
      <c r="R220" s="25"/>
      <c r="S220" s="20" t="s">
        <v>5750</v>
      </c>
      <c r="T220" s="25" t="s">
        <v>1949</v>
      </c>
      <c r="U220" s="25" t="s">
        <v>1951</v>
      </c>
      <c r="V220" s="25" t="s">
        <v>4316</v>
      </c>
      <c r="W220" s="25">
        <v>-115.6</v>
      </c>
      <c r="X220" s="25">
        <v>-0.8</v>
      </c>
      <c r="Y220" s="25">
        <v>73.8</v>
      </c>
      <c r="Z220" s="78">
        <v>9.3000000000000007</v>
      </c>
      <c r="AA220" s="25"/>
      <c r="AB220" s="20" t="s">
        <v>5750</v>
      </c>
      <c r="AC220" s="25" t="s">
        <v>3076</v>
      </c>
      <c r="AD220" s="25" t="s">
        <v>3077</v>
      </c>
      <c r="AE220" s="25" t="s">
        <v>5447</v>
      </c>
      <c r="AF220" s="25">
        <v>-26.7</v>
      </c>
      <c r="AG220" s="25">
        <v>-31.1</v>
      </c>
      <c r="AH220" s="78">
        <v>-111.7</v>
      </c>
      <c r="AI220" s="78">
        <v>-23.5</v>
      </c>
    </row>
    <row r="221" spans="9:35" x14ac:dyDescent="0.2">
      <c r="I221" s="78"/>
      <c r="J221" s="20" t="s">
        <v>5750</v>
      </c>
      <c r="K221" s="78" t="s">
        <v>1952</v>
      </c>
      <c r="L221" s="78" t="s">
        <v>1954</v>
      </c>
      <c r="M221" s="78" t="s">
        <v>4682</v>
      </c>
      <c r="N221" s="78">
        <v>-37.5</v>
      </c>
      <c r="O221" s="78">
        <v>-5.7</v>
      </c>
      <c r="P221" s="25">
        <v>88</v>
      </c>
      <c r="Q221" s="25">
        <v>-19.8</v>
      </c>
      <c r="R221" s="25"/>
      <c r="S221" s="20" t="s">
        <v>5750</v>
      </c>
      <c r="T221" s="25" t="s">
        <v>1952</v>
      </c>
      <c r="U221" s="25" t="s">
        <v>1954</v>
      </c>
      <c r="V221" s="25" t="s">
        <v>4682</v>
      </c>
      <c r="W221" s="25">
        <v>-21.2</v>
      </c>
      <c r="X221" s="25">
        <v>26.5</v>
      </c>
      <c r="Y221" s="25">
        <v>-17</v>
      </c>
      <c r="Z221" s="78">
        <v>4</v>
      </c>
      <c r="AA221" s="25"/>
      <c r="AB221" s="20" t="s">
        <v>5750</v>
      </c>
      <c r="AC221" s="25" t="s">
        <v>3078</v>
      </c>
      <c r="AD221" s="25" t="s">
        <v>3079</v>
      </c>
      <c r="AE221" s="25" t="s">
        <v>5448</v>
      </c>
      <c r="AF221" s="25">
        <v>0.5</v>
      </c>
      <c r="AG221" s="25">
        <v>16.3</v>
      </c>
      <c r="AH221" s="78">
        <v>30.9</v>
      </c>
      <c r="AI221" s="78">
        <v>20.9</v>
      </c>
    </row>
    <row r="222" spans="9:35" x14ac:dyDescent="0.2">
      <c r="I222" s="78"/>
      <c r="J222" s="20" t="s">
        <v>5750</v>
      </c>
      <c r="K222" s="78" t="s">
        <v>1955</v>
      </c>
      <c r="L222" s="78" t="s">
        <v>1957</v>
      </c>
      <c r="M222" s="78" t="s">
        <v>4107</v>
      </c>
      <c r="N222" s="78">
        <v>42.5</v>
      </c>
      <c r="O222" s="78">
        <v>8.8000000000000007</v>
      </c>
      <c r="P222" s="25">
        <v>100</v>
      </c>
      <c r="Q222" s="25">
        <v>-64.2</v>
      </c>
      <c r="R222" s="25"/>
      <c r="S222" s="20" t="s">
        <v>5750</v>
      </c>
      <c r="T222" s="25" t="s">
        <v>1955</v>
      </c>
      <c r="U222" s="25" t="s">
        <v>1957</v>
      </c>
      <c r="V222" s="25" t="s">
        <v>4107</v>
      </c>
      <c r="W222" s="25">
        <v>9.9</v>
      </c>
      <c r="X222" s="25">
        <v>21</v>
      </c>
      <c r="Y222" s="25">
        <v>92.9</v>
      </c>
      <c r="Z222" s="78">
        <v>30.7</v>
      </c>
      <c r="AA222" s="25"/>
      <c r="AB222" s="20" t="s">
        <v>5750</v>
      </c>
      <c r="AC222" s="25" t="s">
        <v>3080</v>
      </c>
      <c r="AD222" s="25" t="s">
        <v>3081</v>
      </c>
      <c r="AE222" s="25" t="s">
        <v>5449</v>
      </c>
      <c r="AF222" s="25">
        <v>-25.5</v>
      </c>
      <c r="AG222" s="25">
        <v>-41.3</v>
      </c>
      <c r="AH222" s="78">
        <v>-62.1</v>
      </c>
      <c r="AI222" s="78">
        <v>16.399999999999999</v>
      </c>
    </row>
    <row r="223" spans="9:35" x14ac:dyDescent="0.2">
      <c r="I223" s="78"/>
      <c r="J223" s="20" t="s">
        <v>5750</v>
      </c>
      <c r="K223" s="78" t="s">
        <v>1958</v>
      </c>
      <c r="L223" s="78" t="s">
        <v>1960</v>
      </c>
      <c r="M223" s="78" t="s">
        <v>4653</v>
      </c>
      <c r="N223" s="78">
        <v>-24</v>
      </c>
      <c r="O223" s="78">
        <v>0.6</v>
      </c>
      <c r="P223" s="25">
        <v>67.400000000000006</v>
      </c>
      <c r="Q223" s="25">
        <v>29.6</v>
      </c>
      <c r="R223" s="25"/>
      <c r="S223" s="20" t="s">
        <v>5750</v>
      </c>
      <c r="T223" s="25" t="s">
        <v>1958</v>
      </c>
      <c r="U223" s="25" t="s">
        <v>1960</v>
      </c>
      <c r="V223" s="25" t="s">
        <v>4653</v>
      </c>
      <c r="W223" s="25">
        <v>15.5</v>
      </c>
      <c r="X223" s="25">
        <v>31.9</v>
      </c>
      <c r="Y223" s="25">
        <v>-82.6</v>
      </c>
      <c r="Z223" s="78">
        <v>-108</v>
      </c>
      <c r="AA223" s="25"/>
      <c r="AB223" s="20" t="s">
        <v>5750</v>
      </c>
      <c r="AC223" s="25" t="s">
        <v>3082</v>
      </c>
      <c r="AD223" s="25" t="s">
        <v>3083</v>
      </c>
      <c r="AE223" s="25" t="s">
        <v>5450</v>
      </c>
      <c r="AF223" s="25">
        <v>-33.9</v>
      </c>
      <c r="AG223" s="25">
        <v>-37.9</v>
      </c>
      <c r="AH223" s="78">
        <v>-1.7</v>
      </c>
      <c r="AI223" s="78">
        <v>12</v>
      </c>
    </row>
    <row r="224" spans="9:35" x14ac:dyDescent="0.2">
      <c r="I224" s="78"/>
      <c r="J224" s="20" t="s">
        <v>5750</v>
      </c>
      <c r="K224" s="78" t="s">
        <v>1961</v>
      </c>
      <c r="L224" s="78" t="s">
        <v>1963</v>
      </c>
      <c r="M224" s="78" t="s">
        <v>4358</v>
      </c>
      <c r="N224" s="78">
        <v>9.5</v>
      </c>
      <c r="O224" s="78">
        <v>-12</v>
      </c>
      <c r="P224" s="25">
        <v>-43.1</v>
      </c>
      <c r="Q224" s="25">
        <v>-39.5</v>
      </c>
      <c r="R224" s="25"/>
      <c r="S224" s="20" t="s">
        <v>5750</v>
      </c>
      <c r="T224" s="25" t="s">
        <v>1961</v>
      </c>
      <c r="U224" s="25" t="s">
        <v>1963</v>
      </c>
      <c r="V224" s="25" t="s">
        <v>4358</v>
      </c>
      <c r="W224" s="25">
        <v>44.9</v>
      </c>
      <c r="X224" s="25">
        <v>26.5</v>
      </c>
      <c r="Y224" s="25">
        <v>-17.2</v>
      </c>
      <c r="Z224" s="78">
        <v>41.3</v>
      </c>
      <c r="AA224" s="25"/>
      <c r="AB224" s="20" t="s">
        <v>5750</v>
      </c>
      <c r="AC224" s="25" t="s">
        <v>3084</v>
      </c>
      <c r="AD224" s="25" t="s">
        <v>3085</v>
      </c>
      <c r="AE224" s="25" t="s">
        <v>5451</v>
      </c>
      <c r="AF224" s="25">
        <v>1.5</v>
      </c>
      <c r="AG224" s="25">
        <v>29.9</v>
      </c>
      <c r="AH224" s="78">
        <v>-5</v>
      </c>
      <c r="AI224" s="78">
        <v>7.5</v>
      </c>
    </row>
    <row r="225" spans="9:35" x14ac:dyDescent="0.2">
      <c r="I225" s="78"/>
      <c r="J225" s="20" t="s">
        <v>5750</v>
      </c>
      <c r="K225" s="78" t="s">
        <v>1964</v>
      </c>
      <c r="L225" s="78" t="s">
        <v>1966</v>
      </c>
      <c r="M225" s="78" t="s">
        <v>4677</v>
      </c>
      <c r="N225" s="78">
        <v>-31.6</v>
      </c>
      <c r="O225" s="78">
        <v>6.3</v>
      </c>
      <c r="P225" s="25">
        <v>-53.3</v>
      </c>
      <c r="Q225" s="25">
        <v>-9.9</v>
      </c>
      <c r="R225" s="25"/>
      <c r="S225" s="20" t="s">
        <v>5750</v>
      </c>
      <c r="T225" s="25" t="s">
        <v>1964</v>
      </c>
      <c r="U225" s="25" t="s">
        <v>1966</v>
      </c>
      <c r="V225" s="25" t="s">
        <v>4677</v>
      </c>
      <c r="W225" s="25">
        <v>7.5</v>
      </c>
      <c r="X225" s="25">
        <v>21</v>
      </c>
      <c r="Y225" s="25">
        <v>-12.9</v>
      </c>
      <c r="Z225" s="78">
        <v>-76</v>
      </c>
      <c r="AA225" s="25"/>
      <c r="AB225" s="20" t="s">
        <v>5750</v>
      </c>
      <c r="AC225" s="25" t="s">
        <v>3086</v>
      </c>
      <c r="AD225" s="25" t="s">
        <v>3087</v>
      </c>
      <c r="AE225" s="25" t="s">
        <v>5452</v>
      </c>
      <c r="AF225" s="25">
        <v>23.2</v>
      </c>
      <c r="AG225" s="25">
        <v>26.5</v>
      </c>
      <c r="AH225" s="78">
        <v>27.5</v>
      </c>
      <c r="AI225" s="78">
        <v>7.5</v>
      </c>
    </row>
    <row r="226" spans="9:35" x14ac:dyDescent="0.2">
      <c r="I226" s="78"/>
      <c r="J226" s="20" t="s">
        <v>5750</v>
      </c>
      <c r="K226" s="78" t="s">
        <v>1967</v>
      </c>
      <c r="L226" s="78" t="s">
        <v>1969</v>
      </c>
      <c r="M226" s="78" t="s">
        <v>4695</v>
      </c>
      <c r="N226" s="78">
        <v>-65.3</v>
      </c>
      <c r="O226" s="78">
        <v>4.4000000000000004</v>
      </c>
      <c r="P226" s="25">
        <v>61.2</v>
      </c>
      <c r="Q226" s="25">
        <v>-29.6</v>
      </c>
      <c r="R226" s="25"/>
      <c r="S226" s="20" t="s">
        <v>5750</v>
      </c>
      <c r="T226" s="25" t="s">
        <v>1967</v>
      </c>
      <c r="U226" s="25" t="s">
        <v>1969</v>
      </c>
      <c r="V226" s="25" t="s">
        <v>4695</v>
      </c>
      <c r="W226" s="25">
        <v>-30</v>
      </c>
      <c r="X226" s="25">
        <v>-11.7</v>
      </c>
      <c r="Y226" s="25">
        <v>-22.6</v>
      </c>
      <c r="Z226" s="78">
        <v>-124</v>
      </c>
      <c r="AA226" s="25"/>
      <c r="AB226" s="20" t="s">
        <v>5750</v>
      </c>
      <c r="AC226" s="25" t="s">
        <v>3088</v>
      </c>
      <c r="AD226" s="25" t="s">
        <v>3089</v>
      </c>
      <c r="AE226" s="25" t="s">
        <v>5453</v>
      </c>
      <c r="AF226" s="25">
        <v>-8.6</v>
      </c>
      <c r="AG226" s="25">
        <v>16.3</v>
      </c>
      <c r="AH226" s="78">
        <v>-27</v>
      </c>
      <c r="AI226" s="78">
        <v>20.9</v>
      </c>
    </row>
    <row r="227" spans="9:35" x14ac:dyDescent="0.2">
      <c r="I227" s="78"/>
      <c r="J227" s="20" t="s">
        <v>5750</v>
      </c>
      <c r="K227" s="78" t="s">
        <v>1970</v>
      </c>
      <c r="L227" s="78" t="s">
        <v>1972</v>
      </c>
      <c r="M227" s="78" t="s">
        <v>4620</v>
      </c>
      <c r="N227" s="78">
        <v>80.5</v>
      </c>
      <c r="O227" s="78">
        <v>10.1</v>
      </c>
      <c r="P227" s="25">
        <v>100</v>
      </c>
      <c r="Q227" s="25">
        <v>-19.8</v>
      </c>
      <c r="R227" s="25"/>
      <c r="S227" s="20" t="s">
        <v>5750</v>
      </c>
      <c r="T227" s="25" t="s">
        <v>1970</v>
      </c>
      <c r="U227" s="25" t="s">
        <v>1972</v>
      </c>
      <c r="V227" s="25" t="s">
        <v>4620</v>
      </c>
      <c r="W227" s="25">
        <v>46.8</v>
      </c>
      <c r="X227" s="25">
        <v>59.1</v>
      </c>
      <c r="Y227" s="25">
        <v>-13.2</v>
      </c>
      <c r="Z227" s="78">
        <v>-38.700000000000003</v>
      </c>
      <c r="AA227" s="25"/>
      <c r="AB227" s="20" t="s">
        <v>5750</v>
      </c>
      <c r="AC227" s="25" t="s">
        <v>3090</v>
      </c>
      <c r="AD227" s="25" t="s">
        <v>3091</v>
      </c>
      <c r="AE227" s="25" t="s">
        <v>5454</v>
      </c>
      <c r="AF227" s="25">
        <v>8.1999999999999993</v>
      </c>
      <c r="AG227" s="25">
        <v>2.8</v>
      </c>
      <c r="AH227" s="78">
        <v>-23.4</v>
      </c>
      <c r="AI227" s="78">
        <v>3.1</v>
      </c>
    </row>
    <row r="228" spans="9:35" x14ac:dyDescent="0.2">
      <c r="I228" s="78"/>
      <c r="J228" s="20" t="s">
        <v>5750</v>
      </c>
      <c r="K228" s="78" t="s">
        <v>1973</v>
      </c>
      <c r="L228" s="78" t="s">
        <v>1975</v>
      </c>
      <c r="M228" s="78" t="s">
        <v>4519</v>
      </c>
      <c r="N228" s="78">
        <v>-36.9</v>
      </c>
      <c r="O228" s="78">
        <v>5.7</v>
      </c>
      <c r="P228" s="25">
        <v>-5.3</v>
      </c>
      <c r="Q228" s="25">
        <v>-44.4</v>
      </c>
      <c r="R228" s="25"/>
      <c r="S228" s="20" t="s">
        <v>5750</v>
      </c>
      <c r="T228" s="25" t="s">
        <v>1973</v>
      </c>
      <c r="U228" s="25" t="s">
        <v>1975</v>
      </c>
      <c r="V228" s="25" t="s">
        <v>4519</v>
      </c>
      <c r="W228" s="25">
        <v>-59</v>
      </c>
      <c r="X228" s="25">
        <v>67.3</v>
      </c>
      <c r="Y228" s="25">
        <v>2.9</v>
      </c>
      <c r="Z228" s="78">
        <v>62.7</v>
      </c>
      <c r="AA228" s="25"/>
      <c r="AB228" s="20" t="s">
        <v>5750</v>
      </c>
      <c r="AC228" s="25" t="s">
        <v>3092</v>
      </c>
      <c r="AD228" s="25" t="s">
        <v>3093</v>
      </c>
      <c r="AE228" s="25" t="s">
        <v>5455</v>
      </c>
      <c r="AF228" s="25">
        <v>-8.9</v>
      </c>
      <c r="AG228" s="25">
        <v>36.700000000000003</v>
      </c>
      <c r="AH228" s="78">
        <v>20.100000000000001</v>
      </c>
      <c r="AI228" s="78">
        <v>-32.4</v>
      </c>
    </row>
    <row r="229" spans="9:35" x14ac:dyDescent="0.2">
      <c r="I229" s="78"/>
      <c r="J229" s="20" t="s">
        <v>5750</v>
      </c>
      <c r="K229" s="78" t="s">
        <v>1976</v>
      </c>
      <c r="L229" s="78" t="s">
        <v>1978</v>
      </c>
      <c r="M229" s="78" t="s">
        <v>4453</v>
      </c>
      <c r="N229" s="78">
        <v>27.8</v>
      </c>
      <c r="O229" s="78">
        <v>-20.2</v>
      </c>
      <c r="P229" s="25">
        <v>-23.1</v>
      </c>
      <c r="Q229" s="25">
        <v>34.6</v>
      </c>
      <c r="R229" s="25"/>
      <c r="S229" s="20" t="s">
        <v>5750</v>
      </c>
      <c r="T229" s="25" t="s">
        <v>1976</v>
      </c>
      <c r="U229" s="25" t="s">
        <v>1978</v>
      </c>
      <c r="V229" s="25" t="s">
        <v>4453</v>
      </c>
      <c r="W229" s="25">
        <v>-18.100000000000001</v>
      </c>
      <c r="X229" s="25">
        <v>29.2</v>
      </c>
      <c r="Y229" s="25">
        <v>15.8</v>
      </c>
      <c r="Z229" s="78">
        <v>14.7</v>
      </c>
      <c r="AA229" s="25"/>
      <c r="AB229" s="20" t="s">
        <v>5750</v>
      </c>
      <c r="AC229" s="25" t="s">
        <v>3094</v>
      </c>
      <c r="AD229" s="25" t="s">
        <v>3095</v>
      </c>
      <c r="AE229" s="25" t="s">
        <v>5319</v>
      </c>
      <c r="AF229" s="25">
        <v>20.5</v>
      </c>
      <c r="AG229" s="25">
        <v>-48.1</v>
      </c>
      <c r="AH229" s="78">
        <v>66</v>
      </c>
      <c r="AI229" s="78">
        <v>7.5</v>
      </c>
    </row>
    <row r="230" spans="9:35" x14ac:dyDescent="0.2">
      <c r="I230" s="78"/>
      <c r="J230" s="20" t="s">
        <v>5750</v>
      </c>
      <c r="K230" s="78" t="s">
        <v>1979</v>
      </c>
      <c r="L230" s="78" t="s">
        <v>1981</v>
      </c>
      <c r="M230" s="78" t="s">
        <v>4271</v>
      </c>
      <c r="N230" s="78">
        <v>29.8</v>
      </c>
      <c r="O230" s="78">
        <v>9.5</v>
      </c>
      <c r="P230" s="25">
        <v>53.5</v>
      </c>
      <c r="Q230" s="25">
        <v>-49.4</v>
      </c>
      <c r="R230" s="25"/>
      <c r="S230" s="20" t="s">
        <v>5750</v>
      </c>
      <c r="T230" s="25" t="s">
        <v>1979</v>
      </c>
      <c r="U230" s="25" t="s">
        <v>1981</v>
      </c>
      <c r="V230" s="25" t="s">
        <v>4271</v>
      </c>
      <c r="W230" s="25">
        <v>-1.9</v>
      </c>
      <c r="X230" s="25">
        <v>48.2</v>
      </c>
      <c r="Y230" s="25">
        <v>-166.6</v>
      </c>
      <c r="Z230" s="78">
        <v>-6.7</v>
      </c>
      <c r="AA230" s="25"/>
      <c r="AB230" s="20" t="s">
        <v>5750</v>
      </c>
      <c r="AC230" s="25" t="s">
        <v>3096</v>
      </c>
      <c r="AD230" s="25" t="s">
        <v>3097</v>
      </c>
      <c r="AE230" s="25" t="s">
        <v>5456</v>
      </c>
      <c r="AF230" s="25">
        <v>29.6</v>
      </c>
      <c r="AG230" s="25">
        <v>6.2</v>
      </c>
      <c r="AH230" s="78">
        <v>16.399999999999999</v>
      </c>
      <c r="AI230" s="78">
        <v>-23.5</v>
      </c>
    </row>
    <row r="231" spans="9:35" x14ac:dyDescent="0.2">
      <c r="I231" s="78"/>
      <c r="J231" s="20" t="s">
        <v>5750</v>
      </c>
      <c r="K231" s="78" t="s">
        <v>1982</v>
      </c>
      <c r="L231" s="78" t="s">
        <v>1984</v>
      </c>
      <c r="M231" s="78" t="s">
        <v>4196</v>
      </c>
      <c r="N231" s="78">
        <v>1.4</v>
      </c>
      <c r="O231" s="78">
        <v>-11.4</v>
      </c>
      <c r="P231" s="25">
        <v>86.8</v>
      </c>
      <c r="Q231" s="25">
        <v>4.9000000000000004</v>
      </c>
      <c r="R231" s="25"/>
      <c r="S231" s="20" t="s">
        <v>5750</v>
      </c>
      <c r="T231" s="25" t="s">
        <v>1982</v>
      </c>
      <c r="U231" s="25" t="s">
        <v>1984</v>
      </c>
      <c r="V231" s="25" t="s">
        <v>4196</v>
      </c>
      <c r="W231" s="25">
        <v>-1.8</v>
      </c>
      <c r="X231" s="25">
        <v>40.1</v>
      </c>
      <c r="Y231" s="25">
        <v>51.8</v>
      </c>
      <c r="Z231" s="78">
        <v>14.7</v>
      </c>
      <c r="AA231" s="25"/>
      <c r="AB231" s="20" t="s">
        <v>5750</v>
      </c>
      <c r="AC231" s="25" t="s">
        <v>3098</v>
      </c>
      <c r="AD231" s="25" t="s">
        <v>3099</v>
      </c>
      <c r="AE231" s="25" t="s">
        <v>5457</v>
      </c>
      <c r="AF231" s="25">
        <v>-54.4</v>
      </c>
      <c r="AG231" s="25">
        <v>-37.9</v>
      </c>
      <c r="AH231" s="78">
        <v>46.2</v>
      </c>
      <c r="AI231" s="78">
        <v>20.9</v>
      </c>
    </row>
    <row r="232" spans="9:35" x14ac:dyDescent="0.2">
      <c r="I232" s="78"/>
      <c r="J232" s="20" t="s">
        <v>5750</v>
      </c>
      <c r="K232" s="78" t="s">
        <v>1985</v>
      </c>
      <c r="L232" s="78" t="s">
        <v>1987</v>
      </c>
      <c r="M232" s="78" t="s">
        <v>4689</v>
      </c>
      <c r="N232" s="78">
        <v>67.900000000000006</v>
      </c>
      <c r="O232" s="78">
        <v>3.8</v>
      </c>
      <c r="P232" s="25">
        <v>33.200000000000003</v>
      </c>
      <c r="Q232" s="25">
        <v>-14.8</v>
      </c>
      <c r="R232" s="25"/>
      <c r="S232" s="20" t="s">
        <v>5750</v>
      </c>
      <c r="T232" s="25" t="s">
        <v>1985</v>
      </c>
      <c r="U232" s="25" t="s">
        <v>1987</v>
      </c>
      <c r="V232" s="25" t="s">
        <v>4689</v>
      </c>
      <c r="W232" s="25">
        <v>-12.4</v>
      </c>
      <c r="X232" s="25">
        <v>1.9</v>
      </c>
      <c r="Y232" s="25">
        <v>54.2</v>
      </c>
      <c r="Z232" s="78">
        <v>41.3</v>
      </c>
      <c r="AA232" s="25"/>
      <c r="AB232" s="20" t="s">
        <v>5750</v>
      </c>
      <c r="AC232" s="25" t="s">
        <v>3100</v>
      </c>
      <c r="AD232" s="25" t="s">
        <v>3101</v>
      </c>
      <c r="AE232" s="25" t="s">
        <v>5458</v>
      </c>
      <c r="AF232" s="25">
        <v>33.200000000000003</v>
      </c>
      <c r="AG232" s="25">
        <v>-14.2</v>
      </c>
      <c r="AH232" s="78">
        <v>46.7</v>
      </c>
      <c r="AI232" s="78">
        <v>-1.3</v>
      </c>
    </row>
    <row r="233" spans="9:35" x14ac:dyDescent="0.2">
      <c r="I233" s="78"/>
      <c r="J233" s="20" t="s">
        <v>5750</v>
      </c>
      <c r="K233" s="78" t="s">
        <v>1988</v>
      </c>
      <c r="L233" s="78" t="s">
        <v>1990</v>
      </c>
      <c r="M233" s="78" t="s">
        <v>4243</v>
      </c>
      <c r="N233" s="78">
        <v>-37.4</v>
      </c>
      <c r="O233" s="78">
        <v>27.8</v>
      </c>
      <c r="P233" s="25">
        <v>37.5</v>
      </c>
      <c r="Q233" s="25">
        <v>-29.6</v>
      </c>
      <c r="R233" s="25"/>
      <c r="S233" s="20" t="s">
        <v>5750</v>
      </c>
      <c r="T233" s="25" t="s">
        <v>1988</v>
      </c>
      <c r="U233" s="25" t="s">
        <v>1990</v>
      </c>
      <c r="V233" s="25" t="s">
        <v>4243</v>
      </c>
      <c r="W233" s="25">
        <v>-2.6</v>
      </c>
      <c r="X233" s="25">
        <v>53.7</v>
      </c>
      <c r="Y233" s="25">
        <v>-1.2</v>
      </c>
      <c r="Z233" s="78">
        <v>41.3</v>
      </c>
      <c r="AA233" s="25"/>
      <c r="AB233" s="20" t="s">
        <v>5750</v>
      </c>
      <c r="AC233" s="25" t="s">
        <v>3102</v>
      </c>
      <c r="AD233" s="25" t="s">
        <v>3103</v>
      </c>
      <c r="AE233" s="25" t="s">
        <v>5459</v>
      </c>
      <c r="AF233" s="25">
        <v>20.9</v>
      </c>
      <c r="AG233" s="25">
        <v>-58.3</v>
      </c>
      <c r="AH233" s="78">
        <v>37.299999999999997</v>
      </c>
      <c r="AI233" s="78">
        <v>3.1</v>
      </c>
    </row>
    <row r="234" spans="9:35" x14ac:dyDescent="0.2">
      <c r="I234" s="78"/>
      <c r="J234" s="20" t="s">
        <v>5750</v>
      </c>
      <c r="K234" s="78" t="s">
        <v>1991</v>
      </c>
      <c r="L234" s="78" t="s">
        <v>1993</v>
      </c>
      <c r="M234" s="78" t="s">
        <v>4238</v>
      </c>
      <c r="N234" s="78">
        <v>2.7</v>
      </c>
      <c r="O234" s="78">
        <v>19</v>
      </c>
      <c r="P234" s="25">
        <v>46.5</v>
      </c>
      <c r="Q234" s="25">
        <v>4.9000000000000004</v>
      </c>
      <c r="R234" s="25"/>
      <c r="S234" s="20" t="s">
        <v>5750</v>
      </c>
      <c r="T234" s="25" t="s">
        <v>1991</v>
      </c>
      <c r="U234" s="25" t="s">
        <v>1993</v>
      </c>
      <c r="V234" s="25" t="s">
        <v>4238</v>
      </c>
      <c r="W234" s="25">
        <v>14.9</v>
      </c>
      <c r="X234" s="25">
        <v>42.8</v>
      </c>
      <c r="Y234" s="25">
        <v>2.1</v>
      </c>
      <c r="Z234" s="78">
        <v>-33.299999999999997</v>
      </c>
      <c r="AA234" s="25"/>
      <c r="AB234" s="20" t="s">
        <v>5750</v>
      </c>
      <c r="AC234" s="25" t="s">
        <v>3104</v>
      </c>
      <c r="AD234" s="25" t="s">
        <v>3105</v>
      </c>
      <c r="AE234" s="25" t="s">
        <v>5460</v>
      </c>
      <c r="AF234" s="25">
        <v>15.5</v>
      </c>
      <c r="AG234" s="25">
        <v>-34.5</v>
      </c>
      <c r="AH234" s="78">
        <v>39.799999999999997</v>
      </c>
      <c r="AI234" s="78">
        <v>38.6</v>
      </c>
    </row>
    <row r="235" spans="9:35" x14ac:dyDescent="0.2">
      <c r="I235" s="78"/>
      <c r="J235" s="20" t="s">
        <v>5750</v>
      </c>
      <c r="K235" s="78" t="s">
        <v>1994</v>
      </c>
      <c r="L235" s="78" t="s">
        <v>1996</v>
      </c>
      <c r="M235" s="78" t="s">
        <v>4507</v>
      </c>
      <c r="N235" s="78">
        <v>50.1</v>
      </c>
      <c r="O235" s="78">
        <v>8.8000000000000007</v>
      </c>
      <c r="P235" s="25">
        <v>-114.8</v>
      </c>
      <c r="Q235" s="25">
        <v>-44.4</v>
      </c>
      <c r="R235" s="25"/>
      <c r="S235" s="20" t="s">
        <v>5750</v>
      </c>
      <c r="T235" s="25" t="s">
        <v>1994</v>
      </c>
      <c r="U235" s="25" t="s">
        <v>1996</v>
      </c>
      <c r="V235" s="25" t="s">
        <v>4507</v>
      </c>
      <c r="W235" s="25">
        <v>-38</v>
      </c>
      <c r="X235" s="25">
        <v>23.7</v>
      </c>
      <c r="Y235" s="25">
        <v>48.5</v>
      </c>
      <c r="Z235" s="78">
        <v>25.3</v>
      </c>
      <c r="AA235" s="25"/>
      <c r="AB235" s="20" t="s">
        <v>5750</v>
      </c>
      <c r="AC235" s="25" t="s">
        <v>3106</v>
      </c>
      <c r="AD235" s="25" t="s">
        <v>3107</v>
      </c>
      <c r="AE235" s="25" t="s">
        <v>5461</v>
      </c>
      <c r="AF235" s="25">
        <v>-14.6</v>
      </c>
      <c r="AG235" s="25">
        <v>6.2</v>
      </c>
      <c r="AH235" s="78">
        <v>-15</v>
      </c>
      <c r="AI235" s="78">
        <v>29.7</v>
      </c>
    </row>
    <row r="236" spans="9:35" x14ac:dyDescent="0.2">
      <c r="I236" s="78"/>
      <c r="J236" s="20" t="s">
        <v>5750</v>
      </c>
      <c r="K236" s="78" t="s">
        <v>1997</v>
      </c>
      <c r="L236" s="78" t="s">
        <v>1999</v>
      </c>
      <c r="M236" s="78" t="s">
        <v>4711</v>
      </c>
      <c r="N236" s="78">
        <v>39.6</v>
      </c>
      <c r="O236" s="78">
        <v>-8.8000000000000007</v>
      </c>
      <c r="P236" s="25">
        <v>72</v>
      </c>
      <c r="Q236" s="25">
        <v>-9.9</v>
      </c>
      <c r="R236" s="25"/>
      <c r="S236" s="20" t="s">
        <v>5750</v>
      </c>
      <c r="T236" s="25" t="s">
        <v>1997</v>
      </c>
      <c r="U236" s="25" t="s">
        <v>1999</v>
      </c>
      <c r="V236" s="25" t="s">
        <v>4711</v>
      </c>
      <c r="W236" s="25">
        <v>-98.1</v>
      </c>
      <c r="X236" s="25">
        <v>10.1</v>
      </c>
      <c r="Y236" s="25">
        <v>16.100000000000001</v>
      </c>
      <c r="Z236" s="78">
        <v>41.3</v>
      </c>
      <c r="AA236" s="25"/>
      <c r="AB236" s="20" t="s">
        <v>5750</v>
      </c>
      <c r="AC236" s="25" t="s">
        <v>3108</v>
      </c>
      <c r="AD236" s="25" t="s">
        <v>3109</v>
      </c>
      <c r="AE236" s="25" t="s">
        <v>5462</v>
      </c>
      <c r="AF236" s="25">
        <v>8.9</v>
      </c>
      <c r="AG236" s="25">
        <v>-17.600000000000001</v>
      </c>
      <c r="AH236" s="78">
        <v>6.4</v>
      </c>
      <c r="AI236" s="78">
        <v>7.5</v>
      </c>
    </row>
    <row r="237" spans="9:35" x14ac:dyDescent="0.2">
      <c r="I237" s="78"/>
      <c r="J237" s="20" t="s">
        <v>5750</v>
      </c>
      <c r="K237" s="78" t="s">
        <v>2000</v>
      </c>
      <c r="L237" s="78" t="s">
        <v>2002</v>
      </c>
      <c r="M237" s="78" t="s">
        <v>4106</v>
      </c>
      <c r="N237" s="78">
        <v>16.5</v>
      </c>
      <c r="O237" s="78">
        <v>0</v>
      </c>
      <c r="P237" s="25">
        <v>87.9</v>
      </c>
      <c r="Q237" s="25">
        <v>-59.3</v>
      </c>
      <c r="R237" s="25"/>
      <c r="S237" s="20" t="s">
        <v>5750</v>
      </c>
      <c r="T237" s="25" t="s">
        <v>2000</v>
      </c>
      <c r="U237" s="25" t="s">
        <v>2002</v>
      </c>
      <c r="V237" s="25" t="s">
        <v>4106</v>
      </c>
      <c r="W237" s="25">
        <v>12.2</v>
      </c>
      <c r="X237" s="25">
        <v>26.5</v>
      </c>
      <c r="Y237" s="25">
        <v>76.599999999999994</v>
      </c>
      <c r="Z237" s="78">
        <v>78.7</v>
      </c>
      <c r="AA237" s="25"/>
      <c r="AB237" s="20" t="s">
        <v>5750</v>
      </c>
      <c r="AC237" s="25" t="s">
        <v>3110</v>
      </c>
      <c r="AD237" s="25" t="s">
        <v>3111</v>
      </c>
      <c r="AE237" s="25" t="s">
        <v>5463</v>
      </c>
      <c r="AF237" s="25">
        <v>-21.7</v>
      </c>
      <c r="AG237" s="25">
        <v>-0.6</v>
      </c>
      <c r="AH237" s="78">
        <v>-76.3</v>
      </c>
      <c r="AI237" s="78">
        <v>16.399999999999999</v>
      </c>
    </row>
    <row r="238" spans="9:35" x14ac:dyDescent="0.2">
      <c r="I238" s="78"/>
      <c r="J238" s="20" t="s">
        <v>5750</v>
      </c>
      <c r="K238" s="78" t="s">
        <v>2003</v>
      </c>
      <c r="L238" s="78" t="s">
        <v>2005</v>
      </c>
      <c r="M238" s="78" t="s">
        <v>4692</v>
      </c>
      <c r="N238" s="78">
        <v>19.2</v>
      </c>
      <c r="O238" s="78">
        <v>10.1</v>
      </c>
      <c r="P238" s="25">
        <v>50.8</v>
      </c>
      <c r="Q238" s="25">
        <v>-19.8</v>
      </c>
      <c r="R238" s="25"/>
      <c r="S238" s="20" t="s">
        <v>5750</v>
      </c>
      <c r="T238" s="25" t="s">
        <v>2003</v>
      </c>
      <c r="U238" s="25" t="s">
        <v>2005</v>
      </c>
      <c r="V238" s="25" t="s">
        <v>4692</v>
      </c>
      <c r="W238" s="25">
        <v>2.5</v>
      </c>
      <c r="X238" s="25">
        <v>23.7</v>
      </c>
      <c r="Y238" s="25">
        <v>-11.8</v>
      </c>
      <c r="Z238" s="78">
        <v>-22.7</v>
      </c>
      <c r="AA238" s="25"/>
      <c r="AB238" s="20" t="s">
        <v>5750</v>
      </c>
      <c r="AC238" s="25" t="s">
        <v>3112</v>
      </c>
      <c r="AD238" s="25" t="s">
        <v>3113</v>
      </c>
      <c r="AE238" s="25" t="s">
        <v>5464</v>
      </c>
      <c r="AF238" s="25">
        <v>7.1</v>
      </c>
      <c r="AG238" s="25">
        <v>16.3</v>
      </c>
      <c r="AH238" s="78">
        <v>-5.7</v>
      </c>
      <c r="AI238" s="78">
        <v>43</v>
      </c>
    </row>
    <row r="239" spans="9:35" x14ac:dyDescent="0.2">
      <c r="I239" s="78"/>
      <c r="J239" s="20" t="s">
        <v>5750</v>
      </c>
      <c r="K239" s="78" t="s">
        <v>2006</v>
      </c>
      <c r="L239" s="78" t="s">
        <v>2008</v>
      </c>
      <c r="M239" s="78" t="s">
        <v>4609</v>
      </c>
      <c r="N239" s="78">
        <v>24.5</v>
      </c>
      <c r="O239" s="78">
        <v>14.5</v>
      </c>
      <c r="P239" s="25">
        <v>61.2</v>
      </c>
      <c r="Q239" s="25">
        <v>4.9000000000000004</v>
      </c>
      <c r="R239" s="25"/>
      <c r="S239" s="20" t="s">
        <v>5750</v>
      </c>
      <c r="T239" s="25" t="s">
        <v>2006</v>
      </c>
      <c r="U239" s="25" t="s">
        <v>2008</v>
      </c>
      <c r="V239" s="25" t="s">
        <v>4609</v>
      </c>
      <c r="W239" s="25">
        <v>-70.2</v>
      </c>
      <c r="X239" s="25">
        <v>26.5</v>
      </c>
      <c r="Y239" s="25">
        <v>-62.6</v>
      </c>
      <c r="Z239" s="78">
        <v>-102.7</v>
      </c>
      <c r="AA239" s="25"/>
      <c r="AB239" s="20" t="s">
        <v>5750</v>
      </c>
      <c r="AC239" s="25" t="s">
        <v>3114</v>
      </c>
      <c r="AD239" s="25" t="s">
        <v>3115</v>
      </c>
      <c r="AE239" s="25" t="s">
        <v>5465</v>
      </c>
      <c r="AF239" s="25">
        <v>-43.9</v>
      </c>
      <c r="AG239" s="25">
        <v>40.1</v>
      </c>
      <c r="AH239" s="78">
        <v>10.7</v>
      </c>
      <c r="AI239" s="78">
        <v>-5.8</v>
      </c>
    </row>
    <row r="240" spans="9:35" x14ac:dyDescent="0.2">
      <c r="I240" s="78"/>
      <c r="J240" s="20" t="s">
        <v>5750</v>
      </c>
      <c r="K240" s="78" t="s">
        <v>2009</v>
      </c>
      <c r="L240" s="78" t="s">
        <v>2011</v>
      </c>
      <c r="M240" s="78" t="s">
        <v>4590</v>
      </c>
      <c r="N240" s="78">
        <v>67.8</v>
      </c>
      <c r="O240" s="78">
        <v>37.9</v>
      </c>
      <c r="P240" s="25">
        <v>-51.6</v>
      </c>
      <c r="Q240" s="25">
        <v>-9.9</v>
      </c>
      <c r="R240" s="25"/>
      <c r="S240" s="20" t="s">
        <v>5750</v>
      </c>
      <c r="T240" s="25" t="s">
        <v>2009</v>
      </c>
      <c r="U240" s="25" t="s">
        <v>2011</v>
      </c>
      <c r="V240" s="25" t="s">
        <v>4590</v>
      </c>
      <c r="W240" s="25">
        <v>41.5</v>
      </c>
      <c r="X240" s="25">
        <v>48.2</v>
      </c>
      <c r="Y240" s="25">
        <v>58.3</v>
      </c>
      <c r="Z240" s="78">
        <v>-6.7</v>
      </c>
      <c r="AA240" s="25"/>
      <c r="AB240" s="20" t="s">
        <v>5750</v>
      </c>
      <c r="AC240" s="25" t="s">
        <v>3116</v>
      </c>
      <c r="AD240" s="25" t="s">
        <v>3117</v>
      </c>
      <c r="AE240" s="25" t="s">
        <v>5466</v>
      </c>
      <c r="AF240" s="25">
        <v>-35.9</v>
      </c>
      <c r="AG240" s="25">
        <v>9.6</v>
      </c>
      <c r="AH240" s="78">
        <v>-76.5</v>
      </c>
      <c r="AI240" s="78">
        <v>7.5</v>
      </c>
    </row>
    <row r="241" spans="9:35" x14ac:dyDescent="0.2">
      <c r="I241" s="78"/>
      <c r="J241" s="20" t="s">
        <v>5750</v>
      </c>
      <c r="K241" s="78" t="s">
        <v>2012</v>
      </c>
      <c r="L241" s="78" t="s">
        <v>2014</v>
      </c>
      <c r="M241" s="78" t="s">
        <v>4104</v>
      </c>
      <c r="N241" s="78">
        <v>33</v>
      </c>
      <c r="O241" s="78">
        <v>10.6</v>
      </c>
      <c r="P241" s="25">
        <v>10.1</v>
      </c>
      <c r="Q241" s="25">
        <v>-46.4</v>
      </c>
      <c r="R241" s="25"/>
      <c r="S241" s="20" t="s">
        <v>5750</v>
      </c>
      <c r="T241" s="25" t="s">
        <v>2012</v>
      </c>
      <c r="U241" s="25" t="s">
        <v>2014</v>
      </c>
      <c r="V241" s="25" t="s">
        <v>4104</v>
      </c>
      <c r="W241" s="25">
        <v>-26.4</v>
      </c>
      <c r="X241" s="25">
        <v>33.6</v>
      </c>
      <c r="Y241" s="25">
        <v>82.3</v>
      </c>
      <c r="Z241" s="25">
        <v>-4.0999999999999996</v>
      </c>
      <c r="AA241" s="25"/>
      <c r="AB241" s="20" t="s">
        <v>5750</v>
      </c>
      <c r="AC241" s="25" t="s">
        <v>3118</v>
      </c>
      <c r="AD241" s="25" t="s">
        <v>3119</v>
      </c>
      <c r="AE241" s="25" t="s">
        <v>5467</v>
      </c>
      <c r="AF241" s="25">
        <v>26.4</v>
      </c>
      <c r="AG241" s="25">
        <v>33.299999999999997</v>
      </c>
      <c r="AH241" s="78">
        <v>14.4</v>
      </c>
      <c r="AI241" s="78">
        <v>20.9</v>
      </c>
    </row>
    <row r="242" spans="9:35" x14ac:dyDescent="0.2">
      <c r="I242" s="78"/>
      <c r="J242" s="20" t="s">
        <v>5750</v>
      </c>
      <c r="K242" s="78" t="s">
        <v>2015</v>
      </c>
      <c r="L242" s="78" t="s">
        <v>2017</v>
      </c>
      <c r="M242" s="78" t="s">
        <v>4335</v>
      </c>
      <c r="N242" s="78">
        <v>97.6</v>
      </c>
      <c r="O242" s="78">
        <v>9.1</v>
      </c>
      <c r="P242" s="25">
        <v>112</v>
      </c>
      <c r="Q242" s="25">
        <v>69.3</v>
      </c>
      <c r="R242" s="25"/>
      <c r="S242" s="20" t="s">
        <v>5750</v>
      </c>
      <c r="T242" s="25" t="s">
        <v>2015</v>
      </c>
      <c r="U242" s="25" t="s">
        <v>2017</v>
      </c>
      <c r="V242" s="25" t="s">
        <v>4335</v>
      </c>
      <c r="W242" s="25">
        <v>55</v>
      </c>
      <c r="X242" s="25">
        <v>22.1</v>
      </c>
      <c r="Y242" s="25">
        <v>51.5</v>
      </c>
      <c r="Z242" s="25">
        <v>8.1999999999999993</v>
      </c>
      <c r="AA242" s="25"/>
      <c r="AB242" s="20" t="s">
        <v>5750</v>
      </c>
      <c r="AC242" s="25" t="s">
        <v>3120</v>
      </c>
      <c r="AD242" s="25" t="s">
        <v>3121</v>
      </c>
      <c r="AE242" s="25" t="s">
        <v>5468</v>
      </c>
      <c r="AF242" s="25">
        <v>-9.5</v>
      </c>
      <c r="AG242" s="25">
        <v>43.5</v>
      </c>
      <c r="AH242" s="78">
        <v>16.5</v>
      </c>
      <c r="AI242" s="78">
        <v>7.5</v>
      </c>
    </row>
    <row r="243" spans="9:35" x14ac:dyDescent="0.2">
      <c r="I243" s="78"/>
      <c r="J243" s="20" t="s">
        <v>5750</v>
      </c>
      <c r="K243" s="78" t="s">
        <v>2018</v>
      </c>
      <c r="L243" s="78" t="s">
        <v>2020</v>
      </c>
      <c r="M243" s="78" t="s">
        <v>4714</v>
      </c>
      <c r="N243" s="78">
        <v>34.799999999999997</v>
      </c>
      <c r="O243" s="78">
        <v>3.2</v>
      </c>
      <c r="P243" s="25">
        <v>56.9</v>
      </c>
      <c r="Q243" s="25">
        <v>-17.5</v>
      </c>
      <c r="R243" s="25"/>
      <c r="S243" s="20" t="s">
        <v>5750</v>
      </c>
      <c r="T243" s="25" t="s">
        <v>2018</v>
      </c>
      <c r="U243" s="25" t="s">
        <v>2020</v>
      </c>
      <c r="V243" s="25" t="s">
        <v>4714</v>
      </c>
      <c r="W243" s="25">
        <v>21.3</v>
      </c>
      <c r="X243" s="25">
        <v>35.9</v>
      </c>
      <c r="Y243" s="25">
        <v>67.8</v>
      </c>
      <c r="Z243" s="25">
        <v>-16.5</v>
      </c>
      <c r="AA243" s="25"/>
      <c r="AB243" s="20" t="s">
        <v>5750</v>
      </c>
      <c r="AC243" s="25" t="s">
        <v>3122</v>
      </c>
      <c r="AD243" s="25" t="s">
        <v>3123</v>
      </c>
      <c r="AE243" s="25" t="s">
        <v>5320</v>
      </c>
      <c r="AF243" s="25">
        <v>2.9</v>
      </c>
      <c r="AG243" s="25">
        <v>-4</v>
      </c>
      <c r="AH243" s="78">
        <v>88.7</v>
      </c>
      <c r="AI243" s="78">
        <v>16.399999999999999</v>
      </c>
    </row>
    <row r="244" spans="9:35" x14ac:dyDescent="0.2">
      <c r="I244" s="78"/>
      <c r="J244" s="20" t="s">
        <v>5750</v>
      </c>
      <c r="K244" s="78" t="s">
        <v>2021</v>
      </c>
      <c r="L244" s="78" t="s">
        <v>2023</v>
      </c>
      <c r="M244" s="78" t="s">
        <v>4685</v>
      </c>
      <c r="N244" s="78">
        <v>14.4</v>
      </c>
      <c r="O244" s="78">
        <v>17.3</v>
      </c>
      <c r="P244" s="25">
        <v>29.1</v>
      </c>
      <c r="Q244" s="25">
        <v>18.7</v>
      </c>
      <c r="R244" s="25"/>
      <c r="S244" s="20" t="s">
        <v>5750</v>
      </c>
      <c r="T244" s="25" t="s">
        <v>2021</v>
      </c>
      <c r="U244" s="25" t="s">
        <v>2023</v>
      </c>
      <c r="V244" s="25" t="s">
        <v>4685</v>
      </c>
      <c r="W244" s="25">
        <v>-49.7</v>
      </c>
      <c r="X244" s="25">
        <v>40.5</v>
      </c>
      <c r="Y244" s="25">
        <v>-30.3</v>
      </c>
      <c r="Z244" s="25">
        <v>16.5</v>
      </c>
      <c r="AA244" s="25"/>
      <c r="AB244" s="20" t="s">
        <v>5750</v>
      </c>
      <c r="AC244" s="25" t="s">
        <v>3124</v>
      </c>
      <c r="AD244" s="25" t="s">
        <v>3125</v>
      </c>
      <c r="AE244" s="25" t="s">
        <v>5321</v>
      </c>
      <c r="AF244" s="25">
        <v>61.5</v>
      </c>
      <c r="AG244" s="25">
        <v>43.5</v>
      </c>
      <c r="AH244" s="78">
        <v>80.5</v>
      </c>
      <c r="AI244" s="78">
        <v>-10.199999999999999</v>
      </c>
    </row>
    <row r="245" spans="9:35" x14ac:dyDescent="0.2">
      <c r="I245" s="78"/>
      <c r="J245" s="20" t="s">
        <v>5750</v>
      </c>
      <c r="K245" s="78" t="s">
        <v>2024</v>
      </c>
      <c r="L245" s="78" t="s">
        <v>2026</v>
      </c>
      <c r="M245" s="78" t="s">
        <v>4649</v>
      </c>
      <c r="N245" s="78">
        <v>53.9</v>
      </c>
      <c r="O245" s="78">
        <v>16.5</v>
      </c>
      <c r="P245" s="25">
        <v>71.099999999999994</v>
      </c>
      <c r="Q245" s="25">
        <v>18.7</v>
      </c>
      <c r="R245" s="25"/>
      <c r="S245" s="20" t="s">
        <v>5750</v>
      </c>
      <c r="T245" s="25" t="s">
        <v>2024</v>
      </c>
      <c r="U245" s="25" t="s">
        <v>2026</v>
      </c>
      <c r="V245" s="25" t="s">
        <v>4649</v>
      </c>
      <c r="W245" s="25">
        <v>42.9</v>
      </c>
      <c r="X245" s="25">
        <v>15.3</v>
      </c>
      <c r="Y245" s="25">
        <v>45.1</v>
      </c>
      <c r="Z245" s="25">
        <v>24.7</v>
      </c>
      <c r="AA245" s="25"/>
      <c r="AB245" s="20" t="s">
        <v>5750</v>
      </c>
      <c r="AC245" s="25" t="s">
        <v>3126</v>
      </c>
      <c r="AD245" s="25" t="s">
        <v>3127</v>
      </c>
      <c r="AE245" s="25" t="s">
        <v>5469</v>
      </c>
      <c r="AF245" s="25">
        <v>27.6</v>
      </c>
      <c r="AG245" s="25">
        <v>36.700000000000003</v>
      </c>
      <c r="AH245" s="78">
        <v>20.5</v>
      </c>
      <c r="AI245" s="78">
        <v>-10.199999999999999</v>
      </c>
    </row>
    <row r="246" spans="9:35" x14ac:dyDescent="0.2">
      <c r="I246" s="78"/>
      <c r="J246" s="20" t="s">
        <v>5750</v>
      </c>
      <c r="K246" s="78" t="s">
        <v>2027</v>
      </c>
      <c r="L246" s="78" t="s">
        <v>2029</v>
      </c>
      <c r="M246" s="78" t="s">
        <v>4202</v>
      </c>
      <c r="N246" s="78">
        <v>58.3</v>
      </c>
      <c r="O246" s="78">
        <v>47</v>
      </c>
      <c r="P246" s="25">
        <v>55.4</v>
      </c>
      <c r="Q246" s="25">
        <v>-53.6</v>
      </c>
      <c r="R246" s="25"/>
      <c r="S246" s="20" t="s">
        <v>5750</v>
      </c>
      <c r="T246" s="25" t="s">
        <v>2027</v>
      </c>
      <c r="U246" s="25" t="s">
        <v>2029</v>
      </c>
      <c r="V246" s="25" t="s">
        <v>4202</v>
      </c>
      <c r="W246" s="25">
        <v>-34.299999999999997</v>
      </c>
      <c r="X246" s="25">
        <v>22.1</v>
      </c>
      <c r="Y246" s="25">
        <v>64.7</v>
      </c>
      <c r="Z246" s="25">
        <v>-148.5</v>
      </c>
      <c r="AA246" s="25"/>
      <c r="AB246" s="20" t="s">
        <v>5750</v>
      </c>
      <c r="AC246" s="25" t="s">
        <v>3128</v>
      </c>
      <c r="AD246" s="25" t="s">
        <v>3129</v>
      </c>
      <c r="AE246" s="25" t="s">
        <v>5470</v>
      </c>
      <c r="AF246" s="25">
        <v>12.3</v>
      </c>
      <c r="AG246" s="25">
        <v>-21</v>
      </c>
      <c r="AH246" s="78">
        <v>14.3</v>
      </c>
      <c r="AI246" s="78">
        <v>-19.100000000000001</v>
      </c>
    </row>
    <row r="247" spans="9:35" x14ac:dyDescent="0.2">
      <c r="I247" s="78"/>
      <c r="J247" s="20" t="s">
        <v>5750</v>
      </c>
      <c r="K247" s="78" t="s">
        <v>2030</v>
      </c>
      <c r="L247" s="78" t="s">
        <v>2032</v>
      </c>
      <c r="M247" s="78" t="s">
        <v>4602</v>
      </c>
      <c r="N247" s="78">
        <v>80.599999999999994</v>
      </c>
      <c r="O247" s="78">
        <v>49.3</v>
      </c>
      <c r="P247" s="25">
        <v>10.7</v>
      </c>
      <c r="Q247" s="25">
        <v>4.2</v>
      </c>
      <c r="R247" s="25"/>
      <c r="S247" s="20" t="s">
        <v>5750</v>
      </c>
      <c r="T247" s="25" t="s">
        <v>2030</v>
      </c>
      <c r="U247" s="25" t="s">
        <v>2032</v>
      </c>
      <c r="V247" s="25" t="s">
        <v>4602</v>
      </c>
      <c r="W247" s="25">
        <v>-4.0999999999999996</v>
      </c>
      <c r="X247" s="25">
        <v>49.6</v>
      </c>
      <c r="Y247" s="25">
        <v>12.7</v>
      </c>
      <c r="Z247" s="25">
        <v>45.4</v>
      </c>
      <c r="AA247" s="25"/>
      <c r="AB247" s="20" t="s">
        <v>5750</v>
      </c>
      <c r="AC247" s="25" t="s">
        <v>3130</v>
      </c>
      <c r="AD247" s="25" t="s">
        <v>3131</v>
      </c>
      <c r="AE247" s="25" t="s">
        <v>5471</v>
      </c>
      <c r="AF247" s="25">
        <v>-5.3</v>
      </c>
      <c r="AG247" s="25">
        <v>-31.1</v>
      </c>
      <c r="AH247" s="78">
        <v>22.1</v>
      </c>
      <c r="AI247" s="78">
        <v>-54.6</v>
      </c>
    </row>
    <row r="248" spans="9:35" x14ac:dyDescent="0.2">
      <c r="I248" s="78"/>
      <c r="J248" s="20" t="s">
        <v>5750</v>
      </c>
      <c r="K248" s="78" t="s">
        <v>2033</v>
      </c>
      <c r="L248" s="78" t="s">
        <v>2035</v>
      </c>
      <c r="M248" s="78" t="s">
        <v>4528</v>
      </c>
      <c r="N248" s="78">
        <v>58.9</v>
      </c>
      <c r="O248" s="78">
        <v>44.8</v>
      </c>
      <c r="P248" s="25">
        <v>54.4</v>
      </c>
      <c r="Q248" s="25">
        <v>25.9</v>
      </c>
      <c r="R248" s="25"/>
      <c r="S248" s="20" t="s">
        <v>5750</v>
      </c>
      <c r="T248" s="25" t="s">
        <v>2033</v>
      </c>
      <c r="U248" s="25" t="s">
        <v>2035</v>
      </c>
      <c r="V248" s="25" t="s">
        <v>4528</v>
      </c>
      <c r="W248" s="25">
        <v>8.5</v>
      </c>
      <c r="X248" s="25">
        <v>51.9</v>
      </c>
      <c r="Y248" s="25">
        <v>35.1</v>
      </c>
      <c r="Z248" s="25">
        <v>24.7</v>
      </c>
      <c r="AA248" s="25"/>
      <c r="AB248" s="20" t="s">
        <v>5750</v>
      </c>
      <c r="AC248" s="25" t="s">
        <v>3132</v>
      </c>
      <c r="AD248" s="25" t="s">
        <v>3133</v>
      </c>
      <c r="AE248" s="25" t="s">
        <v>5322</v>
      </c>
      <c r="AF248" s="25">
        <v>64.7</v>
      </c>
      <c r="AG248" s="25">
        <v>26.5</v>
      </c>
      <c r="AH248" s="78">
        <v>27.7</v>
      </c>
      <c r="AI248" s="78">
        <v>-32.4</v>
      </c>
    </row>
    <row r="249" spans="9:35" x14ac:dyDescent="0.2">
      <c r="I249" s="78"/>
      <c r="J249" s="20" t="s">
        <v>5750</v>
      </c>
      <c r="K249" s="78" t="s">
        <v>2036</v>
      </c>
      <c r="L249" s="78" t="s">
        <v>2038</v>
      </c>
      <c r="M249" s="78" t="s">
        <v>4121</v>
      </c>
      <c r="N249" s="78">
        <v>86.6</v>
      </c>
      <c r="O249" s="78">
        <v>-7.2</v>
      </c>
      <c r="P249" s="25">
        <v>112</v>
      </c>
      <c r="Q249" s="25">
        <v>-24.7</v>
      </c>
      <c r="R249" s="25"/>
      <c r="S249" s="20" t="s">
        <v>5750</v>
      </c>
      <c r="T249" s="25" t="s">
        <v>2036</v>
      </c>
      <c r="U249" s="25" t="s">
        <v>2038</v>
      </c>
      <c r="V249" s="25" t="s">
        <v>4121</v>
      </c>
      <c r="W249" s="25">
        <v>7.5</v>
      </c>
      <c r="X249" s="25">
        <v>33.6</v>
      </c>
      <c r="Y249" s="25">
        <v>71.099999999999994</v>
      </c>
      <c r="Z249" s="25">
        <v>53.6</v>
      </c>
      <c r="AA249" s="25"/>
      <c r="AB249" s="20" t="s">
        <v>5750</v>
      </c>
      <c r="AC249" s="25" t="s">
        <v>3134</v>
      </c>
      <c r="AD249" s="25" t="s">
        <v>3135</v>
      </c>
      <c r="AE249" s="25" t="s">
        <v>5472</v>
      </c>
      <c r="AF249" s="25">
        <v>-48.5</v>
      </c>
      <c r="AG249" s="25">
        <v>-0.6</v>
      </c>
      <c r="AH249" s="78">
        <v>50.3</v>
      </c>
      <c r="AI249" s="78">
        <v>-10.199999999999999</v>
      </c>
    </row>
    <row r="250" spans="9:35" x14ac:dyDescent="0.2">
      <c r="I250" s="78"/>
      <c r="J250" s="20" t="s">
        <v>5750</v>
      </c>
      <c r="K250" s="78" t="s">
        <v>2039</v>
      </c>
      <c r="L250" s="78" t="s">
        <v>2041</v>
      </c>
      <c r="M250" s="78" t="s">
        <v>4678</v>
      </c>
      <c r="N250" s="78">
        <v>14.3</v>
      </c>
      <c r="O250" s="78">
        <v>-8</v>
      </c>
      <c r="P250" s="25">
        <v>36.4</v>
      </c>
      <c r="Q250" s="25">
        <v>18.7</v>
      </c>
      <c r="R250" s="25"/>
      <c r="S250" s="20" t="s">
        <v>5750</v>
      </c>
      <c r="T250" s="25" t="s">
        <v>2039</v>
      </c>
      <c r="U250" s="25" t="s">
        <v>2041</v>
      </c>
      <c r="V250" s="25" t="s">
        <v>4678</v>
      </c>
      <c r="W250" s="25">
        <v>31.3</v>
      </c>
      <c r="X250" s="25">
        <v>38.200000000000003</v>
      </c>
      <c r="Y250" s="25">
        <v>56.4</v>
      </c>
      <c r="Z250" s="25">
        <v>86.6</v>
      </c>
      <c r="AA250" s="25"/>
      <c r="AB250" s="20" t="s">
        <v>5750</v>
      </c>
      <c r="AC250" s="25" t="s">
        <v>3136</v>
      </c>
      <c r="AD250" s="25" t="s">
        <v>3137</v>
      </c>
      <c r="AE250" s="25" t="s">
        <v>5473</v>
      </c>
      <c r="AF250" s="25">
        <v>-28.3</v>
      </c>
      <c r="AG250" s="25">
        <v>6.2</v>
      </c>
      <c r="AH250" s="78">
        <v>9.1</v>
      </c>
      <c r="AI250" s="78">
        <v>16.399999999999999</v>
      </c>
    </row>
    <row r="251" spans="9:35" x14ac:dyDescent="0.2">
      <c r="I251" s="78"/>
      <c r="J251" s="20" t="s">
        <v>5750</v>
      </c>
      <c r="K251" s="78" t="s">
        <v>2042</v>
      </c>
      <c r="L251" s="78" t="s">
        <v>2044</v>
      </c>
      <c r="M251" s="78" t="s">
        <v>4660</v>
      </c>
      <c r="N251" s="78">
        <v>11.9</v>
      </c>
      <c r="O251" s="78">
        <v>23.2</v>
      </c>
      <c r="P251" s="25">
        <v>27.8</v>
      </c>
      <c r="Q251" s="25">
        <v>69.3</v>
      </c>
      <c r="R251" s="25"/>
      <c r="S251" s="20" t="s">
        <v>5750</v>
      </c>
      <c r="T251" s="25" t="s">
        <v>2042</v>
      </c>
      <c r="U251" s="25" t="s">
        <v>2044</v>
      </c>
      <c r="V251" s="25" t="s">
        <v>4660</v>
      </c>
      <c r="W251" s="25">
        <v>30.6</v>
      </c>
      <c r="X251" s="25">
        <v>15.3</v>
      </c>
      <c r="Y251" s="25">
        <v>42.7</v>
      </c>
      <c r="Z251" s="25">
        <v>41.2</v>
      </c>
      <c r="AA251" s="25"/>
      <c r="AB251" s="20" t="s">
        <v>5750</v>
      </c>
      <c r="AC251" s="25" t="s">
        <v>3138</v>
      </c>
      <c r="AD251" s="25" t="s">
        <v>3139</v>
      </c>
      <c r="AE251" s="25" t="s">
        <v>5474</v>
      </c>
      <c r="AF251" s="25">
        <v>-49.7</v>
      </c>
      <c r="AG251" s="25">
        <v>6.2</v>
      </c>
      <c r="AH251" s="78">
        <v>-101.4</v>
      </c>
      <c r="AI251" s="78">
        <v>-1.3</v>
      </c>
    </row>
    <row r="252" spans="9:35" x14ac:dyDescent="0.2">
      <c r="I252" s="78"/>
      <c r="J252" s="20" t="s">
        <v>5750</v>
      </c>
      <c r="K252" s="78" t="s">
        <v>2045</v>
      </c>
      <c r="L252" s="78" t="s">
        <v>2047</v>
      </c>
      <c r="M252" s="78" t="s">
        <v>4119</v>
      </c>
      <c r="N252" s="78">
        <v>-78.5</v>
      </c>
      <c r="O252" s="78">
        <v>3.9</v>
      </c>
      <c r="P252" s="25">
        <v>68</v>
      </c>
      <c r="Q252" s="25">
        <v>-10.199999999999999</v>
      </c>
      <c r="R252" s="25"/>
      <c r="S252" s="20" t="s">
        <v>5750</v>
      </c>
      <c r="T252" s="25" t="s">
        <v>2045</v>
      </c>
      <c r="U252" s="25" t="s">
        <v>2047</v>
      </c>
      <c r="V252" s="25" t="s">
        <v>4119</v>
      </c>
      <c r="W252" s="25">
        <v>-11.3</v>
      </c>
      <c r="X252" s="25">
        <v>40.5</v>
      </c>
      <c r="Y252" s="25">
        <v>73.400000000000006</v>
      </c>
      <c r="Z252" s="25">
        <v>45.4</v>
      </c>
      <c r="AA252" s="25"/>
      <c r="AB252" s="20" t="s">
        <v>5750</v>
      </c>
      <c r="AC252" s="25" t="s">
        <v>3140</v>
      </c>
      <c r="AD252" s="25" t="s">
        <v>3141</v>
      </c>
      <c r="AE252" s="25" t="s">
        <v>5475</v>
      </c>
      <c r="AF252" s="25">
        <v>8.4</v>
      </c>
      <c r="AG252" s="25">
        <v>-27.7</v>
      </c>
      <c r="AH252" s="78">
        <v>3.9</v>
      </c>
      <c r="AI252" s="78">
        <v>25.3</v>
      </c>
    </row>
    <row r="253" spans="9:35" x14ac:dyDescent="0.2">
      <c r="I253" s="78"/>
      <c r="J253" s="20" t="s">
        <v>5750</v>
      </c>
      <c r="K253" s="78" t="s">
        <v>2048</v>
      </c>
      <c r="L253" s="78" t="s">
        <v>2050</v>
      </c>
      <c r="M253" s="78" t="s">
        <v>4295</v>
      </c>
      <c r="N253" s="78">
        <v>34.799999999999997</v>
      </c>
      <c r="O253" s="78">
        <v>-6.5</v>
      </c>
      <c r="P253" s="25">
        <v>-59.3</v>
      </c>
      <c r="Q253" s="25">
        <v>-3</v>
      </c>
      <c r="R253" s="25"/>
      <c r="S253" s="20" t="s">
        <v>5750</v>
      </c>
      <c r="T253" s="25" t="s">
        <v>2048</v>
      </c>
      <c r="U253" s="25" t="s">
        <v>2050</v>
      </c>
      <c r="V253" s="25" t="s">
        <v>4295</v>
      </c>
      <c r="W253" s="25">
        <v>47.6</v>
      </c>
      <c r="X253" s="25">
        <v>15.3</v>
      </c>
      <c r="Y253" s="25">
        <v>78.8</v>
      </c>
      <c r="Z253" s="25">
        <v>20.6</v>
      </c>
      <c r="AA253" s="25"/>
      <c r="AB253" s="20" t="s">
        <v>5750</v>
      </c>
      <c r="AC253" s="25" t="s">
        <v>3142</v>
      </c>
      <c r="AD253" s="25" t="s">
        <v>3143</v>
      </c>
      <c r="AE253" s="25" t="s">
        <v>5476</v>
      </c>
      <c r="AF253" s="25">
        <v>-1.4</v>
      </c>
      <c r="AG253" s="25">
        <v>-48.1</v>
      </c>
      <c r="AH253" s="78">
        <v>-53.1</v>
      </c>
      <c r="AI253" s="78">
        <v>-14.6</v>
      </c>
    </row>
    <row r="254" spans="9:35" x14ac:dyDescent="0.2">
      <c r="I254" s="78"/>
      <c r="J254" s="20" t="s">
        <v>5750</v>
      </c>
      <c r="K254" s="78" t="s">
        <v>2051</v>
      </c>
      <c r="L254" s="78" t="s">
        <v>2053</v>
      </c>
      <c r="M254" s="78" t="s">
        <v>4661</v>
      </c>
      <c r="N254" s="78">
        <v>-63.9</v>
      </c>
      <c r="O254" s="78">
        <v>-17.7</v>
      </c>
      <c r="P254" s="25">
        <v>55.7</v>
      </c>
      <c r="Q254" s="25">
        <v>62</v>
      </c>
      <c r="R254" s="25"/>
      <c r="S254" s="20" t="s">
        <v>5750</v>
      </c>
      <c r="T254" s="25" t="s">
        <v>2051</v>
      </c>
      <c r="U254" s="25" t="s">
        <v>2053</v>
      </c>
      <c r="V254" s="25" t="s">
        <v>4661</v>
      </c>
      <c r="W254" s="25">
        <v>30.8</v>
      </c>
      <c r="X254" s="25">
        <v>45</v>
      </c>
      <c r="Y254" s="25">
        <v>55.2</v>
      </c>
      <c r="Z254" s="25">
        <v>20.6</v>
      </c>
      <c r="AA254" s="25"/>
      <c r="AB254" s="20" t="s">
        <v>5750</v>
      </c>
      <c r="AC254" s="25" t="s">
        <v>3144</v>
      </c>
      <c r="AD254" s="25" t="s">
        <v>3145</v>
      </c>
      <c r="AE254" s="25" t="s">
        <v>5477</v>
      </c>
      <c r="AF254" s="25">
        <v>-89.7</v>
      </c>
      <c r="AG254" s="25">
        <v>-71.8</v>
      </c>
      <c r="AH254" s="78">
        <v>-158.5</v>
      </c>
      <c r="AI254" s="78">
        <v>-41.3</v>
      </c>
    </row>
    <row r="255" spans="9:35" x14ac:dyDescent="0.2">
      <c r="I255" s="78"/>
      <c r="J255" s="20" t="s">
        <v>5750</v>
      </c>
      <c r="K255" s="78" t="s">
        <v>2054</v>
      </c>
      <c r="L255" s="78" t="s">
        <v>2056</v>
      </c>
      <c r="M255" s="78" t="s">
        <v>4222</v>
      </c>
      <c r="N255" s="78">
        <v>57.9</v>
      </c>
      <c r="O255" s="78">
        <v>-13.2</v>
      </c>
      <c r="P255" s="25">
        <v>102</v>
      </c>
      <c r="Q255" s="25">
        <v>-89.8</v>
      </c>
      <c r="R255" s="25"/>
      <c r="S255" s="20" t="s">
        <v>5750</v>
      </c>
      <c r="T255" s="25" t="s">
        <v>2054</v>
      </c>
      <c r="U255" s="25" t="s">
        <v>2056</v>
      </c>
      <c r="V255" s="25" t="s">
        <v>4222</v>
      </c>
      <c r="W255" s="25">
        <v>45.7</v>
      </c>
      <c r="X255" s="25">
        <v>47.3</v>
      </c>
      <c r="Y255" s="25">
        <v>87.3</v>
      </c>
      <c r="Z255" s="25">
        <v>16.5</v>
      </c>
      <c r="AA255" s="25"/>
      <c r="AB255" s="20" t="s">
        <v>5750</v>
      </c>
      <c r="AC255" s="25" t="s">
        <v>3146</v>
      </c>
      <c r="AD255" s="25" t="s">
        <v>3147</v>
      </c>
      <c r="AE255" s="25" t="s">
        <v>5478</v>
      </c>
      <c r="AF255" s="25">
        <v>-32.4</v>
      </c>
      <c r="AG255" s="25">
        <v>57</v>
      </c>
      <c r="AH255" s="78">
        <v>-97.3</v>
      </c>
      <c r="AI255" s="78">
        <v>-76.8</v>
      </c>
    </row>
    <row r="256" spans="9:35" x14ac:dyDescent="0.2">
      <c r="I256" s="78"/>
      <c r="J256" s="20" t="s">
        <v>5750</v>
      </c>
      <c r="K256" s="78" t="s">
        <v>2057</v>
      </c>
      <c r="L256" s="78" t="s">
        <v>2059</v>
      </c>
      <c r="M256" s="78" t="s">
        <v>4200</v>
      </c>
      <c r="N256" s="78">
        <v>-124</v>
      </c>
      <c r="O256" s="78">
        <v>12.1</v>
      </c>
      <c r="P256" s="25">
        <v>22</v>
      </c>
      <c r="Q256" s="25">
        <v>40.4</v>
      </c>
      <c r="R256" s="25"/>
      <c r="S256" s="20" t="s">
        <v>5750</v>
      </c>
      <c r="T256" s="25" t="s">
        <v>2057</v>
      </c>
      <c r="U256" s="25" t="s">
        <v>2059</v>
      </c>
      <c r="V256" s="25" t="s">
        <v>4200</v>
      </c>
      <c r="W256" s="25">
        <v>18.2</v>
      </c>
      <c r="X256" s="25">
        <v>49.6</v>
      </c>
      <c r="Y256" s="25">
        <v>56.1</v>
      </c>
      <c r="Z256" s="25">
        <v>16.5</v>
      </c>
      <c r="AA256" s="25"/>
      <c r="AB256" s="20" t="s">
        <v>5750</v>
      </c>
      <c r="AC256" s="25" t="s">
        <v>3148</v>
      </c>
      <c r="AD256" s="25" t="s">
        <v>3149</v>
      </c>
      <c r="AE256" s="25" t="s">
        <v>5479</v>
      </c>
      <c r="AF256" s="25">
        <v>6.4</v>
      </c>
      <c r="AG256" s="25">
        <v>26.5</v>
      </c>
      <c r="AH256" s="78">
        <v>-49.8</v>
      </c>
      <c r="AI256" s="78">
        <v>-41.3</v>
      </c>
    </row>
    <row r="257" spans="9:35" x14ac:dyDescent="0.2">
      <c r="I257" s="78"/>
      <c r="J257" s="20" t="s">
        <v>5750</v>
      </c>
      <c r="K257" s="78" t="s">
        <v>2060</v>
      </c>
      <c r="L257" s="78" t="s">
        <v>2062</v>
      </c>
      <c r="M257" s="78" t="s">
        <v>4707</v>
      </c>
      <c r="N257" s="78">
        <v>-146.69999999999999</v>
      </c>
      <c r="O257" s="78">
        <v>-171.6</v>
      </c>
      <c r="P257" s="25">
        <v>41.2</v>
      </c>
      <c r="Q257" s="25">
        <v>-60.8</v>
      </c>
      <c r="R257" s="25"/>
      <c r="S257" s="20" t="s">
        <v>5750</v>
      </c>
      <c r="T257" s="25" t="s">
        <v>2060</v>
      </c>
      <c r="U257" s="25" t="s">
        <v>2062</v>
      </c>
      <c r="V257" s="25" t="s">
        <v>4707</v>
      </c>
      <c r="W257" s="25">
        <v>1.2</v>
      </c>
      <c r="X257" s="25">
        <v>47.3</v>
      </c>
      <c r="Y257" s="25">
        <v>-19.5</v>
      </c>
      <c r="Z257" s="25">
        <v>-243.3</v>
      </c>
      <c r="AA257" s="25"/>
      <c r="AB257" s="20" t="s">
        <v>5750</v>
      </c>
      <c r="AC257" s="25" t="s">
        <v>3150</v>
      </c>
      <c r="AD257" s="25" t="s">
        <v>3151</v>
      </c>
      <c r="AE257" s="25" t="s">
        <v>5323</v>
      </c>
      <c r="AF257" s="25">
        <v>30</v>
      </c>
      <c r="AG257" s="25">
        <v>57</v>
      </c>
      <c r="AH257" s="78">
        <v>69.099999999999994</v>
      </c>
      <c r="AI257" s="78">
        <v>-5.8</v>
      </c>
    </row>
    <row r="258" spans="9:35" x14ac:dyDescent="0.2">
      <c r="I258" s="78"/>
      <c r="J258" s="20" t="s">
        <v>5750</v>
      </c>
      <c r="K258" s="78" t="s">
        <v>2063</v>
      </c>
      <c r="L258" s="78" t="s">
        <v>2065</v>
      </c>
      <c r="M258" s="78" t="s">
        <v>4267</v>
      </c>
      <c r="N258" s="78">
        <v>12.4</v>
      </c>
      <c r="O258" s="78">
        <v>9.1</v>
      </c>
      <c r="P258" s="25">
        <v>4.7</v>
      </c>
      <c r="Q258" s="25">
        <v>-3</v>
      </c>
      <c r="R258" s="25"/>
      <c r="S258" s="20" t="s">
        <v>5750</v>
      </c>
      <c r="T258" s="25" t="s">
        <v>2063</v>
      </c>
      <c r="U258" s="25" t="s">
        <v>2065</v>
      </c>
      <c r="V258" s="25" t="s">
        <v>4267</v>
      </c>
      <c r="W258" s="25">
        <v>-6.7</v>
      </c>
      <c r="X258" s="25">
        <v>42.7</v>
      </c>
      <c r="Y258" s="25">
        <v>43.9</v>
      </c>
      <c r="Z258" s="25">
        <v>-16.5</v>
      </c>
      <c r="AA258" s="25"/>
      <c r="AB258" s="20" t="s">
        <v>5750</v>
      </c>
      <c r="AC258" s="25" t="s">
        <v>3152</v>
      </c>
      <c r="AD258" s="25" t="s">
        <v>3153</v>
      </c>
      <c r="AE258" s="25" t="s">
        <v>5480</v>
      </c>
      <c r="AF258" s="25">
        <v>37.799999999999997</v>
      </c>
      <c r="AG258" s="25">
        <v>91</v>
      </c>
      <c r="AH258" s="78">
        <v>-34.6</v>
      </c>
      <c r="AI258" s="78">
        <v>-14.6</v>
      </c>
    </row>
    <row r="259" spans="9:35" x14ac:dyDescent="0.2">
      <c r="I259" s="78"/>
      <c r="J259" s="20" t="s">
        <v>5750</v>
      </c>
      <c r="K259" s="78" t="s">
        <v>2066</v>
      </c>
      <c r="L259" s="78" t="s">
        <v>2068</v>
      </c>
      <c r="M259" s="78" t="s">
        <v>4288</v>
      </c>
      <c r="N259" s="78">
        <v>24.5</v>
      </c>
      <c r="O259" s="78">
        <v>41.1</v>
      </c>
      <c r="P259" s="25">
        <v>78</v>
      </c>
      <c r="Q259" s="25">
        <v>47.6</v>
      </c>
      <c r="R259" s="25"/>
      <c r="S259" s="20" t="s">
        <v>5750</v>
      </c>
      <c r="T259" s="25" t="s">
        <v>2066</v>
      </c>
      <c r="U259" s="25" t="s">
        <v>2068</v>
      </c>
      <c r="V259" s="25" t="s">
        <v>4288</v>
      </c>
      <c r="W259" s="25">
        <v>32.9</v>
      </c>
      <c r="X259" s="25">
        <v>26.7</v>
      </c>
      <c r="Y259" s="25">
        <v>0.4</v>
      </c>
      <c r="Z259" s="25">
        <v>-4.0999999999999996</v>
      </c>
      <c r="AA259" s="25"/>
      <c r="AB259" s="20" t="s">
        <v>5750</v>
      </c>
      <c r="AC259" s="25" t="s">
        <v>3154</v>
      </c>
      <c r="AD259" s="25" t="s">
        <v>3155</v>
      </c>
      <c r="AE259" s="25" t="s">
        <v>5481</v>
      </c>
      <c r="AF259" s="25">
        <v>74</v>
      </c>
      <c r="AG259" s="25">
        <v>50.3</v>
      </c>
      <c r="AH259" s="78">
        <v>1.9</v>
      </c>
      <c r="AI259" s="78">
        <v>-63.5</v>
      </c>
    </row>
    <row r="260" spans="9:35" x14ac:dyDescent="0.2">
      <c r="I260" s="78"/>
      <c r="J260" s="20" t="s">
        <v>5750</v>
      </c>
      <c r="K260" s="78" t="s">
        <v>2069</v>
      </c>
      <c r="L260" s="78" t="s">
        <v>2071</v>
      </c>
      <c r="M260" s="78" t="s">
        <v>4705</v>
      </c>
      <c r="N260" s="78">
        <v>30.9</v>
      </c>
      <c r="O260" s="78">
        <v>3.9</v>
      </c>
      <c r="P260" s="25">
        <v>70.599999999999994</v>
      </c>
      <c r="Q260" s="25">
        <v>-39.200000000000003</v>
      </c>
      <c r="R260" s="25"/>
      <c r="S260" s="20" t="s">
        <v>5750</v>
      </c>
      <c r="T260" s="25" t="s">
        <v>2069</v>
      </c>
      <c r="U260" s="25" t="s">
        <v>2071</v>
      </c>
      <c r="V260" s="25" t="s">
        <v>4705</v>
      </c>
      <c r="W260" s="25">
        <v>-16</v>
      </c>
      <c r="X260" s="25">
        <v>38.200000000000003</v>
      </c>
      <c r="Y260" s="25">
        <v>93.5</v>
      </c>
      <c r="Z260" s="25">
        <v>45.4</v>
      </c>
      <c r="AA260" s="25"/>
      <c r="AB260" s="20" t="s">
        <v>5750</v>
      </c>
      <c r="AC260" s="25" t="s">
        <v>3156</v>
      </c>
      <c r="AD260" s="25" t="s">
        <v>3157</v>
      </c>
      <c r="AE260" s="25" t="s">
        <v>5482</v>
      </c>
      <c r="AF260" s="25">
        <v>7.9</v>
      </c>
      <c r="AG260" s="25">
        <v>36.700000000000003</v>
      </c>
      <c r="AH260" s="78">
        <v>-22</v>
      </c>
      <c r="AI260" s="78">
        <v>-23.5</v>
      </c>
    </row>
    <row r="261" spans="9:35" x14ac:dyDescent="0.2">
      <c r="I261" s="78"/>
      <c r="J261" s="20" t="s">
        <v>5750</v>
      </c>
      <c r="K261" s="78" t="s">
        <v>2072</v>
      </c>
      <c r="L261" s="78" t="s">
        <v>2074</v>
      </c>
      <c r="M261" s="78" t="s">
        <v>4311</v>
      </c>
      <c r="N261" s="78">
        <v>-3.9</v>
      </c>
      <c r="O261" s="78">
        <v>18.8</v>
      </c>
      <c r="P261" s="25">
        <v>40.200000000000003</v>
      </c>
      <c r="Q261" s="25">
        <v>-60.8</v>
      </c>
      <c r="R261" s="25"/>
      <c r="S261" s="20" t="s">
        <v>5750</v>
      </c>
      <c r="T261" s="25" t="s">
        <v>2072</v>
      </c>
      <c r="U261" s="25" t="s">
        <v>2074</v>
      </c>
      <c r="V261" s="25" t="s">
        <v>4311</v>
      </c>
      <c r="W261" s="25">
        <v>-62</v>
      </c>
      <c r="X261" s="25">
        <v>38.200000000000003</v>
      </c>
      <c r="Y261" s="25">
        <v>63.7</v>
      </c>
      <c r="Z261" s="25">
        <v>53.6</v>
      </c>
      <c r="AA261" s="25"/>
      <c r="AB261" s="20" t="s">
        <v>5750</v>
      </c>
      <c r="AC261" s="25" t="s">
        <v>3158</v>
      </c>
      <c r="AD261" s="25" t="s">
        <v>3159</v>
      </c>
      <c r="AE261" s="25" t="s">
        <v>5483</v>
      </c>
      <c r="AF261" s="25">
        <v>47.9</v>
      </c>
      <c r="AG261" s="25">
        <v>53.6</v>
      </c>
      <c r="AH261" s="78">
        <v>8</v>
      </c>
      <c r="AI261" s="78">
        <v>-72.3</v>
      </c>
    </row>
    <row r="262" spans="9:35" x14ac:dyDescent="0.2">
      <c r="I262" s="78"/>
      <c r="J262" s="20" t="s">
        <v>5750</v>
      </c>
      <c r="K262" s="78" t="s">
        <v>2075</v>
      </c>
      <c r="L262" s="78" t="s">
        <v>2077</v>
      </c>
      <c r="M262" s="78" t="s">
        <v>4697</v>
      </c>
      <c r="N262" s="78">
        <v>8.9</v>
      </c>
      <c r="O262" s="78">
        <v>-24.3</v>
      </c>
      <c r="P262" s="25">
        <v>58.6</v>
      </c>
      <c r="Q262" s="25">
        <v>18.7</v>
      </c>
      <c r="R262" s="25"/>
      <c r="S262" s="20" t="s">
        <v>5750</v>
      </c>
      <c r="T262" s="25" t="s">
        <v>2075</v>
      </c>
      <c r="U262" s="25" t="s">
        <v>2077</v>
      </c>
      <c r="V262" s="25" t="s">
        <v>4697</v>
      </c>
      <c r="W262" s="25">
        <v>31.9</v>
      </c>
      <c r="X262" s="25">
        <v>61.1</v>
      </c>
      <c r="Y262" s="25">
        <v>70.3</v>
      </c>
      <c r="Z262" s="25">
        <v>61.9</v>
      </c>
      <c r="AA262" s="25"/>
      <c r="AB262" s="20" t="s">
        <v>5750</v>
      </c>
      <c r="AC262" s="25" t="s">
        <v>3160</v>
      </c>
      <c r="AD262" s="25" t="s">
        <v>3161</v>
      </c>
      <c r="AE262" s="25" t="s">
        <v>5484</v>
      </c>
      <c r="AF262" s="25">
        <v>1.7</v>
      </c>
      <c r="AG262" s="25">
        <v>-17.600000000000001</v>
      </c>
      <c r="AH262" s="78">
        <v>11.5</v>
      </c>
      <c r="AI262" s="78">
        <v>-28</v>
      </c>
    </row>
    <row r="263" spans="9:35" x14ac:dyDescent="0.2">
      <c r="I263" s="78"/>
      <c r="J263" s="20" t="s">
        <v>5750</v>
      </c>
      <c r="K263" s="78" t="s">
        <v>2078</v>
      </c>
      <c r="L263" s="78" t="s">
        <v>2080</v>
      </c>
      <c r="M263" s="78" t="s">
        <v>4400</v>
      </c>
      <c r="N263" s="78">
        <v>-71.599999999999994</v>
      </c>
      <c r="O263" s="78">
        <v>-8.6999999999999993</v>
      </c>
      <c r="P263" s="25">
        <v>-18.899999999999999</v>
      </c>
      <c r="Q263" s="25">
        <v>25.9</v>
      </c>
      <c r="R263" s="25"/>
      <c r="S263" s="20" t="s">
        <v>5750</v>
      </c>
      <c r="T263" s="25" t="s">
        <v>2078</v>
      </c>
      <c r="U263" s="25" t="s">
        <v>2080</v>
      </c>
      <c r="V263" s="25" t="s">
        <v>4400</v>
      </c>
      <c r="W263" s="25">
        <v>7.9</v>
      </c>
      <c r="X263" s="25">
        <v>45</v>
      </c>
      <c r="Y263" s="25">
        <v>55.7</v>
      </c>
      <c r="Z263" s="25">
        <v>45.4</v>
      </c>
      <c r="AB263" s="20" t="s">
        <v>5750</v>
      </c>
      <c r="AC263" s="25" t="s">
        <v>3162</v>
      </c>
      <c r="AD263" s="25" t="s">
        <v>3163</v>
      </c>
      <c r="AE263" s="25" t="s">
        <v>5485</v>
      </c>
      <c r="AF263" s="25">
        <v>18.7</v>
      </c>
      <c r="AG263" s="25">
        <v>-34.5</v>
      </c>
      <c r="AH263" s="78">
        <v>5.3</v>
      </c>
      <c r="AI263" s="78">
        <v>-36.799999999999997</v>
      </c>
    </row>
    <row r="264" spans="9:35" x14ac:dyDescent="0.2">
      <c r="I264" s="78"/>
      <c r="J264" s="20" t="s">
        <v>5750</v>
      </c>
      <c r="K264" s="78" t="s">
        <v>2081</v>
      </c>
      <c r="L264" s="78" t="s">
        <v>2083</v>
      </c>
      <c r="M264" s="78" t="s">
        <v>4646</v>
      </c>
      <c r="N264" s="78">
        <v>87.5</v>
      </c>
      <c r="O264" s="78">
        <v>-39.200000000000003</v>
      </c>
      <c r="P264" s="25">
        <v>112</v>
      </c>
      <c r="Q264" s="25">
        <v>-10.199999999999999</v>
      </c>
      <c r="R264" s="25"/>
      <c r="S264" s="20" t="s">
        <v>5750</v>
      </c>
      <c r="T264" s="25" t="s">
        <v>2081</v>
      </c>
      <c r="U264" s="25" t="s">
        <v>2083</v>
      </c>
      <c r="V264" s="25" t="s">
        <v>4646</v>
      </c>
      <c r="W264" s="25">
        <v>-16.399999999999999</v>
      </c>
      <c r="X264" s="25">
        <v>15.3</v>
      </c>
      <c r="Y264" s="25">
        <v>76.3</v>
      </c>
      <c r="Z264" s="25">
        <v>45.4</v>
      </c>
      <c r="AB264" s="20" t="s">
        <v>5750</v>
      </c>
      <c r="AC264" s="25" t="s">
        <v>3164</v>
      </c>
      <c r="AD264" s="25" t="s">
        <v>3165</v>
      </c>
      <c r="AE264" s="25" t="s">
        <v>5486</v>
      </c>
      <c r="AF264" s="25">
        <v>-41.5</v>
      </c>
      <c r="AG264" s="25">
        <v>-21</v>
      </c>
      <c r="AH264" s="78">
        <v>58.1</v>
      </c>
      <c r="AI264" s="78">
        <v>-10.199999999999999</v>
      </c>
    </row>
    <row r="265" spans="9:35" x14ac:dyDescent="0.2">
      <c r="I265" s="78"/>
      <c r="J265" s="20" t="s">
        <v>5750</v>
      </c>
      <c r="K265" s="78" t="s">
        <v>2084</v>
      </c>
      <c r="L265" s="78" t="s">
        <v>2086</v>
      </c>
      <c r="M265" s="78" t="s">
        <v>4667</v>
      </c>
      <c r="N265" s="78">
        <v>-49.9</v>
      </c>
      <c r="O265" s="78">
        <v>-5.8</v>
      </c>
      <c r="P265" s="25">
        <v>20.7</v>
      </c>
      <c r="Q265" s="25">
        <v>69.3</v>
      </c>
      <c r="R265" s="25"/>
      <c r="S265" s="20" t="s">
        <v>5750</v>
      </c>
      <c r="T265" s="25" t="s">
        <v>2084</v>
      </c>
      <c r="U265" s="25" t="s">
        <v>2086</v>
      </c>
      <c r="V265" s="25" t="s">
        <v>4667</v>
      </c>
      <c r="W265" s="25">
        <v>-7.4</v>
      </c>
      <c r="X265" s="25">
        <v>54.2</v>
      </c>
      <c r="Y265" s="25">
        <v>32.6</v>
      </c>
      <c r="Z265" s="25">
        <v>49.5</v>
      </c>
      <c r="AB265" s="20" t="s">
        <v>5750</v>
      </c>
      <c r="AC265" s="25" t="s">
        <v>3166</v>
      </c>
      <c r="AD265" s="25" t="s">
        <v>3167</v>
      </c>
      <c r="AE265" s="25" t="s">
        <v>5487</v>
      </c>
      <c r="AF265" s="25">
        <v>-4.7</v>
      </c>
      <c r="AG265" s="25">
        <v>-4</v>
      </c>
      <c r="AH265" s="78">
        <v>-26.1</v>
      </c>
      <c r="AI265" s="78">
        <v>-1.3</v>
      </c>
    </row>
    <row r="266" spans="9:35" x14ac:dyDescent="0.2">
      <c r="I266" s="78"/>
      <c r="J266" s="20" t="s">
        <v>5750</v>
      </c>
      <c r="K266" s="78" t="s">
        <v>2087</v>
      </c>
      <c r="L266" s="78" t="s">
        <v>2089</v>
      </c>
      <c r="M266" s="78" t="s">
        <v>4297</v>
      </c>
      <c r="N266" s="78">
        <v>75.7</v>
      </c>
      <c r="O266" s="78">
        <v>31.4</v>
      </c>
      <c r="P266" s="25">
        <v>89</v>
      </c>
      <c r="Q266" s="25">
        <v>4.2</v>
      </c>
      <c r="R266" s="25"/>
      <c r="S266" s="20" t="s">
        <v>5750</v>
      </c>
      <c r="T266" s="25" t="s">
        <v>2087</v>
      </c>
      <c r="U266" s="25" t="s">
        <v>2089</v>
      </c>
      <c r="V266" s="25" t="s">
        <v>4297</v>
      </c>
      <c r="W266" s="25">
        <v>85.4</v>
      </c>
      <c r="X266" s="25">
        <v>74.8</v>
      </c>
      <c r="Y266" s="25">
        <v>85.1</v>
      </c>
      <c r="Z266" s="25">
        <v>45.4</v>
      </c>
      <c r="AB266" s="20" t="s">
        <v>5750</v>
      </c>
      <c r="AC266" s="25" t="s">
        <v>3168</v>
      </c>
      <c r="AD266" s="25" t="s">
        <v>3169</v>
      </c>
      <c r="AE266" s="25" t="s">
        <v>5488</v>
      </c>
      <c r="AF266" s="25">
        <v>-35.9</v>
      </c>
      <c r="AG266" s="25">
        <v>-4</v>
      </c>
      <c r="AH266" s="78">
        <v>27.4</v>
      </c>
      <c r="AI266" s="78">
        <v>16.399999999999999</v>
      </c>
    </row>
    <row r="267" spans="9:35" x14ac:dyDescent="0.2">
      <c r="I267" s="78"/>
      <c r="J267" s="20" t="s">
        <v>5750</v>
      </c>
      <c r="K267" s="78" t="s">
        <v>2090</v>
      </c>
      <c r="L267" s="78" t="s">
        <v>2092</v>
      </c>
      <c r="M267" s="78" t="s">
        <v>4385</v>
      </c>
      <c r="N267" s="78">
        <v>24.8</v>
      </c>
      <c r="O267" s="78">
        <v>-11</v>
      </c>
      <c r="P267" s="25">
        <v>102.2</v>
      </c>
      <c r="Q267" s="25">
        <v>-60.8</v>
      </c>
      <c r="R267" s="25"/>
      <c r="S267" s="20" t="s">
        <v>5750</v>
      </c>
      <c r="T267" s="25" t="s">
        <v>2090</v>
      </c>
      <c r="U267" s="25" t="s">
        <v>2092</v>
      </c>
      <c r="V267" s="25" t="s">
        <v>4385</v>
      </c>
      <c r="W267" s="25">
        <v>37</v>
      </c>
      <c r="X267" s="25">
        <v>47.3</v>
      </c>
      <c r="Y267" s="25">
        <v>80.7</v>
      </c>
      <c r="Z267" s="25">
        <v>66</v>
      </c>
      <c r="AB267" s="20" t="s">
        <v>5750</v>
      </c>
      <c r="AC267" s="25" t="s">
        <v>3170</v>
      </c>
      <c r="AD267" s="25" t="s">
        <v>3171</v>
      </c>
      <c r="AE267" s="25" t="s">
        <v>5489</v>
      </c>
      <c r="AF267" s="25">
        <v>-25.6</v>
      </c>
      <c r="AG267" s="25">
        <v>6.2</v>
      </c>
      <c r="AH267" s="78">
        <v>-37.200000000000003</v>
      </c>
      <c r="AI267" s="78">
        <v>-23.5</v>
      </c>
    </row>
    <row r="268" spans="9:35" x14ac:dyDescent="0.2">
      <c r="I268" s="78"/>
      <c r="J268" s="20" t="s">
        <v>5750</v>
      </c>
      <c r="K268" s="78" t="s">
        <v>2093</v>
      </c>
      <c r="L268" s="78" t="s">
        <v>2095</v>
      </c>
      <c r="M268" s="78" t="s">
        <v>4137</v>
      </c>
      <c r="N268" s="78">
        <v>2.5</v>
      </c>
      <c r="O268" s="78">
        <v>10.6</v>
      </c>
      <c r="P268" s="25">
        <v>24.7</v>
      </c>
      <c r="Q268" s="25">
        <v>25.9</v>
      </c>
      <c r="R268" s="25"/>
      <c r="S268" s="20" t="s">
        <v>5750</v>
      </c>
      <c r="T268" s="25" t="s">
        <v>2093</v>
      </c>
      <c r="U268" s="25" t="s">
        <v>2095</v>
      </c>
      <c r="V268" s="25" t="s">
        <v>4137</v>
      </c>
      <c r="W268" s="25">
        <v>-14.6</v>
      </c>
      <c r="X268" s="25">
        <v>19.8</v>
      </c>
      <c r="Y268" s="25">
        <v>99.9</v>
      </c>
      <c r="Z268" s="25">
        <v>49.5</v>
      </c>
      <c r="AB268" s="20" t="s">
        <v>5750</v>
      </c>
      <c r="AC268" s="25" t="s">
        <v>3172</v>
      </c>
      <c r="AD268" s="25" t="s">
        <v>3173</v>
      </c>
      <c r="AE268" s="25" t="s">
        <v>5490</v>
      </c>
      <c r="AF268" s="25">
        <v>-14.4</v>
      </c>
      <c r="AG268" s="25">
        <v>-31.1</v>
      </c>
      <c r="AH268" s="78">
        <v>15.3</v>
      </c>
      <c r="AI268" s="78">
        <v>25.3</v>
      </c>
    </row>
    <row r="269" spans="9:35" x14ac:dyDescent="0.2">
      <c r="I269" s="78"/>
      <c r="J269" s="20" t="s">
        <v>5750</v>
      </c>
      <c r="K269" s="78" t="s">
        <v>2096</v>
      </c>
      <c r="L269" s="78" t="s">
        <v>2098</v>
      </c>
      <c r="M269" s="78" t="s">
        <v>4114</v>
      </c>
      <c r="N269" s="78">
        <v>-21.2</v>
      </c>
      <c r="O269" s="78">
        <v>-16.2</v>
      </c>
      <c r="P269" s="25">
        <v>51.8</v>
      </c>
      <c r="Q269" s="25">
        <v>-10.199999999999999</v>
      </c>
      <c r="R269" s="25"/>
      <c r="S269" s="20" t="s">
        <v>5750</v>
      </c>
      <c r="T269" s="25" t="s">
        <v>2096</v>
      </c>
      <c r="U269" s="25" t="s">
        <v>2098</v>
      </c>
      <c r="V269" s="25" t="s">
        <v>4114</v>
      </c>
      <c r="W269" s="25">
        <v>51.9</v>
      </c>
      <c r="X269" s="25">
        <v>22.1</v>
      </c>
      <c r="Y269" s="25">
        <v>93.4</v>
      </c>
      <c r="Z269" s="25">
        <v>16.5</v>
      </c>
      <c r="AB269" s="20" t="s">
        <v>5750</v>
      </c>
      <c r="AC269" s="25" t="s">
        <v>3174</v>
      </c>
      <c r="AD269" s="25" t="s">
        <v>3175</v>
      </c>
      <c r="AE269" s="25" t="s">
        <v>5491</v>
      </c>
      <c r="AF269" s="25">
        <v>24.6</v>
      </c>
      <c r="AG269" s="25">
        <v>-14.2</v>
      </c>
      <c r="AH269" s="78">
        <v>0.7</v>
      </c>
      <c r="AI269" s="78">
        <v>38.6</v>
      </c>
    </row>
    <row r="270" spans="9:35" x14ac:dyDescent="0.2">
      <c r="I270" s="78"/>
      <c r="J270" s="20" t="s">
        <v>5750</v>
      </c>
      <c r="K270" s="78" t="s">
        <v>2099</v>
      </c>
      <c r="L270" s="78" t="s">
        <v>2101</v>
      </c>
      <c r="M270" s="78" t="s">
        <v>4611</v>
      </c>
      <c r="N270" s="78">
        <v>-9.6999999999999993</v>
      </c>
      <c r="O270" s="78">
        <v>-3.5</v>
      </c>
      <c r="P270" s="25">
        <v>60.8</v>
      </c>
      <c r="Q270" s="25">
        <v>-46.4</v>
      </c>
      <c r="R270" s="25"/>
      <c r="S270" s="20" t="s">
        <v>5750</v>
      </c>
      <c r="T270" s="25" t="s">
        <v>2099</v>
      </c>
      <c r="U270" s="25" t="s">
        <v>2101</v>
      </c>
      <c r="V270" s="25" t="s">
        <v>4611</v>
      </c>
      <c r="W270" s="25">
        <v>49.8</v>
      </c>
      <c r="X270" s="25">
        <v>47.3</v>
      </c>
      <c r="Y270" s="25">
        <v>74.3</v>
      </c>
      <c r="Z270" s="25">
        <v>33</v>
      </c>
      <c r="AB270" s="20" t="s">
        <v>5750</v>
      </c>
      <c r="AC270" s="25" t="s">
        <v>3176</v>
      </c>
      <c r="AD270" s="25" t="s">
        <v>3177</v>
      </c>
      <c r="AE270" s="25" t="s">
        <v>5492</v>
      </c>
      <c r="AF270" s="25">
        <v>-35.5</v>
      </c>
      <c r="AG270" s="25">
        <v>-21</v>
      </c>
      <c r="AH270" s="78">
        <v>30.2</v>
      </c>
      <c r="AI270" s="78">
        <v>20.9</v>
      </c>
    </row>
    <row r="271" spans="9:35" x14ac:dyDescent="0.2">
      <c r="I271" s="78"/>
      <c r="J271" s="20" t="s">
        <v>5750</v>
      </c>
      <c r="K271" s="78" t="s">
        <v>2102</v>
      </c>
      <c r="L271" s="78" t="s">
        <v>2104</v>
      </c>
      <c r="M271" s="78" t="s">
        <v>4626</v>
      </c>
      <c r="N271" s="78">
        <v>-1.2</v>
      </c>
      <c r="O271" s="78">
        <v>-14.7</v>
      </c>
      <c r="P271" s="25">
        <v>75.8</v>
      </c>
      <c r="Q271" s="25">
        <v>-3</v>
      </c>
      <c r="R271" s="25"/>
      <c r="S271" s="20" t="s">
        <v>5750</v>
      </c>
      <c r="T271" s="25" t="s">
        <v>2102</v>
      </c>
      <c r="U271" s="25" t="s">
        <v>2104</v>
      </c>
      <c r="V271" s="25" t="s">
        <v>4626</v>
      </c>
      <c r="W271" s="25">
        <v>10.4</v>
      </c>
      <c r="X271" s="25">
        <v>8.4</v>
      </c>
      <c r="Y271" s="25">
        <v>64.400000000000006</v>
      </c>
      <c r="Z271" s="25">
        <v>57.7</v>
      </c>
      <c r="AB271" s="20" t="s">
        <v>5750</v>
      </c>
      <c r="AC271" s="25" t="s">
        <v>3178</v>
      </c>
      <c r="AD271" s="25" t="s">
        <v>3179</v>
      </c>
      <c r="AE271" s="25" t="s">
        <v>5493</v>
      </c>
      <c r="AF271" s="25">
        <v>-82.1</v>
      </c>
      <c r="AG271" s="25">
        <v>2.8</v>
      </c>
      <c r="AH271" s="78">
        <v>-19.3</v>
      </c>
      <c r="AI271" s="78">
        <v>43</v>
      </c>
    </row>
    <row r="272" spans="9:35" x14ac:dyDescent="0.2">
      <c r="I272" s="78"/>
      <c r="J272" s="20" t="s">
        <v>5750</v>
      </c>
      <c r="K272" s="78" t="s">
        <v>2105</v>
      </c>
      <c r="L272" s="78" t="s">
        <v>2107</v>
      </c>
      <c r="M272" s="78" t="s">
        <v>4345</v>
      </c>
      <c r="N272" s="78">
        <v>-15.8</v>
      </c>
      <c r="O272" s="78">
        <v>3.9</v>
      </c>
      <c r="P272" s="25">
        <v>73.900000000000006</v>
      </c>
      <c r="Q272" s="25">
        <v>98.2</v>
      </c>
      <c r="R272" s="25"/>
      <c r="S272" s="20" t="s">
        <v>5750</v>
      </c>
      <c r="T272" s="25" t="s">
        <v>2105</v>
      </c>
      <c r="U272" s="25" t="s">
        <v>2107</v>
      </c>
      <c r="V272" s="25" t="s">
        <v>4345</v>
      </c>
      <c r="W272" s="25">
        <v>11</v>
      </c>
      <c r="X272" s="25">
        <v>47.3</v>
      </c>
      <c r="Y272" s="25">
        <v>83.6</v>
      </c>
      <c r="Z272" s="25">
        <v>20.6</v>
      </c>
      <c r="AB272" s="20" t="s">
        <v>5750</v>
      </c>
      <c r="AC272" s="25" t="s">
        <v>3180</v>
      </c>
      <c r="AD272" s="25" t="s">
        <v>3181</v>
      </c>
      <c r="AE272" s="25" t="s">
        <v>5494</v>
      </c>
      <c r="AF272" s="25">
        <v>57.8</v>
      </c>
      <c r="AG272" s="25">
        <v>46.9</v>
      </c>
      <c r="AH272" s="78">
        <v>-67.400000000000006</v>
      </c>
      <c r="AI272" s="78">
        <v>-23.5</v>
      </c>
    </row>
    <row r="273" spans="9:35" x14ac:dyDescent="0.2">
      <c r="I273" s="78"/>
      <c r="J273" s="20" t="s">
        <v>5750</v>
      </c>
      <c r="K273" s="78" t="s">
        <v>2108</v>
      </c>
      <c r="L273" s="78" t="s">
        <v>2110</v>
      </c>
      <c r="M273" s="78" t="s">
        <v>4246</v>
      </c>
      <c r="N273" s="78">
        <v>30</v>
      </c>
      <c r="O273" s="78">
        <v>-11.7</v>
      </c>
      <c r="P273" s="25">
        <v>58.6</v>
      </c>
      <c r="Q273" s="25">
        <v>25.9</v>
      </c>
      <c r="R273" s="25"/>
      <c r="S273" s="20" t="s">
        <v>5750</v>
      </c>
      <c r="T273" s="25" t="s">
        <v>2108</v>
      </c>
      <c r="U273" s="25" t="s">
        <v>2110</v>
      </c>
      <c r="V273" s="25" t="s">
        <v>4246</v>
      </c>
      <c r="W273" s="25">
        <v>0.8</v>
      </c>
      <c r="X273" s="25">
        <v>1.5</v>
      </c>
      <c r="Y273" s="25">
        <v>22.8</v>
      </c>
      <c r="Z273" s="25">
        <v>33</v>
      </c>
      <c r="AB273" s="20" t="s">
        <v>5750</v>
      </c>
      <c r="AC273" s="25" t="s">
        <v>3182</v>
      </c>
      <c r="AD273" s="25" t="s">
        <v>3183</v>
      </c>
      <c r="AE273" s="25" t="s">
        <v>5324</v>
      </c>
      <c r="AF273" s="25">
        <v>87.3</v>
      </c>
      <c r="AG273" s="25">
        <v>50.3</v>
      </c>
      <c r="AH273" s="78">
        <v>-30.3</v>
      </c>
      <c r="AI273" s="78">
        <v>20.9</v>
      </c>
    </row>
    <row r="274" spans="9:35" x14ac:dyDescent="0.2">
      <c r="I274" s="78"/>
      <c r="J274" s="20" t="s">
        <v>5750</v>
      </c>
      <c r="K274" s="78" t="s">
        <v>2111</v>
      </c>
      <c r="L274" s="78" t="s">
        <v>2113</v>
      </c>
      <c r="M274" s="78" t="s">
        <v>4463</v>
      </c>
      <c r="N274" s="78">
        <v>58.9</v>
      </c>
      <c r="O274" s="78">
        <v>1.7</v>
      </c>
      <c r="P274" s="25">
        <v>90.8</v>
      </c>
      <c r="Q274" s="25">
        <v>-17.5</v>
      </c>
      <c r="R274" s="25"/>
      <c r="S274" s="20" t="s">
        <v>5750</v>
      </c>
      <c r="T274" s="25" t="s">
        <v>2111</v>
      </c>
      <c r="U274" s="25" t="s">
        <v>2113</v>
      </c>
      <c r="V274" s="25" t="s">
        <v>4463</v>
      </c>
      <c r="W274" s="25">
        <v>35</v>
      </c>
      <c r="X274" s="25">
        <v>33.6</v>
      </c>
      <c r="Y274" s="25">
        <v>75.599999999999994</v>
      </c>
      <c r="Z274" s="25">
        <v>0</v>
      </c>
      <c r="AB274" s="20" t="s">
        <v>5750</v>
      </c>
      <c r="AC274" s="25" t="s">
        <v>3184</v>
      </c>
      <c r="AD274" s="25" t="s">
        <v>3185</v>
      </c>
      <c r="AE274" s="25" t="s">
        <v>5325</v>
      </c>
      <c r="AF274" s="25">
        <v>-29.9</v>
      </c>
      <c r="AG274" s="25">
        <v>53.6</v>
      </c>
      <c r="AH274" s="78">
        <v>-18.8</v>
      </c>
      <c r="AI274" s="78">
        <v>51.9</v>
      </c>
    </row>
    <row r="275" spans="9:35" x14ac:dyDescent="0.2">
      <c r="I275" s="78"/>
      <c r="J275" s="20" t="s">
        <v>5750</v>
      </c>
      <c r="K275" s="78" t="s">
        <v>2114</v>
      </c>
      <c r="L275" s="78" t="s">
        <v>2116</v>
      </c>
      <c r="M275" s="78" t="s">
        <v>4232</v>
      </c>
      <c r="N275" s="78">
        <v>-54.4</v>
      </c>
      <c r="O275" s="78">
        <v>-11.7</v>
      </c>
      <c r="P275" s="25">
        <v>91.4</v>
      </c>
      <c r="Q275" s="25">
        <v>33.1</v>
      </c>
      <c r="R275" s="25"/>
      <c r="S275" s="20" t="s">
        <v>5750</v>
      </c>
      <c r="T275" s="25" t="s">
        <v>2114</v>
      </c>
      <c r="U275" s="25" t="s">
        <v>2116</v>
      </c>
      <c r="V275" s="25" t="s">
        <v>4232</v>
      </c>
      <c r="W275" s="25">
        <v>37.1</v>
      </c>
      <c r="X275" s="25">
        <v>42.7</v>
      </c>
      <c r="Y275" s="25">
        <v>29.2</v>
      </c>
      <c r="Z275" s="25">
        <v>16.5</v>
      </c>
      <c r="AB275" s="20" t="s">
        <v>5750</v>
      </c>
      <c r="AC275" s="25" t="s">
        <v>3186</v>
      </c>
      <c r="AD275" s="25" t="s">
        <v>3187</v>
      </c>
      <c r="AE275" s="25" t="s">
        <v>5495</v>
      </c>
      <c r="AF275" s="25">
        <v>16.100000000000001</v>
      </c>
      <c r="AG275" s="25">
        <v>70.599999999999994</v>
      </c>
      <c r="AH275" s="78">
        <v>9.4</v>
      </c>
      <c r="AI275" s="78">
        <v>-14.6</v>
      </c>
    </row>
    <row r="276" spans="9:35" x14ac:dyDescent="0.2">
      <c r="I276" s="78"/>
      <c r="J276" s="20" t="s">
        <v>5750</v>
      </c>
      <c r="K276" s="78" t="s">
        <v>2117</v>
      </c>
      <c r="L276" s="78" t="s">
        <v>2119</v>
      </c>
      <c r="M276" s="78" t="s">
        <v>4531</v>
      </c>
      <c r="N276" s="78">
        <v>23.7</v>
      </c>
      <c r="O276" s="78">
        <v>-23.6</v>
      </c>
      <c r="P276" s="25">
        <v>53</v>
      </c>
      <c r="Q276" s="25">
        <v>-17.5</v>
      </c>
      <c r="R276" s="25"/>
      <c r="S276" s="20" t="s">
        <v>5750</v>
      </c>
      <c r="T276" s="25" t="s">
        <v>2117</v>
      </c>
      <c r="U276" s="25" t="s">
        <v>2119</v>
      </c>
      <c r="V276" s="25" t="s">
        <v>4531</v>
      </c>
      <c r="W276" s="25">
        <v>14.1</v>
      </c>
      <c r="X276" s="25">
        <v>35.9</v>
      </c>
      <c r="Y276" s="25">
        <v>19.7</v>
      </c>
      <c r="Z276" s="25">
        <v>-33</v>
      </c>
      <c r="AB276" s="20" t="s">
        <v>5750</v>
      </c>
      <c r="AC276" s="25" t="s">
        <v>3188</v>
      </c>
      <c r="AD276" s="25" t="s">
        <v>3189</v>
      </c>
      <c r="AE276" s="25" t="s">
        <v>5496</v>
      </c>
      <c r="AF276" s="25">
        <v>17.7</v>
      </c>
      <c r="AG276" s="25">
        <v>77.400000000000006</v>
      </c>
      <c r="AH276" s="78">
        <v>-1</v>
      </c>
      <c r="AI276" s="78">
        <v>12</v>
      </c>
    </row>
    <row r="277" spans="9:35" x14ac:dyDescent="0.2">
      <c r="I277" s="78"/>
      <c r="J277" s="20" t="s">
        <v>5750</v>
      </c>
      <c r="K277" s="78" t="s">
        <v>2120</v>
      </c>
      <c r="L277" s="78" t="s">
        <v>2122</v>
      </c>
      <c r="M277" s="78" t="s">
        <v>4647</v>
      </c>
      <c r="N277" s="78">
        <v>97</v>
      </c>
      <c r="O277" s="78">
        <v>54.5</v>
      </c>
      <c r="P277" s="25">
        <v>-9.3000000000000007</v>
      </c>
      <c r="Q277" s="25">
        <v>-3</v>
      </c>
      <c r="R277" s="25"/>
      <c r="S277" s="20" t="s">
        <v>5750</v>
      </c>
      <c r="T277" s="25" t="s">
        <v>2120</v>
      </c>
      <c r="U277" s="25" t="s">
        <v>2122</v>
      </c>
      <c r="V277" s="25" t="s">
        <v>4647</v>
      </c>
      <c r="W277" s="25">
        <v>29.2</v>
      </c>
      <c r="X277" s="25">
        <v>45</v>
      </c>
      <c r="Y277" s="25">
        <v>77.099999999999994</v>
      </c>
      <c r="Z277" s="25">
        <v>45.4</v>
      </c>
      <c r="AB277" s="20" t="s">
        <v>5750</v>
      </c>
      <c r="AC277" s="25" t="s">
        <v>3190</v>
      </c>
      <c r="AD277" s="25" t="s">
        <v>3191</v>
      </c>
      <c r="AE277" s="25" t="s">
        <v>5497</v>
      </c>
      <c r="AF277" s="25">
        <v>24.4</v>
      </c>
      <c r="AG277" s="25">
        <v>67.2</v>
      </c>
      <c r="AH277" s="78">
        <v>4.5</v>
      </c>
      <c r="AI277" s="78">
        <v>-5.8</v>
      </c>
    </row>
    <row r="278" spans="9:35" x14ac:dyDescent="0.2">
      <c r="I278" s="78"/>
      <c r="J278" s="20" t="s">
        <v>5750</v>
      </c>
      <c r="K278" s="78" t="s">
        <v>2123</v>
      </c>
      <c r="L278" s="78" t="s">
        <v>2125</v>
      </c>
      <c r="M278" s="78" t="s">
        <v>4668</v>
      </c>
      <c r="N278" s="78">
        <v>83.3</v>
      </c>
      <c r="O278" s="78">
        <v>10.6</v>
      </c>
      <c r="P278" s="25">
        <v>46.6</v>
      </c>
      <c r="Q278" s="25">
        <v>-46.4</v>
      </c>
      <c r="R278" s="25"/>
      <c r="S278" s="20" t="s">
        <v>5750</v>
      </c>
      <c r="T278" s="25" t="s">
        <v>2123</v>
      </c>
      <c r="U278" s="25" t="s">
        <v>2125</v>
      </c>
      <c r="V278" s="25" t="s">
        <v>4668</v>
      </c>
      <c r="W278" s="25">
        <v>49.8</v>
      </c>
      <c r="X278" s="25">
        <v>29</v>
      </c>
      <c r="Y278" s="25">
        <v>5.2</v>
      </c>
      <c r="Z278" s="25">
        <v>57.7</v>
      </c>
      <c r="AB278" s="20" t="s">
        <v>5750</v>
      </c>
      <c r="AC278" s="25" t="s">
        <v>3192</v>
      </c>
      <c r="AD278" s="25" t="s">
        <v>3193</v>
      </c>
      <c r="AE278" s="25" t="s">
        <v>5498</v>
      </c>
      <c r="AF278" s="25">
        <v>-13.2</v>
      </c>
      <c r="AG278" s="25">
        <v>-44.7</v>
      </c>
      <c r="AH278" s="78">
        <v>41.3</v>
      </c>
      <c r="AI278" s="78">
        <v>3.1</v>
      </c>
    </row>
    <row r="279" spans="9:35" x14ac:dyDescent="0.2">
      <c r="I279" s="78"/>
      <c r="J279" s="20" t="s">
        <v>5750</v>
      </c>
      <c r="K279" s="78" t="s">
        <v>2126</v>
      </c>
      <c r="L279" s="78" t="s">
        <v>2128</v>
      </c>
      <c r="M279" s="78" t="s">
        <v>4612</v>
      </c>
      <c r="N279" s="78">
        <v>54.9</v>
      </c>
      <c r="O279" s="78">
        <v>15.1</v>
      </c>
      <c r="P279" s="25">
        <v>89.7</v>
      </c>
      <c r="Q279" s="25">
        <v>54.8</v>
      </c>
      <c r="R279" s="25"/>
      <c r="S279" s="20" t="s">
        <v>5750</v>
      </c>
      <c r="T279" s="25" t="s">
        <v>2126</v>
      </c>
      <c r="U279" s="25" t="s">
        <v>2128</v>
      </c>
      <c r="V279" s="25" t="s">
        <v>4612</v>
      </c>
      <c r="W279" s="25">
        <v>64.400000000000006</v>
      </c>
      <c r="X279" s="25">
        <v>74.8</v>
      </c>
      <c r="Y279" s="25">
        <v>63.3</v>
      </c>
      <c r="Z279" s="25">
        <v>33</v>
      </c>
      <c r="AB279" s="20" t="s">
        <v>5750</v>
      </c>
      <c r="AC279" s="25" t="s">
        <v>3194</v>
      </c>
      <c r="AD279" s="25" t="s">
        <v>3195</v>
      </c>
      <c r="AE279" s="25" t="s">
        <v>5499</v>
      </c>
      <c r="AF279" s="25">
        <v>8.6999999999999993</v>
      </c>
      <c r="AG279" s="25">
        <v>-17.600000000000001</v>
      </c>
      <c r="AH279" s="78">
        <v>33</v>
      </c>
      <c r="AI279" s="78">
        <v>-19.100000000000001</v>
      </c>
    </row>
    <row r="280" spans="9:35" x14ac:dyDescent="0.2">
      <c r="I280" s="78"/>
      <c r="J280" s="20" t="s">
        <v>5750</v>
      </c>
      <c r="K280" s="78" t="s">
        <v>2129</v>
      </c>
      <c r="L280" s="78" t="s">
        <v>2131</v>
      </c>
      <c r="M280" s="78" t="s">
        <v>4633</v>
      </c>
      <c r="N280" s="78">
        <v>27.3</v>
      </c>
      <c r="O280" s="78">
        <v>-40.700000000000003</v>
      </c>
      <c r="P280" s="25">
        <v>42</v>
      </c>
      <c r="Q280" s="25">
        <v>91</v>
      </c>
      <c r="R280" s="25"/>
      <c r="S280" s="20" t="s">
        <v>5750</v>
      </c>
      <c r="T280" s="25" t="s">
        <v>2129</v>
      </c>
      <c r="U280" s="25" t="s">
        <v>2131</v>
      </c>
      <c r="V280" s="25" t="s">
        <v>4633</v>
      </c>
      <c r="W280" s="25">
        <v>2.8</v>
      </c>
      <c r="X280" s="25">
        <v>15.3</v>
      </c>
      <c r="Y280" s="25">
        <v>31.8</v>
      </c>
      <c r="Z280" s="25">
        <v>12.4</v>
      </c>
      <c r="AB280" s="20" t="s">
        <v>5750</v>
      </c>
      <c r="AC280" s="25" t="s">
        <v>3196</v>
      </c>
      <c r="AD280" s="25" t="s">
        <v>3197</v>
      </c>
      <c r="AE280" s="25" t="s">
        <v>5500</v>
      </c>
      <c r="AF280" s="25">
        <v>-40.700000000000003</v>
      </c>
      <c r="AG280" s="25">
        <v>-0.6</v>
      </c>
      <c r="AH280" s="78">
        <v>43.8</v>
      </c>
      <c r="AI280" s="78">
        <v>12</v>
      </c>
    </row>
    <row r="281" spans="9:35" x14ac:dyDescent="0.2">
      <c r="I281" s="78"/>
      <c r="J281" s="20" t="s">
        <v>5750</v>
      </c>
      <c r="K281" s="78" t="s">
        <v>2132</v>
      </c>
      <c r="L281" s="78" t="s">
        <v>2134</v>
      </c>
      <c r="M281" s="78" t="s">
        <v>4683</v>
      </c>
      <c r="N281" s="78">
        <v>45.2</v>
      </c>
      <c r="O281" s="78">
        <v>-13.2</v>
      </c>
      <c r="P281" s="25">
        <v>102.2</v>
      </c>
      <c r="Q281" s="25">
        <v>-10.199999999999999</v>
      </c>
      <c r="R281" s="25"/>
      <c r="S281" s="20" t="s">
        <v>5750</v>
      </c>
      <c r="T281" s="25" t="s">
        <v>2132</v>
      </c>
      <c r="U281" s="25" t="s">
        <v>2134</v>
      </c>
      <c r="V281" s="25" t="s">
        <v>4683</v>
      </c>
      <c r="W281" s="25">
        <v>37.799999999999997</v>
      </c>
      <c r="X281" s="25">
        <v>38.200000000000003</v>
      </c>
      <c r="Y281" s="25">
        <v>67.900000000000006</v>
      </c>
      <c r="Z281" s="25">
        <v>53.6</v>
      </c>
      <c r="AB281" s="20" t="s">
        <v>5750</v>
      </c>
      <c r="AC281" s="25" t="s">
        <v>3198</v>
      </c>
      <c r="AD281" s="25" t="s">
        <v>3199</v>
      </c>
      <c r="AE281" s="25" t="s">
        <v>5501</v>
      </c>
      <c r="AF281" s="25">
        <v>0.3</v>
      </c>
      <c r="AG281" s="25">
        <v>16.3</v>
      </c>
      <c r="AH281" s="78">
        <v>43</v>
      </c>
      <c r="AI281" s="78">
        <v>-5.8</v>
      </c>
    </row>
    <row r="282" spans="9:35" x14ac:dyDescent="0.2">
      <c r="I282" s="78"/>
      <c r="J282" s="20" t="s">
        <v>5750</v>
      </c>
      <c r="K282" s="78" t="s">
        <v>2135</v>
      </c>
      <c r="L282" s="78" t="s">
        <v>2137</v>
      </c>
      <c r="M282" s="78" t="s">
        <v>4384</v>
      </c>
      <c r="N282" s="78">
        <v>-35.1</v>
      </c>
      <c r="O282" s="78">
        <v>-25.8</v>
      </c>
      <c r="P282" s="25">
        <v>90.2</v>
      </c>
      <c r="Q282" s="25">
        <v>-46.4</v>
      </c>
      <c r="R282" s="25"/>
      <c r="S282" s="20" t="s">
        <v>5750</v>
      </c>
      <c r="T282" s="25" t="s">
        <v>2135</v>
      </c>
      <c r="U282" s="25" t="s">
        <v>2137</v>
      </c>
      <c r="V282" s="25" t="s">
        <v>4384</v>
      </c>
      <c r="W282" s="25">
        <v>43.5</v>
      </c>
      <c r="X282" s="25">
        <v>54.2</v>
      </c>
      <c r="Y282" s="25">
        <v>-7.2</v>
      </c>
      <c r="Z282" s="25">
        <v>-12.4</v>
      </c>
      <c r="AB282" s="20" t="s">
        <v>5750</v>
      </c>
      <c r="AC282" s="25" t="s">
        <v>3200</v>
      </c>
      <c r="AD282" s="25" t="s">
        <v>3201</v>
      </c>
      <c r="AE282" s="25" t="s">
        <v>5502</v>
      </c>
      <c r="AF282" s="25">
        <v>15.4</v>
      </c>
      <c r="AG282" s="25">
        <v>26.5</v>
      </c>
      <c r="AH282" s="78">
        <v>-14.4</v>
      </c>
      <c r="AI282" s="78">
        <v>-5.8</v>
      </c>
    </row>
    <row r="283" spans="9:35" x14ac:dyDescent="0.2">
      <c r="I283" s="78"/>
      <c r="J283" s="20" t="s">
        <v>5750</v>
      </c>
      <c r="K283" s="78" t="s">
        <v>2138</v>
      </c>
      <c r="L283" s="78" t="s">
        <v>2140</v>
      </c>
      <c r="M283" s="78" t="s">
        <v>4616</v>
      </c>
      <c r="N283" s="78">
        <v>102.6</v>
      </c>
      <c r="O283" s="78">
        <v>44.8</v>
      </c>
      <c r="P283" s="25">
        <v>101.4</v>
      </c>
      <c r="Q283" s="25">
        <v>54.8</v>
      </c>
      <c r="R283" s="25"/>
      <c r="S283" s="20" t="s">
        <v>5750</v>
      </c>
      <c r="T283" s="25" t="s">
        <v>2138</v>
      </c>
      <c r="U283" s="25" t="s">
        <v>2140</v>
      </c>
      <c r="V283" s="25" t="s">
        <v>4616</v>
      </c>
      <c r="W283" s="25">
        <v>36.1</v>
      </c>
      <c r="X283" s="25">
        <v>67.900000000000006</v>
      </c>
      <c r="Y283" s="25">
        <v>38.200000000000003</v>
      </c>
      <c r="Z283" s="25">
        <v>53.6</v>
      </c>
      <c r="AB283" s="20" t="s">
        <v>5750</v>
      </c>
      <c r="AC283" s="25" t="s">
        <v>3202</v>
      </c>
      <c r="AD283" s="25" t="s">
        <v>3203</v>
      </c>
      <c r="AE283" s="25" t="s">
        <v>5503</v>
      </c>
      <c r="AF283" s="25">
        <v>4.3</v>
      </c>
      <c r="AG283" s="25">
        <v>2.8</v>
      </c>
      <c r="AH283" s="78">
        <v>25.5</v>
      </c>
      <c r="AI283" s="78">
        <v>-32.4</v>
      </c>
    </row>
    <row r="284" spans="9:35" x14ac:dyDescent="0.2">
      <c r="I284" s="78"/>
      <c r="J284" s="20" t="s">
        <v>5750</v>
      </c>
      <c r="K284" s="78" t="s">
        <v>2141</v>
      </c>
      <c r="L284" s="78" t="s">
        <v>2143</v>
      </c>
      <c r="M284" s="78" t="s">
        <v>4644</v>
      </c>
      <c r="N284" s="78">
        <v>1.1000000000000001</v>
      </c>
      <c r="O284" s="78">
        <v>0.9</v>
      </c>
      <c r="P284" s="25">
        <v>94.7</v>
      </c>
      <c r="Q284" s="25">
        <v>-53.6</v>
      </c>
      <c r="R284" s="25"/>
      <c r="S284" s="20" t="s">
        <v>5750</v>
      </c>
      <c r="T284" s="25" t="s">
        <v>2141</v>
      </c>
      <c r="U284" s="25" t="s">
        <v>2143</v>
      </c>
      <c r="V284" s="25" t="s">
        <v>4644</v>
      </c>
      <c r="W284" s="25">
        <v>-17.100000000000001</v>
      </c>
      <c r="X284" s="25">
        <v>33.6</v>
      </c>
      <c r="Y284" s="25">
        <v>74.2</v>
      </c>
      <c r="Z284" s="25">
        <v>49.5</v>
      </c>
      <c r="AB284" s="20" t="s">
        <v>5750</v>
      </c>
      <c r="AC284" s="25" t="s">
        <v>3204</v>
      </c>
      <c r="AD284" s="25" t="s">
        <v>3205</v>
      </c>
      <c r="AE284" s="25" t="s">
        <v>5504</v>
      </c>
      <c r="AF284" s="25">
        <v>18.899999999999999</v>
      </c>
      <c r="AG284" s="25">
        <v>12.9</v>
      </c>
      <c r="AH284" s="78">
        <v>-8.4</v>
      </c>
      <c r="AI284" s="78">
        <v>3.1</v>
      </c>
    </row>
    <row r="285" spans="9:35" x14ac:dyDescent="0.2">
      <c r="I285" s="78"/>
      <c r="J285" s="20" t="s">
        <v>5750</v>
      </c>
      <c r="K285" s="78" t="s">
        <v>2144</v>
      </c>
      <c r="L285" s="78" t="s">
        <v>2146</v>
      </c>
      <c r="M285" s="78" t="s">
        <v>4645</v>
      </c>
      <c r="N285" s="78">
        <v>6</v>
      </c>
      <c r="O285" s="78">
        <v>-5.8</v>
      </c>
      <c r="P285" s="25">
        <v>27.1</v>
      </c>
      <c r="Q285" s="25">
        <v>-24.7</v>
      </c>
      <c r="R285" s="25"/>
      <c r="S285" s="20" t="s">
        <v>5750</v>
      </c>
      <c r="T285" s="25" t="s">
        <v>2144</v>
      </c>
      <c r="U285" s="25" t="s">
        <v>2146</v>
      </c>
      <c r="V285" s="25" t="s">
        <v>4645</v>
      </c>
      <c r="W285" s="25">
        <v>36.200000000000003</v>
      </c>
      <c r="X285" s="25">
        <v>63.4</v>
      </c>
      <c r="Y285" s="25">
        <v>17.600000000000001</v>
      </c>
      <c r="Z285" s="25">
        <v>70.099999999999994</v>
      </c>
      <c r="AB285" s="20" t="s">
        <v>5750</v>
      </c>
      <c r="AC285" s="25" t="s">
        <v>3206</v>
      </c>
      <c r="AD285" s="25" t="s">
        <v>3207</v>
      </c>
      <c r="AE285" s="25" t="s">
        <v>5505</v>
      </c>
      <c r="AF285" s="25">
        <v>13.7</v>
      </c>
      <c r="AG285" s="25">
        <v>2.8</v>
      </c>
      <c r="AH285" s="78">
        <v>-40.4</v>
      </c>
      <c r="AI285" s="78">
        <v>20.9</v>
      </c>
    </row>
    <row r="286" spans="9:35" x14ac:dyDescent="0.2">
      <c r="I286" s="78"/>
      <c r="J286" s="20" t="s">
        <v>5750</v>
      </c>
      <c r="K286" s="78" t="s">
        <v>2147</v>
      </c>
      <c r="L286" s="78" t="s">
        <v>2149</v>
      </c>
      <c r="M286" s="78" t="s">
        <v>4235</v>
      </c>
      <c r="N286" s="78">
        <v>-11.2</v>
      </c>
      <c r="O286" s="78">
        <v>-13.9</v>
      </c>
      <c r="P286" s="25">
        <v>20</v>
      </c>
      <c r="Q286" s="25">
        <v>-17.5</v>
      </c>
      <c r="R286" s="25"/>
      <c r="S286" s="20" t="s">
        <v>5750</v>
      </c>
      <c r="T286" s="25" t="s">
        <v>2147</v>
      </c>
      <c r="U286" s="25" t="s">
        <v>2149</v>
      </c>
      <c r="V286" s="25" t="s">
        <v>4235</v>
      </c>
      <c r="W286" s="25">
        <v>48.8</v>
      </c>
      <c r="X286" s="25">
        <v>22.1</v>
      </c>
      <c r="Y286" s="25">
        <v>37.5</v>
      </c>
      <c r="Z286" s="25">
        <v>45.4</v>
      </c>
      <c r="AB286" s="20" t="s">
        <v>5750</v>
      </c>
      <c r="AC286" s="25" t="s">
        <v>3208</v>
      </c>
      <c r="AD286" s="25" t="s">
        <v>3209</v>
      </c>
      <c r="AE286" s="25" t="s">
        <v>5506</v>
      </c>
      <c r="AF286" s="25">
        <v>-32.5</v>
      </c>
      <c r="AG286" s="25">
        <v>-10.8</v>
      </c>
      <c r="AH286" s="78">
        <v>-149.19999999999999</v>
      </c>
      <c r="AI286" s="78">
        <v>-147.80000000000001</v>
      </c>
    </row>
    <row r="287" spans="9:35" x14ac:dyDescent="0.2">
      <c r="I287" s="78"/>
      <c r="J287" s="20" t="s">
        <v>5750</v>
      </c>
      <c r="K287" s="78" t="s">
        <v>2150</v>
      </c>
      <c r="L287" s="78" t="s">
        <v>2152</v>
      </c>
      <c r="M287" s="78" t="s">
        <v>4636</v>
      </c>
      <c r="N287" s="78">
        <v>51.9</v>
      </c>
      <c r="O287" s="78">
        <v>1.7</v>
      </c>
      <c r="P287" s="25">
        <v>62.3</v>
      </c>
      <c r="Q287" s="25">
        <v>-60.8</v>
      </c>
      <c r="R287" s="25"/>
      <c r="S287" s="20" t="s">
        <v>5750</v>
      </c>
      <c r="T287" s="25" t="s">
        <v>2150</v>
      </c>
      <c r="U287" s="25" t="s">
        <v>2152</v>
      </c>
      <c r="V287" s="25" t="s">
        <v>4636</v>
      </c>
      <c r="W287" s="25">
        <v>-34.4</v>
      </c>
      <c r="X287" s="25">
        <v>19.8</v>
      </c>
      <c r="Y287" s="25">
        <v>34</v>
      </c>
      <c r="Z287" s="25">
        <v>24.7</v>
      </c>
      <c r="AB287" s="20" t="s">
        <v>5750</v>
      </c>
      <c r="AC287" s="25" t="s">
        <v>3210</v>
      </c>
      <c r="AD287" s="25" t="s">
        <v>3211</v>
      </c>
      <c r="AE287" s="25" t="s">
        <v>5326</v>
      </c>
      <c r="AF287" s="25">
        <v>-16.899999999999999</v>
      </c>
      <c r="AG287" s="25">
        <v>43.5</v>
      </c>
      <c r="AH287" s="78">
        <v>28.2</v>
      </c>
      <c r="AI287" s="78">
        <v>60.8</v>
      </c>
    </row>
    <row r="288" spans="9:35" x14ac:dyDescent="0.2">
      <c r="I288" s="78"/>
      <c r="J288" s="20" t="s">
        <v>5750</v>
      </c>
      <c r="K288" s="78" t="s">
        <v>2153</v>
      </c>
      <c r="L288" s="78" t="s">
        <v>2155</v>
      </c>
      <c r="M288" s="78" t="s">
        <v>4401</v>
      </c>
      <c r="N288" s="78">
        <v>-36.9</v>
      </c>
      <c r="O288" s="78">
        <v>-51.9</v>
      </c>
      <c r="P288" s="25">
        <v>-52.9</v>
      </c>
      <c r="Q288" s="25">
        <v>-75.3</v>
      </c>
      <c r="R288" s="25"/>
      <c r="S288" s="20" t="s">
        <v>5750</v>
      </c>
      <c r="T288" s="25" t="s">
        <v>2153</v>
      </c>
      <c r="U288" s="25" t="s">
        <v>2155</v>
      </c>
      <c r="V288" s="25" t="s">
        <v>4401</v>
      </c>
      <c r="W288" s="25">
        <v>35.9</v>
      </c>
      <c r="X288" s="25">
        <v>-0.8</v>
      </c>
      <c r="Y288" s="25">
        <v>-36.9</v>
      </c>
      <c r="Z288" s="25">
        <v>-16.5</v>
      </c>
      <c r="AB288" s="20" t="s">
        <v>5750</v>
      </c>
      <c r="AC288" s="25" t="s">
        <v>3212</v>
      </c>
      <c r="AD288" s="25" t="s">
        <v>3213</v>
      </c>
      <c r="AE288" s="25" t="s">
        <v>5327</v>
      </c>
      <c r="AF288" s="25">
        <v>26.4</v>
      </c>
      <c r="AG288" s="25">
        <v>60.4</v>
      </c>
      <c r="AH288" s="78">
        <v>71</v>
      </c>
      <c r="AI288" s="78">
        <v>29.7</v>
      </c>
    </row>
    <row r="289" spans="9:35" x14ac:dyDescent="0.2">
      <c r="I289" s="78"/>
      <c r="J289" s="20" t="s">
        <v>5750</v>
      </c>
      <c r="K289" s="78" t="s">
        <v>2156</v>
      </c>
      <c r="L289" s="78" t="s">
        <v>2158</v>
      </c>
      <c r="M289" s="78" t="s">
        <v>4245</v>
      </c>
      <c r="N289" s="78">
        <v>32.200000000000003</v>
      </c>
      <c r="O289" s="78">
        <v>-31.8</v>
      </c>
      <c r="P289" s="25">
        <v>53.8</v>
      </c>
      <c r="Q289" s="25">
        <v>40.4</v>
      </c>
      <c r="R289" s="25"/>
      <c r="S289" s="20" t="s">
        <v>5750</v>
      </c>
      <c r="T289" s="25" t="s">
        <v>2156</v>
      </c>
      <c r="U289" s="25" t="s">
        <v>2158</v>
      </c>
      <c r="V289" s="25" t="s">
        <v>4245</v>
      </c>
      <c r="W289" s="25">
        <v>-24.8</v>
      </c>
      <c r="X289" s="25">
        <v>42.7</v>
      </c>
      <c r="Y289" s="25">
        <v>34.5</v>
      </c>
      <c r="Z289" s="25">
        <v>20.6</v>
      </c>
      <c r="AB289" s="20" t="s">
        <v>5750</v>
      </c>
      <c r="AC289" s="25" t="s">
        <v>3214</v>
      </c>
      <c r="AD289" s="25" t="s">
        <v>3215</v>
      </c>
      <c r="AE289" s="25" t="s">
        <v>5507</v>
      </c>
      <c r="AF289" s="25">
        <v>62.8</v>
      </c>
      <c r="AG289" s="25">
        <v>77.400000000000006</v>
      </c>
      <c r="AH289" s="78">
        <v>0.7</v>
      </c>
      <c r="AI289" s="78">
        <v>16.399999999999999</v>
      </c>
    </row>
    <row r="290" spans="9:35" x14ac:dyDescent="0.2">
      <c r="I290" s="78"/>
      <c r="J290" s="20" t="s">
        <v>5750</v>
      </c>
      <c r="K290" s="78" t="s">
        <v>2159</v>
      </c>
      <c r="L290" s="78" t="s">
        <v>2161</v>
      </c>
      <c r="M290" s="78" t="s">
        <v>4209</v>
      </c>
      <c r="N290" s="78">
        <v>-51.8</v>
      </c>
      <c r="O290" s="78">
        <v>-32.5</v>
      </c>
      <c r="P290" s="25">
        <v>67.400000000000006</v>
      </c>
      <c r="Q290" s="25">
        <v>25.9</v>
      </c>
      <c r="R290" s="25"/>
      <c r="S290" s="20" t="s">
        <v>5750</v>
      </c>
      <c r="T290" s="25" t="s">
        <v>2159</v>
      </c>
      <c r="U290" s="25" t="s">
        <v>2161</v>
      </c>
      <c r="V290" s="25" t="s">
        <v>4209</v>
      </c>
      <c r="W290" s="25">
        <v>8.4</v>
      </c>
      <c r="X290" s="25">
        <v>19.8</v>
      </c>
      <c r="Y290" s="25">
        <v>21.1</v>
      </c>
      <c r="Z290" s="25">
        <v>33</v>
      </c>
      <c r="AB290" s="20" t="s">
        <v>5750</v>
      </c>
      <c r="AC290" s="25" t="s">
        <v>3216</v>
      </c>
      <c r="AD290" s="25" t="s">
        <v>3217</v>
      </c>
      <c r="AE290" s="25" t="s">
        <v>5508</v>
      </c>
      <c r="AF290" s="25">
        <v>74.099999999999994</v>
      </c>
      <c r="AG290" s="25">
        <v>84.2</v>
      </c>
      <c r="AH290" s="78">
        <v>-46.6</v>
      </c>
      <c r="AI290" s="78">
        <v>-1.3</v>
      </c>
    </row>
    <row r="291" spans="9:35" x14ac:dyDescent="0.2">
      <c r="I291" s="78"/>
      <c r="J291" s="20" t="s">
        <v>5750</v>
      </c>
      <c r="K291" s="78" t="s">
        <v>2162</v>
      </c>
      <c r="L291" s="78" t="s">
        <v>2164</v>
      </c>
      <c r="M291" s="78" t="s">
        <v>4197</v>
      </c>
      <c r="N291" s="78">
        <v>-94.6</v>
      </c>
      <c r="O291" s="78">
        <v>-8</v>
      </c>
      <c r="P291" s="25">
        <v>77.900000000000006</v>
      </c>
      <c r="Q291" s="25">
        <v>-53.6</v>
      </c>
      <c r="R291" s="25"/>
      <c r="S291" s="20" t="s">
        <v>5750</v>
      </c>
      <c r="T291" s="25" t="s">
        <v>2162</v>
      </c>
      <c r="U291" s="25" t="s">
        <v>2164</v>
      </c>
      <c r="V291" s="25" t="s">
        <v>4197</v>
      </c>
      <c r="W291" s="25">
        <v>20.100000000000001</v>
      </c>
      <c r="X291" s="25">
        <v>35.9</v>
      </c>
      <c r="Y291" s="25">
        <v>2.8</v>
      </c>
      <c r="Z291" s="25">
        <v>4.0999999999999996</v>
      </c>
    </row>
    <row r="292" spans="9:35" x14ac:dyDescent="0.2">
      <c r="I292" s="78"/>
      <c r="J292" s="20" t="s">
        <v>5750</v>
      </c>
      <c r="K292" s="78" t="s">
        <v>2165</v>
      </c>
      <c r="L292" s="78" t="s">
        <v>2167</v>
      </c>
      <c r="M292" s="78" t="s">
        <v>4343</v>
      </c>
      <c r="N292" s="78">
        <v>102.6</v>
      </c>
      <c r="O292" s="78">
        <v>94.6</v>
      </c>
      <c r="P292" s="25">
        <v>98.1</v>
      </c>
      <c r="Q292" s="25">
        <v>98.2</v>
      </c>
      <c r="R292" s="25"/>
      <c r="S292" s="20" t="s">
        <v>5750</v>
      </c>
      <c r="T292" s="25" t="s">
        <v>2165</v>
      </c>
      <c r="U292" s="25" t="s">
        <v>2167</v>
      </c>
      <c r="V292" s="25" t="s">
        <v>4343</v>
      </c>
      <c r="W292" s="25">
        <v>86.6</v>
      </c>
      <c r="X292" s="25">
        <v>81.7</v>
      </c>
      <c r="Y292" s="25">
        <v>97</v>
      </c>
      <c r="Z292" s="25">
        <v>66</v>
      </c>
    </row>
    <row r="293" spans="9:35" x14ac:dyDescent="0.2">
      <c r="I293" s="78"/>
      <c r="J293" s="20" t="s">
        <v>5750</v>
      </c>
      <c r="K293" s="78" t="s">
        <v>2168</v>
      </c>
      <c r="L293" s="78" t="s">
        <v>2170</v>
      </c>
      <c r="M293" s="78" t="s">
        <v>4101</v>
      </c>
      <c r="N293" s="78">
        <v>-13</v>
      </c>
      <c r="O293" s="78">
        <v>-12.5</v>
      </c>
      <c r="P293" s="25">
        <v>97</v>
      </c>
      <c r="Q293" s="25">
        <v>18.7</v>
      </c>
      <c r="R293" s="25"/>
      <c r="S293" s="20" t="s">
        <v>5750</v>
      </c>
      <c r="T293" s="25" t="s">
        <v>2168</v>
      </c>
      <c r="U293" s="25" t="s">
        <v>2170</v>
      </c>
      <c r="V293" s="25" t="s">
        <v>4101</v>
      </c>
      <c r="W293" s="25">
        <v>3.1</v>
      </c>
      <c r="X293" s="25">
        <v>58.8</v>
      </c>
      <c r="Y293" s="25">
        <v>37.200000000000003</v>
      </c>
      <c r="Z293" s="25">
        <v>4.0999999999999996</v>
      </c>
    </row>
    <row r="294" spans="9:35" x14ac:dyDescent="0.2">
      <c r="I294" s="78"/>
      <c r="J294" s="20" t="s">
        <v>5750</v>
      </c>
      <c r="K294" s="78" t="s">
        <v>2171</v>
      </c>
      <c r="L294" s="78" t="s">
        <v>2173</v>
      </c>
      <c r="M294" s="78" t="s">
        <v>4641</v>
      </c>
      <c r="N294" s="78">
        <v>27.6</v>
      </c>
      <c r="O294" s="78">
        <v>-33.299999999999997</v>
      </c>
      <c r="P294" s="25">
        <v>44.5</v>
      </c>
      <c r="Q294" s="25">
        <v>-60.8</v>
      </c>
      <c r="R294" s="25"/>
      <c r="S294" s="20" t="s">
        <v>5750</v>
      </c>
      <c r="T294" s="25" t="s">
        <v>2171</v>
      </c>
      <c r="U294" s="25" t="s">
        <v>2173</v>
      </c>
      <c r="V294" s="25" t="s">
        <v>4641</v>
      </c>
      <c r="W294" s="25">
        <v>-4.5999999999999996</v>
      </c>
      <c r="X294" s="25">
        <v>22.1</v>
      </c>
      <c r="Y294" s="25">
        <v>34.6</v>
      </c>
      <c r="Z294" s="25">
        <v>24.7</v>
      </c>
    </row>
    <row r="295" spans="9:35" x14ac:dyDescent="0.2">
      <c r="I295" s="78"/>
      <c r="J295" s="20" t="s">
        <v>5750</v>
      </c>
      <c r="K295" s="78" t="s">
        <v>2174</v>
      </c>
      <c r="L295" s="78" t="s">
        <v>2176</v>
      </c>
      <c r="M295" s="78" t="s">
        <v>4642</v>
      </c>
      <c r="N295" s="78">
        <v>27.2</v>
      </c>
      <c r="O295" s="78">
        <v>-25.8</v>
      </c>
      <c r="P295" s="25">
        <v>69.099999999999994</v>
      </c>
      <c r="Q295" s="25">
        <v>-3</v>
      </c>
      <c r="R295" s="25"/>
      <c r="S295" s="20" t="s">
        <v>5750</v>
      </c>
      <c r="T295" s="25" t="s">
        <v>2174</v>
      </c>
      <c r="U295" s="25" t="s">
        <v>2176</v>
      </c>
      <c r="V295" s="25" t="s">
        <v>4642</v>
      </c>
      <c r="W295" s="25">
        <v>-37.799999999999997</v>
      </c>
      <c r="X295" s="25">
        <v>56.5</v>
      </c>
      <c r="Y295" s="25">
        <v>19.5</v>
      </c>
      <c r="Z295" s="25">
        <v>24.7</v>
      </c>
    </row>
    <row r="296" spans="9:35" x14ac:dyDescent="0.2">
      <c r="I296" s="78"/>
      <c r="J296" s="20" t="s">
        <v>5750</v>
      </c>
      <c r="K296" s="78" t="s">
        <v>2177</v>
      </c>
      <c r="L296" s="78" t="s">
        <v>2179</v>
      </c>
      <c r="M296" s="78" t="s">
        <v>4130</v>
      </c>
      <c r="N296" s="78">
        <v>33.5</v>
      </c>
      <c r="O296" s="78">
        <v>-25.1</v>
      </c>
      <c r="P296" s="25">
        <v>70.8</v>
      </c>
      <c r="Q296" s="25">
        <v>-31.9</v>
      </c>
      <c r="R296" s="25"/>
      <c r="S296" s="20" t="s">
        <v>5750</v>
      </c>
      <c r="T296" s="25" t="s">
        <v>2177</v>
      </c>
      <c r="U296" s="25" t="s">
        <v>2179</v>
      </c>
      <c r="V296" s="25" t="s">
        <v>4130</v>
      </c>
      <c r="W296" s="25">
        <v>36</v>
      </c>
      <c r="X296" s="25">
        <v>38.200000000000003</v>
      </c>
      <c r="Y296" s="25">
        <v>44.5</v>
      </c>
      <c r="Z296" s="25">
        <v>-8.1999999999999993</v>
      </c>
    </row>
    <row r="297" spans="9:35" x14ac:dyDescent="0.2">
      <c r="I297" s="78"/>
      <c r="J297" s="20" t="s">
        <v>5750</v>
      </c>
      <c r="K297" s="78" t="s">
        <v>2180</v>
      </c>
      <c r="L297" s="78" t="s">
        <v>2182</v>
      </c>
      <c r="M297" s="78" t="s">
        <v>4672</v>
      </c>
      <c r="N297" s="78">
        <v>70.099999999999994</v>
      </c>
      <c r="O297" s="78">
        <v>-26.6</v>
      </c>
      <c r="P297" s="25">
        <v>112</v>
      </c>
      <c r="Q297" s="25">
        <v>4.2</v>
      </c>
      <c r="R297" s="25"/>
      <c r="S297" s="20" t="s">
        <v>5750</v>
      </c>
      <c r="T297" s="25" t="s">
        <v>2180</v>
      </c>
      <c r="U297" s="25" t="s">
        <v>2182</v>
      </c>
      <c r="V297" s="25" t="s">
        <v>4672</v>
      </c>
      <c r="W297" s="25">
        <v>5.8</v>
      </c>
      <c r="X297" s="25">
        <v>35.9</v>
      </c>
      <c r="Y297" s="25">
        <v>36.200000000000003</v>
      </c>
      <c r="Z297" s="25">
        <v>66</v>
      </c>
    </row>
    <row r="298" spans="9:35" x14ac:dyDescent="0.2">
      <c r="I298" s="78"/>
      <c r="J298" s="20" t="s">
        <v>5750</v>
      </c>
      <c r="K298" s="78" t="s">
        <v>2183</v>
      </c>
      <c r="L298" s="78" t="s">
        <v>2185</v>
      </c>
      <c r="M298" s="78" t="s">
        <v>4594</v>
      </c>
      <c r="N298" s="78">
        <v>-60.7</v>
      </c>
      <c r="O298" s="78">
        <v>-28.8</v>
      </c>
      <c r="P298" s="25">
        <v>99.2</v>
      </c>
      <c r="Q298" s="25">
        <v>-10.199999999999999</v>
      </c>
      <c r="R298" s="25"/>
      <c r="S298" s="20" t="s">
        <v>5750</v>
      </c>
      <c r="T298" s="25" t="s">
        <v>2183</v>
      </c>
      <c r="U298" s="25" t="s">
        <v>2185</v>
      </c>
      <c r="V298" s="25" t="s">
        <v>4594</v>
      </c>
      <c r="W298" s="25">
        <v>39.799999999999997</v>
      </c>
      <c r="X298" s="25">
        <v>35.9</v>
      </c>
      <c r="Y298" s="25">
        <v>-6.4</v>
      </c>
      <c r="Z298" s="25">
        <v>57.7</v>
      </c>
    </row>
    <row r="299" spans="9:35" x14ac:dyDescent="0.2">
      <c r="I299" s="78"/>
      <c r="J299" s="20" t="s">
        <v>5750</v>
      </c>
      <c r="K299" s="78" t="s">
        <v>2186</v>
      </c>
      <c r="L299" s="78" t="s">
        <v>2188</v>
      </c>
      <c r="M299" s="78" t="s">
        <v>4627</v>
      </c>
      <c r="N299" s="78">
        <v>71.900000000000006</v>
      </c>
      <c r="O299" s="78">
        <v>-16.899999999999999</v>
      </c>
      <c r="P299" s="25">
        <v>98.8</v>
      </c>
      <c r="Q299" s="25">
        <v>33.1</v>
      </c>
      <c r="R299" s="25"/>
      <c r="S299" s="20" t="s">
        <v>5750</v>
      </c>
      <c r="T299" s="25" t="s">
        <v>2186</v>
      </c>
      <c r="U299" s="25" t="s">
        <v>2188</v>
      </c>
      <c r="V299" s="25" t="s">
        <v>4627</v>
      </c>
      <c r="W299" s="25">
        <v>48.3</v>
      </c>
      <c r="X299" s="25">
        <v>22.1</v>
      </c>
      <c r="Y299" s="25">
        <v>17.8</v>
      </c>
      <c r="Z299" s="25">
        <v>-8.1999999999999993</v>
      </c>
    </row>
    <row r="300" spans="9:35" x14ac:dyDescent="0.2">
      <c r="I300" s="78"/>
      <c r="J300" s="20" t="s">
        <v>5750</v>
      </c>
      <c r="K300" s="78" t="s">
        <v>2189</v>
      </c>
      <c r="L300" s="78" t="s">
        <v>2191</v>
      </c>
      <c r="M300" s="78" t="s">
        <v>4597</v>
      </c>
      <c r="N300" s="78">
        <v>96</v>
      </c>
      <c r="O300" s="78">
        <v>-11.7</v>
      </c>
      <c r="P300" s="25">
        <v>102.3</v>
      </c>
      <c r="Q300" s="25">
        <v>-17.5</v>
      </c>
      <c r="R300" s="25"/>
      <c r="S300" s="20" t="s">
        <v>5750</v>
      </c>
      <c r="T300" s="25" t="s">
        <v>2189</v>
      </c>
      <c r="U300" s="25" t="s">
        <v>2191</v>
      </c>
      <c r="V300" s="25" t="s">
        <v>4597</v>
      </c>
      <c r="W300" s="25">
        <v>10.199999999999999</v>
      </c>
      <c r="X300" s="25">
        <v>-53.4</v>
      </c>
      <c r="Y300" s="25">
        <v>3.4</v>
      </c>
      <c r="Z300" s="25">
        <v>8.1999999999999993</v>
      </c>
    </row>
    <row r="301" spans="9:35" x14ac:dyDescent="0.2">
      <c r="I301" s="78"/>
      <c r="J301" s="20" t="s">
        <v>5750</v>
      </c>
      <c r="K301" s="78" t="s">
        <v>2192</v>
      </c>
      <c r="L301" s="78" t="s">
        <v>2194</v>
      </c>
      <c r="M301" s="78" t="s">
        <v>4659</v>
      </c>
      <c r="N301" s="78">
        <v>102.6</v>
      </c>
      <c r="O301" s="78">
        <v>-48.1</v>
      </c>
      <c r="P301" s="25">
        <v>112</v>
      </c>
      <c r="Q301" s="25">
        <v>-46.4</v>
      </c>
      <c r="R301" s="25"/>
      <c r="S301" s="20" t="s">
        <v>5750</v>
      </c>
      <c r="T301" s="25" t="s">
        <v>2192</v>
      </c>
      <c r="U301" s="25" t="s">
        <v>2194</v>
      </c>
      <c r="V301" s="25" t="s">
        <v>4659</v>
      </c>
      <c r="W301" s="25">
        <v>-73.599999999999994</v>
      </c>
      <c r="X301" s="25">
        <v>-5.3</v>
      </c>
      <c r="Y301" s="25">
        <v>14.7</v>
      </c>
      <c r="Z301" s="25">
        <v>4.0999999999999996</v>
      </c>
    </row>
    <row r="302" spans="9:35" x14ac:dyDescent="0.2">
      <c r="I302" s="78"/>
      <c r="J302" s="20" t="s">
        <v>5750</v>
      </c>
      <c r="K302" s="78" t="s">
        <v>2195</v>
      </c>
      <c r="L302" s="78" t="s">
        <v>2197</v>
      </c>
      <c r="M302" s="78" t="s">
        <v>4648</v>
      </c>
      <c r="N302" s="78">
        <v>-33.200000000000003</v>
      </c>
      <c r="O302" s="78">
        <v>-26.6</v>
      </c>
      <c r="P302" s="25">
        <v>90.6</v>
      </c>
      <c r="Q302" s="25">
        <v>11.4</v>
      </c>
      <c r="R302" s="25"/>
      <c r="S302" s="20" t="s">
        <v>5750</v>
      </c>
      <c r="T302" s="25" t="s">
        <v>2195</v>
      </c>
      <c r="U302" s="25" t="s">
        <v>2197</v>
      </c>
      <c r="V302" s="25" t="s">
        <v>4648</v>
      </c>
      <c r="W302" s="25">
        <v>29.9</v>
      </c>
      <c r="X302" s="25">
        <v>8.4</v>
      </c>
      <c r="Y302" s="25">
        <v>49.7</v>
      </c>
      <c r="Z302" s="25">
        <v>28.9</v>
      </c>
    </row>
    <row r="303" spans="9:35" x14ac:dyDescent="0.2">
      <c r="I303" s="78"/>
      <c r="J303" s="20" t="s">
        <v>5750</v>
      </c>
      <c r="K303" s="78" t="s">
        <v>2198</v>
      </c>
      <c r="L303" s="78" t="s">
        <v>2200</v>
      </c>
      <c r="M303" s="78" t="s">
        <v>4673</v>
      </c>
      <c r="N303" s="78">
        <v>-37</v>
      </c>
      <c r="O303" s="78">
        <v>-34.799999999999997</v>
      </c>
      <c r="P303" s="25">
        <v>-11.7</v>
      </c>
      <c r="Q303" s="25">
        <v>-3</v>
      </c>
      <c r="R303" s="25"/>
      <c r="S303" s="20" t="s">
        <v>5750</v>
      </c>
      <c r="T303" s="25" t="s">
        <v>2198</v>
      </c>
      <c r="U303" s="25" t="s">
        <v>2200</v>
      </c>
      <c r="V303" s="25" t="s">
        <v>4673</v>
      </c>
      <c r="W303" s="25">
        <v>30.1</v>
      </c>
      <c r="X303" s="25">
        <v>40.5</v>
      </c>
      <c r="Y303" s="25">
        <v>-2.2999999999999998</v>
      </c>
      <c r="Z303" s="25">
        <v>28.9</v>
      </c>
    </row>
    <row r="304" spans="9:35" x14ac:dyDescent="0.2">
      <c r="I304" s="78"/>
      <c r="J304" s="20" t="s">
        <v>5750</v>
      </c>
      <c r="K304" s="78" t="s">
        <v>2201</v>
      </c>
      <c r="L304" s="78" t="s">
        <v>2203</v>
      </c>
      <c r="M304" s="78" t="s">
        <v>4701</v>
      </c>
      <c r="N304" s="78">
        <v>12.1</v>
      </c>
      <c r="O304" s="78">
        <v>-36.200000000000003</v>
      </c>
      <c r="P304" s="25">
        <v>-54.6</v>
      </c>
      <c r="Q304" s="25">
        <v>62</v>
      </c>
      <c r="R304" s="25"/>
      <c r="S304" s="20" t="s">
        <v>5750</v>
      </c>
      <c r="T304" s="25" t="s">
        <v>2201</v>
      </c>
      <c r="U304" s="25" t="s">
        <v>2203</v>
      </c>
      <c r="V304" s="25" t="s">
        <v>4701</v>
      </c>
      <c r="W304" s="25">
        <v>-4</v>
      </c>
      <c r="X304" s="25">
        <v>31.3</v>
      </c>
      <c r="Y304" s="25">
        <v>-14.2</v>
      </c>
      <c r="Z304" s="25">
        <v>0</v>
      </c>
    </row>
    <row r="305" spans="9:26" x14ac:dyDescent="0.2">
      <c r="I305" s="78"/>
      <c r="J305" s="20" t="s">
        <v>5750</v>
      </c>
      <c r="K305" s="78" t="s">
        <v>2204</v>
      </c>
      <c r="L305" s="78" t="s">
        <v>2206</v>
      </c>
      <c r="M305" s="78" t="s">
        <v>4292</v>
      </c>
      <c r="N305" s="78">
        <v>22.6</v>
      </c>
      <c r="O305" s="78">
        <v>-40.700000000000003</v>
      </c>
      <c r="P305" s="25">
        <v>57.7</v>
      </c>
      <c r="Q305" s="25">
        <v>-39.200000000000003</v>
      </c>
      <c r="R305" s="25"/>
      <c r="S305" s="20" t="s">
        <v>5750</v>
      </c>
      <c r="T305" s="25" t="s">
        <v>2204</v>
      </c>
      <c r="U305" s="25" t="s">
        <v>2206</v>
      </c>
      <c r="V305" s="25" t="s">
        <v>4292</v>
      </c>
      <c r="W305" s="25">
        <v>-62.7</v>
      </c>
      <c r="X305" s="25">
        <v>-0.8</v>
      </c>
      <c r="Y305" s="25">
        <v>-0.9</v>
      </c>
      <c r="Z305" s="25">
        <v>28.9</v>
      </c>
    </row>
    <row r="306" spans="9:26" x14ac:dyDescent="0.2">
      <c r="I306" s="78"/>
      <c r="J306" s="20" t="s">
        <v>5750</v>
      </c>
      <c r="K306" s="78" t="s">
        <v>2207</v>
      </c>
      <c r="L306" s="78" t="s">
        <v>2209</v>
      </c>
      <c r="M306" s="78" t="s">
        <v>4248</v>
      </c>
      <c r="N306" s="78">
        <v>-4.5999999999999996</v>
      </c>
      <c r="O306" s="78">
        <v>-51.1</v>
      </c>
      <c r="P306" s="25">
        <v>31.9</v>
      </c>
      <c r="Q306" s="25">
        <v>-3</v>
      </c>
      <c r="R306" s="25"/>
      <c r="S306" s="20" t="s">
        <v>5750</v>
      </c>
      <c r="T306" s="25" t="s">
        <v>2207</v>
      </c>
      <c r="U306" s="25" t="s">
        <v>2209</v>
      </c>
      <c r="V306" s="25" t="s">
        <v>4248</v>
      </c>
      <c r="W306" s="25">
        <v>17.7</v>
      </c>
      <c r="X306" s="25">
        <v>54.2</v>
      </c>
      <c r="Y306" s="25">
        <v>21.9</v>
      </c>
      <c r="Z306" s="25">
        <v>53.6</v>
      </c>
    </row>
    <row r="307" spans="9:26" x14ac:dyDescent="0.2">
      <c r="I307" s="78"/>
      <c r="J307" s="20" t="s">
        <v>5750</v>
      </c>
      <c r="K307" s="78" t="s">
        <v>2210</v>
      </c>
      <c r="L307" s="78" t="s">
        <v>2212</v>
      </c>
      <c r="M307" s="78" t="s">
        <v>4655</v>
      </c>
      <c r="N307" s="78">
        <v>17.3</v>
      </c>
      <c r="O307" s="78">
        <v>-27.3</v>
      </c>
      <c r="P307" s="25">
        <v>91.1</v>
      </c>
      <c r="Q307" s="25">
        <v>-31.9</v>
      </c>
      <c r="R307" s="25"/>
      <c r="S307" s="20" t="s">
        <v>5750</v>
      </c>
      <c r="T307" s="25" t="s">
        <v>2210</v>
      </c>
      <c r="U307" s="25" t="s">
        <v>2212</v>
      </c>
      <c r="V307" s="25" t="s">
        <v>4655</v>
      </c>
      <c r="W307" s="25">
        <v>18.899999999999999</v>
      </c>
      <c r="X307" s="25">
        <v>49.6</v>
      </c>
      <c r="Y307" s="25">
        <v>-53.8</v>
      </c>
      <c r="Z307" s="25">
        <v>28.9</v>
      </c>
    </row>
    <row r="308" spans="9:26" x14ac:dyDescent="0.2">
      <c r="I308" s="78"/>
      <c r="J308" s="20" t="s">
        <v>5750</v>
      </c>
      <c r="K308" s="78" t="s">
        <v>2213</v>
      </c>
      <c r="L308" s="78" t="s">
        <v>2215</v>
      </c>
      <c r="M308" s="78" t="s">
        <v>4584</v>
      </c>
      <c r="N308" s="78">
        <v>51.5</v>
      </c>
      <c r="O308" s="78">
        <v>-28.8</v>
      </c>
      <c r="P308" s="25">
        <v>19.899999999999999</v>
      </c>
      <c r="Q308" s="25">
        <v>11.4</v>
      </c>
      <c r="R308" s="25"/>
      <c r="S308" s="20" t="s">
        <v>5750</v>
      </c>
      <c r="T308" s="25" t="s">
        <v>2213</v>
      </c>
      <c r="U308" s="25" t="s">
        <v>2215</v>
      </c>
      <c r="V308" s="25" t="s">
        <v>4584</v>
      </c>
      <c r="W308" s="25">
        <v>37.5</v>
      </c>
      <c r="X308" s="25">
        <v>35.9</v>
      </c>
      <c r="Y308" s="25">
        <v>70.3</v>
      </c>
      <c r="Z308" s="25">
        <v>37.1</v>
      </c>
    </row>
    <row r="309" spans="9:26" x14ac:dyDescent="0.2">
      <c r="I309" s="78"/>
      <c r="J309" s="20" t="s">
        <v>5750</v>
      </c>
      <c r="K309" s="78" t="s">
        <v>2216</v>
      </c>
      <c r="L309" s="78" t="s">
        <v>2218</v>
      </c>
      <c r="M309" s="78" t="s">
        <v>4145</v>
      </c>
      <c r="N309" s="78">
        <v>-3.2</v>
      </c>
      <c r="O309" s="78">
        <v>-53.3</v>
      </c>
      <c r="P309" s="25">
        <v>77.8</v>
      </c>
      <c r="Q309" s="25">
        <v>33.1</v>
      </c>
      <c r="R309" s="25"/>
      <c r="S309" s="20" t="s">
        <v>5750</v>
      </c>
      <c r="T309" s="25" t="s">
        <v>2216</v>
      </c>
      <c r="U309" s="25" t="s">
        <v>2218</v>
      </c>
      <c r="V309" s="25" t="s">
        <v>4145</v>
      </c>
      <c r="W309" s="25">
        <v>22</v>
      </c>
      <c r="X309" s="25">
        <v>22.1</v>
      </c>
      <c r="Y309" s="25">
        <v>93.5</v>
      </c>
      <c r="Z309" s="25">
        <v>49.5</v>
      </c>
    </row>
    <row r="310" spans="9:26" x14ac:dyDescent="0.2">
      <c r="I310" s="78"/>
      <c r="J310" s="20" t="s">
        <v>5750</v>
      </c>
      <c r="K310" s="78" t="s">
        <v>2219</v>
      </c>
      <c r="L310" s="78" t="s">
        <v>2221</v>
      </c>
      <c r="M310" s="78" t="s">
        <v>4684</v>
      </c>
      <c r="N310" s="78">
        <v>-36.9</v>
      </c>
      <c r="O310" s="78">
        <v>-23.6</v>
      </c>
      <c r="P310" s="25">
        <v>-6.1</v>
      </c>
      <c r="Q310" s="25">
        <v>62</v>
      </c>
      <c r="R310" s="25"/>
      <c r="S310" s="20" t="s">
        <v>5750</v>
      </c>
      <c r="T310" s="25" t="s">
        <v>2219</v>
      </c>
      <c r="U310" s="25" t="s">
        <v>2221</v>
      </c>
      <c r="V310" s="25" t="s">
        <v>4684</v>
      </c>
      <c r="W310" s="25">
        <v>55.5</v>
      </c>
      <c r="X310" s="25">
        <v>58.8</v>
      </c>
      <c r="Y310" s="25">
        <v>13.6</v>
      </c>
      <c r="Z310" s="25">
        <v>61.9</v>
      </c>
    </row>
    <row r="311" spans="9:26" x14ac:dyDescent="0.2">
      <c r="I311" s="78"/>
      <c r="J311" s="20" t="s">
        <v>5750</v>
      </c>
      <c r="K311" s="78" t="s">
        <v>2222</v>
      </c>
      <c r="L311" s="78" t="s">
        <v>2224</v>
      </c>
      <c r="M311" s="78" t="s">
        <v>4607</v>
      </c>
      <c r="N311" s="78">
        <v>-13.4</v>
      </c>
      <c r="O311" s="78">
        <v>-58.6</v>
      </c>
      <c r="P311" s="25">
        <v>42.4</v>
      </c>
      <c r="Q311" s="25">
        <v>-60.8</v>
      </c>
      <c r="R311" s="25"/>
      <c r="S311" s="20" t="s">
        <v>5750</v>
      </c>
      <c r="T311" s="25" t="s">
        <v>2222</v>
      </c>
      <c r="U311" s="25" t="s">
        <v>2224</v>
      </c>
      <c r="V311" s="25" t="s">
        <v>4607</v>
      </c>
      <c r="W311" s="25">
        <v>43.8</v>
      </c>
      <c r="X311" s="25">
        <v>35.9</v>
      </c>
      <c r="Y311" s="25">
        <v>-73.7</v>
      </c>
      <c r="Z311" s="25">
        <v>0</v>
      </c>
    </row>
    <row r="312" spans="9:26" x14ac:dyDescent="0.2">
      <c r="I312" s="78"/>
      <c r="J312" s="20" t="s">
        <v>5750</v>
      </c>
      <c r="K312" s="78" t="s">
        <v>2225</v>
      </c>
      <c r="L312" s="78" t="s">
        <v>2227</v>
      </c>
      <c r="M312" s="78" t="s">
        <v>4622</v>
      </c>
      <c r="N312" s="78">
        <v>-5.0999999999999996</v>
      </c>
      <c r="O312" s="78">
        <v>-47.4</v>
      </c>
      <c r="P312" s="25">
        <v>-6.6</v>
      </c>
      <c r="Q312" s="25">
        <v>-60.8</v>
      </c>
      <c r="R312" s="25"/>
      <c r="S312" s="20" t="s">
        <v>5750</v>
      </c>
      <c r="T312" s="25" t="s">
        <v>2225</v>
      </c>
      <c r="U312" s="25" t="s">
        <v>2227</v>
      </c>
      <c r="V312" s="25" t="s">
        <v>4622</v>
      </c>
      <c r="W312" s="25">
        <v>-3</v>
      </c>
      <c r="X312" s="25">
        <v>31.3</v>
      </c>
      <c r="Y312" s="25">
        <v>-9.1</v>
      </c>
      <c r="Z312" s="25">
        <v>24.7</v>
      </c>
    </row>
    <row r="313" spans="9:26" x14ac:dyDescent="0.2">
      <c r="I313" s="78"/>
      <c r="J313" s="20" t="s">
        <v>5750</v>
      </c>
      <c r="K313" s="78" t="s">
        <v>2228</v>
      </c>
      <c r="L313" s="78" t="s">
        <v>2230</v>
      </c>
      <c r="M313" s="78" t="s">
        <v>4268</v>
      </c>
      <c r="N313" s="78">
        <v>-73.599999999999994</v>
      </c>
      <c r="O313" s="78">
        <v>-19.100000000000001</v>
      </c>
      <c r="P313" s="25">
        <v>-96</v>
      </c>
      <c r="Q313" s="25">
        <v>-46.4</v>
      </c>
      <c r="R313" s="25"/>
      <c r="S313" s="20" t="s">
        <v>5750</v>
      </c>
      <c r="T313" s="25" t="s">
        <v>2228</v>
      </c>
      <c r="U313" s="25" t="s">
        <v>2230</v>
      </c>
      <c r="V313" s="25" t="s">
        <v>4268</v>
      </c>
      <c r="W313" s="25">
        <v>-50.7</v>
      </c>
      <c r="X313" s="25">
        <v>47.3</v>
      </c>
      <c r="Y313" s="25">
        <v>-23.9</v>
      </c>
      <c r="Z313" s="25">
        <v>16.5</v>
      </c>
    </row>
    <row r="314" spans="9:26" x14ac:dyDescent="0.2">
      <c r="I314" s="78"/>
      <c r="J314" s="20" t="s">
        <v>5750</v>
      </c>
      <c r="K314" s="78" t="s">
        <v>2231</v>
      </c>
      <c r="L314" s="78" t="s">
        <v>2233</v>
      </c>
      <c r="M314" s="78" t="s">
        <v>4512</v>
      </c>
      <c r="N314" s="78">
        <v>-18.5</v>
      </c>
      <c r="O314" s="78">
        <v>-2</v>
      </c>
      <c r="P314" s="25">
        <v>61.8</v>
      </c>
      <c r="Q314" s="25">
        <v>18.7</v>
      </c>
      <c r="R314" s="25"/>
      <c r="S314" s="20" t="s">
        <v>5750</v>
      </c>
      <c r="T314" s="25" t="s">
        <v>2231</v>
      </c>
      <c r="U314" s="25" t="s">
        <v>2233</v>
      </c>
      <c r="V314" s="25" t="s">
        <v>4512</v>
      </c>
      <c r="W314" s="25">
        <v>-20.3</v>
      </c>
      <c r="X314" s="25">
        <v>47.3</v>
      </c>
      <c r="Y314" s="25">
        <v>-41.3</v>
      </c>
      <c r="Z314" s="25">
        <v>33</v>
      </c>
    </row>
    <row r="315" spans="9:26" x14ac:dyDescent="0.2">
      <c r="I315" s="78"/>
      <c r="J315" s="20" t="s">
        <v>5750</v>
      </c>
      <c r="K315" s="78" t="s">
        <v>2234</v>
      </c>
      <c r="L315" s="78" t="s">
        <v>2236</v>
      </c>
      <c r="M315" s="78" t="s">
        <v>4242</v>
      </c>
      <c r="N315" s="78">
        <v>-63.5</v>
      </c>
      <c r="O315" s="78">
        <v>-14.7</v>
      </c>
      <c r="P315" s="25">
        <v>42.1</v>
      </c>
      <c r="Q315" s="25">
        <v>-60.8</v>
      </c>
      <c r="R315" s="25"/>
      <c r="S315" s="20" t="s">
        <v>5750</v>
      </c>
      <c r="T315" s="25" t="s">
        <v>2234</v>
      </c>
      <c r="U315" s="25" t="s">
        <v>2236</v>
      </c>
      <c r="V315" s="25" t="s">
        <v>4242</v>
      </c>
      <c r="W315" s="25">
        <v>54</v>
      </c>
      <c r="X315" s="25">
        <v>31.3</v>
      </c>
      <c r="Y315" s="25">
        <v>61.9</v>
      </c>
      <c r="Z315" s="25">
        <v>8.1999999999999993</v>
      </c>
    </row>
    <row r="316" spans="9:26" x14ac:dyDescent="0.2">
      <c r="I316" s="78"/>
      <c r="J316" s="20" t="s">
        <v>5750</v>
      </c>
      <c r="K316" s="78" t="s">
        <v>2237</v>
      </c>
      <c r="L316" s="78" t="s">
        <v>2239</v>
      </c>
      <c r="M316" s="78" t="s">
        <v>4581</v>
      </c>
      <c r="N316" s="78">
        <v>-32.700000000000003</v>
      </c>
      <c r="O316" s="78">
        <v>-21.4</v>
      </c>
      <c r="P316" s="25">
        <v>26.1</v>
      </c>
      <c r="Q316" s="25">
        <v>4.2</v>
      </c>
      <c r="R316" s="25"/>
      <c r="S316" s="20" t="s">
        <v>5750</v>
      </c>
      <c r="T316" s="25" t="s">
        <v>2237</v>
      </c>
      <c r="U316" s="25" t="s">
        <v>2239</v>
      </c>
      <c r="V316" s="25" t="s">
        <v>4581</v>
      </c>
      <c r="W316" s="25">
        <v>10.6</v>
      </c>
      <c r="X316" s="25">
        <v>31.3</v>
      </c>
      <c r="Y316" s="25">
        <v>30.6</v>
      </c>
      <c r="Z316" s="25">
        <v>24.7</v>
      </c>
    </row>
    <row r="317" spans="9:26" x14ac:dyDescent="0.2">
      <c r="I317" s="78"/>
      <c r="J317" s="20" t="s">
        <v>5750</v>
      </c>
      <c r="K317" s="78" t="s">
        <v>2240</v>
      </c>
      <c r="L317" s="78" t="s">
        <v>2242</v>
      </c>
      <c r="M317" s="78" t="s">
        <v>4587</v>
      </c>
      <c r="N317" s="78">
        <v>43.1</v>
      </c>
      <c r="O317" s="78">
        <v>-2.8</v>
      </c>
      <c r="P317" s="25">
        <v>54.8</v>
      </c>
      <c r="Q317" s="25">
        <v>-97</v>
      </c>
      <c r="R317" s="25"/>
      <c r="S317" s="20" t="s">
        <v>5750</v>
      </c>
      <c r="T317" s="25" t="s">
        <v>2240</v>
      </c>
      <c r="U317" s="25" t="s">
        <v>2242</v>
      </c>
      <c r="V317" s="25" t="s">
        <v>4587</v>
      </c>
      <c r="W317" s="25">
        <v>-6.4</v>
      </c>
      <c r="X317" s="25">
        <v>51.9</v>
      </c>
      <c r="Y317" s="25">
        <v>3.5</v>
      </c>
      <c r="Z317" s="25">
        <v>16.5</v>
      </c>
    </row>
    <row r="318" spans="9:26" x14ac:dyDescent="0.2">
      <c r="I318" s="78"/>
      <c r="J318" s="20" t="s">
        <v>5750</v>
      </c>
      <c r="K318" s="78" t="s">
        <v>2243</v>
      </c>
      <c r="L318" s="78" t="s">
        <v>2245</v>
      </c>
      <c r="M318" s="78" t="s">
        <v>4280</v>
      </c>
      <c r="N318" s="78">
        <v>37.799999999999997</v>
      </c>
      <c r="O318" s="78">
        <v>-26.6</v>
      </c>
      <c r="P318" s="25">
        <v>99.4</v>
      </c>
      <c r="Q318" s="25">
        <v>-46.4</v>
      </c>
      <c r="R318" s="25"/>
      <c r="S318" s="20" t="s">
        <v>5750</v>
      </c>
      <c r="T318" s="25" t="s">
        <v>2243</v>
      </c>
      <c r="U318" s="25" t="s">
        <v>2245</v>
      </c>
      <c r="V318" s="25" t="s">
        <v>4280</v>
      </c>
      <c r="W318" s="25">
        <v>-20.2</v>
      </c>
      <c r="X318" s="25">
        <v>19.8</v>
      </c>
      <c r="Y318" s="25">
        <v>5.4</v>
      </c>
      <c r="Z318" s="25">
        <v>37.1</v>
      </c>
    </row>
    <row r="319" spans="9:26" x14ac:dyDescent="0.2">
      <c r="I319" s="78"/>
      <c r="J319" s="20" t="s">
        <v>5750</v>
      </c>
      <c r="K319" s="78" t="s">
        <v>2246</v>
      </c>
      <c r="L319" s="78" t="s">
        <v>2248</v>
      </c>
      <c r="M319" s="78" t="s">
        <v>4212</v>
      </c>
      <c r="N319" s="78">
        <v>-3.4</v>
      </c>
      <c r="O319" s="78">
        <v>-5</v>
      </c>
      <c r="P319" s="25">
        <v>47.2</v>
      </c>
      <c r="Q319" s="25">
        <v>-39.200000000000003</v>
      </c>
      <c r="R319" s="25"/>
      <c r="S319" s="20" t="s">
        <v>5750</v>
      </c>
      <c r="T319" s="25" t="s">
        <v>2246</v>
      </c>
      <c r="U319" s="25" t="s">
        <v>2248</v>
      </c>
      <c r="V319" s="25" t="s">
        <v>4212</v>
      </c>
      <c r="W319" s="25">
        <v>28.3</v>
      </c>
      <c r="X319" s="25">
        <v>35.9</v>
      </c>
      <c r="Y319" s="25">
        <v>72.3</v>
      </c>
      <c r="Z319" s="25">
        <v>41.2</v>
      </c>
    </row>
    <row r="320" spans="9:26" x14ac:dyDescent="0.2">
      <c r="I320" s="78"/>
      <c r="J320" s="20" t="s">
        <v>5750</v>
      </c>
      <c r="K320" s="78" t="s">
        <v>2249</v>
      </c>
      <c r="L320" s="78" t="s">
        <v>2251</v>
      </c>
      <c r="M320" s="78" t="s">
        <v>4108</v>
      </c>
      <c r="N320" s="78">
        <v>53.5</v>
      </c>
      <c r="O320" s="78">
        <v>-31</v>
      </c>
      <c r="P320" s="25">
        <v>102</v>
      </c>
      <c r="Q320" s="25">
        <v>-24.7</v>
      </c>
      <c r="R320" s="25"/>
      <c r="S320" s="20" t="s">
        <v>5750</v>
      </c>
      <c r="T320" s="25" t="s">
        <v>2249</v>
      </c>
      <c r="U320" s="25" t="s">
        <v>2251</v>
      </c>
      <c r="V320" s="25" t="s">
        <v>4108</v>
      </c>
      <c r="W320" s="25">
        <v>34.6</v>
      </c>
      <c r="X320" s="25">
        <v>61.1</v>
      </c>
      <c r="Y320" s="25">
        <v>29.7</v>
      </c>
      <c r="Z320" s="25">
        <v>8.1999999999999993</v>
      </c>
    </row>
    <row r="321" spans="9:26" x14ac:dyDescent="0.2">
      <c r="I321" s="78"/>
      <c r="J321" s="20" t="s">
        <v>5750</v>
      </c>
      <c r="K321" s="78" t="s">
        <v>2252</v>
      </c>
      <c r="L321" s="78" t="s">
        <v>2254</v>
      </c>
      <c r="M321" s="78" t="s">
        <v>4630</v>
      </c>
      <c r="N321" s="78">
        <v>24.1</v>
      </c>
      <c r="O321" s="78">
        <v>-42.2</v>
      </c>
      <c r="P321" s="25">
        <v>112</v>
      </c>
      <c r="Q321" s="25">
        <v>4.2</v>
      </c>
      <c r="R321" s="25"/>
      <c r="S321" s="20" t="s">
        <v>5750</v>
      </c>
      <c r="T321" s="25" t="s">
        <v>2252</v>
      </c>
      <c r="U321" s="25" t="s">
        <v>2254</v>
      </c>
      <c r="V321" s="25" t="s">
        <v>4630</v>
      </c>
      <c r="W321" s="25">
        <v>67.599999999999994</v>
      </c>
      <c r="X321" s="25">
        <v>35.9</v>
      </c>
      <c r="Y321" s="25">
        <v>39</v>
      </c>
      <c r="Z321" s="25">
        <v>-4.0999999999999996</v>
      </c>
    </row>
    <row r="322" spans="9:26" x14ac:dyDescent="0.2">
      <c r="I322" s="78"/>
      <c r="J322" s="20" t="s">
        <v>5750</v>
      </c>
      <c r="K322" s="78" t="s">
        <v>2255</v>
      </c>
      <c r="L322" s="78" t="s">
        <v>2257</v>
      </c>
      <c r="M322" s="78" t="s">
        <v>4220</v>
      </c>
      <c r="N322" s="78">
        <v>41.5</v>
      </c>
      <c r="O322" s="78">
        <v>-7.2</v>
      </c>
      <c r="P322" s="25">
        <v>54.2</v>
      </c>
      <c r="Q322" s="25">
        <v>91</v>
      </c>
      <c r="R322" s="25"/>
      <c r="S322" s="20" t="s">
        <v>5750</v>
      </c>
      <c r="T322" s="25" t="s">
        <v>2255</v>
      </c>
      <c r="U322" s="25" t="s">
        <v>2257</v>
      </c>
      <c r="V322" s="25" t="s">
        <v>4220</v>
      </c>
      <c r="W322" s="25">
        <v>29.1</v>
      </c>
      <c r="X322" s="25">
        <v>65.599999999999994</v>
      </c>
      <c r="Y322" s="25">
        <v>-12.9</v>
      </c>
      <c r="Z322" s="25">
        <v>-28.9</v>
      </c>
    </row>
    <row r="323" spans="9:26" x14ac:dyDescent="0.2">
      <c r="I323" s="78"/>
      <c r="J323" s="20" t="s">
        <v>5750</v>
      </c>
      <c r="K323" s="78" t="s">
        <v>2258</v>
      </c>
      <c r="L323" s="78" t="s">
        <v>2260</v>
      </c>
      <c r="M323" s="78" t="s">
        <v>4122</v>
      </c>
      <c r="N323" s="78">
        <v>-38.1</v>
      </c>
      <c r="O323" s="78">
        <v>-23.6</v>
      </c>
      <c r="P323" s="25">
        <v>84.6</v>
      </c>
      <c r="Q323" s="25">
        <v>25.9</v>
      </c>
      <c r="R323" s="25"/>
      <c r="S323" s="20" t="s">
        <v>5750</v>
      </c>
      <c r="T323" s="25" t="s">
        <v>2258</v>
      </c>
      <c r="U323" s="25" t="s">
        <v>2260</v>
      </c>
      <c r="V323" s="25" t="s">
        <v>4122</v>
      </c>
      <c r="W323" s="25">
        <v>88.8</v>
      </c>
      <c r="X323" s="25">
        <v>35.9</v>
      </c>
      <c r="Y323" s="25">
        <v>29.6</v>
      </c>
      <c r="Z323" s="25">
        <v>8.1999999999999993</v>
      </c>
    </row>
    <row r="324" spans="9:26" x14ac:dyDescent="0.2">
      <c r="I324" s="78"/>
      <c r="J324" s="20" t="s">
        <v>5750</v>
      </c>
      <c r="K324" s="78" t="s">
        <v>2261</v>
      </c>
      <c r="L324" s="78" t="s">
        <v>2263</v>
      </c>
      <c r="M324" s="78" t="s">
        <v>4470</v>
      </c>
      <c r="N324" s="78">
        <v>-132.4</v>
      </c>
      <c r="O324" s="78">
        <v>-48.1</v>
      </c>
      <c r="P324" s="25">
        <v>85.4</v>
      </c>
      <c r="Q324" s="25">
        <v>-17.5</v>
      </c>
      <c r="R324" s="25"/>
      <c r="S324" s="20" t="s">
        <v>5750</v>
      </c>
      <c r="T324" s="25" t="s">
        <v>2261</v>
      </c>
      <c r="U324" s="25" t="s">
        <v>2263</v>
      </c>
      <c r="V324" s="25" t="s">
        <v>4470</v>
      </c>
      <c r="W324" s="25">
        <v>-37.5</v>
      </c>
      <c r="X324" s="25">
        <v>35.9</v>
      </c>
      <c r="Y324" s="25">
        <v>-32</v>
      </c>
      <c r="Z324" s="25">
        <v>28.9</v>
      </c>
    </row>
    <row r="325" spans="9:26" x14ac:dyDescent="0.2">
      <c r="I325" s="78"/>
      <c r="J325" s="20" t="s">
        <v>5750</v>
      </c>
      <c r="K325" s="78" t="s">
        <v>2264</v>
      </c>
      <c r="L325" s="78" t="s">
        <v>2266</v>
      </c>
      <c r="M325" s="78" t="s">
        <v>4585</v>
      </c>
      <c r="N325" s="78">
        <v>36.799999999999997</v>
      </c>
      <c r="O325" s="78">
        <v>-2</v>
      </c>
      <c r="P325" s="25">
        <v>100.1</v>
      </c>
      <c r="Q325" s="25">
        <v>25.9</v>
      </c>
      <c r="R325" s="25"/>
      <c r="S325" s="20" t="s">
        <v>5750</v>
      </c>
      <c r="T325" s="25" t="s">
        <v>2264</v>
      </c>
      <c r="U325" s="25" t="s">
        <v>2266</v>
      </c>
      <c r="V325" s="25" t="s">
        <v>4585</v>
      </c>
      <c r="W325" s="25">
        <v>-3.8</v>
      </c>
      <c r="X325" s="25">
        <v>38.200000000000003</v>
      </c>
      <c r="Y325" s="25">
        <v>9.1999999999999993</v>
      </c>
      <c r="Z325" s="25">
        <v>-8.1999999999999993</v>
      </c>
    </row>
    <row r="326" spans="9:26" x14ac:dyDescent="0.2">
      <c r="I326" s="78"/>
      <c r="J326" s="20" t="s">
        <v>5750</v>
      </c>
      <c r="K326" s="78" t="s">
        <v>2267</v>
      </c>
      <c r="L326" s="78" t="s">
        <v>2269</v>
      </c>
      <c r="M326" s="78" t="s">
        <v>4511</v>
      </c>
      <c r="N326" s="78">
        <v>-72.3</v>
      </c>
      <c r="O326" s="78">
        <v>-28.1</v>
      </c>
      <c r="P326" s="25">
        <v>76.8</v>
      </c>
      <c r="Q326" s="25">
        <v>-10.199999999999999</v>
      </c>
      <c r="R326" s="25"/>
      <c r="S326" s="20" t="s">
        <v>5750</v>
      </c>
      <c r="T326" s="25" t="s">
        <v>2267</v>
      </c>
      <c r="U326" s="25" t="s">
        <v>2269</v>
      </c>
      <c r="V326" s="25" t="s">
        <v>4511</v>
      </c>
      <c r="W326" s="25">
        <v>33.6</v>
      </c>
      <c r="X326" s="25">
        <v>40.5</v>
      </c>
      <c r="Y326" s="25">
        <v>49.2</v>
      </c>
      <c r="Z326" s="25">
        <v>-12.4</v>
      </c>
    </row>
    <row r="327" spans="9:26" x14ac:dyDescent="0.2">
      <c r="I327" s="78"/>
      <c r="J327" s="20" t="s">
        <v>5750</v>
      </c>
      <c r="K327" s="78" t="s">
        <v>2270</v>
      </c>
      <c r="L327" s="78" t="s">
        <v>2272</v>
      </c>
      <c r="M327" s="78" t="s">
        <v>4339</v>
      </c>
      <c r="N327" s="78">
        <v>39.799999999999997</v>
      </c>
      <c r="O327" s="78">
        <v>4.5999999999999996</v>
      </c>
      <c r="P327" s="25">
        <v>102.3</v>
      </c>
      <c r="Q327" s="25">
        <v>-75.3</v>
      </c>
      <c r="R327" s="25"/>
      <c r="S327" s="20" t="s">
        <v>5750</v>
      </c>
      <c r="T327" s="25" t="s">
        <v>2270</v>
      </c>
      <c r="U327" s="25" t="s">
        <v>2272</v>
      </c>
      <c r="V327" s="25" t="s">
        <v>4339</v>
      </c>
      <c r="W327" s="25">
        <v>21.9</v>
      </c>
      <c r="X327" s="25">
        <v>22.1</v>
      </c>
      <c r="Y327" s="25">
        <v>12.7</v>
      </c>
      <c r="Z327" s="25">
        <v>-8.1999999999999993</v>
      </c>
    </row>
    <row r="328" spans="9:26" x14ac:dyDescent="0.2">
      <c r="I328" s="78"/>
      <c r="J328" s="20" t="s">
        <v>5750</v>
      </c>
      <c r="K328" s="78" t="s">
        <v>2273</v>
      </c>
      <c r="L328" s="78" t="s">
        <v>2275</v>
      </c>
      <c r="M328" s="78" t="s">
        <v>4469</v>
      </c>
      <c r="N328" s="78">
        <v>-47.4</v>
      </c>
      <c r="O328" s="78">
        <v>27.7</v>
      </c>
      <c r="P328" s="25">
        <v>101.1</v>
      </c>
      <c r="Q328" s="25">
        <v>4.2</v>
      </c>
      <c r="R328" s="25"/>
      <c r="S328" s="20" t="s">
        <v>5750</v>
      </c>
      <c r="T328" s="25" t="s">
        <v>2273</v>
      </c>
      <c r="U328" s="25" t="s">
        <v>2275</v>
      </c>
      <c r="V328" s="25" t="s">
        <v>4469</v>
      </c>
      <c r="W328" s="25">
        <v>-46</v>
      </c>
      <c r="X328" s="25">
        <v>3.8</v>
      </c>
      <c r="Y328" s="25">
        <v>4.9000000000000004</v>
      </c>
      <c r="Z328" s="25">
        <v>-49.5</v>
      </c>
    </row>
    <row r="329" spans="9:26" x14ac:dyDescent="0.2">
      <c r="I329" s="78"/>
      <c r="J329" s="20" t="s">
        <v>5750</v>
      </c>
      <c r="K329" s="78" t="s">
        <v>2276</v>
      </c>
      <c r="L329" s="78" t="s">
        <v>2278</v>
      </c>
      <c r="M329" s="78" t="s">
        <v>4347</v>
      </c>
      <c r="N329" s="78">
        <v>102.6</v>
      </c>
      <c r="O329" s="78">
        <v>82</v>
      </c>
      <c r="P329" s="25">
        <v>112</v>
      </c>
      <c r="Q329" s="25">
        <v>11.4</v>
      </c>
      <c r="R329" s="25"/>
      <c r="S329" s="20" t="s">
        <v>5750</v>
      </c>
      <c r="T329" s="25" t="s">
        <v>2276</v>
      </c>
      <c r="U329" s="25" t="s">
        <v>2278</v>
      </c>
      <c r="V329" s="25" t="s">
        <v>4347</v>
      </c>
      <c r="W329" s="25">
        <v>92.9</v>
      </c>
      <c r="X329" s="25">
        <v>33.6</v>
      </c>
      <c r="Y329" s="25">
        <v>92.4</v>
      </c>
      <c r="Z329" s="25">
        <v>24.7</v>
      </c>
    </row>
    <row r="330" spans="9:26" x14ac:dyDescent="0.2">
      <c r="I330" s="78"/>
      <c r="J330" s="20" t="s">
        <v>5750</v>
      </c>
      <c r="K330" s="78" t="s">
        <v>2279</v>
      </c>
      <c r="L330" s="78" t="s">
        <v>2281</v>
      </c>
      <c r="M330" s="78" t="s">
        <v>4240</v>
      </c>
      <c r="N330" s="78">
        <v>11.5</v>
      </c>
      <c r="O330" s="78">
        <v>-6.5</v>
      </c>
      <c r="P330" s="25">
        <v>34.200000000000003</v>
      </c>
      <c r="Q330" s="25">
        <v>62</v>
      </c>
      <c r="R330" s="25"/>
      <c r="S330" s="20" t="s">
        <v>5750</v>
      </c>
      <c r="T330" s="25" t="s">
        <v>2279</v>
      </c>
      <c r="U330" s="25" t="s">
        <v>2281</v>
      </c>
      <c r="V330" s="25" t="s">
        <v>4240</v>
      </c>
      <c r="W330" s="25">
        <v>40.4</v>
      </c>
      <c r="X330" s="25">
        <v>29</v>
      </c>
      <c r="Y330" s="25">
        <v>-8.1</v>
      </c>
      <c r="Z330" s="25">
        <v>-8.1999999999999993</v>
      </c>
    </row>
    <row r="331" spans="9:26" x14ac:dyDescent="0.2">
      <c r="I331" s="78"/>
      <c r="J331" s="20" t="s">
        <v>5750</v>
      </c>
      <c r="K331" s="78" t="s">
        <v>2282</v>
      </c>
      <c r="L331" s="78" t="s">
        <v>2284</v>
      </c>
      <c r="M331" s="78" t="s">
        <v>4449</v>
      </c>
      <c r="N331" s="78">
        <v>-20.399999999999999</v>
      </c>
      <c r="O331" s="78">
        <v>-28.8</v>
      </c>
      <c r="P331" s="25">
        <v>50.6</v>
      </c>
      <c r="Q331" s="25">
        <v>-46.4</v>
      </c>
      <c r="R331" s="25"/>
      <c r="S331" s="20" t="s">
        <v>5750</v>
      </c>
      <c r="T331" s="25" t="s">
        <v>2282</v>
      </c>
      <c r="U331" s="25" t="s">
        <v>2284</v>
      </c>
      <c r="V331" s="25" t="s">
        <v>4449</v>
      </c>
      <c r="W331" s="25">
        <v>-48.7</v>
      </c>
      <c r="X331" s="25">
        <v>29</v>
      </c>
      <c r="Y331" s="25">
        <v>36.4</v>
      </c>
      <c r="Z331" s="25">
        <v>53.6</v>
      </c>
    </row>
    <row r="332" spans="9:26" x14ac:dyDescent="0.2">
      <c r="I332" s="78"/>
      <c r="J332" s="20" t="s">
        <v>5750</v>
      </c>
      <c r="K332" s="78" t="s">
        <v>2285</v>
      </c>
      <c r="L332" s="78" t="s">
        <v>2287</v>
      </c>
      <c r="M332" s="78" t="s">
        <v>4214</v>
      </c>
      <c r="N332" s="78">
        <v>32.1</v>
      </c>
      <c r="O332" s="78">
        <v>-6.5</v>
      </c>
      <c r="P332" s="25">
        <v>9.1</v>
      </c>
      <c r="Q332" s="25">
        <v>-17.5</v>
      </c>
      <c r="R332" s="25"/>
      <c r="S332" s="20" t="s">
        <v>5750</v>
      </c>
      <c r="T332" s="25" t="s">
        <v>2285</v>
      </c>
      <c r="U332" s="25" t="s">
        <v>2287</v>
      </c>
      <c r="V332" s="25" t="s">
        <v>4214</v>
      </c>
      <c r="W332" s="25">
        <v>13.6</v>
      </c>
      <c r="X332" s="25">
        <v>45</v>
      </c>
      <c r="Y332" s="25">
        <v>28.3</v>
      </c>
      <c r="Z332" s="25">
        <v>-20.6</v>
      </c>
    </row>
    <row r="333" spans="9:26" x14ac:dyDescent="0.2">
      <c r="I333" s="78"/>
      <c r="J333" s="20" t="s">
        <v>5750</v>
      </c>
      <c r="K333" s="78" t="s">
        <v>2288</v>
      </c>
      <c r="L333" s="78" t="s">
        <v>2290</v>
      </c>
      <c r="M333" s="78" t="s">
        <v>4261</v>
      </c>
      <c r="N333" s="78">
        <v>42.9</v>
      </c>
      <c r="O333" s="78">
        <v>-2</v>
      </c>
      <c r="P333" s="25">
        <v>73.599999999999994</v>
      </c>
      <c r="Q333" s="25">
        <v>-39.200000000000003</v>
      </c>
      <c r="R333" s="25"/>
      <c r="S333" s="20" t="s">
        <v>5750</v>
      </c>
      <c r="T333" s="25" t="s">
        <v>2288</v>
      </c>
      <c r="U333" s="25" t="s">
        <v>2290</v>
      </c>
      <c r="V333" s="25" t="s">
        <v>4261</v>
      </c>
      <c r="W333" s="25">
        <v>-69.2</v>
      </c>
      <c r="X333" s="25">
        <v>67.900000000000006</v>
      </c>
      <c r="Y333" s="25">
        <v>25.5</v>
      </c>
      <c r="Z333" s="25">
        <v>24.7</v>
      </c>
    </row>
    <row r="334" spans="9:26" x14ac:dyDescent="0.2">
      <c r="I334" s="78"/>
      <c r="J334" s="20" t="s">
        <v>5750</v>
      </c>
      <c r="K334" s="78" t="s">
        <v>2291</v>
      </c>
      <c r="L334" s="78" t="s">
        <v>2293</v>
      </c>
      <c r="M334" s="78" t="s">
        <v>4312</v>
      </c>
      <c r="N334" s="78">
        <v>90.5</v>
      </c>
      <c r="O334" s="78">
        <v>84.2</v>
      </c>
      <c r="P334" s="25">
        <v>112</v>
      </c>
      <c r="Q334" s="25">
        <v>47.6</v>
      </c>
      <c r="R334" s="25"/>
      <c r="S334" s="20" t="s">
        <v>5750</v>
      </c>
      <c r="T334" s="25" t="s">
        <v>2291</v>
      </c>
      <c r="U334" s="25" t="s">
        <v>2293</v>
      </c>
      <c r="V334" s="25" t="s">
        <v>4312</v>
      </c>
      <c r="W334" s="25">
        <v>28.4</v>
      </c>
      <c r="X334" s="25">
        <v>-7.6</v>
      </c>
      <c r="Y334" s="25">
        <v>26.5</v>
      </c>
      <c r="Z334" s="25">
        <v>61.9</v>
      </c>
    </row>
    <row r="335" spans="9:26" x14ac:dyDescent="0.2">
      <c r="I335" s="78"/>
      <c r="J335" s="20" t="s">
        <v>5750</v>
      </c>
      <c r="K335" s="78" t="s">
        <v>2294</v>
      </c>
      <c r="L335" s="78" t="s">
        <v>2296</v>
      </c>
      <c r="M335" s="78" t="s">
        <v>4329</v>
      </c>
      <c r="N335" s="78">
        <v>-35.799999999999997</v>
      </c>
      <c r="O335" s="78">
        <v>-8</v>
      </c>
      <c r="P335" s="25">
        <v>36.4</v>
      </c>
      <c r="Q335" s="25">
        <v>-31.9</v>
      </c>
      <c r="R335" s="25"/>
      <c r="S335" s="20" t="s">
        <v>5750</v>
      </c>
      <c r="T335" s="25" t="s">
        <v>2294</v>
      </c>
      <c r="U335" s="25" t="s">
        <v>2296</v>
      </c>
      <c r="V335" s="25" t="s">
        <v>4329</v>
      </c>
      <c r="W335" s="25">
        <v>37.799999999999997</v>
      </c>
      <c r="X335" s="25">
        <v>31.3</v>
      </c>
      <c r="Y335" s="25">
        <v>65.5</v>
      </c>
      <c r="Z335" s="25">
        <v>-20.6</v>
      </c>
    </row>
    <row r="336" spans="9:26" x14ac:dyDescent="0.2">
      <c r="I336" s="78"/>
      <c r="J336" s="20" t="s">
        <v>5750</v>
      </c>
      <c r="K336" s="78" t="s">
        <v>2297</v>
      </c>
      <c r="L336" s="78" t="s">
        <v>2299</v>
      </c>
      <c r="M336" s="78" t="s">
        <v>4403</v>
      </c>
      <c r="N336" s="78">
        <v>-16</v>
      </c>
      <c r="O336" s="78">
        <v>-28.1</v>
      </c>
      <c r="P336" s="25">
        <v>-73.099999999999994</v>
      </c>
      <c r="Q336" s="25">
        <v>33.1</v>
      </c>
      <c r="R336" s="25"/>
      <c r="S336" s="20" t="s">
        <v>5750</v>
      </c>
      <c r="T336" s="25" t="s">
        <v>2297</v>
      </c>
      <c r="U336" s="25" t="s">
        <v>2299</v>
      </c>
      <c r="V336" s="25" t="s">
        <v>4403</v>
      </c>
      <c r="W336" s="25">
        <v>-3.6</v>
      </c>
      <c r="X336" s="25">
        <v>19.8</v>
      </c>
      <c r="Y336" s="25">
        <v>33.6</v>
      </c>
      <c r="Z336" s="25">
        <v>28.9</v>
      </c>
    </row>
    <row r="337" spans="9:26" x14ac:dyDescent="0.2">
      <c r="I337" s="78"/>
      <c r="J337" s="20" t="s">
        <v>5750</v>
      </c>
      <c r="K337" s="78" t="s">
        <v>2300</v>
      </c>
      <c r="L337" s="78" t="s">
        <v>2302</v>
      </c>
      <c r="M337" s="78" t="s">
        <v>4521</v>
      </c>
      <c r="N337" s="78">
        <v>-6.8</v>
      </c>
      <c r="O337" s="78">
        <v>32.9</v>
      </c>
      <c r="P337" s="25">
        <v>112</v>
      </c>
      <c r="Q337" s="25">
        <v>-68.099999999999994</v>
      </c>
      <c r="R337" s="25"/>
      <c r="S337" s="20" t="s">
        <v>5750</v>
      </c>
      <c r="T337" s="25" t="s">
        <v>2300</v>
      </c>
      <c r="U337" s="25" t="s">
        <v>2302</v>
      </c>
      <c r="V337" s="25" t="s">
        <v>4521</v>
      </c>
      <c r="W337" s="25">
        <v>-72.099999999999994</v>
      </c>
      <c r="X337" s="25">
        <v>-3.1</v>
      </c>
      <c r="Y337" s="25">
        <v>31.2</v>
      </c>
      <c r="Z337" s="25">
        <v>20.6</v>
      </c>
    </row>
    <row r="338" spans="9:26" x14ac:dyDescent="0.2">
      <c r="I338" s="78"/>
      <c r="J338" s="20" t="s">
        <v>5750</v>
      </c>
      <c r="K338" s="78" t="s">
        <v>2303</v>
      </c>
      <c r="L338" s="78" t="s">
        <v>2305</v>
      </c>
      <c r="M338" s="78" t="s">
        <v>4722</v>
      </c>
      <c r="N338" s="78">
        <v>-54.4</v>
      </c>
      <c r="O338" s="78">
        <v>12.1</v>
      </c>
      <c r="P338" s="25">
        <v>50.5</v>
      </c>
      <c r="Q338" s="25">
        <v>25.9</v>
      </c>
      <c r="R338" s="25"/>
      <c r="S338" s="20" t="s">
        <v>5750</v>
      </c>
      <c r="T338" s="25" t="s">
        <v>2303</v>
      </c>
      <c r="U338" s="25" t="s">
        <v>2305</v>
      </c>
      <c r="V338" s="25" t="s">
        <v>4722</v>
      </c>
      <c r="W338" s="25">
        <v>-25.2</v>
      </c>
      <c r="X338" s="25">
        <v>29</v>
      </c>
      <c r="Y338" s="25">
        <v>42.6</v>
      </c>
      <c r="Z338" s="25">
        <v>-24.7</v>
      </c>
    </row>
    <row r="339" spans="9:26" x14ac:dyDescent="0.2">
      <c r="I339" s="78"/>
      <c r="J339" s="20" t="s">
        <v>5750</v>
      </c>
      <c r="K339" s="78" t="s">
        <v>2306</v>
      </c>
      <c r="L339" s="78" t="s">
        <v>2308</v>
      </c>
      <c r="M339" s="78" t="s">
        <v>4615</v>
      </c>
      <c r="N339" s="78">
        <v>91.5</v>
      </c>
      <c r="O339" s="78">
        <v>9.1</v>
      </c>
      <c r="P339" s="25">
        <v>33.700000000000003</v>
      </c>
      <c r="Q339" s="25">
        <v>11.4</v>
      </c>
      <c r="R339" s="25"/>
      <c r="S339" s="20" t="s">
        <v>5750</v>
      </c>
      <c r="T339" s="25" t="s">
        <v>2306</v>
      </c>
      <c r="U339" s="25" t="s">
        <v>2308</v>
      </c>
      <c r="V339" s="25" t="s">
        <v>4615</v>
      </c>
      <c r="W339" s="25">
        <v>-65.400000000000006</v>
      </c>
      <c r="X339" s="25">
        <v>47.3</v>
      </c>
      <c r="Y339" s="25">
        <v>76.900000000000006</v>
      </c>
      <c r="Z339" s="25">
        <v>28.9</v>
      </c>
    </row>
    <row r="340" spans="9:26" x14ac:dyDescent="0.2">
      <c r="I340" s="78"/>
      <c r="J340" s="20" t="s">
        <v>5750</v>
      </c>
      <c r="K340" s="78" t="s">
        <v>2309</v>
      </c>
      <c r="L340" s="78" t="s">
        <v>2311</v>
      </c>
      <c r="M340" s="78" t="s">
        <v>4109</v>
      </c>
      <c r="N340" s="78">
        <v>-11.7</v>
      </c>
      <c r="O340" s="78">
        <v>-3.5</v>
      </c>
      <c r="P340" s="25">
        <v>-58.2</v>
      </c>
      <c r="Q340" s="25">
        <v>-133.1</v>
      </c>
      <c r="R340" s="25"/>
      <c r="S340" s="20" t="s">
        <v>5750</v>
      </c>
      <c r="T340" s="25" t="s">
        <v>2309</v>
      </c>
      <c r="U340" s="25" t="s">
        <v>2311</v>
      </c>
      <c r="V340" s="25" t="s">
        <v>4109</v>
      </c>
      <c r="W340" s="25">
        <v>0.7</v>
      </c>
      <c r="X340" s="25">
        <v>40.5</v>
      </c>
      <c r="Y340" s="25">
        <v>78.099999999999994</v>
      </c>
      <c r="Z340" s="25">
        <v>-8.1999999999999993</v>
      </c>
    </row>
    <row r="341" spans="9:26" x14ac:dyDescent="0.2">
      <c r="I341" s="78"/>
      <c r="J341" s="20" t="s">
        <v>5750</v>
      </c>
      <c r="K341" s="78" t="s">
        <v>2312</v>
      </c>
      <c r="L341" s="78" t="s">
        <v>2314</v>
      </c>
      <c r="M341" s="78" t="s">
        <v>4666</v>
      </c>
      <c r="N341" s="78">
        <v>-10.3</v>
      </c>
      <c r="O341" s="78">
        <v>-8.6999999999999993</v>
      </c>
      <c r="P341" s="25">
        <v>54.1</v>
      </c>
      <c r="Q341" s="25">
        <v>-39.200000000000003</v>
      </c>
      <c r="R341" s="25"/>
      <c r="S341" s="20" t="s">
        <v>5750</v>
      </c>
      <c r="T341" s="25" t="s">
        <v>2312</v>
      </c>
      <c r="U341" s="25" t="s">
        <v>2314</v>
      </c>
      <c r="V341" s="25" t="s">
        <v>4666</v>
      </c>
      <c r="W341" s="25">
        <v>-28.2</v>
      </c>
      <c r="X341" s="25">
        <v>22.1</v>
      </c>
      <c r="Y341" s="25">
        <v>71.8</v>
      </c>
      <c r="Z341" s="25">
        <v>24.7</v>
      </c>
    </row>
    <row r="342" spans="9:26" x14ac:dyDescent="0.2">
      <c r="I342" s="78"/>
      <c r="J342" s="20" t="s">
        <v>5750</v>
      </c>
      <c r="K342" s="78" t="s">
        <v>2315</v>
      </c>
      <c r="L342" s="78" t="s">
        <v>2317</v>
      </c>
      <c r="M342" s="78" t="s">
        <v>4718</v>
      </c>
      <c r="N342" s="78">
        <v>-13.2</v>
      </c>
      <c r="O342" s="78">
        <v>-1.3</v>
      </c>
      <c r="P342" s="25">
        <v>-51.6</v>
      </c>
      <c r="Q342" s="25">
        <v>-46.4</v>
      </c>
      <c r="R342" s="25"/>
      <c r="S342" s="20" t="s">
        <v>5750</v>
      </c>
      <c r="T342" s="25" t="s">
        <v>2315</v>
      </c>
      <c r="U342" s="25" t="s">
        <v>2317</v>
      </c>
      <c r="V342" s="25" t="s">
        <v>4718</v>
      </c>
      <c r="W342" s="25">
        <v>-34.9</v>
      </c>
      <c r="X342" s="25">
        <v>26.7</v>
      </c>
      <c r="Y342" s="25">
        <v>72.400000000000006</v>
      </c>
      <c r="Z342" s="25">
        <v>57.7</v>
      </c>
    </row>
    <row r="343" spans="9:26" x14ac:dyDescent="0.2">
      <c r="I343" s="78"/>
      <c r="J343" s="20" t="s">
        <v>5750</v>
      </c>
      <c r="K343" s="78" t="s">
        <v>2318</v>
      </c>
      <c r="L343" s="78" t="s">
        <v>2320</v>
      </c>
      <c r="M343" s="78" t="s">
        <v>4395</v>
      </c>
      <c r="N343" s="78">
        <v>30.1</v>
      </c>
      <c r="O343" s="78">
        <v>-12.5</v>
      </c>
      <c r="P343" s="25">
        <v>-20.3</v>
      </c>
      <c r="Q343" s="25">
        <v>11.4</v>
      </c>
      <c r="R343" s="25"/>
      <c r="S343" s="20" t="s">
        <v>5750</v>
      </c>
      <c r="T343" s="25" t="s">
        <v>2318</v>
      </c>
      <c r="U343" s="25" t="s">
        <v>2320</v>
      </c>
      <c r="V343" s="25" t="s">
        <v>4395</v>
      </c>
      <c r="W343" s="25">
        <v>15.6</v>
      </c>
      <c r="X343" s="25">
        <v>63.4</v>
      </c>
      <c r="Y343" s="25">
        <v>35</v>
      </c>
      <c r="Z343" s="25">
        <v>53.6</v>
      </c>
    </row>
    <row r="344" spans="9:26" x14ac:dyDescent="0.2">
      <c r="I344" s="78"/>
      <c r="J344" s="20" t="s">
        <v>5750</v>
      </c>
      <c r="K344" s="78" t="s">
        <v>2321</v>
      </c>
      <c r="L344" s="78" t="s">
        <v>2323</v>
      </c>
      <c r="M344" s="78" t="s">
        <v>4362</v>
      </c>
      <c r="N344" s="78">
        <v>-13.3</v>
      </c>
      <c r="O344" s="78">
        <v>-14.7</v>
      </c>
      <c r="P344" s="25">
        <v>58.3</v>
      </c>
      <c r="Q344" s="25">
        <v>-75.3</v>
      </c>
      <c r="R344" s="25"/>
      <c r="S344" s="20" t="s">
        <v>5750</v>
      </c>
      <c r="T344" s="25" t="s">
        <v>2321</v>
      </c>
      <c r="U344" s="25" t="s">
        <v>2323</v>
      </c>
      <c r="V344" s="25" t="s">
        <v>4362</v>
      </c>
      <c r="W344" s="25">
        <v>11.5</v>
      </c>
      <c r="X344" s="25">
        <v>24.4</v>
      </c>
      <c r="Y344" s="25">
        <v>32.5</v>
      </c>
      <c r="Z344" s="25">
        <v>8.1999999999999993</v>
      </c>
    </row>
    <row r="345" spans="9:26" x14ac:dyDescent="0.2">
      <c r="I345" s="78"/>
      <c r="J345" s="20" t="s">
        <v>5750</v>
      </c>
      <c r="K345" s="78" t="s">
        <v>2324</v>
      </c>
      <c r="L345" s="78" t="s">
        <v>2326</v>
      </c>
      <c r="M345" s="78" t="s">
        <v>4123</v>
      </c>
      <c r="N345" s="78">
        <v>-18</v>
      </c>
      <c r="O345" s="78">
        <v>-18.399999999999999</v>
      </c>
      <c r="P345" s="25">
        <v>-0.3</v>
      </c>
      <c r="Q345" s="25">
        <v>-31.9</v>
      </c>
      <c r="R345" s="25"/>
      <c r="S345" s="20" t="s">
        <v>5750</v>
      </c>
      <c r="T345" s="25" t="s">
        <v>2324</v>
      </c>
      <c r="U345" s="25" t="s">
        <v>2326</v>
      </c>
      <c r="V345" s="25" t="s">
        <v>4123</v>
      </c>
      <c r="W345" s="25">
        <v>42.2</v>
      </c>
      <c r="X345" s="25">
        <v>63.4</v>
      </c>
      <c r="Y345" s="25">
        <v>27</v>
      </c>
      <c r="Z345" s="25">
        <v>49.5</v>
      </c>
    </row>
    <row r="346" spans="9:26" x14ac:dyDescent="0.2">
      <c r="I346" s="78"/>
      <c r="J346" s="20" t="s">
        <v>5750</v>
      </c>
      <c r="K346" s="78" t="s">
        <v>2327</v>
      </c>
      <c r="L346" s="78" t="s">
        <v>2329</v>
      </c>
      <c r="M346" s="78" t="s">
        <v>4199</v>
      </c>
      <c r="N346" s="78">
        <v>44.2</v>
      </c>
      <c r="O346" s="78">
        <v>-0.6</v>
      </c>
      <c r="P346" s="25">
        <v>35</v>
      </c>
      <c r="Q346" s="25">
        <v>-10.199999999999999</v>
      </c>
      <c r="R346" s="25"/>
      <c r="S346" s="20" t="s">
        <v>5750</v>
      </c>
      <c r="T346" s="25" t="s">
        <v>2327</v>
      </c>
      <c r="U346" s="25" t="s">
        <v>2329</v>
      </c>
      <c r="V346" s="25" t="s">
        <v>4199</v>
      </c>
      <c r="W346" s="25">
        <v>45.8</v>
      </c>
      <c r="X346" s="25">
        <v>47.3</v>
      </c>
      <c r="Y346" s="25">
        <v>46</v>
      </c>
      <c r="Z346" s="25">
        <v>45.4</v>
      </c>
    </row>
    <row r="347" spans="9:26" x14ac:dyDescent="0.2">
      <c r="I347" s="78"/>
      <c r="J347" s="20" t="s">
        <v>5750</v>
      </c>
      <c r="K347" s="78" t="s">
        <v>2330</v>
      </c>
      <c r="L347" s="78" t="s">
        <v>2332</v>
      </c>
      <c r="M347" s="78" t="s">
        <v>4210</v>
      </c>
      <c r="N347" s="78">
        <v>7.4</v>
      </c>
      <c r="O347" s="78">
        <v>-13.9</v>
      </c>
      <c r="P347" s="25">
        <v>35.4</v>
      </c>
      <c r="Q347" s="25">
        <v>-133.1</v>
      </c>
      <c r="R347" s="25"/>
      <c r="S347" s="20" t="s">
        <v>5750</v>
      </c>
      <c r="T347" s="25" t="s">
        <v>2330</v>
      </c>
      <c r="U347" s="25" t="s">
        <v>2332</v>
      </c>
      <c r="V347" s="25" t="s">
        <v>4210</v>
      </c>
      <c r="W347" s="25">
        <v>14.6</v>
      </c>
      <c r="X347" s="25">
        <v>31.3</v>
      </c>
      <c r="Y347" s="25">
        <v>73.400000000000006</v>
      </c>
      <c r="Z347" s="25">
        <v>57.7</v>
      </c>
    </row>
    <row r="348" spans="9:26" x14ac:dyDescent="0.2">
      <c r="I348" s="78"/>
      <c r="J348" s="20" t="s">
        <v>5750</v>
      </c>
      <c r="K348" s="78" t="s">
        <v>2333</v>
      </c>
      <c r="L348" s="78" t="s">
        <v>2335</v>
      </c>
      <c r="M348" s="78" t="s">
        <v>4228</v>
      </c>
      <c r="N348" s="78">
        <v>-31</v>
      </c>
      <c r="O348" s="78">
        <v>6.1</v>
      </c>
      <c r="P348" s="25">
        <v>70.3</v>
      </c>
      <c r="Q348" s="25">
        <v>-17.5</v>
      </c>
      <c r="R348" s="25"/>
      <c r="S348" s="20" t="s">
        <v>5750</v>
      </c>
      <c r="T348" s="25" t="s">
        <v>2333</v>
      </c>
      <c r="U348" s="25" t="s">
        <v>2335</v>
      </c>
      <c r="V348" s="25" t="s">
        <v>4228</v>
      </c>
      <c r="W348" s="25">
        <v>41.5</v>
      </c>
      <c r="X348" s="25">
        <v>38.200000000000003</v>
      </c>
      <c r="Y348" s="25">
        <v>61.3</v>
      </c>
      <c r="Z348" s="25">
        <v>16.5</v>
      </c>
    </row>
    <row r="349" spans="9:26" x14ac:dyDescent="0.2">
      <c r="I349" s="78"/>
      <c r="J349" s="20" t="s">
        <v>5750</v>
      </c>
      <c r="K349" s="78" t="s">
        <v>2336</v>
      </c>
      <c r="L349" s="78" t="s">
        <v>2338</v>
      </c>
      <c r="M349" s="78" t="s">
        <v>4244</v>
      </c>
      <c r="N349" s="78">
        <v>97.2</v>
      </c>
      <c r="O349" s="78">
        <v>70.8</v>
      </c>
      <c r="P349" s="25">
        <v>89.4</v>
      </c>
      <c r="Q349" s="25">
        <v>4.2</v>
      </c>
      <c r="R349" s="25"/>
      <c r="S349" s="20" t="s">
        <v>5750</v>
      </c>
      <c r="T349" s="25" t="s">
        <v>2336</v>
      </c>
      <c r="U349" s="25" t="s">
        <v>2338</v>
      </c>
      <c r="V349" s="25" t="s">
        <v>4244</v>
      </c>
      <c r="W349" s="25">
        <v>51.4</v>
      </c>
      <c r="X349" s="25">
        <v>47.3</v>
      </c>
      <c r="Y349" s="25">
        <v>89.8</v>
      </c>
      <c r="Z349" s="25">
        <v>49.5</v>
      </c>
    </row>
    <row r="350" spans="9:26" x14ac:dyDescent="0.2">
      <c r="I350" s="78"/>
      <c r="J350" s="20" t="s">
        <v>5750</v>
      </c>
      <c r="K350" s="78" t="s">
        <v>2339</v>
      </c>
      <c r="L350" s="78" t="s">
        <v>2341</v>
      </c>
      <c r="M350" s="78" t="s">
        <v>4287</v>
      </c>
      <c r="N350" s="78">
        <v>-4.8</v>
      </c>
      <c r="O350" s="78">
        <v>-22.9</v>
      </c>
      <c r="P350" s="25">
        <v>100.7</v>
      </c>
      <c r="Q350" s="25">
        <v>4.2</v>
      </c>
      <c r="R350" s="25"/>
      <c r="S350" s="20" t="s">
        <v>5750</v>
      </c>
      <c r="T350" s="25" t="s">
        <v>2339</v>
      </c>
      <c r="U350" s="25" t="s">
        <v>2341</v>
      </c>
      <c r="V350" s="25" t="s">
        <v>4287</v>
      </c>
      <c r="W350" s="25">
        <v>-17.600000000000001</v>
      </c>
      <c r="X350" s="25">
        <v>-3.1</v>
      </c>
      <c r="Y350" s="25">
        <v>96.7</v>
      </c>
      <c r="Z350" s="25">
        <v>49.5</v>
      </c>
    </row>
    <row r="351" spans="9:26" x14ac:dyDescent="0.2">
      <c r="I351" s="78"/>
      <c r="J351" s="20" t="s">
        <v>5750</v>
      </c>
      <c r="K351" s="78" t="s">
        <v>2342</v>
      </c>
      <c r="L351" s="78" t="s">
        <v>2344</v>
      </c>
      <c r="M351" s="78" t="s">
        <v>4096</v>
      </c>
      <c r="N351" s="78">
        <v>51.9</v>
      </c>
      <c r="O351" s="78">
        <v>-3.5</v>
      </c>
      <c r="P351" s="25">
        <v>89.6</v>
      </c>
      <c r="Q351" s="25">
        <v>-39.200000000000003</v>
      </c>
      <c r="R351" s="25"/>
      <c r="S351" s="20" t="s">
        <v>5750</v>
      </c>
      <c r="T351" s="25" t="s">
        <v>2342</v>
      </c>
      <c r="U351" s="25" t="s">
        <v>2344</v>
      </c>
      <c r="V351" s="25" t="s">
        <v>4096</v>
      </c>
      <c r="W351" s="25">
        <v>20.3</v>
      </c>
      <c r="X351" s="25">
        <v>54.2</v>
      </c>
      <c r="Y351" s="25">
        <v>30.9</v>
      </c>
      <c r="Z351" s="25">
        <v>57.7</v>
      </c>
    </row>
    <row r="352" spans="9:26" x14ac:dyDescent="0.2">
      <c r="I352" s="78"/>
      <c r="J352" s="20" t="s">
        <v>5750</v>
      </c>
      <c r="K352" s="78" t="s">
        <v>2345</v>
      </c>
      <c r="L352" s="78" t="s">
        <v>2347</v>
      </c>
      <c r="M352" s="78" t="s">
        <v>4195</v>
      </c>
      <c r="N352" s="78">
        <v>102.6</v>
      </c>
      <c r="O352" s="78">
        <v>74.5</v>
      </c>
      <c r="P352" s="25">
        <v>112</v>
      </c>
      <c r="Q352" s="25">
        <v>25.9</v>
      </c>
      <c r="R352" s="25"/>
      <c r="S352" s="20" t="s">
        <v>5750</v>
      </c>
      <c r="T352" s="25" t="s">
        <v>2345</v>
      </c>
      <c r="U352" s="25" t="s">
        <v>2347</v>
      </c>
      <c r="V352" s="25" t="s">
        <v>4195</v>
      </c>
      <c r="W352" s="25">
        <v>64.400000000000006</v>
      </c>
      <c r="X352" s="25">
        <v>31.3</v>
      </c>
      <c r="Y352" s="25">
        <v>101.5</v>
      </c>
      <c r="Z352" s="25">
        <v>49.5</v>
      </c>
    </row>
    <row r="353" spans="9:26" x14ac:dyDescent="0.2">
      <c r="I353" s="78"/>
      <c r="J353" s="20" t="s">
        <v>5750</v>
      </c>
      <c r="K353" s="78" t="s">
        <v>2348</v>
      </c>
      <c r="L353" s="78" t="s">
        <v>2350</v>
      </c>
      <c r="M353" s="78" t="s">
        <v>4605</v>
      </c>
      <c r="N353" s="78">
        <v>-21.4</v>
      </c>
      <c r="O353" s="78">
        <v>-1.3</v>
      </c>
      <c r="P353" s="25">
        <v>27.9</v>
      </c>
      <c r="Q353" s="25">
        <v>4.2</v>
      </c>
      <c r="R353" s="25"/>
      <c r="S353" s="20" t="s">
        <v>5750</v>
      </c>
      <c r="T353" s="25" t="s">
        <v>2348</v>
      </c>
      <c r="U353" s="25" t="s">
        <v>2350</v>
      </c>
      <c r="V353" s="25" t="s">
        <v>4605</v>
      </c>
      <c r="W353" s="25">
        <v>1.8</v>
      </c>
      <c r="X353" s="25">
        <v>51.9</v>
      </c>
      <c r="Y353" s="25">
        <v>71.5</v>
      </c>
      <c r="Z353" s="25">
        <v>33</v>
      </c>
    </row>
    <row r="354" spans="9:26" x14ac:dyDescent="0.2">
      <c r="I354" s="78"/>
      <c r="J354" s="20" t="s">
        <v>5750</v>
      </c>
      <c r="K354" s="78" t="s">
        <v>2351</v>
      </c>
      <c r="L354" s="78" t="s">
        <v>2353</v>
      </c>
      <c r="M354" s="78" t="s">
        <v>4618</v>
      </c>
      <c r="N354" s="78">
        <v>-16.8</v>
      </c>
      <c r="O354" s="78">
        <v>-17.7</v>
      </c>
      <c r="P354" s="25">
        <v>61.1</v>
      </c>
      <c r="Q354" s="25">
        <v>-75.3</v>
      </c>
      <c r="R354" s="25"/>
      <c r="S354" s="20" t="s">
        <v>5750</v>
      </c>
      <c r="T354" s="25" t="s">
        <v>2351</v>
      </c>
      <c r="U354" s="25" t="s">
        <v>2353</v>
      </c>
      <c r="V354" s="25" t="s">
        <v>4618</v>
      </c>
      <c r="W354" s="25">
        <v>-2.5</v>
      </c>
      <c r="X354" s="25">
        <v>26.7</v>
      </c>
      <c r="Y354" s="25">
        <v>51.7</v>
      </c>
      <c r="Z354" s="25">
        <v>-28.9</v>
      </c>
    </row>
    <row r="355" spans="9:26" x14ac:dyDescent="0.2">
      <c r="I355" s="78"/>
      <c r="J355" s="20" t="s">
        <v>5750</v>
      </c>
      <c r="K355" s="78" t="s">
        <v>2354</v>
      </c>
      <c r="L355" s="78" t="s">
        <v>2356</v>
      </c>
      <c r="M355" s="78" t="s">
        <v>4529</v>
      </c>
      <c r="N355" s="78">
        <v>14</v>
      </c>
      <c r="O355" s="78">
        <v>-7.2</v>
      </c>
      <c r="P355" s="25">
        <v>40.4</v>
      </c>
      <c r="Q355" s="25">
        <v>25.9</v>
      </c>
      <c r="R355" s="25"/>
      <c r="S355" s="20" t="s">
        <v>5750</v>
      </c>
      <c r="T355" s="25" t="s">
        <v>2354</v>
      </c>
      <c r="U355" s="25" t="s">
        <v>2356</v>
      </c>
      <c r="V355" s="25" t="s">
        <v>4529</v>
      </c>
      <c r="W355" s="25">
        <v>64.8</v>
      </c>
      <c r="X355" s="25">
        <v>-12.2</v>
      </c>
      <c r="Y355" s="25">
        <v>67.7</v>
      </c>
      <c r="Z355" s="25">
        <v>12.4</v>
      </c>
    </row>
    <row r="356" spans="9:26" x14ac:dyDescent="0.2">
      <c r="I356" s="78"/>
      <c r="J356" s="20" t="s">
        <v>5750</v>
      </c>
      <c r="K356" s="78" t="s">
        <v>2357</v>
      </c>
      <c r="L356" s="78" t="s">
        <v>2359</v>
      </c>
      <c r="M356" s="78" t="s">
        <v>4253</v>
      </c>
      <c r="N356" s="78">
        <v>-11.6</v>
      </c>
      <c r="O356" s="78">
        <v>16.5</v>
      </c>
      <c r="P356" s="25">
        <v>-49.2</v>
      </c>
      <c r="Q356" s="25">
        <v>11.4</v>
      </c>
      <c r="R356" s="25"/>
      <c r="S356" s="20" t="s">
        <v>5750</v>
      </c>
      <c r="T356" s="25" t="s">
        <v>2357</v>
      </c>
      <c r="U356" s="25" t="s">
        <v>2359</v>
      </c>
      <c r="V356" s="25" t="s">
        <v>4253</v>
      </c>
      <c r="W356" s="25">
        <v>-14.7</v>
      </c>
      <c r="X356" s="25">
        <v>33.6</v>
      </c>
      <c r="Y356" s="25">
        <v>62.4</v>
      </c>
      <c r="Z356" s="25">
        <v>-45.4</v>
      </c>
    </row>
    <row r="357" spans="9:26" x14ac:dyDescent="0.2">
      <c r="I357" s="78"/>
      <c r="J357" s="20" t="s">
        <v>5750</v>
      </c>
      <c r="K357" s="78" t="s">
        <v>2360</v>
      </c>
      <c r="L357" s="78" t="s">
        <v>2362</v>
      </c>
      <c r="M357" s="78" t="s">
        <v>4274</v>
      </c>
      <c r="N357" s="78">
        <v>-1.2</v>
      </c>
      <c r="O357" s="78">
        <v>4.5999999999999996</v>
      </c>
      <c r="P357" s="25">
        <v>50.7</v>
      </c>
      <c r="Q357" s="25">
        <v>-31.9</v>
      </c>
      <c r="R357" s="25"/>
      <c r="S357" s="20" t="s">
        <v>5750</v>
      </c>
      <c r="T357" s="25" t="s">
        <v>2360</v>
      </c>
      <c r="U357" s="25" t="s">
        <v>2362</v>
      </c>
      <c r="V357" s="25" t="s">
        <v>4274</v>
      </c>
      <c r="W357" s="25">
        <v>59.6</v>
      </c>
      <c r="X357" s="25">
        <v>72.5</v>
      </c>
      <c r="Y357" s="25">
        <v>8</v>
      </c>
      <c r="Z357" s="25">
        <v>-8.1999999999999993</v>
      </c>
    </row>
    <row r="358" spans="9:26" x14ac:dyDescent="0.2">
      <c r="I358" s="78"/>
      <c r="J358" s="20" t="s">
        <v>5750</v>
      </c>
      <c r="K358" s="78" t="s">
        <v>2363</v>
      </c>
      <c r="L358" s="78" t="s">
        <v>2365</v>
      </c>
      <c r="M358" s="78" t="s">
        <v>4275</v>
      </c>
      <c r="N358" s="78">
        <v>-65</v>
      </c>
      <c r="O358" s="78">
        <v>-19.899999999999999</v>
      </c>
      <c r="P358" s="25">
        <v>54.7</v>
      </c>
      <c r="Q358" s="25">
        <v>-60.8</v>
      </c>
      <c r="R358" s="25"/>
      <c r="S358" s="20" t="s">
        <v>5750</v>
      </c>
      <c r="T358" s="25" t="s">
        <v>2363</v>
      </c>
      <c r="U358" s="25" t="s">
        <v>2365</v>
      </c>
      <c r="V358" s="25" t="s">
        <v>4275</v>
      </c>
      <c r="W358" s="25">
        <v>41.2</v>
      </c>
      <c r="X358" s="25">
        <v>40.5</v>
      </c>
      <c r="Y358" s="25">
        <v>21.3</v>
      </c>
      <c r="Z358" s="25">
        <v>28.9</v>
      </c>
    </row>
    <row r="359" spans="9:26" x14ac:dyDescent="0.2">
      <c r="I359" s="78"/>
      <c r="J359" s="20" t="s">
        <v>5750</v>
      </c>
      <c r="K359" s="78" t="s">
        <v>2366</v>
      </c>
      <c r="L359" s="78" t="s">
        <v>2368</v>
      </c>
      <c r="M359" s="78" t="s">
        <v>4279</v>
      </c>
      <c r="N359" s="78">
        <v>40.5</v>
      </c>
      <c r="O359" s="78">
        <v>-7.2</v>
      </c>
      <c r="P359" s="25">
        <v>67.3</v>
      </c>
      <c r="Q359" s="25">
        <v>40.4</v>
      </c>
      <c r="R359" s="25"/>
      <c r="S359" s="20" t="s">
        <v>5750</v>
      </c>
      <c r="T359" s="25" t="s">
        <v>2366</v>
      </c>
      <c r="U359" s="25" t="s">
        <v>2368</v>
      </c>
      <c r="V359" s="25" t="s">
        <v>4279</v>
      </c>
      <c r="W359" s="25">
        <v>13.2</v>
      </c>
      <c r="X359" s="25">
        <v>67.900000000000006</v>
      </c>
      <c r="Y359" s="25">
        <v>38.700000000000003</v>
      </c>
      <c r="Z359" s="25">
        <v>33</v>
      </c>
    </row>
    <row r="360" spans="9:26" x14ac:dyDescent="0.2">
      <c r="I360" s="78"/>
      <c r="J360" s="20" t="s">
        <v>5750</v>
      </c>
      <c r="K360" s="78" t="s">
        <v>2369</v>
      </c>
      <c r="L360" s="78" t="s">
        <v>2371</v>
      </c>
      <c r="M360" s="78" t="s">
        <v>4291</v>
      </c>
      <c r="N360" s="78">
        <v>-20.7</v>
      </c>
      <c r="O360" s="78">
        <v>-4.3</v>
      </c>
      <c r="P360" s="25">
        <v>101.5</v>
      </c>
      <c r="Q360" s="25">
        <v>-111.4</v>
      </c>
      <c r="R360" s="25"/>
      <c r="S360" s="20" t="s">
        <v>5750</v>
      </c>
      <c r="T360" s="25" t="s">
        <v>2369</v>
      </c>
      <c r="U360" s="25" t="s">
        <v>2371</v>
      </c>
      <c r="V360" s="25" t="s">
        <v>4291</v>
      </c>
      <c r="W360" s="25">
        <v>51.6</v>
      </c>
      <c r="X360" s="25">
        <v>35.9</v>
      </c>
      <c r="Y360" s="25">
        <v>19.2</v>
      </c>
      <c r="Z360" s="25">
        <v>-12.4</v>
      </c>
    </row>
    <row r="361" spans="9:26" x14ac:dyDescent="0.2">
      <c r="I361" s="78"/>
      <c r="J361" s="20" t="s">
        <v>5750</v>
      </c>
      <c r="K361" s="78" t="s">
        <v>2372</v>
      </c>
      <c r="L361" s="78" t="s">
        <v>2374</v>
      </c>
      <c r="M361" s="78" t="s">
        <v>4133</v>
      </c>
      <c r="N361" s="78">
        <v>77.8</v>
      </c>
      <c r="O361" s="78">
        <v>-13.9</v>
      </c>
      <c r="P361" s="25">
        <v>74.400000000000006</v>
      </c>
      <c r="Q361" s="25">
        <v>-154.80000000000001</v>
      </c>
      <c r="R361" s="25"/>
      <c r="S361" s="20" t="s">
        <v>5750</v>
      </c>
      <c r="T361" s="25" t="s">
        <v>2372</v>
      </c>
      <c r="U361" s="25" t="s">
        <v>2374</v>
      </c>
      <c r="V361" s="25" t="s">
        <v>4133</v>
      </c>
      <c r="W361" s="25">
        <v>40.5</v>
      </c>
      <c r="X361" s="25">
        <v>56.5</v>
      </c>
      <c r="Y361" s="25">
        <v>56.5</v>
      </c>
      <c r="Z361" s="25">
        <v>37.1</v>
      </c>
    </row>
    <row r="362" spans="9:26" x14ac:dyDescent="0.2">
      <c r="I362" s="78"/>
      <c r="J362" s="20" t="s">
        <v>5750</v>
      </c>
      <c r="K362" s="78" t="s">
        <v>2375</v>
      </c>
      <c r="L362" s="78" t="s">
        <v>2377</v>
      </c>
      <c r="M362" s="78" t="s">
        <v>4307</v>
      </c>
      <c r="N362" s="78">
        <v>62.5</v>
      </c>
      <c r="O362" s="78">
        <v>-2</v>
      </c>
      <c r="P362" s="25">
        <v>89.5</v>
      </c>
      <c r="Q362" s="25">
        <v>-53.6</v>
      </c>
      <c r="R362" s="25"/>
      <c r="S362" s="20" t="s">
        <v>5750</v>
      </c>
      <c r="T362" s="25" t="s">
        <v>2375</v>
      </c>
      <c r="U362" s="25" t="s">
        <v>2377</v>
      </c>
      <c r="V362" s="25" t="s">
        <v>4307</v>
      </c>
      <c r="W362" s="25">
        <v>11.9</v>
      </c>
      <c r="X362" s="25">
        <v>29</v>
      </c>
      <c r="Y362" s="25">
        <v>62.4</v>
      </c>
      <c r="Z362" s="25">
        <v>20.6</v>
      </c>
    </row>
    <row r="363" spans="9:26" x14ac:dyDescent="0.2">
      <c r="I363" s="78"/>
      <c r="J363" s="20" t="s">
        <v>5750</v>
      </c>
      <c r="K363" s="78" t="s">
        <v>2378</v>
      </c>
      <c r="L363" s="78" t="s">
        <v>2380</v>
      </c>
      <c r="M363" s="78" t="s">
        <v>4309</v>
      </c>
      <c r="N363" s="78">
        <v>60.5</v>
      </c>
      <c r="O363" s="78">
        <v>9.1</v>
      </c>
      <c r="P363" s="25">
        <v>92.2</v>
      </c>
      <c r="Q363" s="25">
        <v>-31.9</v>
      </c>
      <c r="R363" s="25"/>
      <c r="S363" s="20" t="s">
        <v>5750</v>
      </c>
      <c r="T363" s="25" t="s">
        <v>2378</v>
      </c>
      <c r="U363" s="25" t="s">
        <v>2380</v>
      </c>
      <c r="V363" s="25" t="s">
        <v>4309</v>
      </c>
      <c r="W363" s="25">
        <v>-7.7</v>
      </c>
      <c r="X363" s="25">
        <v>49.6</v>
      </c>
      <c r="Y363" s="25">
        <v>78.5</v>
      </c>
      <c r="Z363" s="25">
        <v>28.9</v>
      </c>
    </row>
    <row r="364" spans="9:26" x14ac:dyDescent="0.2">
      <c r="I364" s="78"/>
      <c r="J364" s="20" t="s">
        <v>5750</v>
      </c>
      <c r="K364" s="78" t="s">
        <v>2381</v>
      </c>
      <c r="L364" s="78" t="s">
        <v>2383</v>
      </c>
      <c r="M364" s="78" t="s">
        <v>4143</v>
      </c>
      <c r="N364" s="78">
        <v>-35.4</v>
      </c>
      <c r="O364" s="78">
        <v>-5</v>
      </c>
      <c r="P364" s="25">
        <v>63.4</v>
      </c>
      <c r="Q364" s="25">
        <v>-68.099999999999994</v>
      </c>
      <c r="R364" s="25"/>
      <c r="S364" s="20" t="s">
        <v>5750</v>
      </c>
      <c r="T364" s="25" t="s">
        <v>2381</v>
      </c>
      <c r="U364" s="25" t="s">
        <v>2383</v>
      </c>
      <c r="V364" s="25" t="s">
        <v>4143</v>
      </c>
      <c r="W364" s="25">
        <v>-1.7</v>
      </c>
      <c r="X364" s="25">
        <v>19.8</v>
      </c>
      <c r="Y364" s="25">
        <v>-31.7</v>
      </c>
      <c r="Z364" s="25">
        <v>-28.9</v>
      </c>
    </row>
    <row r="365" spans="9:26" x14ac:dyDescent="0.2">
      <c r="I365" s="78"/>
      <c r="J365" s="20" t="s">
        <v>5750</v>
      </c>
      <c r="K365" s="78" t="s">
        <v>2384</v>
      </c>
      <c r="L365" s="78" t="s">
        <v>2386</v>
      </c>
      <c r="M365" s="78" t="s">
        <v>4217</v>
      </c>
      <c r="N365" s="78">
        <v>-87.6</v>
      </c>
      <c r="O365" s="78">
        <v>-1.3</v>
      </c>
      <c r="P365" s="25">
        <v>75.2</v>
      </c>
      <c r="Q365" s="25">
        <v>4.2</v>
      </c>
      <c r="R365" s="25"/>
      <c r="S365" s="20" t="s">
        <v>5750</v>
      </c>
      <c r="T365" s="25" t="s">
        <v>2384</v>
      </c>
      <c r="U365" s="25" t="s">
        <v>2386</v>
      </c>
      <c r="V365" s="25" t="s">
        <v>4217</v>
      </c>
      <c r="W365" s="25">
        <v>34.9</v>
      </c>
      <c r="X365" s="25">
        <v>51.9</v>
      </c>
      <c r="Y365" s="25">
        <v>56</v>
      </c>
      <c r="Z365" s="25">
        <v>28.9</v>
      </c>
    </row>
    <row r="366" spans="9:26" x14ac:dyDescent="0.2">
      <c r="I366" s="78"/>
      <c r="J366" s="20" t="s">
        <v>5750</v>
      </c>
      <c r="K366" s="78" t="s">
        <v>2387</v>
      </c>
      <c r="L366" s="78" t="s">
        <v>2389</v>
      </c>
      <c r="M366" s="78" t="s">
        <v>4310</v>
      </c>
      <c r="N366" s="78">
        <v>18.5</v>
      </c>
      <c r="O366" s="78">
        <v>-8.6999999999999993</v>
      </c>
      <c r="P366" s="25">
        <v>56.3</v>
      </c>
      <c r="Q366" s="25">
        <v>-3</v>
      </c>
      <c r="R366" s="25"/>
      <c r="S366" s="20" t="s">
        <v>5750</v>
      </c>
      <c r="T366" s="25" t="s">
        <v>2387</v>
      </c>
      <c r="U366" s="25" t="s">
        <v>2389</v>
      </c>
      <c r="V366" s="25" t="s">
        <v>4310</v>
      </c>
      <c r="W366" s="25">
        <v>26.7</v>
      </c>
      <c r="X366" s="25">
        <v>40.5</v>
      </c>
      <c r="Y366" s="25">
        <v>81</v>
      </c>
      <c r="Z366" s="25">
        <v>66</v>
      </c>
    </row>
    <row r="367" spans="9:26" x14ac:dyDescent="0.2">
      <c r="I367" s="78"/>
      <c r="J367" s="20" t="s">
        <v>5750</v>
      </c>
      <c r="K367" s="78" t="s">
        <v>2390</v>
      </c>
      <c r="L367" s="78" t="s">
        <v>2392</v>
      </c>
      <c r="M367" s="78" t="s">
        <v>4522</v>
      </c>
      <c r="N367" s="78">
        <v>-44.7</v>
      </c>
      <c r="O367" s="78">
        <v>-3.5</v>
      </c>
      <c r="P367" s="25">
        <v>59.4</v>
      </c>
      <c r="Q367" s="25">
        <v>25.9</v>
      </c>
      <c r="R367" s="25"/>
      <c r="S367" s="20" t="s">
        <v>5750</v>
      </c>
      <c r="T367" s="25" t="s">
        <v>2390</v>
      </c>
      <c r="U367" s="25" t="s">
        <v>2392</v>
      </c>
      <c r="V367" s="25" t="s">
        <v>4522</v>
      </c>
      <c r="W367" s="25">
        <v>4.8</v>
      </c>
      <c r="X367" s="25">
        <v>42.7</v>
      </c>
      <c r="Y367" s="25">
        <v>-11.9</v>
      </c>
      <c r="Z367" s="25">
        <v>8.1999999999999993</v>
      </c>
    </row>
    <row r="368" spans="9:26" x14ac:dyDescent="0.2">
      <c r="I368" s="78"/>
      <c r="J368" s="20" t="s">
        <v>5750</v>
      </c>
      <c r="K368" s="78" t="s">
        <v>2393</v>
      </c>
      <c r="L368" s="78" t="s">
        <v>2395</v>
      </c>
      <c r="M368" s="78" t="s">
        <v>4639</v>
      </c>
      <c r="N368" s="78">
        <v>12.1</v>
      </c>
      <c r="O368" s="78">
        <v>-38.5</v>
      </c>
      <c r="P368" s="25">
        <v>89.7</v>
      </c>
      <c r="Q368" s="25">
        <v>69.3</v>
      </c>
      <c r="R368" s="25"/>
      <c r="S368" s="20" t="s">
        <v>5750</v>
      </c>
      <c r="T368" s="25" t="s">
        <v>2393</v>
      </c>
      <c r="U368" s="25" t="s">
        <v>2395</v>
      </c>
      <c r="V368" s="25" t="s">
        <v>4639</v>
      </c>
      <c r="W368" s="25">
        <v>40.799999999999997</v>
      </c>
      <c r="X368" s="25">
        <v>29</v>
      </c>
      <c r="Y368" s="25">
        <v>-94</v>
      </c>
      <c r="Z368" s="25">
        <v>-78.400000000000006</v>
      </c>
    </row>
    <row r="369" spans="9:26" x14ac:dyDescent="0.2">
      <c r="I369" s="78"/>
      <c r="J369" s="20" t="s">
        <v>5750</v>
      </c>
      <c r="K369" s="78" t="s">
        <v>2396</v>
      </c>
      <c r="L369" s="78" t="s">
        <v>2398</v>
      </c>
      <c r="M369" s="78" t="s">
        <v>4234</v>
      </c>
      <c r="N369" s="78">
        <v>31.9</v>
      </c>
      <c r="O369" s="78">
        <v>3.9</v>
      </c>
      <c r="P369" s="25">
        <v>74.599999999999994</v>
      </c>
      <c r="Q369" s="25">
        <v>18.7</v>
      </c>
      <c r="R369" s="25"/>
      <c r="S369" s="20" t="s">
        <v>5750</v>
      </c>
      <c r="T369" s="25" t="s">
        <v>2396</v>
      </c>
      <c r="U369" s="25" t="s">
        <v>2398</v>
      </c>
      <c r="V369" s="25" t="s">
        <v>4234</v>
      </c>
      <c r="W369" s="25">
        <v>-50</v>
      </c>
      <c r="X369" s="25">
        <v>26.7</v>
      </c>
      <c r="Y369" s="25">
        <v>-75</v>
      </c>
      <c r="Z369" s="25">
        <v>-8.1999999999999993</v>
      </c>
    </row>
    <row r="370" spans="9:26" x14ac:dyDescent="0.2">
      <c r="I370" s="78"/>
      <c r="J370" s="20" t="s">
        <v>5750</v>
      </c>
      <c r="K370" s="78" t="s">
        <v>2399</v>
      </c>
      <c r="L370" s="78" t="s">
        <v>2401</v>
      </c>
      <c r="M370" s="78" t="s">
        <v>4466</v>
      </c>
      <c r="N370" s="78">
        <v>-47.9</v>
      </c>
      <c r="O370" s="78">
        <v>-8</v>
      </c>
      <c r="P370" s="25">
        <v>56.9</v>
      </c>
      <c r="Q370" s="25">
        <v>25.9</v>
      </c>
      <c r="R370" s="25"/>
      <c r="S370" s="20" t="s">
        <v>5750</v>
      </c>
      <c r="T370" s="25" t="s">
        <v>2399</v>
      </c>
      <c r="U370" s="25" t="s">
        <v>2401</v>
      </c>
      <c r="V370" s="25" t="s">
        <v>4466</v>
      </c>
      <c r="W370" s="25">
        <v>72.7</v>
      </c>
      <c r="X370" s="25">
        <v>40.5</v>
      </c>
      <c r="Y370" s="25">
        <v>-4.4000000000000004</v>
      </c>
      <c r="Z370" s="25">
        <v>-16.5</v>
      </c>
    </row>
    <row r="371" spans="9:26" x14ac:dyDescent="0.2">
      <c r="I371" s="78"/>
      <c r="J371" s="20" t="s">
        <v>5750</v>
      </c>
      <c r="K371" s="78" t="s">
        <v>2402</v>
      </c>
      <c r="L371" s="78" t="s">
        <v>2404</v>
      </c>
      <c r="M371" s="78" t="s">
        <v>4098</v>
      </c>
      <c r="N371" s="78">
        <v>-63.2</v>
      </c>
      <c r="O371" s="78">
        <v>-41.4</v>
      </c>
      <c r="P371" s="25">
        <v>-0.1</v>
      </c>
      <c r="Q371" s="25">
        <v>69.3</v>
      </c>
      <c r="R371" s="25"/>
      <c r="S371" s="20" t="s">
        <v>5750</v>
      </c>
      <c r="T371" s="25" t="s">
        <v>2402</v>
      </c>
      <c r="U371" s="25" t="s">
        <v>2404</v>
      </c>
      <c r="V371" s="25" t="s">
        <v>4098</v>
      </c>
      <c r="W371" s="25">
        <v>15.4</v>
      </c>
      <c r="X371" s="25">
        <v>38.200000000000003</v>
      </c>
      <c r="Y371" s="25">
        <v>-58.3</v>
      </c>
      <c r="Z371" s="25">
        <v>-66</v>
      </c>
    </row>
    <row r="372" spans="9:26" x14ac:dyDescent="0.2">
      <c r="I372" s="78"/>
      <c r="J372" s="20" t="s">
        <v>5750</v>
      </c>
      <c r="K372" s="78" t="s">
        <v>2405</v>
      </c>
      <c r="L372" s="78" t="s">
        <v>2407</v>
      </c>
      <c r="M372" s="78" t="s">
        <v>4255</v>
      </c>
      <c r="N372" s="78">
        <v>-64.3</v>
      </c>
      <c r="O372" s="78">
        <v>-13.2</v>
      </c>
      <c r="P372" s="25">
        <v>11.4</v>
      </c>
      <c r="Q372" s="25">
        <v>-3</v>
      </c>
      <c r="R372" s="25"/>
      <c r="S372" s="20" t="s">
        <v>5750</v>
      </c>
      <c r="T372" s="25" t="s">
        <v>2405</v>
      </c>
      <c r="U372" s="25" t="s">
        <v>2407</v>
      </c>
      <c r="V372" s="25" t="s">
        <v>4255</v>
      </c>
      <c r="W372" s="25">
        <v>35.1</v>
      </c>
      <c r="X372" s="25">
        <v>56.5</v>
      </c>
      <c r="Y372" s="25">
        <v>-10.9</v>
      </c>
      <c r="Z372" s="25">
        <v>-33</v>
      </c>
    </row>
    <row r="373" spans="9:26" x14ac:dyDescent="0.2">
      <c r="I373" s="78"/>
      <c r="J373" s="20" t="s">
        <v>5750</v>
      </c>
      <c r="K373" s="78" t="s">
        <v>2408</v>
      </c>
      <c r="L373" s="78" t="s">
        <v>2410</v>
      </c>
      <c r="M373" s="78" t="s">
        <v>4710</v>
      </c>
      <c r="N373" s="78">
        <v>-63.5</v>
      </c>
      <c r="O373" s="78">
        <v>-25.8</v>
      </c>
      <c r="P373" s="25">
        <v>24.4</v>
      </c>
      <c r="Q373" s="25">
        <v>-46.4</v>
      </c>
      <c r="R373" s="25"/>
      <c r="S373" s="20" t="s">
        <v>5750</v>
      </c>
      <c r="T373" s="25" t="s">
        <v>2408</v>
      </c>
      <c r="U373" s="25" t="s">
        <v>2410</v>
      </c>
      <c r="V373" s="25" t="s">
        <v>4710</v>
      </c>
      <c r="W373" s="25">
        <v>26.1</v>
      </c>
      <c r="X373" s="25">
        <v>56.5</v>
      </c>
      <c r="Y373" s="25">
        <v>10.1</v>
      </c>
      <c r="Z373" s="25">
        <v>20.6</v>
      </c>
    </row>
    <row r="374" spans="9:26" x14ac:dyDescent="0.2">
      <c r="I374" s="78"/>
      <c r="J374" s="20" t="s">
        <v>5750</v>
      </c>
      <c r="K374" s="78" t="s">
        <v>2411</v>
      </c>
      <c r="L374" s="78" t="s">
        <v>2413</v>
      </c>
      <c r="M374" s="78" t="s">
        <v>4373</v>
      </c>
      <c r="N374" s="78">
        <v>12.1</v>
      </c>
      <c r="O374" s="78">
        <v>-20.6</v>
      </c>
      <c r="P374" s="25">
        <v>55.8</v>
      </c>
      <c r="Q374" s="25">
        <v>-75.3</v>
      </c>
      <c r="R374" s="25"/>
      <c r="S374" s="20" t="s">
        <v>5750</v>
      </c>
      <c r="T374" s="25" t="s">
        <v>2411</v>
      </c>
      <c r="U374" s="25" t="s">
        <v>2413</v>
      </c>
      <c r="V374" s="25" t="s">
        <v>4373</v>
      </c>
      <c r="W374" s="25">
        <v>-80.5</v>
      </c>
      <c r="X374" s="25">
        <v>22.1</v>
      </c>
      <c r="Y374" s="25">
        <v>38.799999999999997</v>
      </c>
      <c r="Z374" s="25">
        <v>24.7</v>
      </c>
    </row>
    <row r="375" spans="9:26" x14ac:dyDescent="0.2">
      <c r="I375" s="78"/>
      <c r="J375" s="20" t="s">
        <v>5750</v>
      </c>
      <c r="K375" s="78" t="s">
        <v>2414</v>
      </c>
      <c r="L375" s="78" t="s">
        <v>2416</v>
      </c>
      <c r="M375" s="78" t="s">
        <v>4363</v>
      </c>
      <c r="N375" s="78">
        <v>61</v>
      </c>
      <c r="O375" s="78">
        <v>55.2</v>
      </c>
      <c r="P375" s="25">
        <v>53.8</v>
      </c>
      <c r="Q375" s="25">
        <v>47.6</v>
      </c>
      <c r="R375" s="25"/>
      <c r="S375" s="20" t="s">
        <v>5750</v>
      </c>
      <c r="T375" s="25" t="s">
        <v>2414</v>
      </c>
      <c r="U375" s="25" t="s">
        <v>2416</v>
      </c>
      <c r="V375" s="25" t="s">
        <v>4363</v>
      </c>
      <c r="W375" s="25">
        <v>17.899999999999999</v>
      </c>
      <c r="X375" s="25">
        <v>49.6</v>
      </c>
      <c r="Y375" s="25">
        <v>9.4</v>
      </c>
      <c r="Z375" s="25">
        <v>57.7</v>
      </c>
    </row>
    <row r="376" spans="9:26" x14ac:dyDescent="0.2">
      <c r="I376" s="78"/>
      <c r="J376" s="20" t="s">
        <v>5750</v>
      </c>
      <c r="K376" s="78" t="s">
        <v>2417</v>
      </c>
      <c r="L376" s="78" t="s">
        <v>2419</v>
      </c>
      <c r="M376" s="78" t="s">
        <v>4221</v>
      </c>
      <c r="N376" s="78">
        <v>24.5</v>
      </c>
      <c r="O376" s="78">
        <v>-11.7</v>
      </c>
      <c r="P376" s="25">
        <v>112</v>
      </c>
      <c r="Q376" s="25">
        <v>47.6</v>
      </c>
      <c r="R376" s="25"/>
      <c r="S376" s="20" t="s">
        <v>5750</v>
      </c>
      <c r="T376" s="25" t="s">
        <v>2417</v>
      </c>
      <c r="U376" s="25" t="s">
        <v>2419</v>
      </c>
      <c r="V376" s="25" t="s">
        <v>4221</v>
      </c>
      <c r="W376" s="25">
        <v>50.9</v>
      </c>
      <c r="X376" s="25">
        <v>35.9</v>
      </c>
      <c r="Y376" s="25">
        <v>46.3</v>
      </c>
      <c r="Z376" s="25">
        <v>28.9</v>
      </c>
    </row>
    <row r="377" spans="9:26" x14ac:dyDescent="0.2">
      <c r="I377" s="78"/>
      <c r="J377" s="20" t="s">
        <v>5750</v>
      </c>
      <c r="K377" s="78" t="s">
        <v>2420</v>
      </c>
      <c r="L377" s="78" t="s">
        <v>2422</v>
      </c>
      <c r="M377" s="78" t="s">
        <v>4203</v>
      </c>
      <c r="N377" s="78">
        <v>-1.4</v>
      </c>
      <c r="O377" s="78">
        <v>-21.4</v>
      </c>
      <c r="P377" s="25">
        <v>83.3</v>
      </c>
      <c r="Q377" s="25">
        <v>33.1</v>
      </c>
      <c r="R377" s="25"/>
      <c r="S377" s="20" t="s">
        <v>5750</v>
      </c>
      <c r="T377" s="25" t="s">
        <v>2420</v>
      </c>
      <c r="U377" s="25" t="s">
        <v>2422</v>
      </c>
      <c r="V377" s="25" t="s">
        <v>4203</v>
      </c>
      <c r="W377" s="25">
        <v>3.7</v>
      </c>
      <c r="X377" s="25">
        <v>47.3</v>
      </c>
      <c r="Y377" s="25">
        <v>30.3</v>
      </c>
      <c r="Z377" s="25">
        <v>45.4</v>
      </c>
    </row>
    <row r="378" spans="9:26" x14ac:dyDescent="0.2">
      <c r="I378" s="78"/>
      <c r="J378" s="20" t="s">
        <v>5750</v>
      </c>
      <c r="K378" s="78" t="s">
        <v>2423</v>
      </c>
      <c r="L378" s="78" t="s">
        <v>2425</v>
      </c>
      <c r="M378" s="78" t="s">
        <v>4341</v>
      </c>
      <c r="N378" s="78">
        <v>21.6</v>
      </c>
      <c r="O378" s="78">
        <v>-5</v>
      </c>
      <c r="P378" s="25">
        <v>98.2</v>
      </c>
      <c r="Q378" s="25">
        <v>-24.7</v>
      </c>
      <c r="R378" s="25"/>
      <c r="S378" s="20" t="s">
        <v>5750</v>
      </c>
      <c r="T378" s="25" t="s">
        <v>2423</v>
      </c>
      <c r="U378" s="25" t="s">
        <v>2425</v>
      </c>
      <c r="V378" s="25" t="s">
        <v>4341</v>
      </c>
      <c r="W378" s="25">
        <v>-4.9000000000000004</v>
      </c>
      <c r="X378" s="25">
        <v>29</v>
      </c>
      <c r="Y378" s="25">
        <v>26.1</v>
      </c>
      <c r="Z378" s="25">
        <v>41.2</v>
      </c>
    </row>
    <row r="379" spans="9:26" x14ac:dyDescent="0.2">
      <c r="I379" s="78"/>
      <c r="J379" s="20" t="s">
        <v>5750</v>
      </c>
      <c r="K379" s="78" t="s">
        <v>2426</v>
      </c>
      <c r="L379" s="78" t="s">
        <v>2428</v>
      </c>
      <c r="M379" s="78" t="s">
        <v>4613</v>
      </c>
      <c r="N379" s="78">
        <v>55.2</v>
      </c>
      <c r="O379" s="78">
        <v>-31</v>
      </c>
      <c r="P379" s="25">
        <v>74.400000000000006</v>
      </c>
      <c r="Q379" s="25">
        <v>4.2</v>
      </c>
      <c r="R379" s="25"/>
      <c r="S379" s="20" t="s">
        <v>5750</v>
      </c>
      <c r="T379" s="25" t="s">
        <v>2426</v>
      </c>
      <c r="U379" s="25" t="s">
        <v>2428</v>
      </c>
      <c r="V379" s="25" t="s">
        <v>4613</v>
      </c>
      <c r="W379" s="25">
        <v>52.2</v>
      </c>
      <c r="X379" s="25">
        <v>42.7</v>
      </c>
      <c r="Y379" s="25">
        <v>94.2</v>
      </c>
      <c r="Z379" s="25">
        <v>28.9</v>
      </c>
    </row>
    <row r="380" spans="9:26" x14ac:dyDescent="0.2">
      <c r="I380" s="78"/>
      <c r="J380" s="20" t="s">
        <v>5750</v>
      </c>
      <c r="K380" s="78" t="s">
        <v>2429</v>
      </c>
      <c r="L380" s="78" t="s">
        <v>2431</v>
      </c>
      <c r="M380" s="78" t="s">
        <v>4704</v>
      </c>
      <c r="N380" s="78">
        <v>22.2</v>
      </c>
      <c r="O380" s="78">
        <v>-53.3</v>
      </c>
      <c r="P380" s="25">
        <v>64.400000000000006</v>
      </c>
      <c r="Q380" s="25">
        <v>11.4</v>
      </c>
      <c r="R380" s="25"/>
      <c r="S380" s="20" t="s">
        <v>5750</v>
      </c>
      <c r="T380" s="25" t="s">
        <v>2429</v>
      </c>
      <c r="U380" s="25" t="s">
        <v>2431</v>
      </c>
      <c r="V380" s="25" t="s">
        <v>4704</v>
      </c>
      <c r="W380" s="25">
        <v>-37.200000000000003</v>
      </c>
      <c r="X380" s="25">
        <v>45</v>
      </c>
      <c r="Y380" s="25">
        <v>22.3</v>
      </c>
      <c r="Z380" s="25">
        <v>20.6</v>
      </c>
    </row>
    <row r="381" spans="9:26" x14ac:dyDescent="0.2">
      <c r="I381" s="78"/>
      <c r="J381" s="20" t="s">
        <v>5750</v>
      </c>
      <c r="K381" s="78" t="s">
        <v>2432</v>
      </c>
      <c r="L381" s="78" t="s">
        <v>2434</v>
      </c>
      <c r="M381" s="78" t="s">
        <v>4455</v>
      </c>
      <c r="N381" s="78">
        <v>-114.4</v>
      </c>
      <c r="O381" s="78">
        <v>12.8</v>
      </c>
      <c r="P381" s="25">
        <v>-26</v>
      </c>
      <c r="Q381" s="25">
        <v>33.1</v>
      </c>
      <c r="R381" s="25"/>
      <c r="S381" s="20" t="s">
        <v>5750</v>
      </c>
      <c r="T381" s="25" t="s">
        <v>2432</v>
      </c>
      <c r="U381" s="25" t="s">
        <v>2434</v>
      </c>
      <c r="V381" s="25" t="s">
        <v>4455</v>
      </c>
      <c r="W381" s="25">
        <v>-31.5</v>
      </c>
      <c r="X381" s="25">
        <v>61.1</v>
      </c>
      <c r="Y381" s="25">
        <v>22.3</v>
      </c>
      <c r="Z381" s="25">
        <v>16.5</v>
      </c>
    </row>
    <row r="382" spans="9:26" x14ac:dyDescent="0.2">
      <c r="I382" s="78"/>
      <c r="J382" s="20" t="s">
        <v>5750</v>
      </c>
      <c r="K382" s="78" t="s">
        <v>2435</v>
      </c>
      <c r="L382" s="78" t="s">
        <v>2437</v>
      </c>
      <c r="M382" s="78" t="s">
        <v>4687</v>
      </c>
      <c r="N382" s="78">
        <v>63.7</v>
      </c>
      <c r="O382" s="78">
        <v>-26.6</v>
      </c>
      <c r="P382" s="25">
        <v>112</v>
      </c>
      <c r="Q382" s="25">
        <v>-53.6</v>
      </c>
      <c r="R382" s="25"/>
      <c r="S382" s="20" t="s">
        <v>5750</v>
      </c>
      <c r="T382" s="25" t="s">
        <v>2435</v>
      </c>
      <c r="U382" s="25" t="s">
        <v>2437</v>
      </c>
      <c r="V382" s="25" t="s">
        <v>4687</v>
      </c>
      <c r="W382" s="25">
        <v>-33.6</v>
      </c>
      <c r="X382" s="25">
        <v>58.8</v>
      </c>
      <c r="Y382" s="25">
        <v>39.9</v>
      </c>
      <c r="Z382" s="25">
        <v>12.4</v>
      </c>
    </row>
    <row r="383" spans="9:26" x14ac:dyDescent="0.2">
      <c r="I383" s="78"/>
      <c r="J383" s="20" t="s">
        <v>5750</v>
      </c>
      <c r="K383" s="78" t="s">
        <v>2438</v>
      </c>
      <c r="L383" s="78" t="s">
        <v>2440</v>
      </c>
      <c r="M383" s="78" t="s">
        <v>4601</v>
      </c>
      <c r="N383" s="78">
        <v>66</v>
      </c>
      <c r="O383" s="78">
        <v>-35.5</v>
      </c>
      <c r="P383" s="25">
        <v>63</v>
      </c>
      <c r="Q383" s="25">
        <v>-39.200000000000003</v>
      </c>
      <c r="R383" s="25"/>
      <c r="S383" s="20" t="s">
        <v>5750</v>
      </c>
      <c r="T383" s="25" t="s">
        <v>2438</v>
      </c>
      <c r="U383" s="25" t="s">
        <v>2440</v>
      </c>
      <c r="V383" s="25" t="s">
        <v>4601</v>
      </c>
      <c r="W383" s="25">
        <v>24</v>
      </c>
      <c r="X383" s="25">
        <v>40.5</v>
      </c>
      <c r="Y383" s="25">
        <v>5.3</v>
      </c>
      <c r="Z383" s="25">
        <v>-45.4</v>
      </c>
    </row>
    <row r="384" spans="9:26" x14ac:dyDescent="0.2">
      <c r="I384" s="78"/>
      <c r="J384" s="20" t="s">
        <v>5750</v>
      </c>
      <c r="K384" s="78" t="s">
        <v>2441</v>
      </c>
      <c r="L384" s="78" t="s">
        <v>2443</v>
      </c>
      <c r="M384" s="78" t="s">
        <v>4515</v>
      </c>
      <c r="N384" s="78">
        <v>25.9</v>
      </c>
      <c r="O384" s="78">
        <v>-45.9</v>
      </c>
      <c r="P384" s="25">
        <v>97.6</v>
      </c>
      <c r="Q384" s="25">
        <v>-60.8</v>
      </c>
      <c r="R384" s="25"/>
      <c r="S384" s="20" t="s">
        <v>5750</v>
      </c>
      <c r="T384" s="25" t="s">
        <v>2441</v>
      </c>
      <c r="U384" s="25" t="s">
        <v>2443</v>
      </c>
      <c r="V384" s="25" t="s">
        <v>4515</v>
      </c>
      <c r="W384" s="25">
        <v>66.7</v>
      </c>
      <c r="X384" s="25">
        <v>35.9</v>
      </c>
      <c r="Y384" s="25">
        <v>50.3</v>
      </c>
      <c r="Z384" s="25">
        <v>-12.4</v>
      </c>
    </row>
    <row r="385" spans="9:26" x14ac:dyDescent="0.2">
      <c r="I385" s="78"/>
      <c r="J385" s="20" t="s">
        <v>5750</v>
      </c>
      <c r="K385" s="78" t="s">
        <v>2444</v>
      </c>
      <c r="L385" s="78" t="s">
        <v>2446</v>
      </c>
      <c r="M385" s="78" t="s">
        <v>4699</v>
      </c>
      <c r="N385" s="78">
        <v>7.7</v>
      </c>
      <c r="O385" s="78">
        <v>-1.3</v>
      </c>
      <c r="P385" s="25">
        <v>-58</v>
      </c>
      <c r="Q385" s="25">
        <v>-17.5</v>
      </c>
      <c r="R385" s="25"/>
      <c r="S385" s="20" t="s">
        <v>5750</v>
      </c>
      <c r="T385" s="25" t="s">
        <v>2444</v>
      </c>
      <c r="U385" s="25" t="s">
        <v>2446</v>
      </c>
      <c r="V385" s="25" t="s">
        <v>4699</v>
      </c>
      <c r="W385" s="25">
        <v>-31.7</v>
      </c>
      <c r="X385" s="25">
        <v>26.7</v>
      </c>
      <c r="Y385" s="25">
        <v>41.2</v>
      </c>
      <c r="Z385" s="25">
        <v>20.6</v>
      </c>
    </row>
    <row r="386" spans="9:26" x14ac:dyDescent="0.2">
      <c r="I386" s="78"/>
      <c r="J386" s="20" t="s">
        <v>5750</v>
      </c>
      <c r="K386" s="78" t="s">
        <v>2447</v>
      </c>
      <c r="L386" s="78" t="s">
        <v>2449</v>
      </c>
      <c r="M386" s="78" t="s">
        <v>4700</v>
      </c>
      <c r="N386" s="78">
        <v>0.3</v>
      </c>
      <c r="O386" s="78">
        <v>-19.899999999999999</v>
      </c>
      <c r="P386" s="25">
        <v>92</v>
      </c>
      <c r="Q386" s="25">
        <v>-17.5</v>
      </c>
      <c r="R386" s="25"/>
      <c r="S386" s="20" t="s">
        <v>5750</v>
      </c>
      <c r="T386" s="25" t="s">
        <v>2447</v>
      </c>
      <c r="U386" s="25" t="s">
        <v>2449</v>
      </c>
      <c r="V386" s="25" t="s">
        <v>4700</v>
      </c>
      <c r="W386" s="25">
        <v>38</v>
      </c>
      <c r="X386" s="25">
        <v>29</v>
      </c>
      <c r="Y386" s="25">
        <v>49.3</v>
      </c>
      <c r="Z386" s="25">
        <v>4.0999999999999996</v>
      </c>
    </row>
    <row r="387" spans="9:26" x14ac:dyDescent="0.2">
      <c r="I387" s="78"/>
      <c r="J387" s="20" t="s">
        <v>5750</v>
      </c>
      <c r="K387" s="78" t="s">
        <v>2450</v>
      </c>
      <c r="L387" s="78" t="s">
        <v>2452</v>
      </c>
      <c r="M387" s="78" t="s">
        <v>4216</v>
      </c>
      <c r="N387" s="78">
        <v>-26.5</v>
      </c>
      <c r="O387" s="78">
        <v>-43.7</v>
      </c>
      <c r="P387" s="25">
        <v>100.3</v>
      </c>
      <c r="Q387" s="25">
        <v>-24.7</v>
      </c>
      <c r="R387" s="25"/>
      <c r="S387" s="20" t="s">
        <v>5750</v>
      </c>
      <c r="T387" s="25" t="s">
        <v>2450</v>
      </c>
      <c r="U387" s="25" t="s">
        <v>2452</v>
      </c>
      <c r="V387" s="25" t="s">
        <v>4216</v>
      </c>
      <c r="W387" s="25">
        <v>40.200000000000003</v>
      </c>
      <c r="X387" s="25">
        <v>42.7</v>
      </c>
      <c r="Y387" s="25">
        <v>76.2</v>
      </c>
      <c r="Z387" s="25">
        <v>20.6</v>
      </c>
    </row>
    <row r="388" spans="9:26" x14ac:dyDescent="0.2">
      <c r="I388" s="78"/>
      <c r="J388" s="20" t="s">
        <v>5750</v>
      </c>
      <c r="K388" s="78" t="s">
        <v>2453</v>
      </c>
      <c r="L388" s="78" t="s">
        <v>2455</v>
      </c>
      <c r="M388" s="78" t="s">
        <v>4193</v>
      </c>
      <c r="N388" s="78">
        <v>32.6</v>
      </c>
      <c r="O388" s="78">
        <v>-36.200000000000003</v>
      </c>
      <c r="P388" s="25">
        <v>112</v>
      </c>
      <c r="Q388" s="25">
        <v>-60.8</v>
      </c>
      <c r="R388" s="25"/>
      <c r="S388" s="20" t="s">
        <v>5750</v>
      </c>
      <c r="T388" s="25" t="s">
        <v>2453</v>
      </c>
      <c r="U388" s="25" t="s">
        <v>2455</v>
      </c>
      <c r="V388" s="25" t="s">
        <v>4193</v>
      </c>
      <c r="W388" s="25">
        <v>-18.399999999999999</v>
      </c>
      <c r="X388" s="25">
        <v>40.5</v>
      </c>
      <c r="Y388" s="25">
        <v>75.3</v>
      </c>
      <c r="Z388" s="25">
        <v>20.6</v>
      </c>
    </row>
    <row r="389" spans="9:26" x14ac:dyDescent="0.2">
      <c r="I389" s="78"/>
      <c r="J389" s="20" t="s">
        <v>5750</v>
      </c>
      <c r="K389" s="78" t="s">
        <v>2456</v>
      </c>
      <c r="L389" s="78" t="s">
        <v>2458</v>
      </c>
      <c r="M389" s="78" t="s">
        <v>4320</v>
      </c>
      <c r="N389" s="78">
        <v>-38.6</v>
      </c>
      <c r="O389" s="78">
        <v>-25.8</v>
      </c>
      <c r="P389" s="25">
        <v>2.8</v>
      </c>
      <c r="Q389" s="25">
        <v>18.7</v>
      </c>
      <c r="R389" s="25"/>
      <c r="S389" s="20" t="s">
        <v>5750</v>
      </c>
      <c r="T389" s="25" t="s">
        <v>2456</v>
      </c>
      <c r="U389" s="25" t="s">
        <v>2458</v>
      </c>
      <c r="V389" s="25" t="s">
        <v>4320</v>
      </c>
      <c r="W389" s="25">
        <v>-19</v>
      </c>
      <c r="X389" s="25">
        <v>38.200000000000003</v>
      </c>
      <c r="Y389" s="25">
        <v>36.9</v>
      </c>
      <c r="Z389" s="25">
        <v>-20.6</v>
      </c>
    </row>
    <row r="390" spans="9:26" x14ac:dyDescent="0.2">
      <c r="I390" s="78"/>
      <c r="J390" s="20" t="s">
        <v>5750</v>
      </c>
      <c r="K390" s="78" t="s">
        <v>2459</v>
      </c>
      <c r="L390" s="78" t="s">
        <v>2461</v>
      </c>
      <c r="M390" s="78" t="s">
        <v>4257</v>
      </c>
      <c r="N390" s="78">
        <v>93.8</v>
      </c>
      <c r="O390" s="78">
        <v>19.5</v>
      </c>
      <c r="P390" s="25">
        <v>112</v>
      </c>
      <c r="Q390" s="25">
        <v>54.8</v>
      </c>
      <c r="R390" s="25"/>
      <c r="S390" s="20" t="s">
        <v>5750</v>
      </c>
      <c r="T390" s="25" t="s">
        <v>2459</v>
      </c>
      <c r="U390" s="25" t="s">
        <v>2461</v>
      </c>
      <c r="V390" s="25" t="s">
        <v>4257</v>
      </c>
      <c r="W390" s="25">
        <v>10</v>
      </c>
      <c r="X390" s="25">
        <v>45</v>
      </c>
      <c r="Y390" s="25">
        <v>77.5</v>
      </c>
      <c r="Z390" s="25">
        <v>37.1</v>
      </c>
    </row>
    <row r="391" spans="9:26" x14ac:dyDescent="0.2">
      <c r="I391" s="78"/>
      <c r="J391" s="20" t="s">
        <v>5750</v>
      </c>
      <c r="K391" s="78" t="s">
        <v>2462</v>
      </c>
      <c r="L391" s="78" t="s">
        <v>2464</v>
      </c>
      <c r="M391" s="78" t="s">
        <v>4225</v>
      </c>
      <c r="N391" s="78">
        <v>12.5</v>
      </c>
      <c r="O391" s="78">
        <v>0.9</v>
      </c>
      <c r="P391" s="25">
        <v>-47.3</v>
      </c>
      <c r="Q391" s="25">
        <v>-39.200000000000003</v>
      </c>
      <c r="R391" s="25"/>
      <c r="S391" s="20" t="s">
        <v>5750</v>
      </c>
      <c r="T391" s="25" t="s">
        <v>2462</v>
      </c>
      <c r="U391" s="25" t="s">
        <v>2464</v>
      </c>
      <c r="V391" s="25" t="s">
        <v>4225</v>
      </c>
      <c r="W391" s="25">
        <v>-12.9</v>
      </c>
      <c r="X391" s="25">
        <v>42.7</v>
      </c>
      <c r="Y391" s="25">
        <v>18.399999999999999</v>
      </c>
      <c r="Z391" s="25">
        <v>-16.5</v>
      </c>
    </row>
    <row r="392" spans="9:26" x14ac:dyDescent="0.2">
      <c r="I392" s="78"/>
      <c r="J392" s="20" t="s">
        <v>5750</v>
      </c>
      <c r="K392" s="78" t="s">
        <v>2465</v>
      </c>
      <c r="L392" s="78" t="s">
        <v>2467</v>
      </c>
      <c r="M392" s="78" t="s">
        <v>4458</v>
      </c>
      <c r="N392" s="78">
        <v>-31.3</v>
      </c>
      <c r="O392" s="78">
        <v>-2.8</v>
      </c>
      <c r="P392" s="25">
        <v>100.9</v>
      </c>
      <c r="Q392" s="25">
        <v>18.7</v>
      </c>
      <c r="R392" s="25"/>
      <c r="S392" s="20" t="s">
        <v>5750</v>
      </c>
      <c r="T392" s="25" t="s">
        <v>2465</v>
      </c>
      <c r="U392" s="25" t="s">
        <v>2467</v>
      </c>
      <c r="V392" s="25" t="s">
        <v>4458</v>
      </c>
      <c r="W392" s="25">
        <v>-12</v>
      </c>
      <c r="Y392" s="25">
        <v>-5.4</v>
      </c>
      <c r="Z392" s="25">
        <v>16.5</v>
      </c>
    </row>
    <row r="393" spans="9:26" x14ac:dyDescent="0.2">
      <c r="I393" s="78"/>
      <c r="J393" s="20" t="s">
        <v>5750</v>
      </c>
      <c r="K393" s="78" t="s">
        <v>2468</v>
      </c>
      <c r="L393" s="78" t="s">
        <v>2470</v>
      </c>
      <c r="M393" s="78" t="s">
        <v>4357</v>
      </c>
      <c r="N393" s="78">
        <v>-3.2</v>
      </c>
      <c r="O393" s="78">
        <v>-26.6</v>
      </c>
      <c r="P393" s="25">
        <v>91.4</v>
      </c>
      <c r="Q393" s="25">
        <v>-46.4</v>
      </c>
      <c r="R393" s="25"/>
      <c r="S393" s="20" t="s">
        <v>5750</v>
      </c>
      <c r="T393" s="25" t="s">
        <v>2468</v>
      </c>
      <c r="U393" s="25" t="s">
        <v>2470</v>
      </c>
      <c r="V393" s="25" t="s">
        <v>4357</v>
      </c>
      <c r="W393" s="25">
        <v>23.4</v>
      </c>
      <c r="X393" s="25">
        <v>33.6</v>
      </c>
      <c r="Y393" s="25">
        <v>8.4</v>
      </c>
      <c r="Z393" s="25">
        <v>33</v>
      </c>
    </row>
    <row r="394" spans="9:26" x14ac:dyDescent="0.2">
      <c r="J394" s="20" t="s">
        <v>5750</v>
      </c>
      <c r="K394" s="78" t="s">
        <v>2471</v>
      </c>
      <c r="L394" s="78" t="s">
        <v>2473</v>
      </c>
      <c r="M394" s="78" t="s">
        <v>4299</v>
      </c>
      <c r="N394" s="78">
        <v>37.5</v>
      </c>
      <c r="O394" s="78">
        <v>-11</v>
      </c>
      <c r="P394" s="25">
        <v>-45.1</v>
      </c>
      <c r="Q394" s="25">
        <v>-162</v>
      </c>
      <c r="S394" s="20" t="s">
        <v>5750</v>
      </c>
      <c r="T394" s="25" t="s">
        <v>2471</v>
      </c>
      <c r="U394" s="25" t="s">
        <v>2473</v>
      </c>
      <c r="V394" s="25" t="s">
        <v>4299</v>
      </c>
      <c r="W394" s="25">
        <v>-51</v>
      </c>
      <c r="X394" s="25">
        <v>42.7</v>
      </c>
      <c r="Y394" s="25">
        <v>-1540.7</v>
      </c>
      <c r="Z394" s="25">
        <v>-24.7</v>
      </c>
    </row>
    <row r="395" spans="9:26" x14ac:dyDescent="0.2">
      <c r="J395" s="20" t="s">
        <v>5750</v>
      </c>
      <c r="K395" s="78" t="s">
        <v>2474</v>
      </c>
      <c r="L395" s="78" t="s">
        <v>2476</v>
      </c>
      <c r="M395" s="78" t="s">
        <v>4713</v>
      </c>
      <c r="N395" s="78">
        <v>-119.5</v>
      </c>
      <c r="O395" s="78">
        <v>-40</v>
      </c>
      <c r="P395" s="25">
        <v>31.3</v>
      </c>
      <c r="Q395" s="25">
        <v>25.9</v>
      </c>
      <c r="S395" s="20" t="s">
        <v>5750</v>
      </c>
      <c r="T395" s="25" t="s">
        <v>2474</v>
      </c>
      <c r="U395" s="25" t="s">
        <v>2476</v>
      </c>
      <c r="V395" s="25" t="s">
        <v>4713</v>
      </c>
      <c r="W395" s="25">
        <v>-18.2</v>
      </c>
      <c r="X395" s="25">
        <v>24.4</v>
      </c>
      <c r="Y395" s="25">
        <v>35.5</v>
      </c>
      <c r="Z395" s="25">
        <v>-16.5</v>
      </c>
    </row>
    <row r="396" spans="9:26" x14ac:dyDescent="0.2">
      <c r="J396" s="20" t="s">
        <v>5750</v>
      </c>
      <c r="K396" s="78" t="s">
        <v>2477</v>
      </c>
      <c r="L396" s="78" t="s">
        <v>2479</v>
      </c>
      <c r="M396" s="78" t="s">
        <v>4286</v>
      </c>
      <c r="N396" s="78">
        <v>14.1</v>
      </c>
      <c r="O396" s="78">
        <v>-19.100000000000001</v>
      </c>
      <c r="P396" s="25">
        <v>68.099999999999994</v>
      </c>
      <c r="Q396" s="25">
        <v>-82.5</v>
      </c>
      <c r="S396" s="20" t="s">
        <v>5750</v>
      </c>
      <c r="T396" s="25" t="s">
        <v>2477</v>
      </c>
      <c r="U396" s="25" t="s">
        <v>2479</v>
      </c>
      <c r="V396" s="25" t="s">
        <v>4286</v>
      </c>
      <c r="W396" s="25">
        <v>-48</v>
      </c>
      <c r="X396" s="25">
        <v>-21.4</v>
      </c>
      <c r="Y396" s="25">
        <v>40.4</v>
      </c>
      <c r="Z396" s="25">
        <v>16.5</v>
      </c>
    </row>
    <row r="397" spans="9:26" x14ac:dyDescent="0.2">
      <c r="J397" s="20" t="s">
        <v>5750</v>
      </c>
      <c r="K397" s="78" t="s">
        <v>2480</v>
      </c>
      <c r="L397" s="78" t="s">
        <v>2482</v>
      </c>
      <c r="M397" s="78" t="s">
        <v>4237</v>
      </c>
      <c r="N397" s="78">
        <v>-21</v>
      </c>
      <c r="O397" s="78">
        <v>-35.5</v>
      </c>
      <c r="P397" s="25">
        <v>41.3</v>
      </c>
      <c r="Q397" s="25">
        <v>54.8</v>
      </c>
      <c r="S397" s="20" t="s">
        <v>5750</v>
      </c>
      <c r="T397" s="25" t="s">
        <v>2480</v>
      </c>
      <c r="U397" s="25" t="s">
        <v>2482</v>
      </c>
      <c r="V397" s="25" t="s">
        <v>4237</v>
      </c>
      <c r="W397" s="25">
        <v>-46.7</v>
      </c>
      <c r="X397" s="25">
        <v>10.7</v>
      </c>
      <c r="Y397" s="25">
        <v>5.7</v>
      </c>
      <c r="Z397" s="25">
        <v>0</v>
      </c>
    </row>
    <row r="398" spans="9:26" x14ac:dyDescent="0.2">
      <c r="J398" s="20" t="s">
        <v>5750</v>
      </c>
      <c r="K398" s="78" t="s">
        <v>2483</v>
      </c>
      <c r="L398" s="78" t="s">
        <v>2485</v>
      </c>
      <c r="M398" s="78" t="s">
        <v>4231</v>
      </c>
      <c r="N398" s="78">
        <v>-22.2</v>
      </c>
      <c r="O398" s="78">
        <v>-27.3</v>
      </c>
      <c r="P398" s="25">
        <v>87.5</v>
      </c>
      <c r="Q398" s="25">
        <v>-3</v>
      </c>
      <c r="S398" s="20" t="s">
        <v>5750</v>
      </c>
      <c r="T398" s="25" t="s">
        <v>2483</v>
      </c>
      <c r="U398" s="25" t="s">
        <v>2485</v>
      </c>
      <c r="V398" s="25" t="s">
        <v>4231</v>
      </c>
      <c r="W398" s="25">
        <v>46.3</v>
      </c>
      <c r="X398" s="25">
        <v>29</v>
      </c>
      <c r="Y398" s="25">
        <v>26.4</v>
      </c>
      <c r="Z398" s="25">
        <v>24.7</v>
      </c>
    </row>
    <row r="399" spans="9:26" x14ac:dyDescent="0.2">
      <c r="J399" s="20" t="s">
        <v>5750</v>
      </c>
      <c r="K399" s="78" t="s">
        <v>2486</v>
      </c>
      <c r="L399" s="78" t="s">
        <v>2488</v>
      </c>
      <c r="M399" s="78" t="s">
        <v>4251</v>
      </c>
      <c r="N399" s="78">
        <v>35.9</v>
      </c>
      <c r="O399" s="78">
        <v>1.7</v>
      </c>
      <c r="P399" s="25">
        <v>112</v>
      </c>
      <c r="Q399" s="25">
        <v>-89.8</v>
      </c>
      <c r="S399" s="20" t="s">
        <v>5750</v>
      </c>
      <c r="T399" s="25" t="s">
        <v>2486</v>
      </c>
      <c r="U399" s="25" t="s">
        <v>2488</v>
      </c>
      <c r="V399" s="25" t="s">
        <v>4251</v>
      </c>
      <c r="W399" s="25">
        <v>-21</v>
      </c>
      <c r="X399" s="25">
        <v>15.3</v>
      </c>
      <c r="Y399" s="25">
        <v>32.6</v>
      </c>
      <c r="Z399" s="25">
        <v>-45.4</v>
      </c>
    </row>
    <row r="400" spans="9:26" x14ac:dyDescent="0.2">
      <c r="J400" s="20" t="s">
        <v>5750</v>
      </c>
      <c r="K400" s="78" t="s">
        <v>2489</v>
      </c>
      <c r="L400" s="78" t="s">
        <v>2491</v>
      </c>
      <c r="M400" s="78" t="s">
        <v>4721</v>
      </c>
      <c r="N400" s="78">
        <v>82.3</v>
      </c>
      <c r="O400" s="78">
        <v>57.4</v>
      </c>
      <c r="P400" s="25">
        <v>112</v>
      </c>
      <c r="Q400" s="25">
        <v>18.7</v>
      </c>
      <c r="S400" s="20" t="s">
        <v>5750</v>
      </c>
      <c r="T400" s="25" t="s">
        <v>2489</v>
      </c>
      <c r="U400" s="25" t="s">
        <v>2491</v>
      </c>
      <c r="V400" s="25" t="s">
        <v>4721</v>
      </c>
      <c r="W400" s="25">
        <v>-6.4</v>
      </c>
      <c r="X400" s="25">
        <v>35.9</v>
      </c>
      <c r="Y400" s="25">
        <v>31.3</v>
      </c>
      <c r="Z400" s="25">
        <v>-24.7</v>
      </c>
    </row>
    <row r="401" spans="10:26" x14ac:dyDescent="0.2">
      <c r="J401" s="20" t="s">
        <v>5750</v>
      </c>
      <c r="K401" s="78" t="s">
        <v>2492</v>
      </c>
      <c r="L401" s="78" t="s">
        <v>2494</v>
      </c>
      <c r="M401" s="78" t="s">
        <v>4394</v>
      </c>
      <c r="N401" s="78">
        <v>5.0999999999999996</v>
      </c>
      <c r="O401" s="78">
        <v>-47.4</v>
      </c>
      <c r="P401" s="25">
        <v>112</v>
      </c>
      <c r="Q401" s="25">
        <v>-24.7</v>
      </c>
      <c r="S401" s="20" t="s">
        <v>5750</v>
      </c>
      <c r="T401" s="25" t="s">
        <v>2492</v>
      </c>
      <c r="U401" s="25" t="s">
        <v>2494</v>
      </c>
      <c r="V401" s="25" t="s">
        <v>4394</v>
      </c>
      <c r="W401" s="25">
        <v>-54.6</v>
      </c>
      <c r="X401" s="25">
        <v>1.5</v>
      </c>
      <c r="Y401" s="25">
        <v>1.7</v>
      </c>
      <c r="Z401" s="25">
        <v>8.1999999999999993</v>
      </c>
    </row>
    <row r="402" spans="10:26" x14ac:dyDescent="0.2">
      <c r="J402" s="20" t="s">
        <v>5750</v>
      </c>
      <c r="K402" s="78" t="s">
        <v>2495</v>
      </c>
      <c r="L402" s="78" t="s">
        <v>2497</v>
      </c>
      <c r="M402" s="78" t="s">
        <v>4702</v>
      </c>
      <c r="N402" s="78">
        <v>76.599999999999994</v>
      </c>
      <c r="O402" s="78">
        <v>-26.6</v>
      </c>
      <c r="P402" s="25">
        <v>91.9</v>
      </c>
      <c r="Q402" s="25">
        <v>-53.6</v>
      </c>
      <c r="S402" s="20" t="s">
        <v>5750</v>
      </c>
      <c r="T402" s="25" t="s">
        <v>2495</v>
      </c>
      <c r="U402" s="25" t="s">
        <v>2497</v>
      </c>
      <c r="V402" s="25" t="s">
        <v>4702</v>
      </c>
      <c r="W402" s="25">
        <v>-10.4</v>
      </c>
      <c r="X402" s="25">
        <v>42.7</v>
      </c>
      <c r="Y402" s="25">
        <v>64.400000000000006</v>
      </c>
      <c r="Z402" s="25">
        <v>33</v>
      </c>
    </row>
    <row r="403" spans="10:26" x14ac:dyDescent="0.2">
      <c r="J403" s="20" t="s">
        <v>5750</v>
      </c>
      <c r="K403" s="78" t="s">
        <v>2498</v>
      </c>
      <c r="L403" s="78" t="s">
        <v>2500</v>
      </c>
      <c r="M403" s="78" t="s">
        <v>4671</v>
      </c>
      <c r="N403" s="78">
        <v>89.6</v>
      </c>
      <c r="O403" s="78">
        <v>-38.5</v>
      </c>
      <c r="P403" s="25">
        <v>112</v>
      </c>
      <c r="Q403" s="25">
        <v>54.8</v>
      </c>
      <c r="S403" s="20" t="s">
        <v>5750</v>
      </c>
      <c r="T403" s="25" t="s">
        <v>2498</v>
      </c>
      <c r="U403" s="25" t="s">
        <v>2500</v>
      </c>
      <c r="V403" s="25" t="s">
        <v>4671</v>
      </c>
      <c r="W403" s="25">
        <v>40.799999999999997</v>
      </c>
      <c r="X403" s="25">
        <v>1.5</v>
      </c>
      <c r="Y403" s="25">
        <v>-12.8</v>
      </c>
      <c r="Z403" s="25">
        <v>-24.7</v>
      </c>
    </row>
    <row r="404" spans="10:26" x14ac:dyDescent="0.2">
      <c r="J404" s="20" t="s">
        <v>5750</v>
      </c>
      <c r="K404" s="78" t="s">
        <v>2501</v>
      </c>
      <c r="L404" s="78" t="s">
        <v>2503</v>
      </c>
      <c r="M404" s="78" t="s">
        <v>4278</v>
      </c>
      <c r="N404" s="78">
        <v>9.9</v>
      </c>
      <c r="O404" s="78">
        <v>-28.1</v>
      </c>
      <c r="P404" s="25">
        <v>61.3</v>
      </c>
      <c r="Q404" s="25">
        <v>-46.4</v>
      </c>
      <c r="S404" s="20" t="s">
        <v>5750</v>
      </c>
      <c r="T404" s="25" t="s">
        <v>2501</v>
      </c>
      <c r="U404" s="25" t="s">
        <v>2503</v>
      </c>
      <c r="V404" s="25" t="s">
        <v>4278</v>
      </c>
      <c r="W404" s="25">
        <v>35.700000000000003</v>
      </c>
      <c r="X404" s="25">
        <v>-3.1</v>
      </c>
      <c r="Y404" s="25">
        <v>7.8</v>
      </c>
      <c r="Z404" s="25">
        <v>12.4</v>
      </c>
    </row>
    <row r="405" spans="10:26" x14ac:dyDescent="0.2">
      <c r="J405" s="20" t="s">
        <v>5750</v>
      </c>
      <c r="K405" s="78" t="s">
        <v>2504</v>
      </c>
      <c r="L405" s="78" t="s">
        <v>2506</v>
      </c>
      <c r="M405" s="78" t="s">
        <v>4206</v>
      </c>
      <c r="N405" s="78">
        <v>36.200000000000003</v>
      </c>
      <c r="O405" s="78">
        <v>-25.8</v>
      </c>
      <c r="P405" s="25">
        <v>76.900000000000006</v>
      </c>
      <c r="Q405" s="25">
        <v>-140.4</v>
      </c>
      <c r="S405" s="20" t="s">
        <v>5750</v>
      </c>
      <c r="T405" s="25" t="s">
        <v>2504</v>
      </c>
      <c r="U405" s="25" t="s">
        <v>2506</v>
      </c>
      <c r="V405" s="25" t="s">
        <v>4206</v>
      </c>
      <c r="W405" s="25">
        <v>18.7</v>
      </c>
      <c r="X405" s="25">
        <v>61.1</v>
      </c>
      <c r="Y405" s="25">
        <v>4.4000000000000004</v>
      </c>
      <c r="Z405" s="25">
        <v>12.4</v>
      </c>
    </row>
    <row r="406" spans="10:26" x14ac:dyDescent="0.2">
      <c r="J406" s="20" t="s">
        <v>5750</v>
      </c>
      <c r="K406" s="78" t="s">
        <v>2507</v>
      </c>
      <c r="L406" s="78" t="s">
        <v>2509</v>
      </c>
      <c r="M406" s="78" t="s">
        <v>4628</v>
      </c>
      <c r="N406" s="78">
        <v>9.4</v>
      </c>
      <c r="O406" s="78">
        <v>4.5999999999999996</v>
      </c>
      <c r="P406" s="25">
        <v>78.3</v>
      </c>
      <c r="Q406" s="25">
        <v>-118.7</v>
      </c>
      <c r="S406" s="20" t="s">
        <v>5750</v>
      </c>
      <c r="T406" s="25" t="s">
        <v>2507</v>
      </c>
      <c r="U406" s="25" t="s">
        <v>2509</v>
      </c>
      <c r="V406" s="25" t="s">
        <v>4628</v>
      </c>
      <c r="W406" s="25">
        <v>11.1</v>
      </c>
      <c r="X406" s="25">
        <v>17.600000000000001</v>
      </c>
      <c r="Y406" s="25">
        <v>68.2</v>
      </c>
      <c r="Z406" s="25">
        <v>49.5</v>
      </c>
    </row>
    <row r="407" spans="10:26" x14ac:dyDescent="0.2">
      <c r="J407" s="20" t="s">
        <v>5750</v>
      </c>
      <c r="K407" s="78" t="s">
        <v>2510</v>
      </c>
      <c r="L407" s="78" t="s">
        <v>2512</v>
      </c>
      <c r="M407" s="78" t="s">
        <v>4625</v>
      </c>
      <c r="N407" s="78">
        <v>17.399999999999999</v>
      </c>
      <c r="O407" s="78">
        <v>-30.3</v>
      </c>
      <c r="P407" s="25">
        <v>100.6</v>
      </c>
      <c r="Q407" s="25">
        <v>-60.8</v>
      </c>
      <c r="S407" s="20" t="s">
        <v>5750</v>
      </c>
      <c r="T407" s="25" t="s">
        <v>2510</v>
      </c>
      <c r="U407" s="25" t="s">
        <v>2512</v>
      </c>
      <c r="V407" s="25" t="s">
        <v>4625</v>
      </c>
      <c r="W407" s="25">
        <v>16.8</v>
      </c>
      <c r="X407" s="25">
        <v>-7.6</v>
      </c>
      <c r="Y407" s="25">
        <v>37</v>
      </c>
      <c r="Z407" s="25">
        <v>78.400000000000006</v>
      </c>
    </row>
    <row r="408" spans="10:26" x14ac:dyDescent="0.2">
      <c r="J408" s="20" t="s">
        <v>5750</v>
      </c>
      <c r="K408" s="78" t="s">
        <v>2513</v>
      </c>
      <c r="L408" s="78" t="s">
        <v>2515</v>
      </c>
      <c r="M408" s="78" t="s">
        <v>4624</v>
      </c>
      <c r="N408" s="78">
        <v>26.5</v>
      </c>
      <c r="O408" s="78">
        <v>-29.6</v>
      </c>
      <c r="P408" s="25">
        <v>112</v>
      </c>
      <c r="Q408" s="25">
        <v>-53.6</v>
      </c>
      <c r="S408" s="20" t="s">
        <v>5750</v>
      </c>
      <c r="T408" s="25" t="s">
        <v>2513</v>
      </c>
      <c r="U408" s="25" t="s">
        <v>2515</v>
      </c>
      <c r="V408" s="25" t="s">
        <v>4624</v>
      </c>
      <c r="W408" s="25">
        <v>-59</v>
      </c>
      <c r="X408" s="25">
        <v>33.6</v>
      </c>
      <c r="Y408" s="25">
        <v>12.5</v>
      </c>
      <c r="Z408" s="25">
        <v>16.5</v>
      </c>
    </row>
    <row r="409" spans="10:26" x14ac:dyDescent="0.2">
      <c r="J409" s="20" t="s">
        <v>5750</v>
      </c>
      <c r="K409" s="78" t="s">
        <v>2516</v>
      </c>
      <c r="L409" s="78" t="s">
        <v>2518</v>
      </c>
      <c r="M409" s="78" t="s">
        <v>4621</v>
      </c>
      <c r="N409" s="78">
        <v>13.1</v>
      </c>
      <c r="O409" s="78">
        <v>-15.4</v>
      </c>
      <c r="P409" s="25">
        <v>101.9</v>
      </c>
      <c r="Q409" s="25">
        <v>33.1</v>
      </c>
      <c r="S409" s="20" t="s">
        <v>5750</v>
      </c>
      <c r="T409" s="25" t="s">
        <v>2516</v>
      </c>
      <c r="U409" s="25" t="s">
        <v>2518</v>
      </c>
      <c r="V409" s="25" t="s">
        <v>4621</v>
      </c>
      <c r="W409" s="25">
        <v>30.3</v>
      </c>
      <c r="X409" s="25">
        <v>35.9</v>
      </c>
      <c r="Y409" s="25">
        <v>49.3</v>
      </c>
      <c r="Z409" s="25">
        <v>41.2</v>
      </c>
    </row>
    <row r="410" spans="10:26" x14ac:dyDescent="0.2">
      <c r="J410" s="20" t="s">
        <v>5750</v>
      </c>
      <c r="K410" s="78" t="s">
        <v>2519</v>
      </c>
      <c r="L410" s="78" t="s">
        <v>2521</v>
      </c>
      <c r="M410" s="78" t="s">
        <v>4617</v>
      </c>
      <c r="N410" s="78">
        <v>96</v>
      </c>
      <c r="O410" s="78">
        <v>-2</v>
      </c>
      <c r="P410" s="25">
        <v>94.8</v>
      </c>
      <c r="Q410" s="25">
        <v>4.2</v>
      </c>
      <c r="S410" s="20" t="s">
        <v>5750</v>
      </c>
      <c r="T410" s="25" t="s">
        <v>2519</v>
      </c>
      <c r="U410" s="25" t="s">
        <v>2521</v>
      </c>
      <c r="V410" s="25" t="s">
        <v>4617</v>
      </c>
      <c r="W410" s="25">
        <v>54.3</v>
      </c>
      <c r="X410" s="25">
        <v>40.5</v>
      </c>
      <c r="Y410" s="25">
        <v>86.5</v>
      </c>
      <c r="Z410" s="25">
        <v>24.7</v>
      </c>
    </row>
    <row r="411" spans="10:26" x14ac:dyDescent="0.2">
      <c r="J411" s="20" t="s">
        <v>5750</v>
      </c>
      <c r="K411" s="78" t="s">
        <v>2522</v>
      </c>
      <c r="L411" s="78" t="s">
        <v>2524</v>
      </c>
      <c r="M411" s="78" t="s">
        <v>4227</v>
      </c>
      <c r="N411" s="78">
        <v>-80.2</v>
      </c>
      <c r="O411" s="78">
        <v>-13.2</v>
      </c>
      <c r="P411" s="25">
        <v>85.8</v>
      </c>
      <c r="Q411" s="25">
        <v>-68.099999999999994</v>
      </c>
      <c r="S411" s="20" t="s">
        <v>5750</v>
      </c>
      <c r="T411" s="25" t="s">
        <v>2522</v>
      </c>
      <c r="U411" s="25" t="s">
        <v>2524</v>
      </c>
      <c r="V411" s="25" t="s">
        <v>4227</v>
      </c>
      <c r="W411" s="25">
        <v>-19.3</v>
      </c>
      <c r="X411" s="25">
        <v>35.9</v>
      </c>
      <c r="Y411" s="25">
        <v>54.2</v>
      </c>
      <c r="Z411" s="25">
        <v>28.9</v>
      </c>
    </row>
    <row r="412" spans="10:26" x14ac:dyDescent="0.2">
      <c r="J412" s="20" t="s">
        <v>5750</v>
      </c>
      <c r="K412" s="78" t="s">
        <v>2525</v>
      </c>
      <c r="L412" s="78" t="s">
        <v>2527</v>
      </c>
      <c r="M412" s="78" t="s">
        <v>4720</v>
      </c>
      <c r="N412" s="78">
        <v>-71.2</v>
      </c>
      <c r="O412" s="78">
        <v>-5</v>
      </c>
      <c r="P412" s="25">
        <v>80.099999999999994</v>
      </c>
      <c r="Q412" s="25">
        <v>-17.5</v>
      </c>
      <c r="S412" s="20" t="s">
        <v>5750</v>
      </c>
      <c r="T412" s="25" t="s">
        <v>2525</v>
      </c>
      <c r="U412" s="25" t="s">
        <v>2527</v>
      </c>
      <c r="V412" s="25" t="s">
        <v>4720</v>
      </c>
      <c r="W412" s="25">
        <v>-64.599999999999994</v>
      </c>
      <c r="X412" s="25">
        <v>40.5</v>
      </c>
      <c r="Y412" s="25">
        <v>12.1</v>
      </c>
      <c r="Z412" s="25">
        <v>-12.4</v>
      </c>
    </row>
    <row r="413" spans="10:26" x14ac:dyDescent="0.2">
      <c r="J413" s="20" t="s">
        <v>5750</v>
      </c>
      <c r="K413" s="78" t="s">
        <v>2528</v>
      </c>
      <c r="L413" s="78" t="s">
        <v>2530</v>
      </c>
      <c r="M413" s="78" t="s">
        <v>4380</v>
      </c>
      <c r="N413" s="78">
        <v>25.4</v>
      </c>
      <c r="O413" s="78">
        <v>-19.100000000000001</v>
      </c>
      <c r="P413" s="25">
        <v>-54.6</v>
      </c>
      <c r="Q413" s="25">
        <v>11.4</v>
      </c>
      <c r="S413" s="20" t="s">
        <v>5750</v>
      </c>
      <c r="T413" s="25" t="s">
        <v>2528</v>
      </c>
      <c r="U413" s="25" t="s">
        <v>2530</v>
      </c>
      <c r="V413" s="25" t="s">
        <v>4380</v>
      </c>
      <c r="W413" s="25">
        <v>-11.7</v>
      </c>
      <c r="X413" s="25">
        <v>22.1</v>
      </c>
      <c r="Y413" s="25">
        <v>-27.1</v>
      </c>
      <c r="Z413" s="25">
        <v>-4.0999999999999996</v>
      </c>
    </row>
    <row r="414" spans="10:26" x14ac:dyDescent="0.2">
      <c r="J414" s="20" t="s">
        <v>5750</v>
      </c>
      <c r="K414" s="78" t="s">
        <v>2531</v>
      </c>
      <c r="L414" s="78" t="s">
        <v>2533</v>
      </c>
      <c r="M414" s="78" t="s">
        <v>4604</v>
      </c>
      <c r="N414" s="78">
        <v>-162.30000000000001</v>
      </c>
      <c r="O414" s="78">
        <v>-4.3</v>
      </c>
      <c r="P414" s="25">
        <v>83.8</v>
      </c>
      <c r="Q414" s="25">
        <v>-17.5</v>
      </c>
      <c r="S414" s="20" t="s">
        <v>5750</v>
      </c>
      <c r="T414" s="25" t="s">
        <v>2531</v>
      </c>
      <c r="U414" s="25" t="s">
        <v>2533</v>
      </c>
      <c r="V414" s="25" t="s">
        <v>4604</v>
      </c>
      <c r="W414" s="25">
        <v>26.5</v>
      </c>
      <c r="X414" s="25">
        <v>1.5</v>
      </c>
      <c r="Y414" s="25">
        <v>60.7</v>
      </c>
      <c r="Z414" s="25">
        <v>28.9</v>
      </c>
    </row>
    <row r="415" spans="10:26" x14ac:dyDescent="0.2">
      <c r="J415" s="20" t="s">
        <v>5750</v>
      </c>
      <c r="K415" s="78" t="s">
        <v>2534</v>
      </c>
      <c r="L415" s="78" t="s">
        <v>2536</v>
      </c>
      <c r="M415" s="78" t="s">
        <v>4534</v>
      </c>
      <c r="N415" s="78">
        <v>39.9</v>
      </c>
      <c r="O415" s="78">
        <v>26.2</v>
      </c>
      <c r="P415" s="25">
        <v>39</v>
      </c>
      <c r="Q415" s="25">
        <v>-31.9</v>
      </c>
      <c r="S415" s="20" t="s">
        <v>5750</v>
      </c>
      <c r="T415" s="25" t="s">
        <v>2534</v>
      </c>
      <c r="U415" s="25" t="s">
        <v>2536</v>
      </c>
      <c r="V415" s="25" t="s">
        <v>4534</v>
      </c>
      <c r="W415" s="25">
        <v>32.299999999999997</v>
      </c>
      <c r="X415" s="25">
        <v>19.8</v>
      </c>
      <c r="Y415" s="25">
        <v>30.4</v>
      </c>
      <c r="Z415" s="25">
        <v>-4.0999999999999996</v>
      </c>
    </row>
    <row r="416" spans="10:26" x14ac:dyDescent="0.2">
      <c r="J416" s="20" t="s">
        <v>5750</v>
      </c>
      <c r="K416" s="78" t="s">
        <v>2537</v>
      </c>
      <c r="L416" s="78" t="s">
        <v>2539</v>
      </c>
      <c r="M416" s="78" t="s">
        <v>4524</v>
      </c>
      <c r="N416" s="78">
        <v>-11.7</v>
      </c>
      <c r="O416" s="78">
        <v>-8.6999999999999993</v>
      </c>
      <c r="P416" s="25">
        <v>72.599999999999994</v>
      </c>
      <c r="Q416" s="25">
        <v>-46.4</v>
      </c>
      <c r="S416" s="20" t="s">
        <v>5750</v>
      </c>
      <c r="T416" s="25" t="s">
        <v>2537</v>
      </c>
      <c r="U416" s="25" t="s">
        <v>2539</v>
      </c>
      <c r="V416" s="25" t="s">
        <v>4524</v>
      </c>
      <c r="W416" s="25">
        <v>31.4</v>
      </c>
      <c r="X416" s="25">
        <v>29</v>
      </c>
      <c r="Y416" s="25">
        <v>-48.3</v>
      </c>
      <c r="Z416" s="25">
        <v>16.5</v>
      </c>
    </row>
    <row r="417" spans="10:26" x14ac:dyDescent="0.2">
      <c r="J417" s="20" t="s">
        <v>5750</v>
      </c>
      <c r="K417" s="78" t="s">
        <v>2540</v>
      </c>
      <c r="L417" s="78" t="s">
        <v>2542</v>
      </c>
      <c r="M417" s="78" t="s">
        <v>4631</v>
      </c>
      <c r="N417" s="78">
        <v>2.4</v>
      </c>
      <c r="O417" s="78">
        <v>3.9</v>
      </c>
      <c r="P417" s="25">
        <v>45.9</v>
      </c>
      <c r="Q417" s="25">
        <v>-3</v>
      </c>
      <c r="S417" s="20" t="s">
        <v>5750</v>
      </c>
      <c r="T417" s="25" t="s">
        <v>2540</v>
      </c>
      <c r="U417" s="25" t="s">
        <v>2542</v>
      </c>
      <c r="V417" s="25" t="s">
        <v>4631</v>
      </c>
      <c r="W417" s="25">
        <v>37.299999999999997</v>
      </c>
      <c r="X417" s="25">
        <v>47.3</v>
      </c>
      <c r="Y417" s="25">
        <v>-40.1</v>
      </c>
      <c r="Z417" s="25">
        <v>-20.6</v>
      </c>
    </row>
    <row r="418" spans="10:26" x14ac:dyDescent="0.2">
      <c r="J418" s="20" t="s">
        <v>5750</v>
      </c>
      <c r="K418" s="78" t="s">
        <v>2543</v>
      </c>
      <c r="L418" s="78" t="s">
        <v>2545</v>
      </c>
      <c r="M418" s="78" t="s">
        <v>4383</v>
      </c>
      <c r="N418" s="78">
        <v>-37</v>
      </c>
      <c r="O418" s="78">
        <v>-18.399999999999999</v>
      </c>
      <c r="P418" s="25">
        <v>42.8</v>
      </c>
      <c r="Q418" s="25">
        <v>-46.4</v>
      </c>
      <c r="S418" s="20" t="s">
        <v>5750</v>
      </c>
      <c r="T418" s="25" t="s">
        <v>2543</v>
      </c>
      <c r="U418" s="25" t="s">
        <v>2545</v>
      </c>
      <c r="V418" s="25" t="s">
        <v>4383</v>
      </c>
      <c r="W418" s="25">
        <v>50.6</v>
      </c>
      <c r="X418" s="25">
        <v>33.6</v>
      </c>
      <c r="Y418" s="25">
        <v>38.200000000000003</v>
      </c>
      <c r="Z418" s="25">
        <v>33</v>
      </c>
    </row>
    <row r="419" spans="10:26" x14ac:dyDescent="0.2">
      <c r="J419" s="20" t="s">
        <v>5750</v>
      </c>
      <c r="K419" s="78" t="s">
        <v>2546</v>
      </c>
      <c r="L419" s="78" t="s">
        <v>2548</v>
      </c>
      <c r="M419" s="78" t="s">
        <v>4338</v>
      </c>
      <c r="N419" s="78">
        <v>-5.5</v>
      </c>
      <c r="O419" s="78">
        <v>8.4</v>
      </c>
      <c r="P419" s="25">
        <v>-3.2</v>
      </c>
      <c r="Q419" s="25">
        <v>18.7</v>
      </c>
      <c r="S419" s="20" t="s">
        <v>5750</v>
      </c>
      <c r="T419" s="25" t="s">
        <v>2546</v>
      </c>
      <c r="U419" s="25" t="s">
        <v>2548</v>
      </c>
      <c r="V419" s="25" t="s">
        <v>4338</v>
      </c>
      <c r="W419" s="25">
        <v>-22</v>
      </c>
      <c r="X419" s="25">
        <v>42.7</v>
      </c>
      <c r="Y419" s="25">
        <v>62</v>
      </c>
      <c r="Z419" s="25">
        <v>28.9</v>
      </c>
    </row>
    <row r="420" spans="10:26" x14ac:dyDescent="0.2">
      <c r="J420" s="20" t="s">
        <v>5750</v>
      </c>
      <c r="K420" s="78" t="s">
        <v>2549</v>
      </c>
      <c r="L420" s="78" t="s">
        <v>2551</v>
      </c>
      <c r="M420" s="78" t="s">
        <v>4334</v>
      </c>
      <c r="N420" s="78">
        <v>-43.7</v>
      </c>
      <c r="O420" s="78">
        <v>18.8</v>
      </c>
      <c r="P420" s="25">
        <v>88.5</v>
      </c>
      <c r="Q420" s="25">
        <v>18.7</v>
      </c>
      <c r="S420" s="20" t="s">
        <v>5750</v>
      </c>
      <c r="T420" s="25" t="s">
        <v>2549</v>
      </c>
      <c r="U420" s="25" t="s">
        <v>2551</v>
      </c>
      <c r="V420" s="25" t="s">
        <v>4334</v>
      </c>
      <c r="W420" s="25">
        <v>63.2</v>
      </c>
      <c r="X420" s="25">
        <v>45</v>
      </c>
      <c r="Y420" s="25">
        <v>53.7</v>
      </c>
      <c r="Z420" s="25">
        <v>61.9</v>
      </c>
    </row>
    <row r="421" spans="10:26" x14ac:dyDescent="0.2">
      <c r="J421" s="20" t="s">
        <v>5750</v>
      </c>
      <c r="K421" s="78" t="s">
        <v>2552</v>
      </c>
      <c r="L421" s="78" t="s">
        <v>2554</v>
      </c>
      <c r="M421" s="78" t="s">
        <v>4314</v>
      </c>
      <c r="N421" s="78">
        <v>-160</v>
      </c>
      <c r="O421" s="78">
        <v>21</v>
      </c>
      <c r="P421" s="25">
        <v>26.5</v>
      </c>
      <c r="Q421" s="25">
        <v>-3</v>
      </c>
      <c r="S421" s="20" t="s">
        <v>5750</v>
      </c>
      <c r="T421" s="25" t="s">
        <v>2552</v>
      </c>
      <c r="U421" s="25" t="s">
        <v>2554</v>
      </c>
      <c r="V421" s="25" t="s">
        <v>4314</v>
      </c>
      <c r="W421" s="25">
        <v>-4.7</v>
      </c>
      <c r="X421" s="25">
        <v>38.200000000000003</v>
      </c>
      <c r="Y421" s="25">
        <v>41.4</v>
      </c>
      <c r="Z421" s="25">
        <v>20.6</v>
      </c>
    </row>
    <row r="422" spans="10:26" x14ac:dyDescent="0.2">
      <c r="J422" s="20" t="s">
        <v>5750</v>
      </c>
      <c r="K422" s="78" t="s">
        <v>2555</v>
      </c>
      <c r="L422" s="78" t="s">
        <v>2557</v>
      </c>
      <c r="M422" s="78" t="s">
        <v>4283</v>
      </c>
      <c r="N422" s="78">
        <v>22.6</v>
      </c>
      <c r="O422" s="78">
        <v>19.5</v>
      </c>
      <c r="P422" s="25">
        <v>4.0999999999999996</v>
      </c>
      <c r="Q422" s="25">
        <v>-24.7</v>
      </c>
      <c r="S422" s="20" t="s">
        <v>5750</v>
      </c>
      <c r="T422" s="25" t="s">
        <v>2555</v>
      </c>
      <c r="U422" s="25" t="s">
        <v>2557</v>
      </c>
      <c r="V422" s="25" t="s">
        <v>4283</v>
      </c>
      <c r="W422" s="25">
        <v>46.5</v>
      </c>
      <c r="X422" s="25">
        <v>31.3</v>
      </c>
      <c r="Y422" s="25">
        <v>38.4</v>
      </c>
      <c r="Z422" s="25">
        <v>41.2</v>
      </c>
    </row>
    <row r="423" spans="10:26" x14ac:dyDescent="0.2">
      <c r="J423" s="20" t="s">
        <v>5750</v>
      </c>
      <c r="K423" s="78" t="s">
        <v>2558</v>
      </c>
      <c r="L423" s="78" t="s">
        <v>2560</v>
      </c>
      <c r="M423" s="78" t="s">
        <v>4256</v>
      </c>
      <c r="N423" s="78">
        <v>-42.6</v>
      </c>
      <c r="O423" s="78">
        <v>21</v>
      </c>
      <c r="P423" s="25">
        <v>88.2</v>
      </c>
      <c r="Q423" s="25">
        <v>54.8</v>
      </c>
      <c r="S423" s="20" t="s">
        <v>5750</v>
      </c>
      <c r="T423" s="25" t="s">
        <v>2558</v>
      </c>
      <c r="U423" s="25" t="s">
        <v>2560</v>
      </c>
      <c r="V423" s="25" t="s">
        <v>4256</v>
      </c>
      <c r="W423" s="25">
        <v>-58.7</v>
      </c>
      <c r="X423" s="25">
        <v>17.600000000000001</v>
      </c>
      <c r="Y423" s="25">
        <v>71.3</v>
      </c>
      <c r="Z423" s="25">
        <v>53.6</v>
      </c>
    </row>
    <row r="424" spans="10:26" x14ac:dyDescent="0.2">
      <c r="J424" s="20" t="s">
        <v>5750</v>
      </c>
      <c r="K424" s="78" t="s">
        <v>2561</v>
      </c>
      <c r="L424" s="78" t="s">
        <v>2563</v>
      </c>
      <c r="M424" s="78" t="s">
        <v>4719</v>
      </c>
      <c r="N424" s="78">
        <v>-10.7</v>
      </c>
      <c r="O424" s="78">
        <v>-14.7</v>
      </c>
      <c r="P424" s="25">
        <v>88.9</v>
      </c>
      <c r="Q424" s="25">
        <v>-24.7</v>
      </c>
      <c r="S424" s="20" t="s">
        <v>5750</v>
      </c>
      <c r="T424" s="25" t="s">
        <v>2561</v>
      </c>
      <c r="U424" s="25" t="s">
        <v>2563</v>
      </c>
      <c r="V424" s="25" t="s">
        <v>4719</v>
      </c>
      <c r="W424" s="25">
        <v>-24.7</v>
      </c>
      <c r="X424" s="25">
        <v>17.600000000000001</v>
      </c>
      <c r="Y424" s="25">
        <v>76.599999999999994</v>
      </c>
      <c r="Z424" s="25">
        <v>45.4</v>
      </c>
    </row>
    <row r="425" spans="10:26" x14ac:dyDescent="0.2">
      <c r="J425" s="20" t="s">
        <v>5750</v>
      </c>
      <c r="K425" s="78" t="s">
        <v>2564</v>
      </c>
      <c r="L425" s="78" t="s">
        <v>2566</v>
      </c>
      <c r="M425" s="78" t="s">
        <v>4499</v>
      </c>
      <c r="N425" s="78">
        <v>4.5999999999999996</v>
      </c>
      <c r="O425" s="78">
        <v>-8</v>
      </c>
      <c r="P425" s="25">
        <v>100.1</v>
      </c>
      <c r="Q425" s="25">
        <v>18.7</v>
      </c>
      <c r="S425" s="20" t="s">
        <v>5750</v>
      </c>
      <c r="T425" s="25" t="s">
        <v>2564</v>
      </c>
      <c r="U425" s="25" t="s">
        <v>2566</v>
      </c>
      <c r="V425" s="25" t="s">
        <v>4499</v>
      </c>
      <c r="W425" s="25">
        <v>-12.4</v>
      </c>
      <c r="X425" s="25">
        <v>38.200000000000003</v>
      </c>
      <c r="Y425" s="25">
        <v>12.9</v>
      </c>
      <c r="Z425" s="25">
        <v>24.7</v>
      </c>
    </row>
    <row r="426" spans="10:26" x14ac:dyDescent="0.2">
      <c r="J426" s="20" t="s">
        <v>5750</v>
      </c>
      <c r="K426" s="78" t="s">
        <v>2567</v>
      </c>
      <c r="L426" s="78" t="s">
        <v>2569</v>
      </c>
      <c r="M426" s="78" t="s">
        <v>4350</v>
      </c>
      <c r="N426" s="78">
        <v>47.4</v>
      </c>
      <c r="O426" s="78">
        <v>29.2</v>
      </c>
      <c r="P426" s="25">
        <v>112</v>
      </c>
      <c r="Q426" s="25">
        <v>-89.8</v>
      </c>
      <c r="S426" s="20" t="s">
        <v>5750</v>
      </c>
      <c r="T426" s="25" t="s">
        <v>2567</v>
      </c>
      <c r="U426" s="25" t="s">
        <v>2569</v>
      </c>
      <c r="V426" s="25" t="s">
        <v>4350</v>
      </c>
      <c r="W426" s="25">
        <v>53.6</v>
      </c>
      <c r="X426" s="25">
        <v>33.6</v>
      </c>
      <c r="Y426" s="25">
        <v>47.3</v>
      </c>
      <c r="Z426" s="25">
        <v>8.1999999999999993</v>
      </c>
    </row>
    <row r="427" spans="10:26" x14ac:dyDescent="0.2">
      <c r="J427" s="20" t="s">
        <v>5750</v>
      </c>
      <c r="K427" s="78" t="s">
        <v>2570</v>
      </c>
      <c r="L427" s="78" t="s">
        <v>2572</v>
      </c>
      <c r="M427" s="78" t="s">
        <v>4103</v>
      </c>
      <c r="N427" s="78">
        <v>102.6</v>
      </c>
      <c r="O427" s="78">
        <v>79</v>
      </c>
      <c r="P427" s="25">
        <v>112</v>
      </c>
      <c r="Q427" s="25">
        <v>76.5</v>
      </c>
      <c r="S427" s="20" t="s">
        <v>5750</v>
      </c>
      <c r="T427" s="25" t="s">
        <v>2570</v>
      </c>
      <c r="U427" s="25" t="s">
        <v>2572</v>
      </c>
      <c r="V427" s="25" t="s">
        <v>4103</v>
      </c>
      <c r="W427" s="25">
        <v>90</v>
      </c>
      <c r="X427" s="25">
        <v>67.900000000000006</v>
      </c>
      <c r="Y427" s="25">
        <v>94.9</v>
      </c>
      <c r="Z427" s="25">
        <v>57.7</v>
      </c>
    </row>
    <row r="428" spans="10:26" x14ac:dyDescent="0.2">
      <c r="J428" s="20" t="s">
        <v>5750</v>
      </c>
      <c r="K428" s="78" t="s">
        <v>2573</v>
      </c>
      <c r="L428" s="78" t="s">
        <v>2575</v>
      </c>
      <c r="M428" s="78" t="s">
        <v>4679</v>
      </c>
      <c r="N428" s="78">
        <v>-51.7</v>
      </c>
      <c r="O428" s="78">
        <v>-40.700000000000003</v>
      </c>
      <c r="P428" s="25">
        <v>18.100000000000001</v>
      </c>
      <c r="Q428" s="25">
        <v>-82.5</v>
      </c>
      <c r="S428" s="20" t="s">
        <v>5750</v>
      </c>
      <c r="T428" s="25" t="s">
        <v>2573</v>
      </c>
      <c r="U428" s="25" t="s">
        <v>2575</v>
      </c>
      <c r="V428" s="25" t="s">
        <v>4679</v>
      </c>
      <c r="W428" s="25">
        <v>58.8</v>
      </c>
      <c r="X428" s="25">
        <v>24.4</v>
      </c>
      <c r="Y428" s="25">
        <v>46</v>
      </c>
      <c r="Z428" s="25">
        <v>41.2</v>
      </c>
    </row>
    <row r="429" spans="10:26" x14ac:dyDescent="0.2">
      <c r="J429" s="20" t="s">
        <v>5750</v>
      </c>
      <c r="K429" s="78" t="s">
        <v>2576</v>
      </c>
      <c r="L429" s="78" t="s">
        <v>2578</v>
      </c>
      <c r="M429" s="78" t="s">
        <v>4580</v>
      </c>
      <c r="N429" s="78">
        <v>-219.4</v>
      </c>
      <c r="O429" s="78">
        <v>-8</v>
      </c>
      <c r="P429" s="25">
        <v>74.099999999999994</v>
      </c>
      <c r="Q429" s="25">
        <v>4.2</v>
      </c>
      <c r="S429" s="20" t="s">
        <v>5750</v>
      </c>
      <c r="T429" s="25" t="s">
        <v>2576</v>
      </c>
      <c r="U429" s="25" t="s">
        <v>2578</v>
      </c>
      <c r="V429" s="25" t="s">
        <v>4580</v>
      </c>
      <c r="W429" s="25">
        <v>17.3</v>
      </c>
      <c r="X429" s="25">
        <v>42.7</v>
      </c>
      <c r="Y429" s="25">
        <v>52.9</v>
      </c>
      <c r="Z429" s="25">
        <v>28.9</v>
      </c>
    </row>
    <row r="430" spans="10:26" x14ac:dyDescent="0.2">
      <c r="J430" s="20" t="s">
        <v>5750</v>
      </c>
      <c r="K430" s="78" t="s">
        <v>2579</v>
      </c>
      <c r="L430" s="78" t="s">
        <v>2581</v>
      </c>
      <c r="M430" s="78" t="s">
        <v>4510</v>
      </c>
      <c r="N430" s="78">
        <v>-15.1</v>
      </c>
      <c r="O430" s="78">
        <v>-56.3</v>
      </c>
      <c r="P430" s="25">
        <v>42</v>
      </c>
      <c r="Q430" s="25">
        <v>-24.7</v>
      </c>
      <c r="S430" s="20" t="s">
        <v>5750</v>
      </c>
      <c r="T430" s="25" t="s">
        <v>2579</v>
      </c>
      <c r="U430" s="25" t="s">
        <v>2581</v>
      </c>
      <c r="V430" s="25" t="s">
        <v>4510</v>
      </c>
      <c r="W430" s="25">
        <v>56.8</v>
      </c>
      <c r="X430" s="25">
        <v>19.8</v>
      </c>
      <c r="Y430" s="25">
        <v>39</v>
      </c>
      <c r="Z430" s="25">
        <v>70.099999999999994</v>
      </c>
    </row>
    <row r="431" spans="10:26" x14ac:dyDescent="0.2">
      <c r="J431" s="20" t="s">
        <v>5750</v>
      </c>
      <c r="K431" s="78" t="s">
        <v>2582</v>
      </c>
      <c r="L431" s="78" t="s">
        <v>2584</v>
      </c>
      <c r="M431" s="78" t="s">
        <v>4614</v>
      </c>
      <c r="N431" s="78">
        <v>-14.5</v>
      </c>
      <c r="O431" s="78">
        <v>-41.4</v>
      </c>
      <c r="P431" s="25">
        <v>88.6</v>
      </c>
      <c r="Q431" s="25">
        <v>-97</v>
      </c>
      <c r="S431" s="20" t="s">
        <v>5750</v>
      </c>
      <c r="T431" s="25" t="s">
        <v>2582</v>
      </c>
      <c r="U431" s="25" t="s">
        <v>2584</v>
      </c>
      <c r="V431" s="25" t="s">
        <v>4614</v>
      </c>
      <c r="W431" s="25">
        <v>-18.3</v>
      </c>
      <c r="X431" s="25">
        <v>45</v>
      </c>
      <c r="Y431" s="25">
        <v>-12.3</v>
      </c>
      <c r="Z431" s="25">
        <v>24.7</v>
      </c>
    </row>
    <row r="432" spans="10:26" x14ac:dyDescent="0.2">
      <c r="J432" s="20" t="s">
        <v>5750</v>
      </c>
      <c r="K432" s="78" t="s">
        <v>2585</v>
      </c>
      <c r="L432" s="78" t="s">
        <v>2587</v>
      </c>
      <c r="M432" s="78" t="s">
        <v>4201</v>
      </c>
      <c r="N432" s="78">
        <v>-294.7</v>
      </c>
      <c r="O432" s="78">
        <v>-2.8</v>
      </c>
      <c r="P432" s="25">
        <v>82.4</v>
      </c>
      <c r="Q432" s="25">
        <v>-10.199999999999999</v>
      </c>
      <c r="S432" s="20" t="s">
        <v>5750</v>
      </c>
      <c r="T432" s="25" t="s">
        <v>2585</v>
      </c>
      <c r="U432" s="25" t="s">
        <v>2587</v>
      </c>
      <c r="V432" s="25" t="s">
        <v>4201</v>
      </c>
      <c r="W432" s="25">
        <v>42.5</v>
      </c>
      <c r="X432" s="25">
        <v>51.9</v>
      </c>
      <c r="Y432" s="25">
        <v>36.700000000000003</v>
      </c>
      <c r="Z432" s="25">
        <v>28.9</v>
      </c>
    </row>
    <row r="433" spans="10:26" x14ac:dyDescent="0.2">
      <c r="J433" s="20" t="s">
        <v>5750</v>
      </c>
      <c r="K433" s="78" t="s">
        <v>2588</v>
      </c>
      <c r="L433" s="78" t="s">
        <v>2590</v>
      </c>
      <c r="M433" s="78" t="s">
        <v>4608</v>
      </c>
      <c r="N433" s="78">
        <v>71</v>
      </c>
      <c r="O433" s="78">
        <v>-11.4</v>
      </c>
      <c r="P433" s="25">
        <v>100</v>
      </c>
      <c r="Q433" s="25">
        <v>-39.5</v>
      </c>
      <c r="S433" s="20" t="s">
        <v>5750</v>
      </c>
      <c r="T433" s="25" t="s">
        <v>2588</v>
      </c>
      <c r="U433" s="25" t="s">
        <v>2590</v>
      </c>
      <c r="V433" s="25" t="s">
        <v>4608</v>
      </c>
      <c r="W433" s="25">
        <v>-64.2</v>
      </c>
      <c r="X433" s="25">
        <v>-3.5</v>
      </c>
      <c r="Y433" s="25">
        <v>79.2</v>
      </c>
      <c r="Z433" s="78">
        <v>57.3</v>
      </c>
    </row>
    <row r="434" spans="10:26" x14ac:dyDescent="0.2">
      <c r="J434" s="20" t="s">
        <v>5750</v>
      </c>
      <c r="K434" s="78" t="s">
        <v>2591</v>
      </c>
      <c r="L434" s="78" t="s">
        <v>2593</v>
      </c>
      <c r="M434" s="78" t="s">
        <v>4634</v>
      </c>
      <c r="N434" s="78">
        <v>87.2</v>
      </c>
      <c r="O434" s="78">
        <v>15.1</v>
      </c>
      <c r="P434" s="25">
        <v>102.3</v>
      </c>
      <c r="Q434" s="25">
        <v>-133.1</v>
      </c>
      <c r="S434" s="20" t="s">
        <v>5750</v>
      </c>
      <c r="T434" s="25" t="s">
        <v>2591</v>
      </c>
      <c r="U434" s="25" t="s">
        <v>2593</v>
      </c>
      <c r="V434" s="25" t="s">
        <v>4634</v>
      </c>
      <c r="W434" s="25">
        <v>35</v>
      </c>
      <c r="X434" s="25">
        <v>40.5</v>
      </c>
      <c r="Y434" s="25">
        <v>43.1</v>
      </c>
      <c r="Z434" s="25">
        <v>-24.7</v>
      </c>
    </row>
    <row r="435" spans="10:26" x14ac:dyDescent="0.2">
      <c r="J435" s="20" t="s">
        <v>5750</v>
      </c>
      <c r="K435" s="78" t="s">
        <v>2594</v>
      </c>
      <c r="L435" s="78" t="s">
        <v>2596</v>
      </c>
      <c r="M435" s="78" t="s">
        <v>4142</v>
      </c>
      <c r="N435" s="78">
        <v>85.5</v>
      </c>
      <c r="O435" s="78">
        <v>53.1</v>
      </c>
      <c r="P435" s="25">
        <v>70.8</v>
      </c>
      <c r="Q435" s="25">
        <v>79</v>
      </c>
      <c r="S435" s="20" t="s">
        <v>5750</v>
      </c>
      <c r="T435" s="25" t="s">
        <v>2594</v>
      </c>
      <c r="U435" s="25" t="s">
        <v>2596</v>
      </c>
      <c r="V435" s="25" t="s">
        <v>4142</v>
      </c>
      <c r="W435" s="25">
        <v>18</v>
      </c>
      <c r="X435" s="25">
        <v>45.5</v>
      </c>
      <c r="Y435" s="25">
        <v>100.1</v>
      </c>
      <c r="Z435" s="78">
        <v>30.7</v>
      </c>
    </row>
    <row r="436" spans="10:26" x14ac:dyDescent="0.2">
      <c r="J436" s="20" t="s">
        <v>5750</v>
      </c>
      <c r="K436" s="78" t="s">
        <v>2597</v>
      </c>
      <c r="L436" s="78" t="s">
        <v>2599</v>
      </c>
      <c r="M436" s="78" t="s">
        <v>4194</v>
      </c>
      <c r="N436" s="78">
        <v>23.8</v>
      </c>
      <c r="O436" s="78">
        <v>21</v>
      </c>
      <c r="P436" s="25">
        <v>90.6</v>
      </c>
      <c r="Q436" s="25">
        <v>25.9</v>
      </c>
      <c r="S436" s="20" t="s">
        <v>5750</v>
      </c>
      <c r="T436" s="25" t="s">
        <v>2597</v>
      </c>
      <c r="U436" s="25" t="s">
        <v>2599</v>
      </c>
      <c r="V436" s="25" t="s">
        <v>4194</v>
      </c>
      <c r="W436" s="25">
        <v>-6.7</v>
      </c>
      <c r="X436" s="25">
        <v>17.600000000000001</v>
      </c>
      <c r="Y436" s="25">
        <v>78.400000000000006</v>
      </c>
      <c r="Z436" s="25">
        <v>45.4</v>
      </c>
    </row>
  </sheetData>
  <mergeCells count="12">
    <mergeCell ref="A1:H1"/>
    <mergeCell ref="E2:F2"/>
    <mergeCell ref="G2:H2"/>
    <mergeCell ref="Y2:Z2"/>
    <mergeCell ref="AB1:AI1"/>
    <mergeCell ref="AF2:AG2"/>
    <mergeCell ref="AH2:AI2"/>
    <mergeCell ref="J1:Q1"/>
    <mergeCell ref="P2:Q2"/>
    <mergeCell ref="S1:Z1"/>
    <mergeCell ref="W2:X2"/>
    <mergeCell ref="N2:O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5F52C-DDFF-8E40-B52A-767E9761D9B6}">
  <dimension ref="A1:E1272"/>
  <sheetViews>
    <sheetView workbookViewId="0">
      <selection activeCell="C2" sqref="C2"/>
    </sheetView>
  </sheetViews>
  <sheetFormatPr baseColWidth="10" defaultColWidth="8.83203125" defaultRowHeight="16" x14ac:dyDescent="0.2"/>
  <cols>
    <col min="1" max="1" width="22.6640625" customWidth="1"/>
    <col min="2" max="2" width="15.5" customWidth="1"/>
    <col min="3" max="3" width="13" customWidth="1"/>
    <col min="4" max="4" width="12.5" customWidth="1"/>
    <col min="5" max="5" width="15.1640625" customWidth="1"/>
  </cols>
  <sheetData>
    <row r="1" spans="1:5" s="8" customFormat="1" ht="75" customHeight="1" x14ac:dyDescent="0.2">
      <c r="A1" s="91" t="s">
        <v>5758</v>
      </c>
      <c r="B1" s="91"/>
      <c r="C1" s="91"/>
      <c r="D1" s="91"/>
      <c r="E1" s="91"/>
    </row>
    <row r="2" spans="1:5" ht="79" customHeight="1" x14ac:dyDescent="0.2">
      <c r="A2" s="29" t="s">
        <v>7</v>
      </c>
      <c r="B2" s="29" t="s">
        <v>5542</v>
      </c>
      <c r="C2" s="29" t="s">
        <v>6391</v>
      </c>
      <c r="D2" s="29" t="s">
        <v>5513</v>
      </c>
      <c r="E2" s="29" t="s">
        <v>5760</v>
      </c>
    </row>
    <row r="3" spans="1:5" ht="16" customHeight="1" x14ac:dyDescent="0.2">
      <c r="A3" s="30" t="s">
        <v>166</v>
      </c>
      <c r="B3" s="30" t="s">
        <v>4031</v>
      </c>
      <c r="C3" s="30">
        <v>51.4</v>
      </c>
      <c r="D3" s="30">
        <v>-48</v>
      </c>
      <c r="E3" s="30">
        <v>0</v>
      </c>
    </row>
    <row r="4" spans="1:5" ht="16" customHeight="1" x14ac:dyDescent="0.2">
      <c r="A4" s="30" t="s">
        <v>139</v>
      </c>
      <c r="B4" s="30" t="s">
        <v>4032</v>
      </c>
      <c r="C4" s="30">
        <v>53.5</v>
      </c>
      <c r="D4" s="30">
        <v>-16</v>
      </c>
      <c r="E4" s="30">
        <v>3</v>
      </c>
    </row>
    <row r="5" spans="1:5" ht="16" customHeight="1" x14ac:dyDescent="0.2">
      <c r="A5" s="30" t="s">
        <v>130</v>
      </c>
      <c r="B5" s="30" t="s">
        <v>4033</v>
      </c>
      <c r="C5" s="30">
        <v>70.8</v>
      </c>
      <c r="D5" s="30">
        <v>-42</v>
      </c>
      <c r="E5" s="30">
        <v>-12</v>
      </c>
    </row>
    <row r="6" spans="1:5" ht="16" customHeight="1" x14ac:dyDescent="0.2">
      <c r="A6" s="30" t="s">
        <v>187</v>
      </c>
      <c r="B6" s="30" t="s">
        <v>4034</v>
      </c>
      <c r="C6" s="30">
        <v>11.7</v>
      </c>
      <c r="D6" s="30">
        <v>14</v>
      </c>
      <c r="E6" s="30">
        <v>-14</v>
      </c>
    </row>
    <row r="7" spans="1:5" ht="16" customHeight="1" x14ac:dyDescent="0.2">
      <c r="A7" s="30" t="s">
        <v>67</v>
      </c>
      <c r="B7" s="30" t="s">
        <v>4035</v>
      </c>
      <c r="C7" s="30">
        <v>61.5</v>
      </c>
      <c r="D7" s="30">
        <v>41</v>
      </c>
      <c r="E7" s="30">
        <v>10</v>
      </c>
    </row>
    <row r="8" spans="1:5" ht="16" customHeight="1" x14ac:dyDescent="0.2">
      <c r="A8" s="30" t="s">
        <v>184</v>
      </c>
      <c r="B8" s="30" t="s">
        <v>4036</v>
      </c>
      <c r="C8" s="30">
        <v>18.399999999999999</v>
      </c>
      <c r="D8" s="30">
        <v>-55</v>
      </c>
      <c r="E8" s="30">
        <v>-20</v>
      </c>
    </row>
    <row r="9" spans="1:5" ht="16" customHeight="1" x14ac:dyDescent="0.2">
      <c r="A9" s="30" t="s">
        <v>40</v>
      </c>
      <c r="B9" s="30" t="s">
        <v>4037</v>
      </c>
      <c r="C9" s="30">
        <v>39.5</v>
      </c>
      <c r="D9" s="30">
        <v>-59</v>
      </c>
      <c r="E9" s="30">
        <v>0</v>
      </c>
    </row>
    <row r="10" spans="1:5" ht="16" customHeight="1" x14ac:dyDescent="0.2">
      <c r="A10" s="30" t="s">
        <v>82</v>
      </c>
      <c r="B10" s="30" t="s">
        <v>4038</v>
      </c>
      <c r="C10" s="30">
        <v>-79.900000000000006</v>
      </c>
      <c r="D10" s="30">
        <v>-35</v>
      </c>
      <c r="E10" s="30">
        <v>-4</v>
      </c>
    </row>
    <row r="11" spans="1:5" ht="16" customHeight="1" x14ac:dyDescent="0.2">
      <c r="A11" s="30" t="s">
        <v>154</v>
      </c>
      <c r="B11" s="30" t="s">
        <v>4039</v>
      </c>
      <c r="C11" s="30">
        <v>-78.7</v>
      </c>
      <c r="D11" s="30">
        <v>0</v>
      </c>
      <c r="E11" s="30">
        <v>-8</v>
      </c>
    </row>
    <row r="12" spans="1:5" ht="16" customHeight="1" x14ac:dyDescent="0.2">
      <c r="A12" s="30" t="s">
        <v>124</v>
      </c>
      <c r="B12" s="30" t="s">
        <v>4040</v>
      </c>
      <c r="C12" s="30">
        <v>27.7</v>
      </c>
      <c r="D12" s="30">
        <v>-3</v>
      </c>
      <c r="E12" s="30">
        <v>-7</v>
      </c>
    </row>
    <row r="13" spans="1:5" ht="16" customHeight="1" x14ac:dyDescent="0.2">
      <c r="A13" s="30" t="s">
        <v>13</v>
      </c>
      <c r="B13" s="30" t="s">
        <v>4041</v>
      </c>
      <c r="C13" s="30">
        <v>54.7</v>
      </c>
      <c r="D13" s="30">
        <v>10</v>
      </c>
      <c r="E13" s="30">
        <v>8</v>
      </c>
    </row>
    <row r="14" spans="1:5" ht="16" customHeight="1" x14ac:dyDescent="0.2">
      <c r="A14" s="30" t="s">
        <v>13</v>
      </c>
      <c r="B14" s="30" t="s">
        <v>4042</v>
      </c>
      <c r="C14" s="30">
        <v>37.700000000000003</v>
      </c>
      <c r="D14" s="30">
        <v>-42</v>
      </c>
      <c r="E14" s="30">
        <v>-9</v>
      </c>
    </row>
    <row r="15" spans="1:5" ht="16" customHeight="1" x14ac:dyDescent="0.2">
      <c r="A15" s="30" t="s">
        <v>46</v>
      </c>
      <c r="B15" s="30" t="s">
        <v>4043</v>
      </c>
      <c r="C15" s="30">
        <v>-77.3</v>
      </c>
      <c r="D15" s="30">
        <v>-39</v>
      </c>
      <c r="E15" s="30">
        <v>4</v>
      </c>
    </row>
    <row r="16" spans="1:5" ht="16" customHeight="1" x14ac:dyDescent="0.2">
      <c r="A16" s="30" t="s">
        <v>118</v>
      </c>
      <c r="B16" s="30" t="s">
        <v>4044</v>
      </c>
      <c r="C16" s="30">
        <v>-4.4000000000000004</v>
      </c>
      <c r="D16" s="30">
        <v>-26</v>
      </c>
      <c r="E16" s="30">
        <v>2</v>
      </c>
    </row>
    <row r="17" spans="1:5" ht="16" customHeight="1" x14ac:dyDescent="0.2">
      <c r="A17" s="30" t="s">
        <v>115</v>
      </c>
      <c r="B17" s="30" t="s">
        <v>4045</v>
      </c>
      <c r="C17" s="30">
        <v>40.4</v>
      </c>
      <c r="D17" s="30">
        <v>-14</v>
      </c>
      <c r="E17" s="30">
        <v>2</v>
      </c>
    </row>
    <row r="18" spans="1:5" ht="16" customHeight="1" x14ac:dyDescent="0.2">
      <c r="A18" s="30" t="s">
        <v>213</v>
      </c>
      <c r="B18" s="30" t="s">
        <v>4046</v>
      </c>
      <c r="C18" s="30">
        <v>55.7</v>
      </c>
      <c r="D18" s="30">
        <v>19</v>
      </c>
      <c r="E18" s="30">
        <v>-4</v>
      </c>
    </row>
    <row r="19" spans="1:5" ht="16" customHeight="1" x14ac:dyDescent="0.2">
      <c r="A19" s="30" t="s">
        <v>16</v>
      </c>
      <c r="B19" s="30" t="s">
        <v>4047</v>
      </c>
      <c r="C19" s="30">
        <v>58.9</v>
      </c>
      <c r="D19" s="30">
        <v>-24</v>
      </c>
      <c r="E19" s="30">
        <v>8</v>
      </c>
    </row>
    <row r="20" spans="1:5" ht="16" customHeight="1" x14ac:dyDescent="0.2">
      <c r="A20" s="30" t="s">
        <v>16</v>
      </c>
      <c r="B20" s="30" t="s">
        <v>4048</v>
      </c>
      <c r="C20" s="30">
        <v>67.599999999999994</v>
      </c>
      <c r="D20" s="30">
        <v>32</v>
      </c>
      <c r="E20" s="30">
        <v>9</v>
      </c>
    </row>
    <row r="21" spans="1:5" ht="16" customHeight="1" x14ac:dyDescent="0.2">
      <c r="A21" s="30" t="s">
        <v>157</v>
      </c>
      <c r="B21" s="30" t="s">
        <v>4049</v>
      </c>
      <c r="C21" s="30">
        <v>-108.1</v>
      </c>
      <c r="D21" s="30">
        <v>-31</v>
      </c>
      <c r="E21" s="30">
        <v>1</v>
      </c>
    </row>
    <row r="22" spans="1:5" ht="16" customHeight="1" x14ac:dyDescent="0.2">
      <c r="A22" s="30" t="s">
        <v>64</v>
      </c>
      <c r="B22" s="30" t="s">
        <v>4050</v>
      </c>
      <c r="C22" s="30">
        <v>71.099999999999994</v>
      </c>
      <c r="D22" s="30">
        <v>-26</v>
      </c>
      <c r="E22" s="30">
        <v>4</v>
      </c>
    </row>
    <row r="23" spans="1:5" ht="16" customHeight="1" x14ac:dyDescent="0.2">
      <c r="A23" s="30" t="s">
        <v>169</v>
      </c>
      <c r="B23" s="30" t="s">
        <v>4051</v>
      </c>
      <c r="C23" s="30">
        <v>-1.3</v>
      </c>
      <c r="D23" s="30">
        <v>-22</v>
      </c>
      <c r="E23" s="30">
        <v>-5</v>
      </c>
    </row>
    <row r="24" spans="1:5" ht="16" customHeight="1" x14ac:dyDescent="0.2">
      <c r="A24" s="30" t="s">
        <v>103</v>
      </c>
      <c r="B24" s="30" t="s">
        <v>4052</v>
      </c>
      <c r="C24" s="30">
        <v>72.2</v>
      </c>
      <c r="D24" s="30">
        <v>-31</v>
      </c>
      <c r="E24" s="30">
        <v>0</v>
      </c>
    </row>
    <row r="25" spans="1:5" ht="16" customHeight="1" x14ac:dyDescent="0.2">
      <c r="A25" s="30" t="s">
        <v>49</v>
      </c>
      <c r="B25" s="30" t="s">
        <v>4053</v>
      </c>
      <c r="C25" s="30">
        <v>36.799999999999997</v>
      </c>
      <c r="D25" s="30">
        <v>58</v>
      </c>
      <c r="E25" s="30">
        <v>0</v>
      </c>
    </row>
    <row r="26" spans="1:5" ht="16" customHeight="1" x14ac:dyDescent="0.2">
      <c r="A26" s="30" t="s">
        <v>52</v>
      </c>
      <c r="B26" s="30" t="s">
        <v>4054</v>
      </c>
      <c r="C26" s="30">
        <v>-93</v>
      </c>
      <c r="D26" s="30">
        <v>-5</v>
      </c>
      <c r="E26" s="30">
        <v>-8</v>
      </c>
    </row>
    <row r="27" spans="1:5" ht="16" customHeight="1" x14ac:dyDescent="0.2">
      <c r="A27" s="30" t="s">
        <v>10</v>
      </c>
      <c r="B27" s="30" t="s">
        <v>4055</v>
      </c>
      <c r="C27" s="30">
        <v>52.2</v>
      </c>
      <c r="D27" s="30">
        <v>17</v>
      </c>
      <c r="E27" s="30">
        <v>4</v>
      </c>
    </row>
    <row r="28" spans="1:5" ht="16" customHeight="1" x14ac:dyDescent="0.2">
      <c r="A28" s="30" t="s">
        <v>10</v>
      </c>
      <c r="B28" s="30" t="s">
        <v>4056</v>
      </c>
      <c r="C28" s="30">
        <v>30.6</v>
      </c>
      <c r="D28" s="30">
        <v>19</v>
      </c>
      <c r="E28" s="30">
        <v>10</v>
      </c>
    </row>
    <row r="29" spans="1:5" ht="16" customHeight="1" x14ac:dyDescent="0.2">
      <c r="A29" s="30" t="s">
        <v>25</v>
      </c>
      <c r="B29" s="30" t="s">
        <v>4057</v>
      </c>
      <c r="C29" s="30">
        <v>-51.6</v>
      </c>
      <c r="D29" s="30">
        <v>-92</v>
      </c>
      <c r="E29" s="30">
        <v>-14</v>
      </c>
    </row>
    <row r="30" spans="1:5" ht="16" customHeight="1" x14ac:dyDescent="0.2">
      <c r="A30" s="30" t="s">
        <v>58</v>
      </c>
      <c r="B30" s="30" t="s">
        <v>4058</v>
      </c>
      <c r="C30" s="30">
        <v>92.2</v>
      </c>
      <c r="D30" s="30">
        <v>-79</v>
      </c>
      <c r="E30" s="30">
        <v>1</v>
      </c>
    </row>
    <row r="31" spans="1:5" ht="16" customHeight="1" x14ac:dyDescent="0.2">
      <c r="A31" s="30" t="s">
        <v>178</v>
      </c>
      <c r="B31" s="30" t="s">
        <v>4059</v>
      </c>
      <c r="C31" s="30">
        <v>35.299999999999997</v>
      </c>
      <c r="D31" s="30">
        <v>-14</v>
      </c>
      <c r="E31" s="30">
        <v>-4</v>
      </c>
    </row>
    <row r="32" spans="1:5" ht="16" customHeight="1" x14ac:dyDescent="0.2">
      <c r="A32" s="30" t="s">
        <v>76</v>
      </c>
      <c r="B32" s="30" t="s">
        <v>4060</v>
      </c>
      <c r="C32" s="30">
        <v>-10.8</v>
      </c>
      <c r="D32" s="30">
        <v>4</v>
      </c>
      <c r="E32" s="30">
        <v>-4</v>
      </c>
    </row>
    <row r="33" spans="1:5" ht="16" customHeight="1" x14ac:dyDescent="0.2">
      <c r="A33" s="30" t="s">
        <v>73</v>
      </c>
      <c r="B33" s="30" t="s">
        <v>4061</v>
      </c>
      <c r="C33" s="30">
        <v>-37.4</v>
      </c>
      <c r="D33" s="30">
        <v>-1</v>
      </c>
      <c r="E33" s="30">
        <v>4</v>
      </c>
    </row>
    <row r="34" spans="1:5" ht="16" customHeight="1" x14ac:dyDescent="0.2">
      <c r="A34" s="30" t="s">
        <v>43</v>
      </c>
      <c r="B34" s="30" t="s">
        <v>4062</v>
      </c>
      <c r="C34" s="30">
        <v>98.9</v>
      </c>
      <c r="D34" s="30">
        <v>12</v>
      </c>
      <c r="E34" s="30">
        <v>10</v>
      </c>
    </row>
    <row r="35" spans="1:5" ht="16" customHeight="1" x14ac:dyDescent="0.2">
      <c r="A35" s="30" t="s">
        <v>145</v>
      </c>
      <c r="B35" s="30" t="s">
        <v>4063</v>
      </c>
      <c r="C35" s="30">
        <v>101.5</v>
      </c>
      <c r="D35" s="30">
        <v>80</v>
      </c>
      <c r="E35" s="30">
        <v>-10</v>
      </c>
    </row>
    <row r="36" spans="1:5" ht="16" customHeight="1" x14ac:dyDescent="0.2">
      <c r="A36" s="30" t="s">
        <v>151</v>
      </c>
      <c r="B36" s="30" t="s">
        <v>4064</v>
      </c>
      <c r="C36" s="30">
        <v>-104.9</v>
      </c>
      <c r="D36" s="30">
        <v>-39</v>
      </c>
      <c r="E36" s="30">
        <v>-4</v>
      </c>
    </row>
    <row r="37" spans="1:5" ht="16" customHeight="1" x14ac:dyDescent="0.2">
      <c r="A37" s="30" t="s">
        <v>133</v>
      </c>
      <c r="B37" s="30" t="s">
        <v>4065</v>
      </c>
      <c r="C37" s="30">
        <v>-43.5</v>
      </c>
      <c r="D37" s="30">
        <v>-55</v>
      </c>
      <c r="E37" s="30">
        <v>-14</v>
      </c>
    </row>
    <row r="38" spans="1:5" ht="16" customHeight="1" x14ac:dyDescent="0.2">
      <c r="A38" s="30" t="s">
        <v>127</v>
      </c>
      <c r="B38" s="30" t="s">
        <v>4066</v>
      </c>
      <c r="C38" s="30">
        <v>98.7</v>
      </c>
      <c r="D38" s="30">
        <v>-48</v>
      </c>
      <c r="E38" s="30">
        <v>-4</v>
      </c>
    </row>
    <row r="39" spans="1:5" ht="16" customHeight="1" x14ac:dyDescent="0.2">
      <c r="A39" s="30" t="s">
        <v>109</v>
      </c>
      <c r="B39" s="30" t="s">
        <v>4067</v>
      </c>
      <c r="C39" s="30">
        <v>-6.1</v>
      </c>
      <c r="D39" s="30">
        <v>-76</v>
      </c>
      <c r="E39" s="30">
        <v>10</v>
      </c>
    </row>
    <row r="40" spans="1:5" ht="16" customHeight="1" x14ac:dyDescent="0.2">
      <c r="A40" s="30" t="s">
        <v>112</v>
      </c>
      <c r="B40" s="30" t="s">
        <v>4068</v>
      </c>
      <c r="C40" s="30">
        <v>26</v>
      </c>
      <c r="D40" s="30">
        <v>-29</v>
      </c>
      <c r="E40" s="30">
        <v>3</v>
      </c>
    </row>
    <row r="41" spans="1:5" ht="16" customHeight="1" x14ac:dyDescent="0.2">
      <c r="A41" s="30" t="s">
        <v>19</v>
      </c>
      <c r="B41" s="30" t="s">
        <v>4069</v>
      </c>
      <c r="C41" s="30">
        <v>34.1</v>
      </c>
      <c r="D41" s="30">
        <v>-27</v>
      </c>
      <c r="E41" s="30">
        <v>-4</v>
      </c>
    </row>
    <row r="42" spans="1:5" ht="16" customHeight="1" x14ac:dyDescent="0.2">
      <c r="A42" s="30" t="s">
        <v>142</v>
      </c>
      <c r="B42" s="30" t="s">
        <v>4070</v>
      </c>
      <c r="C42" s="30">
        <v>-58.2</v>
      </c>
      <c r="D42" s="30">
        <v>-55</v>
      </c>
      <c r="E42" s="30">
        <v>-11</v>
      </c>
    </row>
    <row r="43" spans="1:5" ht="16" customHeight="1" x14ac:dyDescent="0.2">
      <c r="A43" s="30" t="s">
        <v>91</v>
      </c>
      <c r="B43" s="30" t="s">
        <v>4071</v>
      </c>
      <c r="C43" s="30">
        <v>93</v>
      </c>
      <c r="D43" s="30">
        <v>2</v>
      </c>
      <c r="E43" s="30">
        <v>-23</v>
      </c>
    </row>
    <row r="44" spans="1:5" ht="16" customHeight="1" x14ac:dyDescent="0.2">
      <c r="A44" s="30" t="s">
        <v>237</v>
      </c>
      <c r="B44" s="30" t="s">
        <v>4072</v>
      </c>
      <c r="C44" s="30">
        <v>15.9</v>
      </c>
      <c r="D44" s="30">
        <v>-26</v>
      </c>
      <c r="E44" s="30">
        <v>6</v>
      </c>
    </row>
    <row r="45" spans="1:5" ht="16" customHeight="1" x14ac:dyDescent="0.2">
      <c r="A45" s="30" t="s">
        <v>28</v>
      </c>
      <c r="B45" s="30" t="s">
        <v>4073</v>
      </c>
      <c r="C45" s="30">
        <v>58.3</v>
      </c>
      <c r="D45" s="30">
        <v>-24</v>
      </c>
      <c r="E45" s="30">
        <v>-6</v>
      </c>
    </row>
    <row r="46" spans="1:5" ht="16" customHeight="1" x14ac:dyDescent="0.2">
      <c r="A46" s="30" t="s">
        <v>163</v>
      </c>
      <c r="B46" s="30" t="s">
        <v>4074</v>
      </c>
      <c r="C46" s="30">
        <v>57.8</v>
      </c>
      <c r="D46" s="30">
        <v>14</v>
      </c>
      <c r="E46" s="30">
        <v>6</v>
      </c>
    </row>
    <row r="47" spans="1:5" ht="16" customHeight="1" x14ac:dyDescent="0.2">
      <c r="A47" s="30" t="s">
        <v>70</v>
      </c>
      <c r="B47" s="30" t="s">
        <v>4075</v>
      </c>
      <c r="C47" s="30">
        <v>24.4</v>
      </c>
      <c r="D47" s="30">
        <v>-22</v>
      </c>
      <c r="E47" s="30">
        <v>-6</v>
      </c>
    </row>
    <row r="48" spans="1:5" ht="16" customHeight="1" x14ac:dyDescent="0.2">
      <c r="A48" s="30" t="s">
        <v>22</v>
      </c>
      <c r="B48" s="30" t="s">
        <v>4076</v>
      </c>
      <c r="C48" s="30">
        <v>53.9</v>
      </c>
      <c r="D48" s="30">
        <v>-26</v>
      </c>
      <c r="E48" s="30">
        <v>-12</v>
      </c>
    </row>
    <row r="49" spans="1:5" ht="16" customHeight="1" x14ac:dyDescent="0.2">
      <c r="A49" s="30" t="s">
        <v>175</v>
      </c>
      <c r="B49" s="30" t="s">
        <v>4077</v>
      </c>
      <c r="C49" s="30">
        <v>70.5</v>
      </c>
      <c r="D49" s="30">
        <v>-44</v>
      </c>
      <c r="E49" s="30">
        <v>-4</v>
      </c>
    </row>
    <row r="50" spans="1:5" ht="16" customHeight="1" x14ac:dyDescent="0.2">
      <c r="A50" s="30" t="s">
        <v>148</v>
      </c>
      <c r="B50" s="30" t="s">
        <v>4078</v>
      </c>
      <c r="C50" s="30">
        <v>29.2</v>
      </c>
      <c r="D50" s="30">
        <v>0</v>
      </c>
      <c r="E50" s="30">
        <v>-10</v>
      </c>
    </row>
    <row r="51" spans="1:5" ht="16" customHeight="1" x14ac:dyDescent="0.2">
      <c r="A51" s="30" t="s">
        <v>136</v>
      </c>
      <c r="B51" s="30" t="s">
        <v>4079</v>
      </c>
      <c r="C51" s="30">
        <v>-56.1</v>
      </c>
      <c r="D51" s="30">
        <v>-3</v>
      </c>
      <c r="E51" s="30">
        <v>-18</v>
      </c>
    </row>
    <row r="52" spans="1:5" ht="16" customHeight="1" x14ac:dyDescent="0.2">
      <c r="A52" s="30" t="s">
        <v>234</v>
      </c>
      <c r="B52" s="30" t="s">
        <v>4080</v>
      </c>
      <c r="C52" s="30">
        <v>-1.3</v>
      </c>
      <c r="D52" s="30">
        <v>-37</v>
      </c>
      <c r="E52" s="30">
        <v>-1</v>
      </c>
    </row>
    <row r="53" spans="1:5" ht="16" customHeight="1" x14ac:dyDescent="0.2">
      <c r="A53" s="30" t="s">
        <v>219</v>
      </c>
      <c r="B53" s="30" t="s">
        <v>4081</v>
      </c>
      <c r="C53" s="30">
        <v>44.2</v>
      </c>
      <c r="D53" s="30">
        <v>-26</v>
      </c>
      <c r="E53" s="30">
        <v>-13</v>
      </c>
    </row>
    <row r="54" spans="1:5" ht="16" customHeight="1" x14ac:dyDescent="0.2">
      <c r="A54" s="30" t="s">
        <v>231</v>
      </c>
      <c r="B54" s="30" t="s">
        <v>4082</v>
      </c>
      <c r="C54" s="30">
        <v>44.2</v>
      </c>
      <c r="D54" s="30">
        <v>-5</v>
      </c>
      <c r="E54" s="30">
        <v>-11</v>
      </c>
    </row>
    <row r="55" spans="1:5" ht="16" customHeight="1" x14ac:dyDescent="0.2">
      <c r="A55" s="30" t="s">
        <v>228</v>
      </c>
      <c r="B55" s="30" t="s">
        <v>4083</v>
      </c>
      <c r="C55" s="30">
        <v>-113.1</v>
      </c>
      <c r="D55" s="30">
        <v>0</v>
      </c>
      <c r="E55" s="30">
        <v>-20</v>
      </c>
    </row>
    <row r="56" spans="1:5" ht="16" customHeight="1" x14ac:dyDescent="0.2">
      <c r="A56" s="30" t="s">
        <v>201</v>
      </c>
      <c r="B56" s="30" t="s">
        <v>4084</v>
      </c>
      <c r="C56" s="30">
        <v>-37.299999999999997</v>
      </c>
      <c r="D56" s="30">
        <v>6</v>
      </c>
      <c r="E56" s="30">
        <v>-36</v>
      </c>
    </row>
    <row r="57" spans="1:5" ht="16" customHeight="1" x14ac:dyDescent="0.2">
      <c r="A57" s="30" t="s">
        <v>222</v>
      </c>
      <c r="B57" s="30" t="s">
        <v>4085</v>
      </c>
      <c r="C57" s="30">
        <v>-37.6</v>
      </c>
      <c r="D57" s="30">
        <v>-24</v>
      </c>
      <c r="E57" s="30">
        <v>-12</v>
      </c>
    </row>
    <row r="58" spans="1:5" ht="16" customHeight="1" x14ac:dyDescent="0.2">
      <c r="A58" s="30" t="s">
        <v>121</v>
      </c>
      <c r="B58" s="30" t="s">
        <v>4086</v>
      </c>
      <c r="C58" s="30">
        <v>69.2</v>
      </c>
      <c r="D58" s="30">
        <v>-7</v>
      </c>
      <c r="E58" s="30">
        <v>-4</v>
      </c>
    </row>
    <row r="59" spans="1:5" ht="16" customHeight="1" x14ac:dyDescent="0.2">
      <c r="A59" s="30" t="s">
        <v>121</v>
      </c>
      <c r="B59" s="30" t="s">
        <v>4087</v>
      </c>
      <c r="C59" s="30">
        <v>50.6</v>
      </c>
      <c r="D59" s="30">
        <v>24</v>
      </c>
      <c r="E59" s="30">
        <v>-4</v>
      </c>
    </row>
    <row r="60" spans="1:5" ht="16" customHeight="1" x14ac:dyDescent="0.2">
      <c r="A60" s="30" t="s">
        <v>193</v>
      </c>
      <c r="B60" s="30" t="s">
        <v>4088</v>
      </c>
      <c r="C60" s="30">
        <v>56.5</v>
      </c>
      <c r="D60" s="30">
        <v>0</v>
      </c>
      <c r="E60" s="30">
        <v>1</v>
      </c>
    </row>
    <row r="61" spans="1:5" ht="16" customHeight="1" x14ac:dyDescent="0.2">
      <c r="A61" s="30" t="s">
        <v>193</v>
      </c>
      <c r="B61" s="30" t="s">
        <v>4089</v>
      </c>
      <c r="C61" s="30">
        <v>66</v>
      </c>
      <c r="D61" s="30">
        <v>-7</v>
      </c>
      <c r="E61" s="30">
        <v>-1</v>
      </c>
    </row>
    <row r="62" spans="1:5" ht="16" customHeight="1" x14ac:dyDescent="0.2">
      <c r="A62" s="30" t="s">
        <v>190</v>
      </c>
      <c r="B62" s="30" t="s">
        <v>4090</v>
      </c>
      <c r="C62" s="30">
        <v>37.299999999999997</v>
      </c>
      <c r="D62" s="30">
        <v>-27</v>
      </c>
      <c r="E62" s="30">
        <v>-11</v>
      </c>
    </row>
    <row r="63" spans="1:5" ht="16" customHeight="1" x14ac:dyDescent="0.2">
      <c r="A63" s="30" t="s">
        <v>79</v>
      </c>
      <c r="B63" s="30" t="s">
        <v>4091</v>
      </c>
      <c r="C63" s="30">
        <v>28.4</v>
      </c>
      <c r="D63" s="30">
        <v>-50</v>
      </c>
      <c r="E63" s="30">
        <v>-4</v>
      </c>
    </row>
    <row r="64" spans="1:5" ht="16" customHeight="1" x14ac:dyDescent="0.2">
      <c r="A64" s="30" t="s">
        <v>181</v>
      </c>
      <c r="B64" s="30" t="s">
        <v>4092</v>
      </c>
      <c r="C64" s="30">
        <v>28.5</v>
      </c>
      <c r="D64" s="30">
        <v>-42</v>
      </c>
      <c r="E64" s="30">
        <v>-9</v>
      </c>
    </row>
    <row r="65" spans="1:5" ht="16" customHeight="1" x14ac:dyDescent="0.2">
      <c r="A65" s="30" t="s">
        <v>100</v>
      </c>
      <c r="B65" s="30" t="s">
        <v>4093</v>
      </c>
      <c r="C65" s="30">
        <v>97</v>
      </c>
      <c r="D65" s="30">
        <v>-24</v>
      </c>
      <c r="E65" s="30">
        <v>-9</v>
      </c>
    </row>
    <row r="66" spans="1:5" ht="16" customHeight="1" x14ac:dyDescent="0.2">
      <c r="A66" s="30" t="s">
        <v>1637</v>
      </c>
      <c r="B66" s="31" t="s">
        <v>4094</v>
      </c>
      <c r="C66" s="31">
        <v>18.899999999999999</v>
      </c>
      <c r="D66" s="31">
        <v>-22.7</v>
      </c>
      <c r="E66" s="31">
        <v>-4</v>
      </c>
    </row>
    <row r="67" spans="1:5" ht="16" customHeight="1" x14ac:dyDescent="0.2">
      <c r="A67" s="30" t="s">
        <v>1682</v>
      </c>
      <c r="B67" s="31" t="s">
        <v>4095</v>
      </c>
      <c r="C67" s="31">
        <v>7.4</v>
      </c>
      <c r="D67" s="31">
        <v>12</v>
      </c>
      <c r="E67" s="31">
        <v>-6</v>
      </c>
    </row>
    <row r="68" spans="1:5" ht="16" customHeight="1" x14ac:dyDescent="0.2">
      <c r="A68" s="30" t="s">
        <v>2342</v>
      </c>
      <c r="B68" s="31" t="s">
        <v>4096</v>
      </c>
      <c r="C68" s="31">
        <v>51.9</v>
      </c>
      <c r="D68" s="31">
        <v>-3.5</v>
      </c>
      <c r="E68" s="31">
        <v>-17</v>
      </c>
    </row>
    <row r="69" spans="1:5" ht="16" customHeight="1" x14ac:dyDescent="0.2">
      <c r="A69" s="30" t="s">
        <v>1655</v>
      </c>
      <c r="B69" s="31" t="s">
        <v>4097</v>
      </c>
      <c r="C69" s="31">
        <v>-123.2</v>
      </c>
      <c r="D69" s="31">
        <v>-1.3</v>
      </c>
      <c r="E69" s="31">
        <v>-5</v>
      </c>
    </row>
    <row r="70" spans="1:5" ht="16" customHeight="1" x14ac:dyDescent="0.2">
      <c r="A70" s="30" t="s">
        <v>2402</v>
      </c>
      <c r="B70" s="31" t="s">
        <v>4098</v>
      </c>
      <c r="C70" s="31">
        <v>-63.2</v>
      </c>
      <c r="D70" s="31">
        <v>-41.4</v>
      </c>
      <c r="E70" s="31">
        <v>-8</v>
      </c>
    </row>
    <row r="71" spans="1:5" ht="16" customHeight="1" x14ac:dyDescent="0.2">
      <c r="A71" s="30" t="s">
        <v>1745</v>
      </c>
      <c r="B71" s="31" t="s">
        <v>4099</v>
      </c>
      <c r="C71" s="31">
        <v>13.7</v>
      </c>
      <c r="D71" s="31">
        <v>25.3</v>
      </c>
      <c r="E71" s="31">
        <v>0</v>
      </c>
    </row>
    <row r="72" spans="1:5" ht="16" customHeight="1" x14ac:dyDescent="0.2">
      <c r="A72" s="30" t="s">
        <v>1754</v>
      </c>
      <c r="B72" s="31" t="s">
        <v>4100</v>
      </c>
      <c r="C72" s="31">
        <v>24.3</v>
      </c>
      <c r="D72" s="31">
        <v>20.2</v>
      </c>
      <c r="E72" s="31">
        <v>-1</v>
      </c>
    </row>
    <row r="73" spans="1:5" ht="16" customHeight="1" x14ac:dyDescent="0.2">
      <c r="A73" s="30" t="s">
        <v>2168</v>
      </c>
      <c r="B73" s="31" t="s">
        <v>4101</v>
      </c>
      <c r="C73" s="31">
        <v>-13</v>
      </c>
      <c r="D73" s="31">
        <v>-12.5</v>
      </c>
      <c r="E73" s="31">
        <v>1</v>
      </c>
    </row>
    <row r="74" spans="1:5" ht="16" customHeight="1" x14ac:dyDescent="0.2">
      <c r="A74" s="30" t="s">
        <v>1772</v>
      </c>
      <c r="B74" s="31" t="s">
        <v>4102</v>
      </c>
      <c r="C74" s="31">
        <v>36.5</v>
      </c>
      <c r="D74" s="31">
        <v>29.1</v>
      </c>
      <c r="E74" s="31">
        <v>4</v>
      </c>
    </row>
    <row r="75" spans="1:5" ht="16" customHeight="1" x14ac:dyDescent="0.2">
      <c r="A75" s="30" t="s">
        <v>2570</v>
      </c>
      <c r="B75" s="31" t="s">
        <v>4103</v>
      </c>
      <c r="C75" s="31">
        <v>102.6</v>
      </c>
      <c r="D75" s="31">
        <v>79</v>
      </c>
      <c r="E75" s="31">
        <v>45</v>
      </c>
    </row>
    <row r="76" spans="1:5" ht="16" customHeight="1" x14ac:dyDescent="0.2">
      <c r="A76" s="30" t="s">
        <v>2012</v>
      </c>
      <c r="B76" s="31" t="s">
        <v>4104</v>
      </c>
      <c r="C76" s="31">
        <v>33</v>
      </c>
      <c r="D76" s="31">
        <v>10.6</v>
      </c>
      <c r="E76" s="31">
        <v>-9</v>
      </c>
    </row>
    <row r="77" spans="1:5" ht="16" customHeight="1" x14ac:dyDescent="0.2">
      <c r="A77" s="30" t="s">
        <v>1463</v>
      </c>
      <c r="B77" s="31" t="s">
        <v>4105</v>
      </c>
      <c r="C77" s="31">
        <v>34.700000000000003</v>
      </c>
      <c r="D77" s="31">
        <v>27.2</v>
      </c>
      <c r="E77" s="31">
        <v>-2</v>
      </c>
    </row>
    <row r="78" spans="1:5" ht="16" customHeight="1" x14ac:dyDescent="0.2">
      <c r="A78" s="30" t="s">
        <v>2000</v>
      </c>
      <c r="B78" s="31" t="s">
        <v>4106</v>
      </c>
      <c r="C78" s="31">
        <v>16.5</v>
      </c>
      <c r="D78" s="31">
        <v>0</v>
      </c>
      <c r="E78" s="31">
        <v>4</v>
      </c>
    </row>
    <row r="79" spans="1:5" ht="16" customHeight="1" x14ac:dyDescent="0.2">
      <c r="A79" s="30" t="s">
        <v>1955</v>
      </c>
      <c r="B79" s="31" t="s">
        <v>4107</v>
      </c>
      <c r="C79" s="31">
        <v>42.5</v>
      </c>
      <c r="D79" s="31">
        <v>8.8000000000000007</v>
      </c>
      <c r="E79" s="31">
        <v>4</v>
      </c>
    </row>
    <row r="80" spans="1:5" ht="16" customHeight="1" x14ac:dyDescent="0.2">
      <c r="A80" s="30" t="s">
        <v>2249</v>
      </c>
      <c r="B80" s="31" t="s">
        <v>4108</v>
      </c>
      <c r="C80" s="31">
        <v>53.5</v>
      </c>
      <c r="D80" s="31">
        <v>-31</v>
      </c>
      <c r="E80" s="31">
        <v>-11</v>
      </c>
    </row>
    <row r="81" spans="1:5" ht="16" customHeight="1" x14ac:dyDescent="0.2">
      <c r="A81" s="30" t="s">
        <v>2309</v>
      </c>
      <c r="B81" s="31" t="s">
        <v>4109</v>
      </c>
      <c r="C81" s="31">
        <v>-11.7</v>
      </c>
      <c r="D81" s="31">
        <v>-3.5</v>
      </c>
      <c r="E81" s="31">
        <v>-10</v>
      </c>
    </row>
    <row r="82" spans="1:5" ht="16" customHeight="1" x14ac:dyDescent="0.2">
      <c r="A82" s="30" t="s">
        <v>1757</v>
      </c>
      <c r="B82" s="31" t="s">
        <v>4110</v>
      </c>
      <c r="C82" s="31">
        <v>-6.4</v>
      </c>
      <c r="D82" s="31">
        <v>10.1</v>
      </c>
      <c r="E82" s="31">
        <v>0</v>
      </c>
    </row>
    <row r="83" spans="1:5" x14ac:dyDescent="0.2">
      <c r="A83" s="30" t="s">
        <v>1457</v>
      </c>
      <c r="B83" s="31" t="s">
        <v>4111</v>
      </c>
      <c r="C83" s="31">
        <v>54.5</v>
      </c>
      <c r="D83" s="31">
        <v>27.8</v>
      </c>
      <c r="E83" s="31">
        <v>-2</v>
      </c>
    </row>
    <row r="84" spans="1:5" x14ac:dyDescent="0.2">
      <c r="A84" s="30" t="s">
        <v>1520</v>
      </c>
      <c r="B84" s="31" t="s">
        <v>4112</v>
      </c>
      <c r="C84" s="31">
        <v>49.2</v>
      </c>
      <c r="D84" s="31">
        <v>29.7</v>
      </c>
      <c r="E84" s="31">
        <v>1</v>
      </c>
    </row>
    <row r="85" spans="1:5" x14ac:dyDescent="0.2">
      <c r="A85" s="30" t="s">
        <v>1625</v>
      </c>
      <c r="B85" s="31" t="s">
        <v>4113</v>
      </c>
      <c r="C85" s="31">
        <v>-12.9</v>
      </c>
      <c r="D85" s="31">
        <v>-7</v>
      </c>
      <c r="E85" s="31">
        <v>6</v>
      </c>
    </row>
    <row r="86" spans="1:5" x14ac:dyDescent="0.2">
      <c r="A86" s="30" t="s">
        <v>2096</v>
      </c>
      <c r="B86" s="31" t="s">
        <v>4114</v>
      </c>
      <c r="C86" s="31">
        <v>-21.2</v>
      </c>
      <c r="D86" s="31">
        <v>-16.2</v>
      </c>
      <c r="E86" s="31">
        <v>-3</v>
      </c>
    </row>
    <row r="87" spans="1:5" x14ac:dyDescent="0.2">
      <c r="A87" s="30" t="s">
        <v>1571</v>
      </c>
      <c r="B87" s="31" t="s">
        <v>4115</v>
      </c>
      <c r="C87" s="31">
        <v>39.6</v>
      </c>
      <c r="D87" s="31">
        <v>-5.0999999999999996</v>
      </c>
      <c r="E87" s="31">
        <v>3</v>
      </c>
    </row>
    <row r="88" spans="1:5" x14ac:dyDescent="0.2">
      <c r="A88" s="30" t="s">
        <v>1592</v>
      </c>
      <c r="B88" s="31" t="s">
        <v>4116</v>
      </c>
      <c r="C88" s="31">
        <v>4.7</v>
      </c>
      <c r="D88" s="31">
        <v>-16.399999999999999</v>
      </c>
      <c r="E88" s="31">
        <v>12</v>
      </c>
    </row>
    <row r="89" spans="1:5" x14ac:dyDescent="0.2">
      <c r="A89" s="30" t="s">
        <v>1661</v>
      </c>
      <c r="B89" s="31" t="s">
        <v>4117</v>
      </c>
      <c r="C89" s="31">
        <v>-27.7</v>
      </c>
      <c r="D89" s="31">
        <v>-13.9</v>
      </c>
      <c r="E89" s="31">
        <v>4</v>
      </c>
    </row>
    <row r="90" spans="1:5" x14ac:dyDescent="0.2">
      <c r="A90" s="30" t="s">
        <v>1574</v>
      </c>
      <c r="B90" s="31" t="s">
        <v>4118</v>
      </c>
      <c r="C90" s="31">
        <v>49</v>
      </c>
      <c r="D90" s="31">
        <v>20.9</v>
      </c>
      <c r="E90" s="31">
        <v>0</v>
      </c>
    </row>
    <row r="91" spans="1:5" x14ac:dyDescent="0.2">
      <c r="A91" s="30" t="s">
        <v>2045</v>
      </c>
      <c r="B91" s="31" t="s">
        <v>4119</v>
      </c>
      <c r="C91" s="31">
        <v>-78.5</v>
      </c>
      <c r="D91" s="31">
        <v>3.9</v>
      </c>
      <c r="E91" s="31">
        <v>-13</v>
      </c>
    </row>
    <row r="92" spans="1:5" x14ac:dyDescent="0.2">
      <c r="A92" s="30" t="s">
        <v>1703</v>
      </c>
      <c r="B92" s="31" t="s">
        <v>4120</v>
      </c>
      <c r="C92" s="31">
        <v>-5</v>
      </c>
      <c r="D92" s="31">
        <v>11.4</v>
      </c>
      <c r="E92" s="31">
        <v>6</v>
      </c>
    </row>
    <row r="93" spans="1:5" x14ac:dyDescent="0.2">
      <c r="A93" s="30" t="s">
        <v>2036</v>
      </c>
      <c r="B93" s="31" t="s">
        <v>4121</v>
      </c>
      <c r="C93" s="31">
        <v>86.6</v>
      </c>
      <c r="D93" s="31">
        <v>-7.2</v>
      </c>
      <c r="E93" s="31">
        <v>-16</v>
      </c>
    </row>
    <row r="94" spans="1:5" x14ac:dyDescent="0.2">
      <c r="A94" s="30" t="s">
        <v>2258</v>
      </c>
      <c r="B94" s="31" t="s">
        <v>4122</v>
      </c>
      <c r="C94" s="31">
        <v>-38.1</v>
      </c>
      <c r="D94" s="31">
        <v>-23.6</v>
      </c>
      <c r="E94" s="31">
        <v>-4</v>
      </c>
    </row>
    <row r="95" spans="1:5" x14ac:dyDescent="0.2">
      <c r="A95" s="30" t="s">
        <v>2324</v>
      </c>
      <c r="B95" s="31" t="s">
        <v>4123</v>
      </c>
      <c r="C95" s="31">
        <v>-18</v>
      </c>
      <c r="D95" s="31">
        <v>-18.399999999999999</v>
      </c>
      <c r="E95" s="31">
        <v>-8</v>
      </c>
    </row>
    <row r="96" spans="1:5" x14ac:dyDescent="0.2">
      <c r="A96" s="30" t="s">
        <v>1823</v>
      </c>
      <c r="B96" s="31" t="s">
        <v>4124</v>
      </c>
      <c r="C96" s="31">
        <v>-9.1</v>
      </c>
      <c r="D96" s="31">
        <v>-6.3</v>
      </c>
      <c r="E96" s="31">
        <v>0</v>
      </c>
    </row>
    <row r="97" spans="1:5" x14ac:dyDescent="0.2">
      <c r="A97" s="30" t="s">
        <v>1853</v>
      </c>
      <c r="B97" s="31" t="s">
        <v>4125</v>
      </c>
      <c r="C97" s="31">
        <v>-11.7</v>
      </c>
      <c r="D97" s="31">
        <v>-3.8</v>
      </c>
      <c r="E97" s="31">
        <v>-1</v>
      </c>
    </row>
    <row r="98" spans="1:5" x14ac:dyDescent="0.2">
      <c r="A98" s="30" t="s">
        <v>1724</v>
      </c>
      <c r="B98" s="31" t="s">
        <v>4126</v>
      </c>
      <c r="C98" s="31">
        <v>21</v>
      </c>
      <c r="D98" s="31">
        <v>7.6</v>
      </c>
      <c r="E98" s="31">
        <v>3</v>
      </c>
    </row>
    <row r="99" spans="1:5" x14ac:dyDescent="0.2">
      <c r="A99" s="30" t="s">
        <v>1496</v>
      </c>
      <c r="B99" s="31" t="s">
        <v>4127</v>
      </c>
      <c r="C99" s="31">
        <v>45.8</v>
      </c>
      <c r="D99" s="31">
        <v>69.5</v>
      </c>
      <c r="E99" s="31">
        <v>6</v>
      </c>
    </row>
    <row r="100" spans="1:5" x14ac:dyDescent="0.2">
      <c r="A100" s="30" t="s">
        <v>298</v>
      </c>
      <c r="B100" s="30" t="s">
        <v>4128</v>
      </c>
      <c r="C100" s="30">
        <v>64.400000000000006</v>
      </c>
      <c r="D100" s="30">
        <v>44</v>
      </c>
      <c r="E100" s="30">
        <v>5</v>
      </c>
    </row>
    <row r="101" spans="1:5" x14ac:dyDescent="0.2">
      <c r="A101" s="30" t="s">
        <v>301</v>
      </c>
      <c r="B101" s="30" t="s">
        <v>4129</v>
      </c>
      <c r="C101" s="30">
        <v>20.100000000000001</v>
      </c>
      <c r="D101" s="30">
        <v>3</v>
      </c>
      <c r="E101" s="30">
        <v>-1</v>
      </c>
    </row>
    <row r="102" spans="1:5" x14ac:dyDescent="0.2">
      <c r="A102" s="30" t="s">
        <v>2177</v>
      </c>
      <c r="B102" s="31" t="s">
        <v>4130</v>
      </c>
      <c r="C102" s="31">
        <v>33.5</v>
      </c>
      <c r="D102" s="31">
        <v>-25.1</v>
      </c>
      <c r="E102" s="31">
        <v>-11</v>
      </c>
    </row>
    <row r="103" spans="1:5" x14ac:dyDescent="0.2">
      <c r="A103" s="30" t="s">
        <v>1778</v>
      </c>
      <c r="B103" s="31" t="s">
        <v>4131</v>
      </c>
      <c r="C103" s="31">
        <v>55.7</v>
      </c>
      <c r="D103" s="31">
        <v>0</v>
      </c>
      <c r="E103" s="31">
        <v>-4</v>
      </c>
    </row>
    <row r="104" spans="1:5" x14ac:dyDescent="0.2">
      <c r="A104" s="30" t="s">
        <v>1460</v>
      </c>
      <c r="B104" s="31" t="s">
        <v>4132</v>
      </c>
      <c r="C104" s="31">
        <v>50.1</v>
      </c>
      <c r="D104" s="31">
        <v>20.2</v>
      </c>
      <c r="E104" s="31">
        <v>0</v>
      </c>
    </row>
    <row r="105" spans="1:5" x14ac:dyDescent="0.2">
      <c r="A105" s="30" t="s">
        <v>2372</v>
      </c>
      <c r="B105" s="31" t="s">
        <v>4133</v>
      </c>
      <c r="C105" s="31">
        <v>77.8</v>
      </c>
      <c r="D105" s="31">
        <v>-13.9</v>
      </c>
      <c r="E105" s="31">
        <v>-5</v>
      </c>
    </row>
    <row r="106" spans="1:5" x14ac:dyDescent="0.2">
      <c r="A106" s="30" t="s">
        <v>1604</v>
      </c>
      <c r="B106" s="31" t="s">
        <v>4134</v>
      </c>
      <c r="C106" s="31">
        <v>3.9</v>
      </c>
      <c r="D106" s="31">
        <v>-7.6</v>
      </c>
      <c r="E106" s="31">
        <v>-2</v>
      </c>
    </row>
    <row r="107" spans="1:5" x14ac:dyDescent="0.2">
      <c r="A107" s="30" t="s">
        <v>1901</v>
      </c>
      <c r="B107" s="31" t="s">
        <v>4135</v>
      </c>
      <c r="C107" s="31">
        <v>-371.4</v>
      </c>
      <c r="D107" s="31">
        <v>10.7</v>
      </c>
      <c r="E107" s="31">
        <v>1</v>
      </c>
    </row>
    <row r="108" spans="1:5" x14ac:dyDescent="0.2">
      <c r="A108" s="30" t="s">
        <v>1865</v>
      </c>
      <c r="B108" s="31" t="s">
        <v>4136</v>
      </c>
      <c r="C108" s="31">
        <v>7.2</v>
      </c>
      <c r="D108" s="31">
        <v>-12.6</v>
      </c>
      <c r="E108" s="31">
        <v>-2</v>
      </c>
    </row>
    <row r="109" spans="1:5" x14ac:dyDescent="0.2">
      <c r="A109" s="30" t="s">
        <v>2093</v>
      </c>
      <c r="B109" s="31" t="s">
        <v>4137</v>
      </c>
      <c r="C109" s="31">
        <v>2.5</v>
      </c>
      <c r="D109" s="31">
        <v>10.6</v>
      </c>
      <c r="E109" s="31">
        <v>-2</v>
      </c>
    </row>
    <row r="110" spans="1:5" x14ac:dyDescent="0.2">
      <c r="A110" s="30" t="s">
        <v>304</v>
      </c>
      <c r="B110" s="30" t="s">
        <v>4138</v>
      </c>
      <c r="C110" s="30">
        <v>-23.8</v>
      </c>
      <c r="D110" s="30">
        <v>-17</v>
      </c>
      <c r="E110" s="30">
        <v>-9</v>
      </c>
    </row>
    <row r="111" spans="1:5" x14ac:dyDescent="0.2">
      <c r="A111" s="30" t="s">
        <v>1640</v>
      </c>
      <c r="B111" s="31" t="s">
        <v>4139</v>
      </c>
      <c r="C111" s="31">
        <v>-22.1</v>
      </c>
      <c r="D111" s="31">
        <v>0</v>
      </c>
      <c r="E111" s="31">
        <v>-5</v>
      </c>
    </row>
    <row r="112" spans="1:5" x14ac:dyDescent="0.2">
      <c r="A112" s="30" t="s">
        <v>1577</v>
      </c>
      <c r="B112" s="31" t="s">
        <v>4140</v>
      </c>
      <c r="C112" s="31">
        <v>43</v>
      </c>
      <c r="D112" s="31">
        <v>14.5</v>
      </c>
      <c r="E112" s="31">
        <v>-4</v>
      </c>
    </row>
    <row r="113" spans="1:5" x14ac:dyDescent="0.2">
      <c r="A113" s="30" t="s">
        <v>1937</v>
      </c>
      <c r="B113" s="31" t="s">
        <v>4141</v>
      </c>
      <c r="C113" s="31">
        <v>22.3</v>
      </c>
      <c r="D113" s="31">
        <v>-20.2</v>
      </c>
      <c r="E113" s="31">
        <v>3</v>
      </c>
    </row>
    <row r="114" spans="1:5" x14ac:dyDescent="0.2">
      <c r="A114" s="30" t="s">
        <v>2594</v>
      </c>
      <c r="B114" s="31" t="s">
        <v>4142</v>
      </c>
      <c r="C114" s="31">
        <v>85.5</v>
      </c>
      <c r="D114" s="31">
        <v>53.1</v>
      </c>
      <c r="E114" s="31">
        <v>-3</v>
      </c>
    </row>
    <row r="115" spans="1:5" x14ac:dyDescent="0.2">
      <c r="A115" s="30" t="s">
        <v>2381</v>
      </c>
      <c r="B115" s="31" t="s">
        <v>4143</v>
      </c>
      <c r="C115" s="31">
        <v>-35.4</v>
      </c>
      <c r="D115" s="31">
        <v>-5</v>
      </c>
      <c r="E115" s="31">
        <v>-3</v>
      </c>
    </row>
    <row r="116" spans="1:5" x14ac:dyDescent="0.2">
      <c r="A116" s="30" t="s">
        <v>1499</v>
      </c>
      <c r="B116" s="31" t="s">
        <v>4144</v>
      </c>
      <c r="C116" s="31">
        <v>50.5</v>
      </c>
      <c r="D116" s="31">
        <v>-7</v>
      </c>
      <c r="E116" s="31">
        <v>-3</v>
      </c>
    </row>
    <row r="117" spans="1:5" x14ac:dyDescent="0.2">
      <c r="A117" s="30" t="s">
        <v>2216</v>
      </c>
      <c r="B117" s="31" t="s">
        <v>4145</v>
      </c>
      <c r="C117" s="31">
        <v>-3.2</v>
      </c>
      <c r="D117" s="31">
        <v>-53.3</v>
      </c>
      <c r="E117" s="31">
        <v>-9</v>
      </c>
    </row>
    <row r="118" spans="1:5" x14ac:dyDescent="0.2">
      <c r="A118" s="30" t="s">
        <v>3556</v>
      </c>
      <c r="B118" s="30" t="s">
        <v>4146</v>
      </c>
      <c r="C118" s="30">
        <v>-22.5</v>
      </c>
      <c r="D118" s="30">
        <v>-23</v>
      </c>
      <c r="E118" s="30">
        <v>-6</v>
      </c>
    </row>
    <row r="119" spans="1:5" x14ac:dyDescent="0.2">
      <c r="A119" s="30" t="s">
        <v>307</v>
      </c>
      <c r="B119" s="30" t="s">
        <v>4147</v>
      </c>
      <c r="C119" s="30">
        <v>-12.2</v>
      </c>
      <c r="D119" s="30">
        <v>22</v>
      </c>
      <c r="E119" s="30">
        <v>1</v>
      </c>
    </row>
    <row r="120" spans="1:5" x14ac:dyDescent="0.2">
      <c r="A120" s="30" t="s">
        <v>310</v>
      </c>
      <c r="B120" s="30" t="s">
        <v>4148</v>
      </c>
      <c r="C120" s="30">
        <v>-10.6</v>
      </c>
      <c r="D120" s="30">
        <v>-3</v>
      </c>
      <c r="E120" s="30">
        <v>-2</v>
      </c>
    </row>
    <row r="121" spans="1:5" x14ac:dyDescent="0.2">
      <c r="A121" s="30" t="s">
        <v>3937</v>
      </c>
      <c r="B121" s="30" t="s">
        <v>4149</v>
      </c>
      <c r="C121" s="30">
        <v>-59.9</v>
      </c>
      <c r="D121" s="30">
        <v>-38</v>
      </c>
      <c r="E121" s="30">
        <v>-1</v>
      </c>
    </row>
    <row r="122" spans="1:5" x14ac:dyDescent="0.2">
      <c r="A122" s="30" t="s">
        <v>4000</v>
      </c>
      <c r="B122" s="30" t="s">
        <v>4150</v>
      </c>
      <c r="C122" s="30">
        <v>-38.6</v>
      </c>
      <c r="D122" s="30">
        <v>-43</v>
      </c>
      <c r="E122" s="30">
        <v>2</v>
      </c>
    </row>
    <row r="123" spans="1:5" x14ac:dyDescent="0.2">
      <c r="A123" s="30" t="s">
        <v>313</v>
      </c>
      <c r="B123" s="30" t="s">
        <v>4151</v>
      </c>
      <c r="C123" s="30">
        <v>5.5</v>
      </c>
      <c r="D123" s="30">
        <v>-53</v>
      </c>
      <c r="E123" s="30">
        <v>-3</v>
      </c>
    </row>
    <row r="124" spans="1:5" x14ac:dyDescent="0.2">
      <c r="A124" s="30" t="s">
        <v>3718</v>
      </c>
      <c r="B124" s="30" t="s">
        <v>4152</v>
      </c>
      <c r="C124" s="30">
        <v>18.899999999999999</v>
      </c>
      <c r="D124" s="30">
        <v>12</v>
      </c>
      <c r="E124" s="30">
        <v>-2</v>
      </c>
    </row>
    <row r="125" spans="1:5" x14ac:dyDescent="0.2">
      <c r="A125" s="30" t="s">
        <v>3738</v>
      </c>
      <c r="B125" s="30" t="s">
        <v>4153</v>
      </c>
      <c r="C125" s="30">
        <v>2.6</v>
      </c>
      <c r="D125" s="30">
        <v>-16</v>
      </c>
      <c r="E125" s="30">
        <v>-5</v>
      </c>
    </row>
    <row r="126" spans="1:5" x14ac:dyDescent="0.2">
      <c r="A126" s="30" t="s">
        <v>3785</v>
      </c>
      <c r="B126" s="30" t="s">
        <v>4154</v>
      </c>
      <c r="C126" s="30">
        <v>-12.8</v>
      </c>
      <c r="D126" s="30">
        <v>-93</v>
      </c>
      <c r="E126" s="30">
        <v>5</v>
      </c>
    </row>
    <row r="127" spans="1:5" x14ac:dyDescent="0.2">
      <c r="A127" s="30" t="s">
        <v>316</v>
      </c>
      <c r="B127" s="30" t="s">
        <v>4155</v>
      </c>
      <c r="C127" s="30">
        <v>5.0999999999999996</v>
      </c>
      <c r="D127" s="30">
        <v>41</v>
      </c>
      <c r="E127" s="30">
        <v>-3</v>
      </c>
    </row>
    <row r="128" spans="1:5" x14ac:dyDescent="0.2">
      <c r="A128" s="30" t="s">
        <v>3326</v>
      </c>
      <c r="B128" s="30" t="s">
        <v>4156</v>
      </c>
      <c r="C128" s="30">
        <v>16</v>
      </c>
      <c r="D128" s="30">
        <v>-16</v>
      </c>
      <c r="E128" s="30">
        <v>0</v>
      </c>
    </row>
    <row r="129" spans="1:5" x14ac:dyDescent="0.2">
      <c r="A129" s="30" t="s">
        <v>3867</v>
      </c>
      <c r="B129" s="30" t="s">
        <v>4157</v>
      </c>
      <c r="C129" s="30">
        <v>6.8</v>
      </c>
      <c r="D129" s="30">
        <v>-114</v>
      </c>
      <c r="E129" s="30">
        <v>0</v>
      </c>
    </row>
    <row r="130" spans="1:5" x14ac:dyDescent="0.2">
      <c r="A130" s="30" t="s">
        <v>3538</v>
      </c>
      <c r="B130" s="30" t="s">
        <v>4158</v>
      </c>
      <c r="C130" s="30">
        <v>-20.9</v>
      </c>
      <c r="D130" s="30">
        <v>-47</v>
      </c>
      <c r="E130" s="30">
        <v>-7</v>
      </c>
    </row>
    <row r="131" spans="1:5" x14ac:dyDescent="0.2">
      <c r="A131" s="30" t="s">
        <v>3599</v>
      </c>
      <c r="B131" s="30" t="s">
        <v>4159</v>
      </c>
      <c r="C131" s="30">
        <v>-23.6</v>
      </c>
      <c r="D131" s="30">
        <v>-115</v>
      </c>
      <c r="E131" s="30">
        <v>2</v>
      </c>
    </row>
    <row r="132" spans="1:5" x14ac:dyDescent="0.2">
      <c r="A132" s="30" t="s">
        <v>3878</v>
      </c>
      <c r="B132" s="30" t="s">
        <v>4160</v>
      </c>
      <c r="C132" s="30">
        <v>-149.80000000000001</v>
      </c>
      <c r="D132" s="30">
        <v>0</v>
      </c>
      <c r="E132" s="30">
        <v>-3</v>
      </c>
    </row>
    <row r="133" spans="1:5" x14ac:dyDescent="0.2">
      <c r="A133" s="30" t="s">
        <v>3904</v>
      </c>
      <c r="B133" s="30" t="s">
        <v>4161</v>
      </c>
      <c r="C133" s="30">
        <v>34.299999999999997</v>
      </c>
      <c r="D133" s="30">
        <v>-38</v>
      </c>
      <c r="E133" s="30">
        <v>3</v>
      </c>
    </row>
    <row r="134" spans="1:5" x14ac:dyDescent="0.2">
      <c r="A134" s="30" t="s">
        <v>3270</v>
      </c>
      <c r="B134" s="30" t="s">
        <v>4162</v>
      </c>
      <c r="C134" s="30">
        <v>-19.600000000000001</v>
      </c>
      <c r="D134" s="30">
        <v>0</v>
      </c>
      <c r="E134" s="30">
        <v>-3</v>
      </c>
    </row>
    <row r="135" spans="1:5" x14ac:dyDescent="0.2">
      <c r="A135" s="30" t="s">
        <v>3330</v>
      </c>
      <c r="B135" s="30" t="s">
        <v>4163</v>
      </c>
      <c r="C135" s="30">
        <v>-3.6</v>
      </c>
      <c r="D135" s="30">
        <v>6</v>
      </c>
      <c r="E135" s="30">
        <v>3</v>
      </c>
    </row>
    <row r="136" spans="1:5" x14ac:dyDescent="0.2">
      <c r="A136" s="30" t="s">
        <v>3237</v>
      </c>
      <c r="B136" s="30" t="s">
        <v>4164</v>
      </c>
      <c r="C136" s="30">
        <v>-19.600000000000001</v>
      </c>
      <c r="D136" s="30">
        <v>1</v>
      </c>
      <c r="E136" s="30">
        <v>-3</v>
      </c>
    </row>
    <row r="137" spans="1:5" x14ac:dyDescent="0.2">
      <c r="A137" s="30" t="s">
        <v>4012</v>
      </c>
      <c r="B137" s="30" t="s">
        <v>4165</v>
      </c>
      <c r="C137" s="30">
        <v>55.7</v>
      </c>
      <c r="D137" s="30">
        <v>-61</v>
      </c>
      <c r="E137" s="30">
        <v>4</v>
      </c>
    </row>
    <row r="138" spans="1:5" x14ac:dyDescent="0.2">
      <c r="A138" s="30" t="s">
        <v>3274</v>
      </c>
      <c r="B138" s="30" t="s">
        <v>4166</v>
      </c>
      <c r="C138" s="30">
        <v>0.8</v>
      </c>
      <c r="D138" s="30">
        <v>-51</v>
      </c>
      <c r="E138" s="30">
        <v>8</v>
      </c>
    </row>
    <row r="139" spans="1:5" x14ac:dyDescent="0.2">
      <c r="A139" s="30" t="s">
        <v>3657</v>
      </c>
      <c r="B139" s="30" t="s">
        <v>4167</v>
      </c>
      <c r="C139" s="30">
        <v>-82.6</v>
      </c>
      <c r="D139" s="30">
        <v>6</v>
      </c>
      <c r="E139" s="30">
        <v>-11</v>
      </c>
    </row>
    <row r="140" spans="1:5" x14ac:dyDescent="0.2">
      <c r="A140" s="30" t="s">
        <v>3775</v>
      </c>
      <c r="B140" s="30" t="s">
        <v>4168</v>
      </c>
      <c r="C140" s="30">
        <v>-5.2</v>
      </c>
      <c r="D140" s="30">
        <v>22</v>
      </c>
      <c r="E140" s="30">
        <v>-1</v>
      </c>
    </row>
    <row r="141" spans="1:5" x14ac:dyDescent="0.2">
      <c r="A141" s="30" t="s">
        <v>3836</v>
      </c>
      <c r="B141" s="30" t="s">
        <v>4169</v>
      </c>
      <c r="C141" s="30">
        <v>-30.3</v>
      </c>
      <c r="D141" s="30">
        <v>-19</v>
      </c>
      <c r="E141" s="30">
        <v>-5</v>
      </c>
    </row>
    <row r="142" spans="1:5" x14ac:dyDescent="0.2">
      <c r="A142" s="30" t="s">
        <v>3416</v>
      </c>
      <c r="B142" s="30" t="s">
        <v>4170</v>
      </c>
      <c r="C142" s="30">
        <v>-164.5</v>
      </c>
      <c r="D142" s="30">
        <v>-191</v>
      </c>
      <c r="E142" s="30">
        <v>-5</v>
      </c>
    </row>
    <row r="143" spans="1:5" x14ac:dyDescent="0.2">
      <c r="A143" s="30" t="s">
        <v>3272</v>
      </c>
      <c r="B143" s="30" t="s">
        <v>4171</v>
      </c>
      <c r="C143" s="30">
        <v>10.1</v>
      </c>
      <c r="D143" s="30">
        <v>-11</v>
      </c>
      <c r="E143" s="30">
        <v>0</v>
      </c>
    </row>
    <row r="144" spans="1:5" x14ac:dyDescent="0.2">
      <c r="A144" s="30" t="s">
        <v>3851</v>
      </c>
      <c r="B144" s="30" t="s">
        <v>4172</v>
      </c>
      <c r="C144" s="30">
        <v>-9.9</v>
      </c>
      <c r="D144" s="30">
        <v>2</v>
      </c>
      <c r="E144" s="30">
        <v>0</v>
      </c>
    </row>
    <row r="145" spans="1:5" x14ac:dyDescent="0.2">
      <c r="A145" s="30" t="s">
        <v>3544</v>
      </c>
      <c r="B145" s="30" t="s">
        <v>4173</v>
      </c>
      <c r="C145" s="30">
        <v>-2.2000000000000002</v>
      </c>
      <c r="D145" s="30">
        <v>3</v>
      </c>
      <c r="E145" s="30">
        <v>-10</v>
      </c>
    </row>
    <row r="146" spans="1:5" x14ac:dyDescent="0.2">
      <c r="A146" s="30" t="s">
        <v>319</v>
      </c>
      <c r="B146" s="30" t="s">
        <v>4174</v>
      </c>
      <c r="C146" s="30">
        <v>49.6</v>
      </c>
      <c r="D146" s="30">
        <v>27</v>
      </c>
      <c r="E146" s="30">
        <v>0</v>
      </c>
    </row>
    <row r="147" spans="1:5" x14ac:dyDescent="0.2">
      <c r="A147" s="30" t="s">
        <v>160</v>
      </c>
      <c r="B147" s="30" t="s">
        <v>4175</v>
      </c>
      <c r="C147" s="30">
        <v>-28.6</v>
      </c>
      <c r="D147" s="30">
        <v>-31</v>
      </c>
      <c r="E147" s="30">
        <v>-4</v>
      </c>
    </row>
    <row r="148" spans="1:5" x14ac:dyDescent="0.2">
      <c r="A148" s="30" t="s">
        <v>277</v>
      </c>
      <c r="B148" s="30" t="s">
        <v>4176</v>
      </c>
      <c r="C148" s="30">
        <v>-20.9</v>
      </c>
      <c r="D148" s="30">
        <v>12</v>
      </c>
      <c r="E148" s="30">
        <v>-10</v>
      </c>
    </row>
    <row r="149" spans="1:5" x14ac:dyDescent="0.2">
      <c r="A149" s="30" t="s">
        <v>322</v>
      </c>
      <c r="B149" s="30" t="s">
        <v>4177</v>
      </c>
      <c r="C149" s="30">
        <v>-18.3</v>
      </c>
      <c r="D149" s="30">
        <v>56</v>
      </c>
      <c r="E149" s="30">
        <v>10</v>
      </c>
    </row>
    <row r="150" spans="1:5" x14ac:dyDescent="0.2">
      <c r="A150" s="30" t="s">
        <v>325</v>
      </c>
      <c r="B150" s="30" t="s">
        <v>4178</v>
      </c>
      <c r="C150" s="30">
        <v>90.9</v>
      </c>
      <c r="D150" s="30">
        <v>-96</v>
      </c>
      <c r="E150" s="30">
        <v>-7</v>
      </c>
    </row>
    <row r="151" spans="1:5" x14ac:dyDescent="0.2">
      <c r="A151" s="30" t="s">
        <v>328</v>
      </c>
      <c r="B151" s="30" t="s">
        <v>4179</v>
      </c>
      <c r="C151" s="30">
        <v>51.4</v>
      </c>
      <c r="D151" s="30">
        <v>28</v>
      </c>
      <c r="E151" s="30">
        <v>5</v>
      </c>
    </row>
    <row r="152" spans="1:5" x14ac:dyDescent="0.2">
      <c r="A152" s="30" t="s">
        <v>3218</v>
      </c>
      <c r="B152" s="30" t="s">
        <v>4180</v>
      </c>
      <c r="C152" s="30">
        <v>21.7</v>
      </c>
      <c r="D152" s="30">
        <v>22</v>
      </c>
      <c r="E152" s="30">
        <v>4</v>
      </c>
    </row>
    <row r="153" spans="1:5" x14ac:dyDescent="0.2">
      <c r="A153" s="30" t="s">
        <v>3896</v>
      </c>
      <c r="B153" s="30" t="s">
        <v>4181</v>
      </c>
      <c r="C153" s="30">
        <v>-45.9</v>
      </c>
      <c r="D153" s="30">
        <v>6</v>
      </c>
      <c r="E153" s="30">
        <v>-7</v>
      </c>
    </row>
    <row r="154" spans="1:5" x14ac:dyDescent="0.2">
      <c r="A154" s="30" t="s">
        <v>3448</v>
      </c>
      <c r="B154" s="30" t="s">
        <v>4182</v>
      </c>
      <c r="C154" s="30">
        <v>-7.3</v>
      </c>
      <c r="D154" s="30">
        <v>-37</v>
      </c>
      <c r="E154" s="30">
        <v>-1</v>
      </c>
    </row>
    <row r="155" spans="1:5" x14ac:dyDescent="0.2">
      <c r="A155" s="30" t="s">
        <v>3518</v>
      </c>
      <c r="B155" s="30" t="s">
        <v>4183</v>
      </c>
      <c r="C155" s="30">
        <v>14.7</v>
      </c>
      <c r="D155" s="30">
        <v>-49</v>
      </c>
      <c r="E155" s="30">
        <v>8</v>
      </c>
    </row>
    <row r="156" spans="1:5" x14ac:dyDescent="0.2">
      <c r="A156" s="30" t="s">
        <v>3225</v>
      </c>
      <c r="B156" s="30" t="s">
        <v>4184</v>
      </c>
      <c r="C156" s="30">
        <v>14.4</v>
      </c>
      <c r="D156" s="30">
        <v>-54</v>
      </c>
      <c r="E156" s="30">
        <v>-4</v>
      </c>
    </row>
    <row r="157" spans="1:5" x14ac:dyDescent="0.2">
      <c r="A157" s="30" t="s">
        <v>3534</v>
      </c>
      <c r="B157" s="30" t="s">
        <v>4185</v>
      </c>
      <c r="C157" s="30">
        <v>-48</v>
      </c>
      <c r="D157" s="30">
        <v>-35</v>
      </c>
      <c r="E157" s="30">
        <v>-4</v>
      </c>
    </row>
    <row r="158" spans="1:5" x14ac:dyDescent="0.2">
      <c r="A158" s="30" t="s">
        <v>3793</v>
      </c>
      <c r="B158" s="30" t="s">
        <v>4186</v>
      </c>
      <c r="C158" s="30">
        <v>-56.7</v>
      </c>
      <c r="D158" s="30">
        <v>-38</v>
      </c>
      <c r="E158" s="30">
        <v>-5</v>
      </c>
    </row>
    <row r="159" spans="1:5" x14ac:dyDescent="0.2">
      <c r="A159" s="30" t="s">
        <v>3760</v>
      </c>
      <c r="B159" s="30" t="s">
        <v>4187</v>
      </c>
      <c r="C159" s="30">
        <v>-1.2</v>
      </c>
      <c r="D159" s="30">
        <v>10</v>
      </c>
      <c r="E159" s="30">
        <v>-4</v>
      </c>
    </row>
    <row r="160" spans="1:5" x14ac:dyDescent="0.2">
      <c r="A160" s="30" t="s">
        <v>3607</v>
      </c>
      <c r="B160" s="30" t="s">
        <v>4188</v>
      </c>
      <c r="C160" s="30">
        <v>-8.1</v>
      </c>
      <c r="D160" s="30">
        <v>-20</v>
      </c>
      <c r="E160" s="30">
        <v>12</v>
      </c>
    </row>
    <row r="161" spans="1:5" x14ac:dyDescent="0.2">
      <c r="A161" s="30" t="s">
        <v>3540</v>
      </c>
      <c r="B161" s="30" t="s">
        <v>4189</v>
      </c>
      <c r="C161" s="30">
        <v>-4.3</v>
      </c>
      <c r="D161" s="30">
        <v>-54</v>
      </c>
      <c r="E161" s="30">
        <v>-6</v>
      </c>
    </row>
    <row r="162" spans="1:5" x14ac:dyDescent="0.2">
      <c r="A162" s="30" t="s">
        <v>3536</v>
      </c>
      <c r="B162" s="30" t="s">
        <v>4190</v>
      </c>
      <c r="C162" s="30">
        <v>-48.5</v>
      </c>
      <c r="D162" s="30">
        <v>-18</v>
      </c>
      <c r="E162" s="30">
        <v>-7</v>
      </c>
    </row>
    <row r="163" spans="1:5" x14ac:dyDescent="0.2">
      <c r="A163" s="30" t="s">
        <v>3722</v>
      </c>
      <c r="B163" s="30" t="s">
        <v>4191</v>
      </c>
      <c r="C163" s="30">
        <v>18.899999999999999</v>
      </c>
      <c r="D163" s="30">
        <v>24</v>
      </c>
      <c r="E163" s="30">
        <v>7</v>
      </c>
    </row>
    <row r="164" spans="1:5" x14ac:dyDescent="0.2">
      <c r="A164" s="30" t="s">
        <v>331</v>
      </c>
      <c r="B164" s="30" t="s">
        <v>4192</v>
      </c>
      <c r="C164" s="30">
        <v>-23.8</v>
      </c>
      <c r="D164" s="30">
        <v>-34</v>
      </c>
      <c r="E164" s="30">
        <v>-12</v>
      </c>
    </row>
    <row r="165" spans="1:5" x14ac:dyDescent="0.2">
      <c r="A165" s="30" t="s">
        <v>2453</v>
      </c>
      <c r="B165" s="31" t="s">
        <v>4193</v>
      </c>
      <c r="C165" s="31">
        <v>32.6</v>
      </c>
      <c r="D165" s="31">
        <v>-36.200000000000003</v>
      </c>
      <c r="E165" s="31">
        <v>-4</v>
      </c>
    </row>
    <row r="166" spans="1:5" x14ac:dyDescent="0.2">
      <c r="A166" s="30" t="s">
        <v>2597</v>
      </c>
      <c r="B166" s="31" t="s">
        <v>4194</v>
      </c>
      <c r="C166" s="31">
        <v>23.8</v>
      </c>
      <c r="D166" s="31">
        <v>21</v>
      </c>
      <c r="E166" s="31">
        <v>-11</v>
      </c>
    </row>
    <row r="167" spans="1:5" x14ac:dyDescent="0.2">
      <c r="A167" s="30" t="s">
        <v>2345</v>
      </c>
      <c r="B167" s="31" t="s">
        <v>4195</v>
      </c>
      <c r="C167" s="31">
        <v>102.6</v>
      </c>
      <c r="D167" s="31">
        <v>74.5</v>
      </c>
      <c r="E167" s="31">
        <v>4</v>
      </c>
    </row>
    <row r="168" spans="1:5" x14ac:dyDescent="0.2">
      <c r="A168" s="30" t="s">
        <v>1982</v>
      </c>
      <c r="B168" s="31" t="s">
        <v>4196</v>
      </c>
      <c r="C168" s="31">
        <v>1.4</v>
      </c>
      <c r="D168" s="31">
        <v>-11.4</v>
      </c>
      <c r="E168" s="31">
        <v>10</v>
      </c>
    </row>
    <row r="169" spans="1:5" x14ac:dyDescent="0.2">
      <c r="A169" s="30" t="s">
        <v>2162</v>
      </c>
      <c r="B169" s="31" t="s">
        <v>4197</v>
      </c>
      <c r="C169" s="31">
        <v>-94.6</v>
      </c>
      <c r="D169" s="31">
        <v>-8</v>
      </c>
      <c r="E169" s="31">
        <v>2</v>
      </c>
    </row>
    <row r="170" spans="1:5" x14ac:dyDescent="0.2">
      <c r="A170" s="30" t="s">
        <v>334</v>
      </c>
      <c r="B170" s="30" t="s">
        <v>4198</v>
      </c>
      <c r="C170" s="30">
        <v>39.700000000000003</v>
      </c>
      <c r="D170" s="30">
        <v>-68</v>
      </c>
      <c r="E170" s="30">
        <v>-3</v>
      </c>
    </row>
    <row r="171" spans="1:5" x14ac:dyDescent="0.2">
      <c r="A171" s="30" t="s">
        <v>2327</v>
      </c>
      <c r="B171" s="31" t="s">
        <v>4199</v>
      </c>
      <c r="C171" s="31">
        <v>44.2</v>
      </c>
      <c r="D171" s="31">
        <v>-0.6</v>
      </c>
      <c r="E171" s="31">
        <v>-6</v>
      </c>
    </row>
    <row r="172" spans="1:5" x14ac:dyDescent="0.2">
      <c r="A172" s="30" t="s">
        <v>2057</v>
      </c>
      <c r="B172" s="31" t="s">
        <v>4200</v>
      </c>
      <c r="C172" s="31">
        <v>-124</v>
      </c>
      <c r="D172" s="31">
        <v>12.1</v>
      </c>
      <c r="E172" s="31">
        <v>-2</v>
      </c>
    </row>
    <row r="173" spans="1:5" x14ac:dyDescent="0.2">
      <c r="A173" s="30" t="s">
        <v>2585</v>
      </c>
      <c r="B173" s="31" t="s">
        <v>4201</v>
      </c>
      <c r="C173" s="31">
        <v>-294.7</v>
      </c>
      <c r="D173" s="31">
        <v>-2.8</v>
      </c>
      <c r="E173" s="31">
        <v>-4</v>
      </c>
    </row>
    <row r="174" spans="1:5" x14ac:dyDescent="0.2">
      <c r="A174" s="30" t="s">
        <v>2027</v>
      </c>
      <c r="B174" s="31" t="s">
        <v>4202</v>
      </c>
      <c r="C174" s="31">
        <v>58.3</v>
      </c>
      <c r="D174" s="31">
        <v>47</v>
      </c>
      <c r="E174" s="31">
        <v>-7</v>
      </c>
    </row>
    <row r="175" spans="1:5" x14ac:dyDescent="0.2">
      <c r="A175" s="30" t="s">
        <v>2420</v>
      </c>
      <c r="B175" s="31" t="s">
        <v>4203</v>
      </c>
      <c r="C175" s="31">
        <v>-1.4</v>
      </c>
      <c r="D175" s="31">
        <v>-21.4</v>
      </c>
      <c r="E175" s="31">
        <v>-10</v>
      </c>
    </row>
    <row r="176" spans="1:5" x14ac:dyDescent="0.2">
      <c r="A176" s="30" t="s">
        <v>3951</v>
      </c>
      <c r="B176" s="30" t="s">
        <v>4204</v>
      </c>
      <c r="C176" s="30">
        <v>105.8</v>
      </c>
      <c r="D176" s="30">
        <v>29</v>
      </c>
      <c r="E176" s="30">
        <v>15</v>
      </c>
    </row>
    <row r="177" spans="1:5" x14ac:dyDescent="0.2">
      <c r="A177" s="30" t="s">
        <v>337</v>
      </c>
      <c r="B177" s="30" t="s">
        <v>4205</v>
      </c>
      <c r="C177" s="30">
        <v>47</v>
      </c>
      <c r="D177" s="30">
        <v>24</v>
      </c>
      <c r="E177" s="30">
        <v>0</v>
      </c>
    </row>
    <row r="178" spans="1:5" x14ac:dyDescent="0.2">
      <c r="A178" s="30" t="s">
        <v>2504</v>
      </c>
      <c r="B178" s="31" t="s">
        <v>4206</v>
      </c>
      <c r="C178" s="31">
        <v>36.200000000000003</v>
      </c>
      <c r="D178" s="31">
        <v>-25.8</v>
      </c>
      <c r="E178" s="31">
        <v>0</v>
      </c>
    </row>
    <row r="179" spans="1:5" x14ac:dyDescent="0.2">
      <c r="A179" s="30" t="s">
        <v>1880</v>
      </c>
      <c r="B179" s="31" t="s">
        <v>4207</v>
      </c>
      <c r="C179" s="31">
        <v>56.6</v>
      </c>
      <c r="D179" s="31">
        <v>2.5</v>
      </c>
      <c r="E179" s="31">
        <v>-4</v>
      </c>
    </row>
    <row r="180" spans="1:5" x14ac:dyDescent="0.2">
      <c r="A180" s="30" t="s">
        <v>1808</v>
      </c>
      <c r="B180" s="31" t="s">
        <v>4208</v>
      </c>
      <c r="C180" s="31">
        <v>58</v>
      </c>
      <c r="D180" s="31">
        <v>2.5</v>
      </c>
      <c r="E180" s="31">
        <v>-1</v>
      </c>
    </row>
    <row r="181" spans="1:5" x14ac:dyDescent="0.2">
      <c r="A181" s="30" t="s">
        <v>2159</v>
      </c>
      <c r="B181" s="31" t="s">
        <v>4209</v>
      </c>
      <c r="C181" s="31">
        <v>-51.8</v>
      </c>
      <c r="D181" s="31">
        <v>-32.5</v>
      </c>
      <c r="E181" s="31">
        <v>-12</v>
      </c>
    </row>
    <row r="182" spans="1:5" x14ac:dyDescent="0.2">
      <c r="A182" s="30" t="s">
        <v>2330</v>
      </c>
      <c r="B182" s="31" t="s">
        <v>4210</v>
      </c>
      <c r="C182" s="31">
        <v>7.4</v>
      </c>
      <c r="D182" s="31">
        <v>-13.9</v>
      </c>
      <c r="E182" s="31">
        <v>-13</v>
      </c>
    </row>
    <row r="183" spans="1:5" x14ac:dyDescent="0.2">
      <c r="A183" s="30" t="s">
        <v>1718</v>
      </c>
      <c r="B183" s="31" t="s">
        <v>4211</v>
      </c>
      <c r="C183" s="31">
        <v>100</v>
      </c>
      <c r="D183" s="31">
        <v>43</v>
      </c>
      <c r="E183" s="31">
        <v>11</v>
      </c>
    </row>
    <row r="184" spans="1:5" x14ac:dyDescent="0.2">
      <c r="A184" s="30" t="s">
        <v>2246</v>
      </c>
      <c r="B184" s="31" t="s">
        <v>4212</v>
      </c>
      <c r="C184" s="31">
        <v>-3.4</v>
      </c>
      <c r="D184" s="31">
        <v>-5</v>
      </c>
      <c r="E184" s="31">
        <v>-4</v>
      </c>
    </row>
    <row r="185" spans="1:5" x14ac:dyDescent="0.2">
      <c r="A185" s="30" t="s">
        <v>1544</v>
      </c>
      <c r="B185" s="31" t="s">
        <v>4213</v>
      </c>
      <c r="C185" s="31">
        <v>2.1</v>
      </c>
      <c r="D185" s="31">
        <v>10.1</v>
      </c>
      <c r="E185" s="31">
        <v>-1</v>
      </c>
    </row>
    <row r="186" spans="1:5" x14ac:dyDescent="0.2">
      <c r="A186" s="30" t="s">
        <v>2285</v>
      </c>
      <c r="B186" s="31" t="s">
        <v>4214</v>
      </c>
      <c r="C186" s="31">
        <v>32.1</v>
      </c>
      <c r="D186" s="31">
        <v>-6.5</v>
      </c>
      <c r="E186" s="31">
        <v>1</v>
      </c>
    </row>
    <row r="187" spans="1:5" x14ac:dyDescent="0.2">
      <c r="A187" s="30" t="s">
        <v>1607</v>
      </c>
      <c r="B187" s="31" t="s">
        <v>4215</v>
      </c>
      <c r="C187" s="31">
        <v>-14.4</v>
      </c>
      <c r="D187" s="31">
        <v>-10.1</v>
      </c>
      <c r="E187" s="31">
        <v>1</v>
      </c>
    </row>
    <row r="188" spans="1:5" x14ac:dyDescent="0.2">
      <c r="A188" s="30" t="s">
        <v>2450</v>
      </c>
      <c r="B188" s="31" t="s">
        <v>4216</v>
      </c>
      <c r="C188" s="31">
        <v>-26.5</v>
      </c>
      <c r="D188" s="31">
        <v>-43.7</v>
      </c>
      <c r="E188" s="31">
        <v>-12</v>
      </c>
    </row>
    <row r="189" spans="1:5" x14ac:dyDescent="0.2">
      <c r="A189" s="30" t="s">
        <v>2384</v>
      </c>
      <c r="B189" s="31" t="s">
        <v>4217</v>
      </c>
      <c r="C189" s="31">
        <v>-87.6</v>
      </c>
      <c r="D189" s="31">
        <v>-1.3</v>
      </c>
      <c r="E189" s="31">
        <v>-2</v>
      </c>
    </row>
    <row r="190" spans="1:5" x14ac:dyDescent="0.2">
      <c r="A190" s="30" t="s">
        <v>1541</v>
      </c>
      <c r="B190" s="31" t="s">
        <v>4218</v>
      </c>
      <c r="C190" s="31">
        <v>-8.1999999999999993</v>
      </c>
      <c r="D190" s="31">
        <v>18.3</v>
      </c>
      <c r="E190" s="31">
        <v>0</v>
      </c>
    </row>
    <row r="191" spans="1:5" x14ac:dyDescent="0.2">
      <c r="A191" s="30" t="s">
        <v>340</v>
      </c>
      <c r="B191" s="30" t="s">
        <v>4219</v>
      </c>
      <c r="C191" s="30">
        <v>34.4</v>
      </c>
      <c r="D191" s="30">
        <v>-83</v>
      </c>
      <c r="E191" s="30">
        <v>9</v>
      </c>
    </row>
    <row r="192" spans="1:5" x14ac:dyDescent="0.2">
      <c r="A192" s="30" t="s">
        <v>2255</v>
      </c>
      <c r="B192" s="31" t="s">
        <v>4220</v>
      </c>
      <c r="C192" s="31">
        <v>41.5</v>
      </c>
      <c r="D192" s="31">
        <v>-7.2</v>
      </c>
      <c r="E192" s="31">
        <v>-1</v>
      </c>
    </row>
    <row r="193" spans="1:5" x14ac:dyDescent="0.2">
      <c r="A193" s="30" t="s">
        <v>2417</v>
      </c>
      <c r="B193" s="31" t="s">
        <v>4221</v>
      </c>
      <c r="C193" s="31">
        <v>24.5</v>
      </c>
      <c r="D193" s="31">
        <v>-11.7</v>
      </c>
      <c r="E193" s="31">
        <v>-14</v>
      </c>
    </row>
    <row r="194" spans="1:5" x14ac:dyDescent="0.2">
      <c r="A194" s="30" t="s">
        <v>2054</v>
      </c>
      <c r="B194" s="31" t="s">
        <v>4222</v>
      </c>
      <c r="C194" s="31">
        <v>57.9</v>
      </c>
      <c r="D194" s="31">
        <v>-13.2</v>
      </c>
      <c r="E194" s="31">
        <v>-12</v>
      </c>
    </row>
    <row r="195" spans="1:5" x14ac:dyDescent="0.2">
      <c r="A195" s="30" t="s">
        <v>1766</v>
      </c>
      <c r="B195" s="31" t="s">
        <v>4223</v>
      </c>
      <c r="C195" s="31">
        <v>16.3</v>
      </c>
      <c r="D195" s="31">
        <v>2.5</v>
      </c>
      <c r="E195" s="31">
        <v>-1</v>
      </c>
    </row>
    <row r="196" spans="1:5" x14ac:dyDescent="0.2">
      <c r="A196" s="30" t="s">
        <v>1631</v>
      </c>
      <c r="B196" s="31" t="s">
        <v>4224</v>
      </c>
      <c r="C196" s="31">
        <v>17.8</v>
      </c>
      <c r="D196" s="31">
        <v>-18.3</v>
      </c>
      <c r="E196" s="31">
        <v>-1</v>
      </c>
    </row>
    <row r="197" spans="1:5" x14ac:dyDescent="0.2">
      <c r="A197" s="30" t="s">
        <v>2462</v>
      </c>
      <c r="B197" s="31" t="s">
        <v>4225</v>
      </c>
      <c r="C197" s="31">
        <v>12.5</v>
      </c>
      <c r="D197" s="31">
        <v>0.9</v>
      </c>
      <c r="E197" s="31">
        <v>6</v>
      </c>
    </row>
    <row r="198" spans="1:5" x14ac:dyDescent="0.2">
      <c r="A198" s="30" t="s">
        <v>343</v>
      </c>
      <c r="B198" s="30" t="s">
        <v>4226</v>
      </c>
      <c r="C198" s="30">
        <v>27.4</v>
      </c>
      <c r="D198" s="30">
        <v>27</v>
      </c>
      <c r="E198" s="30">
        <v>2</v>
      </c>
    </row>
    <row r="199" spans="1:5" x14ac:dyDescent="0.2">
      <c r="A199" s="30" t="s">
        <v>2522</v>
      </c>
      <c r="B199" s="31" t="s">
        <v>4227</v>
      </c>
      <c r="C199" s="31">
        <v>-80.2</v>
      </c>
      <c r="D199" s="31">
        <v>-13.2</v>
      </c>
      <c r="E199" s="31">
        <v>-7</v>
      </c>
    </row>
    <row r="200" spans="1:5" x14ac:dyDescent="0.2">
      <c r="A200" s="30" t="s">
        <v>2333</v>
      </c>
      <c r="B200" s="31" t="s">
        <v>4228</v>
      </c>
      <c r="C200" s="31">
        <v>-31</v>
      </c>
      <c r="D200" s="31">
        <v>6.1</v>
      </c>
      <c r="E200" s="31">
        <v>-1</v>
      </c>
    </row>
    <row r="201" spans="1:5" x14ac:dyDescent="0.2">
      <c r="A201" s="30" t="s">
        <v>346</v>
      </c>
      <c r="B201" s="30" t="s">
        <v>4229</v>
      </c>
      <c r="C201" s="30">
        <v>42.7</v>
      </c>
      <c r="D201" s="30">
        <v>39</v>
      </c>
      <c r="E201" s="30">
        <v>4</v>
      </c>
    </row>
    <row r="202" spans="1:5" x14ac:dyDescent="0.2">
      <c r="A202" s="30" t="s">
        <v>1535</v>
      </c>
      <c r="B202" s="31" t="s">
        <v>4230</v>
      </c>
      <c r="C202" s="31">
        <v>0.2</v>
      </c>
      <c r="D202" s="31">
        <v>7</v>
      </c>
      <c r="E202" s="31">
        <v>2</v>
      </c>
    </row>
    <row r="203" spans="1:5" x14ac:dyDescent="0.2">
      <c r="A203" s="30" t="s">
        <v>2483</v>
      </c>
      <c r="B203" s="31" t="s">
        <v>4231</v>
      </c>
      <c r="C203" s="31">
        <v>-22.2</v>
      </c>
      <c r="D203" s="31">
        <v>-27.3</v>
      </c>
      <c r="E203" s="31">
        <v>-13</v>
      </c>
    </row>
    <row r="204" spans="1:5" x14ac:dyDescent="0.2">
      <c r="A204" s="30" t="s">
        <v>2114</v>
      </c>
      <c r="B204" s="31" t="s">
        <v>4232</v>
      </c>
      <c r="C204" s="31">
        <v>-54.4</v>
      </c>
      <c r="D204" s="31">
        <v>-11.7</v>
      </c>
      <c r="E204" s="31">
        <v>4</v>
      </c>
    </row>
    <row r="205" spans="1:5" x14ac:dyDescent="0.2">
      <c r="A205" s="30" t="s">
        <v>1643</v>
      </c>
      <c r="B205" s="31" t="s">
        <v>4233</v>
      </c>
      <c r="C205" s="31">
        <v>-4.5</v>
      </c>
      <c r="D205" s="31">
        <v>6.3</v>
      </c>
      <c r="E205" s="31">
        <v>14</v>
      </c>
    </row>
    <row r="206" spans="1:5" x14ac:dyDescent="0.2">
      <c r="A206" s="30" t="s">
        <v>2396</v>
      </c>
      <c r="B206" s="31" t="s">
        <v>4234</v>
      </c>
      <c r="C206" s="31">
        <v>31.9</v>
      </c>
      <c r="D206" s="31">
        <v>3.9</v>
      </c>
      <c r="E206" s="31">
        <v>-8</v>
      </c>
    </row>
    <row r="207" spans="1:5" x14ac:dyDescent="0.2">
      <c r="A207" s="30" t="s">
        <v>2147</v>
      </c>
      <c r="B207" s="31" t="s">
        <v>4235</v>
      </c>
      <c r="C207" s="31">
        <v>-11.2</v>
      </c>
      <c r="D207" s="31">
        <v>-13.9</v>
      </c>
      <c r="E207" s="31">
        <v>0</v>
      </c>
    </row>
    <row r="208" spans="1:5" x14ac:dyDescent="0.2">
      <c r="A208" s="30" t="s">
        <v>1712</v>
      </c>
      <c r="B208" s="31" t="s">
        <v>4236</v>
      </c>
      <c r="C208" s="31">
        <v>45.2</v>
      </c>
      <c r="D208" s="31">
        <v>8.1999999999999993</v>
      </c>
      <c r="E208" s="31">
        <v>1</v>
      </c>
    </row>
    <row r="209" spans="1:5" x14ac:dyDescent="0.2">
      <c r="A209" s="30" t="s">
        <v>2480</v>
      </c>
      <c r="B209" s="31" t="s">
        <v>4237</v>
      </c>
      <c r="C209" s="31">
        <v>-21</v>
      </c>
      <c r="D209" s="31">
        <v>-35.5</v>
      </c>
      <c r="E209" s="31">
        <v>-13</v>
      </c>
    </row>
    <row r="210" spans="1:5" x14ac:dyDescent="0.2">
      <c r="A210" s="30" t="s">
        <v>1991</v>
      </c>
      <c r="B210" s="31" t="s">
        <v>4238</v>
      </c>
      <c r="C210" s="31">
        <v>2.7</v>
      </c>
      <c r="D210" s="31">
        <v>19</v>
      </c>
      <c r="E210" s="31">
        <v>6</v>
      </c>
    </row>
    <row r="211" spans="1:5" x14ac:dyDescent="0.2">
      <c r="A211" s="30" t="s">
        <v>349</v>
      </c>
      <c r="B211" s="30" t="s">
        <v>4239</v>
      </c>
      <c r="C211" s="30">
        <v>-57.4</v>
      </c>
      <c r="D211" s="30">
        <v>-15</v>
      </c>
      <c r="E211" s="30">
        <v>-6</v>
      </c>
    </row>
    <row r="212" spans="1:5" x14ac:dyDescent="0.2">
      <c r="A212" s="30" t="s">
        <v>2279</v>
      </c>
      <c r="B212" s="31" t="s">
        <v>4240</v>
      </c>
      <c r="C212" s="31">
        <v>11.5</v>
      </c>
      <c r="D212" s="31">
        <v>-6.5</v>
      </c>
      <c r="E212" s="31">
        <v>-6</v>
      </c>
    </row>
    <row r="213" spans="1:5" x14ac:dyDescent="0.2">
      <c r="A213" s="30" t="s">
        <v>1928</v>
      </c>
      <c r="B213" s="31" t="s">
        <v>4241</v>
      </c>
      <c r="C213" s="31">
        <v>-13.5</v>
      </c>
      <c r="D213" s="31">
        <v>-4.4000000000000004</v>
      </c>
      <c r="E213" s="31">
        <v>-1</v>
      </c>
    </row>
    <row r="214" spans="1:5" x14ac:dyDescent="0.2">
      <c r="A214" s="30" t="s">
        <v>2234</v>
      </c>
      <c r="B214" s="31" t="s">
        <v>4242</v>
      </c>
      <c r="C214" s="31">
        <v>-63.5</v>
      </c>
      <c r="D214" s="31">
        <v>-14.7</v>
      </c>
      <c r="E214" s="31">
        <v>-9</v>
      </c>
    </row>
    <row r="215" spans="1:5" x14ac:dyDescent="0.2">
      <c r="A215" s="30" t="s">
        <v>1988</v>
      </c>
      <c r="B215" s="31" t="s">
        <v>4243</v>
      </c>
      <c r="C215" s="31">
        <v>-37.4</v>
      </c>
      <c r="D215" s="31">
        <v>27.8</v>
      </c>
      <c r="E215" s="31">
        <v>0</v>
      </c>
    </row>
    <row r="216" spans="1:5" x14ac:dyDescent="0.2">
      <c r="A216" s="30" t="s">
        <v>2336</v>
      </c>
      <c r="B216" s="31" t="s">
        <v>4244</v>
      </c>
      <c r="C216" s="31">
        <v>97.2</v>
      </c>
      <c r="D216" s="31">
        <v>70.8</v>
      </c>
      <c r="E216" s="31">
        <v>-4</v>
      </c>
    </row>
    <row r="217" spans="1:5" x14ac:dyDescent="0.2">
      <c r="A217" s="30" t="s">
        <v>2156</v>
      </c>
      <c r="B217" s="31" t="s">
        <v>4245</v>
      </c>
      <c r="C217" s="31">
        <v>32.200000000000003</v>
      </c>
      <c r="D217" s="31">
        <v>-31.8</v>
      </c>
      <c r="E217" s="31">
        <v>-7</v>
      </c>
    </row>
    <row r="218" spans="1:5" x14ac:dyDescent="0.2">
      <c r="A218" s="30" t="s">
        <v>2108</v>
      </c>
      <c r="B218" s="31" t="s">
        <v>4246</v>
      </c>
      <c r="C218" s="31">
        <v>30</v>
      </c>
      <c r="D218" s="31">
        <v>-11.7</v>
      </c>
      <c r="E218" s="31">
        <v>-1</v>
      </c>
    </row>
    <row r="219" spans="1:5" x14ac:dyDescent="0.2">
      <c r="A219" s="30" t="s">
        <v>1883</v>
      </c>
      <c r="B219" s="31" t="s">
        <v>4247</v>
      </c>
      <c r="C219" s="31">
        <v>26.6</v>
      </c>
      <c r="D219" s="31">
        <v>-12</v>
      </c>
      <c r="E219" s="31">
        <v>1</v>
      </c>
    </row>
    <row r="220" spans="1:5" x14ac:dyDescent="0.2">
      <c r="A220" s="30" t="s">
        <v>2207</v>
      </c>
      <c r="B220" s="31" t="s">
        <v>4248</v>
      </c>
      <c r="C220" s="31">
        <v>-4.5999999999999996</v>
      </c>
      <c r="D220" s="31">
        <v>-51.1</v>
      </c>
      <c r="E220" s="31">
        <v>-16</v>
      </c>
    </row>
    <row r="221" spans="1:5" x14ac:dyDescent="0.2">
      <c r="A221" s="30" t="s">
        <v>1658</v>
      </c>
      <c r="B221" s="31" t="s">
        <v>4249</v>
      </c>
      <c r="C221" s="31">
        <v>12.9</v>
      </c>
      <c r="D221" s="31">
        <v>4.4000000000000004</v>
      </c>
      <c r="E221" s="31">
        <v>-1</v>
      </c>
    </row>
    <row r="222" spans="1:5" x14ac:dyDescent="0.2">
      <c r="A222" s="30" t="s">
        <v>1820</v>
      </c>
      <c r="B222" s="31" t="s">
        <v>4250</v>
      </c>
      <c r="C222" s="31">
        <v>48.6</v>
      </c>
      <c r="D222" s="31">
        <v>15.8</v>
      </c>
      <c r="E222" s="31">
        <v>3</v>
      </c>
    </row>
    <row r="223" spans="1:5" x14ac:dyDescent="0.2">
      <c r="A223" s="30" t="s">
        <v>2486</v>
      </c>
      <c r="B223" s="31" t="s">
        <v>4251</v>
      </c>
      <c r="C223" s="31">
        <v>35.9</v>
      </c>
      <c r="D223" s="31">
        <v>1.7</v>
      </c>
      <c r="E223" s="31">
        <v>21</v>
      </c>
    </row>
    <row r="224" spans="1:5" x14ac:dyDescent="0.2">
      <c r="A224" s="30" t="s">
        <v>1769</v>
      </c>
      <c r="B224" s="31" t="s">
        <v>4252</v>
      </c>
      <c r="C224" s="31">
        <v>37.4</v>
      </c>
      <c r="D224" s="31">
        <v>-1.9</v>
      </c>
      <c r="E224" s="31">
        <v>-3</v>
      </c>
    </row>
    <row r="225" spans="1:5" x14ac:dyDescent="0.2">
      <c r="A225" s="30" t="s">
        <v>2357</v>
      </c>
      <c r="B225" s="31" t="s">
        <v>4253</v>
      </c>
      <c r="C225" s="31">
        <v>-11.6</v>
      </c>
      <c r="D225" s="31">
        <v>16.5</v>
      </c>
      <c r="E225" s="31">
        <v>5</v>
      </c>
    </row>
    <row r="226" spans="1:5" x14ac:dyDescent="0.2">
      <c r="A226" s="30" t="s">
        <v>352</v>
      </c>
      <c r="B226" s="30" t="s">
        <v>4254</v>
      </c>
      <c r="C226" s="30">
        <v>73.099999999999994</v>
      </c>
      <c r="D226" s="30">
        <v>41</v>
      </c>
      <c r="E226" s="30">
        <v>0</v>
      </c>
    </row>
    <row r="227" spans="1:5" x14ac:dyDescent="0.2">
      <c r="A227" s="30" t="s">
        <v>2405</v>
      </c>
      <c r="B227" s="31" t="s">
        <v>4255</v>
      </c>
      <c r="C227" s="31">
        <v>-64.3</v>
      </c>
      <c r="D227" s="31">
        <v>-13.2</v>
      </c>
      <c r="E227" s="31">
        <v>-9</v>
      </c>
    </row>
    <row r="228" spans="1:5" x14ac:dyDescent="0.2">
      <c r="A228" s="30" t="s">
        <v>2558</v>
      </c>
      <c r="B228" s="31" t="s">
        <v>4256</v>
      </c>
      <c r="C228" s="31">
        <v>-42.6</v>
      </c>
      <c r="D228" s="31">
        <v>21</v>
      </c>
      <c r="E228" s="31">
        <v>0</v>
      </c>
    </row>
    <row r="229" spans="1:5" x14ac:dyDescent="0.2">
      <c r="A229" s="30" t="s">
        <v>2459</v>
      </c>
      <c r="B229" s="31" t="s">
        <v>4257</v>
      </c>
      <c r="C229" s="31">
        <v>93.8</v>
      </c>
      <c r="D229" s="31">
        <v>19.5</v>
      </c>
      <c r="E229" s="31">
        <v>-7</v>
      </c>
    </row>
    <row r="230" spans="1:5" x14ac:dyDescent="0.2">
      <c r="A230" s="30" t="s">
        <v>1817</v>
      </c>
      <c r="B230" s="31" t="s">
        <v>4258</v>
      </c>
      <c r="C230" s="31">
        <v>-14.3</v>
      </c>
      <c r="D230" s="31">
        <v>5.7</v>
      </c>
      <c r="E230" s="31">
        <v>2</v>
      </c>
    </row>
    <row r="231" spans="1:5" x14ac:dyDescent="0.2">
      <c r="A231" s="30" t="s">
        <v>1469</v>
      </c>
      <c r="B231" s="31" t="s">
        <v>4259</v>
      </c>
      <c r="C231" s="31">
        <v>43</v>
      </c>
      <c r="D231" s="31">
        <v>34.799999999999997</v>
      </c>
      <c r="E231" s="31">
        <v>-1</v>
      </c>
    </row>
    <row r="232" spans="1:5" x14ac:dyDescent="0.2">
      <c r="A232" s="30" t="s">
        <v>1568</v>
      </c>
      <c r="B232" s="31" t="s">
        <v>4260</v>
      </c>
      <c r="C232" s="31">
        <v>35.299999999999997</v>
      </c>
      <c r="D232" s="31">
        <v>-29.1</v>
      </c>
      <c r="E232" s="31">
        <v>0</v>
      </c>
    </row>
    <row r="233" spans="1:5" x14ac:dyDescent="0.2">
      <c r="A233" s="30" t="s">
        <v>2288</v>
      </c>
      <c r="B233" s="31" t="s">
        <v>4261</v>
      </c>
      <c r="C233" s="31">
        <v>42.9</v>
      </c>
      <c r="D233" s="31">
        <v>-2</v>
      </c>
      <c r="E233" s="31">
        <v>-3</v>
      </c>
    </row>
    <row r="234" spans="1:5" x14ac:dyDescent="0.2">
      <c r="A234" s="30" t="s">
        <v>1709</v>
      </c>
      <c r="B234" s="31" t="s">
        <v>4262</v>
      </c>
      <c r="C234" s="31">
        <v>41.2</v>
      </c>
      <c r="D234" s="31">
        <v>7</v>
      </c>
      <c r="E234" s="31">
        <v>5</v>
      </c>
    </row>
    <row r="235" spans="1:5" x14ac:dyDescent="0.2">
      <c r="A235" s="30" t="s">
        <v>355</v>
      </c>
      <c r="B235" s="30" t="s">
        <v>4263</v>
      </c>
      <c r="C235" s="30">
        <v>29</v>
      </c>
      <c r="D235" s="30">
        <v>13</v>
      </c>
      <c r="E235" s="30">
        <v>2</v>
      </c>
    </row>
    <row r="236" spans="1:5" x14ac:dyDescent="0.2">
      <c r="A236" s="30" t="s">
        <v>358</v>
      </c>
      <c r="B236" s="30" t="s">
        <v>4264</v>
      </c>
      <c r="C236" s="30">
        <v>17.399999999999999</v>
      </c>
      <c r="D236" s="30">
        <v>28</v>
      </c>
      <c r="E236" s="30">
        <v>1</v>
      </c>
    </row>
    <row r="237" spans="1:5" x14ac:dyDescent="0.2">
      <c r="A237" s="30" t="s">
        <v>1940</v>
      </c>
      <c r="B237" s="31" t="s">
        <v>4265</v>
      </c>
      <c r="C237" s="31">
        <v>-3.6</v>
      </c>
      <c r="D237" s="31">
        <v>-12.6</v>
      </c>
      <c r="E237" s="31">
        <v>6</v>
      </c>
    </row>
    <row r="238" spans="1:5" x14ac:dyDescent="0.2">
      <c r="A238" s="30" t="s">
        <v>1538</v>
      </c>
      <c r="B238" s="31" t="s">
        <v>4266</v>
      </c>
      <c r="C238" s="31">
        <v>23.1</v>
      </c>
      <c r="D238" s="31">
        <v>13.9</v>
      </c>
      <c r="E238" s="31">
        <v>1</v>
      </c>
    </row>
    <row r="239" spans="1:5" x14ac:dyDescent="0.2">
      <c r="A239" s="30" t="s">
        <v>2063</v>
      </c>
      <c r="B239" s="31" t="s">
        <v>4267</v>
      </c>
      <c r="C239" s="31">
        <v>12.4</v>
      </c>
      <c r="D239" s="31">
        <v>9.1</v>
      </c>
      <c r="E239" s="31">
        <v>0</v>
      </c>
    </row>
    <row r="240" spans="1:5" x14ac:dyDescent="0.2">
      <c r="A240" s="30" t="s">
        <v>2228</v>
      </c>
      <c r="B240" s="31" t="s">
        <v>4268</v>
      </c>
      <c r="C240" s="31">
        <v>-73.599999999999994</v>
      </c>
      <c r="D240" s="31">
        <v>-19.100000000000001</v>
      </c>
      <c r="E240" s="31">
        <v>1</v>
      </c>
    </row>
    <row r="241" spans="1:5" x14ac:dyDescent="0.2">
      <c r="A241" s="30" t="s">
        <v>1700</v>
      </c>
      <c r="B241" s="31" t="s">
        <v>4269</v>
      </c>
      <c r="C241" s="31">
        <v>-1.7</v>
      </c>
      <c r="D241" s="31">
        <v>12.6</v>
      </c>
      <c r="E241" s="31">
        <v>7</v>
      </c>
    </row>
    <row r="242" spans="1:5" x14ac:dyDescent="0.2">
      <c r="A242" s="30" t="s">
        <v>361</v>
      </c>
      <c r="B242" s="30" t="s">
        <v>4270</v>
      </c>
      <c r="C242" s="30">
        <v>0.6</v>
      </c>
      <c r="D242" s="30">
        <v>12</v>
      </c>
      <c r="E242" s="30">
        <v>-7</v>
      </c>
    </row>
    <row r="243" spans="1:5" x14ac:dyDescent="0.2">
      <c r="A243" s="30" t="s">
        <v>1979</v>
      </c>
      <c r="B243" s="31" t="s">
        <v>4271</v>
      </c>
      <c r="C243" s="31">
        <v>29.8</v>
      </c>
      <c r="D243" s="31">
        <v>9.5</v>
      </c>
      <c r="E243" s="31">
        <v>4</v>
      </c>
    </row>
    <row r="244" spans="1:5" x14ac:dyDescent="0.2">
      <c r="A244" s="30" t="s">
        <v>1502</v>
      </c>
      <c r="B244" s="31" t="s">
        <v>4272</v>
      </c>
      <c r="C244" s="31">
        <v>32.1</v>
      </c>
      <c r="D244" s="31">
        <v>32.9</v>
      </c>
      <c r="E244" s="31">
        <v>-5</v>
      </c>
    </row>
    <row r="245" spans="1:5" x14ac:dyDescent="0.2">
      <c r="A245" s="30" t="s">
        <v>1472</v>
      </c>
      <c r="B245" s="31" t="s">
        <v>4273</v>
      </c>
      <c r="C245" s="31">
        <v>48.9</v>
      </c>
      <c r="D245" s="31">
        <v>36</v>
      </c>
      <c r="E245" s="31">
        <v>-5</v>
      </c>
    </row>
    <row r="246" spans="1:5" x14ac:dyDescent="0.2">
      <c r="A246" s="30" t="s">
        <v>2360</v>
      </c>
      <c r="B246" s="31" t="s">
        <v>4274</v>
      </c>
      <c r="C246" s="31">
        <v>-1.2</v>
      </c>
      <c r="D246" s="31">
        <v>4.5999999999999996</v>
      </c>
      <c r="E246" s="31">
        <v>-4</v>
      </c>
    </row>
    <row r="247" spans="1:5" x14ac:dyDescent="0.2">
      <c r="A247" s="30" t="s">
        <v>2363</v>
      </c>
      <c r="B247" s="31" t="s">
        <v>4275</v>
      </c>
      <c r="C247" s="31">
        <v>-65</v>
      </c>
      <c r="D247" s="31">
        <v>-19.899999999999999</v>
      </c>
      <c r="E247" s="31">
        <v>-11</v>
      </c>
    </row>
    <row r="248" spans="1:5" x14ac:dyDescent="0.2">
      <c r="A248" s="30" t="s">
        <v>1517</v>
      </c>
      <c r="B248" s="31" t="s">
        <v>4276</v>
      </c>
      <c r="C248" s="31">
        <v>23.5</v>
      </c>
      <c r="D248" s="31">
        <v>20.9</v>
      </c>
      <c r="E248" s="31">
        <v>-4</v>
      </c>
    </row>
    <row r="249" spans="1:5" x14ac:dyDescent="0.2">
      <c r="A249" s="30" t="s">
        <v>364</v>
      </c>
      <c r="B249" s="30" t="s">
        <v>4277</v>
      </c>
      <c r="C249" s="30">
        <v>9.6</v>
      </c>
      <c r="D249" s="30">
        <v>-15</v>
      </c>
      <c r="E249" s="30">
        <v>-11</v>
      </c>
    </row>
    <row r="250" spans="1:5" x14ac:dyDescent="0.2">
      <c r="A250" s="30" t="s">
        <v>2501</v>
      </c>
      <c r="B250" s="31" t="s">
        <v>4278</v>
      </c>
      <c r="C250" s="31">
        <v>9.9</v>
      </c>
      <c r="D250" s="31">
        <v>-28.1</v>
      </c>
      <c r="E250" s="31">
        <v>-6</v>
      </c>
    </row>
    <row r="251" spans="1:5" x14ac:dyDescent="0.2">
      <c r="A251" s="30" t="s">
        <v>2366</v>
      </c>
      <c r="B251" s="31" t="s">
        <v>4279</v>
      </c>
      <c r="C251" s="31">
        <v>40.5</v>
      </c>
      <c r="D251" s="31">
        <v>-7.2</v>
      </c>
      <c r="E251" s="31">
        <v>-5</v>
      </c>
    </row>
    <row r="252" spans="1:5" x14ac:dyDescent="0.2">
      <c r="A252" s="30" t="s">
        <v>2243</v>
      </c>
      <c r="B252" s="31" t="s">
        <v>4280</v>
      </c>
      <c r="C252" s="31">
        <v>37.799999999999997</v>
      </c>
      <c r="D252" s="31">
        <v>-26.6</v>
      </c>
      <c r="E252" s="31">
        <v>-13</v>
      </c>
    </row>
    <row r="253" spans="1:5" x14ac:dyDescent="0.2">
      <c r="A253" s="30" t="s">
        <v>1451</v>
      </c>
      <c r="B253" s="31" t="s">
        <v>4281</v>
      </c>
      <c r="C253" s="31">
        <v>45.3</v>
      </c>
      <c r="D253" s="31">
        <v>27.2</v>
      </c>
      <c r="E253" s="31">
        <v>-4</v>
      </c>
    </row>
    <row r="254" spans="1:5" x14ac:dyDescent="0.2">
      <c r="A254" s="30" t="s">
        <v>1697</v>
      </c>
      <c r="B254" s="31" t="s">
        <v>4282</v>
      </c>
      <c r="C254" s="31">
        <v>35.9</v>
      </c>
      <c r="D254" s="31">
        <v>10.7</v>
      </c>
      <c r="E254" s="31">
        <v>8</v>
      </c>
    </row>
    <row r="255" spans="1:5" x14ac:dyDescent="0.2">
      <c r="A255" s="30" t="s">
        <v>2555</v>
      </c>
      <c r="B255" s="31" t="s">
        <v>4283</v>
      </c>
      <c r="C255" s="31">
        <v>22.6</v>
      </c>
      <c r="D255" s="31">
        <v>19.5</v>
      </c>
      <c r="E255" s="31">
        <v>-2</v>
      </c>
    </row>
    <row r="256" spans="1:5" x14ac:dyDescent="0.2">
      <c r="A256" s="30" t="s">
        <v>1874</v>
      </c>
      <c r="B256" s="31" t="s">
        <v>4284</v>
      </c>
      <c r="C256" s="31">
        <v>44.6</v>
      </c>
      <c r="D256" s="31">
        <v>-17.100000000000001</v>
      </c>
      <c r="E256" s="31">
        <v>-1</v>
      </c>
    </row>
    <row r="257" spans="1:5" x14ac:dyDescent="0.2">
      <c r="A257" s="30" t="s">
        <v>1652</v>
      </c>
      <c r="B257" s="31" t="s">
        <v>4285</v>
      </c>
      <c r="C257" s="31">
        <v>-28.4</v>
      </c>
      <c r="D257" s="31">
        <v>3.8</v>
      </c>
      <c r="E257" s="31">
        <v>-4</v>
      </c>
    </row>
    <row r="258" spans="1:5" x14ac:dyDescent="0.2">
      <c r="A258" s="30" t="s">
        <v>2477</v>
      </c>
      <c r="B258" s="31" t="s">
        <v>4286</v>
      </c>
      <c r="C258" s="31">
        <v>14.1</v>
      </c>
      <c r="D258" s="31">
        <v>-19.100000000000001</v>
      </c>
      <c r="E258" s="31">
        <v>-10</v>
      </c>
    </row>
    <row r="259" spans="1:5" x14ac:dyDescent="0.2">
      <c r="A259" s="30" t="s">
        <v>2339</v>
      </c>
      <c r="B259" s="31" t="s">
        <v>4287</v>
      </c>
      <c r="C259" s="31">
        <v>-4.8</v>
      </c>
      <c r="D259" s="31">
        <v>-22.9</v>
      </c>
      <c r="E259" s="31">
        <v>-17</v>
      </c>
    </row>
    <row r="260" spans="1:5" x14ac:dyDescent="0.2">
      <c r="A260" s="30" t="s">
        <v>2066</v>
      </c>
      <c r="B260" s="31" t="s">
        <v>4288</v>
      </c>
      <c r="C260" s="31">
        <v>24.5</v>
      </c>
      <c r="D260" s="31">
        <v>41.1</v>
      </c>
      <c r="E260" s="31">
        <v>13</v>
      </c>
    </row>
    <row r="261" spans="1:5" x14ac:dyDescent="0.2">
      <c r="A261" s="30" t="s">
        <v>367</v>
      </c>
      <c r="B261" s="30" t="s">
        <v>4289</v>
      </c>
      <c r="C261" s="30">
        <v>33</v>
      </c>
      <c r="D261" s="30">
        <v>-31</v>
      </c>
      <c r="E261" s="30">
        <v>4</v>
      </c>
    </row>
    <row r="262" spans="1:5" x14ac:dyDescent="0.2">
      <c r="A262" s="30" t="s">
        <v>1811</v>
      </c>
      <c r="B262" s="31" t="s">
        <v>4290</v>
      </c>
      <c r="C262" s="31">
        <v>-30.3</v>
      </c>
      <c r="D262" s="31">
        <v>4.4000000000000004</v>
      </c>
      <c r="E262" s="31">
        <v>0</v>
      </c>
    </row>
    <row r="263" spans="1:5" x14ac:dyDescent="0.2">
      <c r="A263" s="30" t="s">
        <v>2369</v>
      </c>
      <c r="B263" s="31" t="s">
        <v>4291</v>
      </c>
      <c r="C263" s="31">
        <v>-20.7</v>
      </c>
      <c r="D263" s="31">
        <v>-4.3</v>
      </c>
      <c r="E263" s="31">
        <v>-7</v>
      </c>
    </row>
    <row r="264" spans="1:5" x14ac:dyDescent="0.2">
      <c r="A264" s="30" t="s">
        <v>2204</v>
      </c>
      <c r="B264" s="31" t="s">
        <v>4292</v>
      </c>
      <c r="C264" s="31">
        <v>22.6</v>
      </c>
      <c r="D264" s="31">
        <v>-40.700000000000003</v>
      </c>
      <c r="E264" s="31">
        <v>-12</v>
      </c>
    </row>
    <row r="265" spans="1:5" x14ac:dyDescent="0.2">
      <c r="A265" s="30" t="s">
        <v>1946</v>
      </c>
      <c r="B265" s="31" t="s">
        <v>4293</v>
      </c>
      <c r="C265" s="31">
        <v>20.8</v>
      </c>
      <c r="D265" s="31">
        <v>0</v>
      </c>
      <c r="E265" s="31">
        <v>2</v>
      </c>
    </row>
    <row r="266" spans="1:5" x14ac:dyDescent="0.2">
      <c r="A266" s="30" t="s">
        <v>370</v>
      </c>
      <c r="B266" s="30" t="s">
        <v>4294</v>
      </c>
      <c r="C266" s="30">
        <v>37.799999999999997</v>
      </c>
      <c r="D266" s="30">
        <v>-43</v>
      </c>
      <c r="E266" s="30">
        <v>-1</v>
      </c>
    </row>
    <row r="267" spans="1:5" x14ac:dyDescent="0.2">
      <c r="A267" s="30" t="s">
        <v>2048</v>
      </c>
      <c r="B267" s="31" t="s">
        <v>4295</v>
      </c>
      <c r="C267" s="31">
        <v>34.799999999999997</v>
      </c>
      <c r="D267" s="31">
        <v>-6.5</v>
      </c>
      <c r="E267" s="31">
        <v>-7</v>
      </c>
    </row>
    <row r="268" spans="1:5" x14ac:dyDescent="0.2">
      <c r="A268" s="30" t="s">
        <v>1676</v>
      </c>
      <c r="B268" s="31" t="s">
        <v>4296</v>
      </c>
      <c r="C268" s="31">
        <v>86.5</v>
      </c>
      <c r="D268" s="31">
        <v>64.5</v>
      </c>
      <c r="E268" s="31">
        <v>7</v>
      </c>
    </row>
    <row r="269" spans="1:5" x14ac:dyDescent="0.2">
      <c r="A269" s="30" t="s">
        <v>2087</v>
      </c>
      <c r="B269" s="31" t="s">
        <v>4297</v>
      </c>
      <c r="C269" s="31">
        <v>75.7</v>
      </c>
      <c r="D269" s="31">
        <v>31.4</v>
      </c>
      <c r="E269" s="31">
        <v>1</v>
      </c>
    </row>
    <row r="270" spans="1:5" x14ac:dyDescent="0.2">
      <c r="A270" s="30" t="s">
        <v>1733</v>
      </c>
      <c r="B270" s="31" t="s">
        <v>4298</v>
      </c>
      <c r="C270" s="31">
        <v>29.3</v>
      </c>
      <c r="D270" s="31">
        <v>25.9</v>
      </c>
      <c r="E270" s="31">
        <v>-5</v>
      </c>
    </row>
    <row r="271" spans="1:5" x14ac:dyDescent="0.2">
      <c r="A271" s="30" t="s">
        <v>2471</v>
      </c>
      <c r="B271" s="31" t="s">
        <v>4299</v>
      </c>
      <c r="C271" s="31">
        <v>37.5</v>
      </c>
      <c r="D271" s="31">
        <v>-11</v>
      </c>
      <c r="E271" s="31">
        <v>-30</v>
      </c>
    </row>
    <row r="272" spans="1:5" x14ac:dyDescent="0.2">
      <c r="A272" s="30" t="s">
        <v>373</v>
      </c>
      <c r="B272" s="30" t="s">
        <v>4300</v>
      </c>
      <c r="C272" s="30">
        <v>31.6</v>
      </c>
      <c r="D272" s="30">
        <v>-49</v>
      </c>
      <c r="E272" s="30">
        <v>-6</v>
      </c>
    </row>
    <row r="273" spans="1:5" x14ac:dyDescent="0.2">
      <c r="A273" s="30" t="s">
        <v>3789</v>
      </c>
      <c r="B273" s="30" t="s">
        <v>4301</v>
      </c>
      <c r="C273" s="30">
        <v>-30.1</v>
      </c>
      <c r="D273" s="30">
        <v>0</v>
      </c>
      <c r="E273" s="30">
        <v>2</v>
      </c>
    </row>
    <row r="274" spans="1:5" x14ac:dyDescent="0.2">
      <c r="A274" s="30" t="s">
        <v>3890</v>
      </c>
      <c r="B274" s="30" t="s">
        <v>4302</v>
      </c>
      <c r="C274" s="30">
        <v>-101.7</v>
      </c>
      <c r="D274" s="30">
        <v>-3</v>
      </c>
      <c r="E274" s="30">
        <v>-4</v>
      </c>
    </row>
    <row r="275" spans="1:5" x14ac:dyDescent="0.2">
      <c r="A275" s="30" t="s">
        <v>3992</v>
      </c>
      <c r="B275" s="30" t="s">
        <v>4303</v>
      </c>
      <c r="C275" s="30">
        <v>-5.4</v>
      </c>
      <c r="D275" s="30">
        <v>-3</v>
      </c>
      <c r="E275" s="30">
        <v>9</v>
      </c>
    </row>
    <row r="276" spans="1:5" x14ac:dyDescent="0.2">
      <c r="A276" s="30" t="s">
        <v>376</v>
      </c>
      <c r="B276" s="30" t="s">
        <v>4304</v>
      </c>
      <c r="C276" s="30">
        <v>105.5</v>
      </c>
      <c r="D276" s="30">
        <v>78</v>
      </c>
      <c r="E276" s="30">
        <v>-11</v>
      </c>
    </row>
    <row r="277" spans="1:5" x14ac:dyDescent="0.2">
      <c r="A277" s="30" t="s">
        <v>379</v>
      </c>
      <c r="B277" s="30" t="s">
        <v>4305</v>
      </c>
      <c r="C277" s="30">
        <v>90.7</v>
      </c>
      <c r="D277" s="30">
        <v>38</v>
      </c>
      <c r="E277" s="30">
        <v>-7</v>
      </c>
    </row>
    <row r="278" spans="1:5" x14ac:dyDescent="0.2">
      <c r="A278" s="30" t="s">
        <v>382</v>
      </c>
      <c r="B278" s="30" t="s">
        <v>4306</v>
      </c>
      <c r="C278" s="30">
        <v>30.3</v>
      </c>
      <c r="D278" s="30">
        <v>-10</v>
      </c>
      <c r="E278" s="30">
        <v>-5</v>
      </c>
    </row>
    <row r="279" spans="1:5" x14ac:dyDescent="0.2">
      <c r="A279" s="30" t="s">
        <v>2375</v>
      </c>
      <c r="B279" s="31" t="s">
        <v>4307</v>
      </c>
      <c r="C279" s="31">
        <v>62.5</v>
      </c>
      <c r="D279" s="31">
        <v>-2</v>
      </c>
      <c r="E279" s="31">
        <v>-12</v>
      </c>
    </row>
    <row r="280" spans="1:5" x14ac:dyDescent="0.2">
      <c r="A280" s="30" t="s">
        <v>385</v>
      </c>
      <c r="B280" s="30" t="s">
        <v>4308</v>
      </c>
      <c r="C280" s="30">
        <v>19.8</v>
      </c>
      <c r="D280" s="30">
        <v>0</v>
      </c>
      <c r="E280" s="30">
        <v>-4</v>
      </c>
    </row>
    <row r="281" spans="1:5" x14ac:dyDescent="0.2">
      <c r="A281" s="30" t="s">
        <v>2378</v>
      </c>
      <c r="B281" s="31" t="s">
        <v>4309</v>
      </c>
      <c r="C281" s="31">
        <v>60.5</v>
      </c>
      <c r="D281" s="31">
        <v>9.1</v>
      </c>
      <c r="E281" s="31">
        <v>-9</v>
      </c>
    </row>
    <row r="282" spans="1:5" x14ac:dyDescent="0.2">
      <c r="A282" s="30" t="s">
        <v>2387</v>
      </c>
      <c r="B282" s="31" t="s">
        <v>4310</v>
      </c>
      <c r="C282" s="31">
        <v>18.5</v>
      </c>
      <c r="D282" s="31">
        <v>-8.6999999999999993</v>
      </c>
      <c r="E282" s="31">
        <v>-8</v>
      </c>
    </row>
    <row r="283" spans="1:5" x14ac:dyDescent="0.2">
      <c r="A283" s="30" t="s">
        <v>2072</v>
      </c>
      <c r="B283" s="31" t="s">
        <v>4311</v>
      </c>
      <c r="C283" s="31">
        <v>-3.9</v>
      </c>
      <c r="D283" s="31">
        <v>18.8</v>
      </c>
      <c r="E283" s="31">
        <v>-8</v>
      </c>
    </row>
    <row r="284" spans="1:5" x14ac:dyDescent="0.2">
      <c r="A284" s="30" t="s">
        <v>2291</v>
      </c>
      <c r="B284" s="31" t="s">
        <v>4312</v>
      </c>
      <c r="C284" s="31">
        <v>90.5</v>
      </c>
      <c r="D284" s="31">
        <v>84.2</v>
      </c>
      <c r="E284" s="31">
        <v>-7</v>
      </c>
    </row>
    <row r="285" spans="1:5" x14ac:dyDescent="0.2">
      <c r="A285" s="30" t="s">
        <v>388</v>
      </c>
      <c r="B285" s="30" t="s">
        <v>4313</v>
      </c>
      <c r="C285" s="30">
        <v>35.5</v>
      </c>
      <c r="D285" s="30">
        <v>15</v>
      </c>
      <c r="E285" s="30">
        <v>1</v>
      </c>
    </row>
    <row r="286" spans="1:5" x14ac:dyDescent="0.2">
      <c r="A286" s="30" t="s">
        <v>2552</v>
      </c>
      <c r="B286" s="31" t="s">
        <v>4314</v>
      </c>
      <c r="C286" s="31">
        <v>-160</v>
      </c>
      <c r="D286" s="31">
        <v>21</v>
      </c>
      <c r="E286" s="31">
        <v>0</v>
      </c>
    </row>
    <row r="287" spans="1:5" x14ac:dyDescent="0.2">
      <c r="A287" s="30" t="s">
        <v>1511</v>
      </c>
      <c r="B287" s="31" t="s">
        <v>4315</v>
      </c>
      <c r="C287" s="31">
        <v>-0.4</v>
      </c>
      <c r="D287" s="31">
        <v>2.5</v>
      </c>
      <c r="E287" s="31">
        <v>-4</v>
      </c>
    </row>
    <row r="288" spans="1:5" x14ac:dyDescent="0.2">
      <c r="A288" s="30" t="s">
        <v>1949</v>
      </c>
      <c r="B288" s="31" t="s">
        <v>4316</v>
      </c>
      <c r="C288" s="31">
        <v>21.3</v>
      </c>
      <c r="D288" s="31">
        <v>-3.2</v>
      </c>
      <c r="E288" s="31">
        <v>1</v>
      </c>
    </row>
    <row r="289" spans="1:5" x14ac:dyDescent="0.2">
      <c r="A289" s="30" t="s">
        <v>391</v>
      </c>
      <c r="B289" s="30" t="s">
        <v>4317</v>
      </c>
      <c r="C289" s="30">
        <v>-85.6</v>
      </c>
      <c r="D289" s="30">
        <v>-9</v>
      </c>
      <c r="E289" s="30">
        <v>-2</v>
      </c>
    </row>
    <row r="290" spans="1:5" x14ac:dyDescent="0.2">
      <c r="A290" s="30" t="s">
        <v>394</v>
      </c>
      <c r="B290" s="30" t="s">
        <v>4318</v>
      </c>
      <c r="C290" s="30">
        <v>27.8</v>
      </c>
      <c r="D290" s="30">
        <v>-45</v>
      </c>
      <c r="E290" s="30">
        <v>-10</v>
      </c>
    </row>
    <row r="291" spans="1:5" x14ac:dyDescent="0.2">
      <c r="A291" s="30" t="s">
        <v>1670</v>
      </c>
      <c r="B291" s="31" t="s">
        <v>4319</v>
      </c>
      <c r="C291" s="31">
        <v>-6.3</v>
      </c>
      <c r="D291" s="31">
        <v>13.3</v>
      </c>
      <c r="E291" s="31">
        <v>1</v>
      </c>
    </row>
    <row r="292" spans="1:5" x14ac:dyDescent="0.2">
      <c r="A292" s="30" t="s">
        <v>2456</v>
      </c>
      <c r="B292" s="31" t="s">
        <v>4320</v>
      </c>
      <c r="C292" s="31">
        <v>-38.6</v>
      </c>
      <c r="D292" s="31">
        <v>-25.8</v>
      </c>
      <c r="E292" s="31">
        <v>-9</v>
      </c>
    </row>
    <row r="293" spans="1:5" x14ac:dyDescent="0.2">
      <c r="A293" s="30" t="s">
        <v>397</v>
      </c>
      <c r="B293" s="30" t="s">
        <v>4321</v>
      </c>
      <c r="C293" s="30">
        <v>61</v>
      </c>
      <c r="D293" s="30">
        <v>-41</v>
      </c>
      <c r="E293" s="30">
        <v>-8</v>
      </c>
    </row>
    <row r="294" spans="1:5" x14ac:dyDescent="0.2">
      <c r="A294" s="30" t="s">
        <v>1601</v>
      </c>
      <c r="B294" s="31" t="s">
        <v>4322</v>
      </c>
      <c r="C294" s="31">
        <v>-79.8</v>
      </c>
      <c r="D294" s="31">
        <v>-37.9</v>
      </c>
      <c r="E294" s="31">
        <v>-2</v>
      </c>
    </row>
    <row r="295" spans="1:5" x14ac:dyDescent="0.2">
      <c r="A295" s="30" t="s">
        <v>3304</v>
      </c>
      <c r="B295" s="30" t="s">
        <v>4323</v>
      </c>
      <c r="C295" s="30">
        <v>-51.1</v>
      </c>
      <c r="D295" s="30">
        <v>-47</v>
      </c>
      <c r="E295" s="30">
        <v>8</v>
      </c>
    </row>
    <row r="296" spans="1:5" x14ac:dyDescent="0.2">
      <c r="A296" s="30" t="s">
        <v>400</v>
      </c>
      <c r="B296" s="30" t="s">
        <v>4324</v>
      </c>
      <c r="C296" s="30">
        <v>15.8</v>
      </c>
      <c r="D296" s="30">
        <v>8</v>
      </c>
      <c r="E296" s="30">
        <v>-3</v>
      </c>
    </row>
    <row r="297" spans="1:5" x14ac:dyDescent="0.2">
      <c r="A297" s="30" t="s">
        <v>403</v>
      </c>
      <c r="B297" s="30" t="s">
        <v>4325</v>
      </c>
      <c r="C297" s="30">
        <v>-25.1</v>
      </c>
      <c r="D297" s="30">
        <v>39</v>
      </c>
      <c r="E297" s="30">
        <v>-5</v>
      </c>
    </row>
    <row r="298" spans="1:5" x14ac:dyDescent="0.2">
      <c r="A298" s="30" t="s">
        <v>406</v>
      </c>
      <c r="B298" s="30" t="s">
        <v>4326</v>
      </c>
      <c r="C298" s="30">
        <v>-69.900000000000006</v>
      </c>
      <c r="D298" s="30">
        <v>-3</v>
      </c>
      <c r="E298" s="30">
        <v>-10</v>
      </c>
    </row>
    <row r="299" spans="1:5" x14ac:dyDescent="0.2">
      <c r="A299" s="30" t="s">
        <v>97</v>
      </c>
      <c r="B299" s="30" t="s">
        <v>4327</v>
      </c>
      <c r="C299" s="30">
        <v>81.599999999999994</v>
      </c>
      <c r="D299" s="30">
        <v>-22</v>
      </c>
      <c r="E299" s="30">
        <v>-18</v>
      </c>
    </row>
    <row r="300" spans="1:5" x14ac:dyDescent="0.2">
      <c r="A300" s="30" t="s">
        <v>1667</v>
      </c>
      <c r="B300" s="31" t="s">
        <v>4328</v>
      </c>
      <c r="C300" s="31">
        <v>20.8</v>
      </c>
      <c r="D300" s="31">
        <v>-4.4000000000000004</v>
      </c>
      <c r="E300" s="31">
        <v>3</v>
      </c>
    </row>
    <row r="301" spans="1:5" x14ac:dyDescent="0.2">
      <c r="A301" s="30" t="s">
        <v>2294</v>
      </c>
      <c r="B301" s="31" t="s">
        <v>4329</v>
      </c>
      <c r="C301" s="31">
        <v>-35.799999999999997</v>
      </c>
      <c r="D301" s="31">
        <v>-8</v>
      </c>
      <c r="E301" s="31">
        <v>-9</v>
      </c>
    </row>
    <row r="302" spans="1:5" x14ac:dyDescent="0.2">
      <c r="A302" s="30" t="s">
        <v>1847</v>
      </c>
      <c r="B302" s="31" t="s">
        <v>4330</v>
      </c>
      <c r="C302" s="31">
        <v>14.6</v>
      </c>
      <c r="D302" s="31">
        <v>-6.3</v>
      </c>
      <c r="E302" s="31">
        <v>-3</v>
      </c>
    </row>
    <row r="303" spans="1:5" x14ac:dyDescent="0.2">
      <c r="A303" s="30" t="s">
        <v>1850</v>
      </c>
      <c r="B303" s="31" t="s">
        <v>4331</v>
      </c>
      <c r="C303" s="31">
        <v>86.9</v>
      </c>
      <c r="D303" s="31">
        <v>-7</v>
      </c>
      <c r="E303" s="31">
        <v>-1</v>
      </c>
    </row>
    <row r="304" spans="1:5" x14ac:dyDescent="0.2">
      <c r="A304" s="30" t="s">
        <v>1751</v>
      </c>
      <c r="B304" s="31" t="s">
        <v>4332</v>
      </c>
      <c r="C304" s="31">
        <v>96.4</v>
      </c>
      <c r="D304" s="31">
        <v>-1.3</v>
      </c>
      <c r="E304" s="31">
        <v>-3</v>
      </c>
    </row>
    <row r="305" spans="1:5" x14ac:dyDescent="0.2">
      <c r="A305" s="30" t="s">
        <v>409</v>
      </c>
      <c r="B305" s="30" t="s">
        <v>4333</v>
      </c>
      <c r="C305" s="30">
        <v>41.8</v>
      </c>
      <c r="D305" s="30">
        <v>-38</v>
      </c>
      <c r="E305" s="30">
        <v>-5</v>
      </c>
    </row>
    <row r="306" spans="1:5" x14ac:dyDescent="0.2">
      <c r="A306" s="30" t="s">
        <v>2549</v>
      </c>
      <c r="B306" s="31" t="s">
        <v>4334</v>
      </c>
      <c r="C306" s="31">
        <v>-43.7</v>
      </c>
      <c r="D306" s="31">
        <v>18.8</v>
      </c>
      <c r="E306" s="31">
        <v>1</v>
      </c>
    </row>
    <row r="307" spans="1:5" x14ac:dyDescent="0.2">
      <c r="A307" s="30" t="s">
        <v>2015</v>
      </c>
      <c r="B307" s="31" t="s">
        <v>4335</v>
      </c>
      <c r="C307" s="31">
        <v>97.6</v>
      </c>
      <c r="D307" s="31">
        <v>9.1</v>
      </c>
      <c r="E307" s="31">
        <v>-14</v>
      </c>
    </row>
    <row r="308" spans="1:5" x14ac:dyDescent="0.2">
      <c r="A308" s="30" t="s">
        <v>1706</v>
      </c>
      <c r="B308" s="31" t="s">
        <v>4336</v>
      </c>
      <c r="C308" s="31">
        <v>-5.7</v>
      </c>
      <c r="D308" s="31">
        <v>12</v>
      </c>
      <c r="E308" s="31">
        <v>3</v>
      </c>
    </row>
    <row r="309" spans="1:5" x14ac:dyDescent="0.2">
      <c r="A309" s="30" t="s">
        <v>412</v>
      </c>
      <c r="B309" s="30" t="s">
        <v>4337</v>
      </c>
      <c r="C309" s="30">
        <v>47.5</v>
      </c>
      <c r="D309" s="30">
        <v>24</v>
      </c>
      <c r="E309" s="30">
        <v>16</v>
      </c>
    </row>
    <row r="310" spans="1:5" x14ac:dyDescent="0.2">
      <c r="A310" s="30" t="s">
        <v>2546</v>
      </c>
      <c r="B310" s="31" t="s">
        <v>4338</v>
      </c>
      <c r="C310" s="31">
        <v>-5.5</v>
      </c>
      <c r="D310" s="31">
        <v>8.4</v>
      </c>
      <c r="E310" s="31">
        <v>2</v>
      </c>
    </row>
    <row r="311" spans="1:5" x14ac:dyDescent="0.2">
      <c r="A311" s="30" t="s">
        <v>2270</v>
      </c>
      <c r="B311" s="31" t="s">
        <v>4339</v>
      </c>
      <c r="C311" s="31">
        <v>39.799999999999997</v>
      </c>
      <c r="D311" s="31">
        <v>4.5999999999999996</v>
      </c>
      <c r="E311" s="31">
        <v>6</v>
      </c>
    </row>
    <row r="312" spans="1:5" x14ac:dyDescent="0.2">
      <c r="A312" s="30" t="s">
        <v>415</v>
      </c>
      <c r="B312" s="30" t="s">
        <v>4340</v>
      </c>
      <c r="C312" s="30">
        <v>-13.2</v>
      </c>
      <c r="D312" s="30">
        <v>-3</v>
      </c>
      <c r="E312" s="30">
        <v>-8</v>
      </c>
    </row>
    <row r="313" spans="1:5" x14ac:dyDescent="0.2">
      <c r="A313" s="30" t="s">
        <v>2423</v>
      </c>
      <c r="B313" s="31" t="s">
        <v>4341</v>
      </c>
      <c r="C313" s="31">
        <v>21.6</v>
      </c>
      <c r="D313" s="31">
        <v>-5</v>
      </c>
      <c r="E313" s="31">
        <v>7</v>
      </c>
    </row>
    <row r="314" spans="1:5" x14ac:dyDescent="0.2">
      <c r="A314" s="30" t="s">
        <v>1664</v>
      </c>
      <c r="B314" s="31" t="s">
        <v>4342</v>
      </c>
      <c r="C314" s="31">
        <v>-6.6</v>
      </c>
      <c r="D314" s="31">
        <v>-28.4</v>
      </c>
      <c r="E314" s="31">
        <v>5</v>
      </c>
    </row>
    <row r="315" spans="1:5" x14ac:dyDescent="0.2">
      <c r="A315" s="30" t="s">
        <v>2165</v>
      </c>
      <c r="B315" s="31" t="s">
        <v>4343</v>
      </c>
      <c r="C315" s="31">
        <v>102.6</v>
      </c>
      <c r="D315" s="31">
        <v>94.6</v>
      </c>
      <c r="E315" s="31">
        <v>-9</v>
      </c>
    </row>
    <row r="316" spans="1:5" x14ac:dyDescent="0.2">
      <c r="A316" s="30" t="s">
        <v>1691</v>
      </c>
      <c r="B316" s="31" t="s">
        <v>4344</v>
      </c>
      <c r="C316" s="31">
        <v>13.1</v>
      </c>
      <c r="D316" s="31">
        <v>-4.4000000000000004</v>
      </c>
      <c r="E316" s="31">
        <v>-2</v>
      </c>
    </row>
    <row r="317" spans="1:5" x14ac:dyDescent="0.2">
      <c r="A317" s="30" t="s">
        <v>2105</v>
      </c>
      <c r="B317" s="31" t="s">
        <v>4345</v>
      </c>
      <c r="C317" s="31">
        <v>-15.8</v>
      </c>
      <c r="D317" s="31">
        <v>3.9</v>
      </c>
      <c r="E317" s="31">
        <v>-3</v>
      </c>
    </row>
    <row r="318" spans="1:5" x14ac:dyDescent="0.2">
      <c r="A318" s="30" t="s">
        <v>418</v>
      </c>
      <c r="B318" s="30" t="s">
        <v>4346</v>
      </c>
      <c r="C318" s="30">
        <v>21.8</v>
      </c>
      <c r="D318" s="30">
        <v>-17</v>
      </c>
      <c r="E318" s="30">
        <v>-11</v>
      </c>
    </row>
    <row r="319" spans="1:5" x14ac:dyDescent="0.2">
      <c r="A319" s="30" t="s">
        <v>2276</v>
      </c>
      <c r="B319" s="31" t="s">
        <v>4347</v>
      </c>
      <c r="C319" s="31">
        <v>102.6</v>
      </c>
      <c r="D319" s="31">
        <v>82</v>
      </c>
      <c r="E319" s="31">
        <v>51</v>
      </c>
    </row>
    <row r="320" spans="1:5" x14ac:dyDescent="0.2">
      <c r="A320" s="30" t="s">
        <v>1598</v>
      </c>
      <c r="B320" s="31" t="s">
        <v>4348</v>
      </c>
      <c r="C320" s="31">
        <v>79.2</v>
      </c>
      <c r="D320" s="31">
        <v>-13.9</v>
      </c>
      <c r="E320" s="31">
        <v>-1</v>
      </c>
    </row>
    <row r="321" spans="1:5" x14ac:dyDescent="0.2">
      <c r="A321" s="30" t="s">
        <v>1514</v>
      </c>
      <c r="B321" s="31" t="s">
        <v>4349</v>
      </c>
      <c r="C321" s="31">
        <v>25.6</v>
      </c>
      <c r="D321" s="31">
        <v>16.399999999999999</v>
      </c>
      <c r="E321" s="31">
        <v>-7</v>
      </c>
    </row>
    <row r="322" spans="1:5" x14ac:dyDescent="0.2">
      <c r="A322" s="30" t="s">
        <v>2567</v>
      </c>
      <c r="B322" s="31" t="s">
        <v>4350</v>
      </c>
      <c r="C322" s="31">
        <v>47.4</v>
      </c>
      <c r="D322" s="31">
        <v>29.2</v>
      </c>
      <c r="E322" s="31">
        <v>30</v>
      </c>
    </row>
    <row r="323" spans="1:5" x14ac:dyDescent="0.2">
      <c r="A323" s="30" t="s">
        <v>1505</v>
      </c>
      <c r="B323" s="31" t="s">
        <v>4351</v>
      </c>
      <c r="C323" s="31">
        <v>-11.6</v>
      </c>
      <c r="D323" s="31">
        <v>31.6</v>
      </c>
      <c r="E323" s="31">
        <v>-9</v>
      </c>
    </row>
    <row r="324" spans="1:5" x14ac:dyDescent="0.2">
      <c r="A324" s="30" t="s">
        <v>421</v>
      </c>
      <c r="B324" s="30" t="s">
        <v>4352</v>
      </c>
      <c r="C324" s="30">
        <v>57.5</v>
      </c>
      <c r="D324" s="30">
        <v>34</v>
      </c>
      <c r="E324" s="30">
        <v>1</v>
      </c>
    </row>
    <row r="325" spans="1:5" x14ac:dyDescent="0.2">
      <c r="A325" s="30" t="s">
        <v>1886</v>
      </c>
      <c r="B325" s="31" t="s">
        <v>4353</v>
      </c>
      <c r="C325" s="31">
        <v>16.2</v>
      </c>
      <c r="D325" s="31">
        <v>-5.7</v>
      </c>
      <c r="E325" s="31">
        <v>-2</v>
      </c>
    </row>
    <row r="326" spans="1:5" x14ac:dyDescent="0.2">
      <c r="A326" s="30" t="s">
        <v>1868</v>
      </c>
      <c r="B326" s="31" t="s">
        <v>4354</v>
      </c>
      <c r="C326" s="31">
        <v>72.400000000000006</v>
      </c>
      <c r="D326" s="31">
        <v>-10.7</v>
      </c>
      <c r="E326" s="31">
        <v>5</v>
      </c>
    </row>
    <row r="327" spans="1:5" x14ac:dyDescent="0.2">
      <c r="A327" s="30" t="s">
        <v>424</v>
      </c>
      <c r="B327" s="30" t="s">
        <v>4355</v>
      </c>
      <c r="C327" s="30">
        <v>31.5</v>
      </c>
      <c r="D327" s="30">
        <v>-19</v>
      </c>
      <c r="E327" s="30">
        <v>-6</v>
      </c>
    </row>
    <row r="328" spans="1:5" x14ac:dyDescent="0.2">
      <c r="A328" s="30" t="s">
        <v>1628</v>
      </c>
      <c r="B328" s="31" t="s">
        <v>4356</v>
      </c>
      <c r="C328" s="31">
        <v>-15.1</v>
      </c>
      <c r="D328" s="31">
        <v>-24.6</v>
      </c>
      <c r="E328" s="31">
        <v>15</v>
      </c>
    </row>
    <row r="329" spans="1:5" x14ac:dyDescent="0.2">
      <c r="A329" s="30" t="s">
        <v>2468</v>
      </c>
      <c r="B329" s="31" t="s">
        <v>4357</v>
      </c>
      <c r="C329" s="31">
        <v>-3.2</v>
      </c>
      <c r="D329" s="31">
        <v>-26.6</v>
      </c>
      <c r="E329" s="31">
        <v>5</v>
      </c>
    </row>
    <row r="330" spans="1:5" x14ac:dyDescent="0.2">
      <c r="A330" s="30" t="s">
        <v>1961</v>
      </c>
      <c r="B330" s="31" t="s">
        <v>4358</v>
      </c>
      <c r="C330" s="31">
        <v>9.5</v>
      </c>
      <c r="D330" s="31">
        <v>-12</v>
      </c>
      <c r="E330" s="31">
        <v>0</v>
      </c>
    </row>
    <row r="331" spans="1:5" x14ac:dyDescent="0.2">
      <c r="A331" s="30" t="s">
        <v>427</v>
      </c>
      <c r="B331" s="30" t="s">
        <v>4359</v>
      </c>
      <c r="C331" s="30">
        <v>39.799999999999997</v>
      </c>
      <c r="D331" s="30">
        <v>-45</v>
      </c>
      <c r="E331" s="30">
        <v>-2</v>
      </c>
    </row>
    <row r="332" spans="1:5" x14ac:dyDescent="0.2">
      <c r="A332" s="30" t="s">
        <v>430</v>
      </c>
      <c r="B332" s="30" t="s">
        <v>4360</v>
      </c>
      <c r="C332" s="30">
        <v>20.7</v>
      </c>
      <c r="D332" s="30">
        <v>20</v>
      </c>
      <c r="E332" s="30">
        <v>4</v>
      </c>
    </row>
    <row r="333" spans="1:5" x14ac:dyDescent="0.2">
      <c r="A333" s="30" t="s">
        <v>433</v>
      </c>
      <c r="B333" s="30" t="s">
        <v>4361</v>
      </c>
      <c r="C333" s="30">
        <v>14.2</v>
      </c>
      <c r="D333" s="30">
        <v>14</v>
      </c>
      <c r="E333" s="30">
        <v>-7</v>
      </c>
    </row>
    <row r="334" spans="1:5" x14ac:dyDescent="0.2">
      <c r="A334" s="30" t="s">
        <v>2321</v>
      </c>
      <c r="B334" s="31" t="s">
        <v>4362</v>
      </c>
      <c r="C334" s="31">
        <v>-13.3</v>
      </c>
      <c r="D334" s="31">
        <v>-14.7</v>
      </c>
      <c r="E334" s="31">
        <v>-4</v>
      </c>
    </row>
    <row r="335" spans="1:5" x14ac:dyDescent="0.2">
      <c r="A335" s="30" t="s">
        <v>2414</v>
      </c>
      <c r="B335" s="31" t="s">
        <v>4363</v>
      </c>
      <c r="C335" s="31">
        <v>61</v>
      </c>
      <c r="D335" s="31">
        <v>55.2</v>
      </c>
      <c r="E335" s="31">
        <v>37</v>
      </c>
    </row>
    <row r="336" spans="1:5" x14ac:dyDescent="0.2">
      <c r="A336" s="30" t="s">
        <v>1430</v>
      </c>
      <c r="B336" s="31" t="s">
        <v>4364</v>
      </c>
      <c r="C336" s="31">
        <v>56.7</v>
      </c>
      <c r="D336" s="31">
        <v>19</v>
      </c>
      <c r="E336" s="31">
        <v>8</v>
      </c>
    </row>
    <row r="337" spans="1:5" x14ac:dyDescent="0.2">
      <c r="A337" s="30" t="s">
        <v>436</v>
      </c>
      <c r="B337" s="30" t="s">
        <v>4365</v>
      </c>
      <c r="C337" s="30">
        <v>48.8</v>
      </c>
      <c r="D337" s="30">
        <v>-61</v>
      </c>
      <c r="E337" s="30">
        <v>-6</v>
      </c>
    </row>
    <row r="338" spans="1:5" x14ac:dyDescent="0.2">
      <c r="A338" s="30" t="s">
        <v>1871</v>
      </c>
      <c r="B338" s="31" t="s">
        <v>4366</v>
      </c>
      <c r="C338" s="31">
        <v>81.7</v>
      </c>
      <c r="D338" s="31">
        <v>-25.3</v>
      </c>
      <c r="E338" s="31">
        <v>4</v>
      </c>
    </row>
    <row r="339" spans="1:5" x14ac:dyDescent="0.2">
      <c r="A339" s="30" t="s">
        <v>439</v>
      </c>
      <c r="B339" s="30" t="s">
        <v>4367</v>
      </c>
      <c r="C339" s="30">
        <v>74.3</v>
      </c>
      <c r="D339" s="30">
        <v>34</v>
      </c>
      <c r="E339" s="30">
        <v>6</v>
      </c>
    </row>
    <row r="340" spans="1:5" x14ac:dyDescent="0.2">
      <c r="A340" s="30" t="s">
        <v>442</v>
      </c>
      <c r="B340" s="30" t="s">
        <v>4368</v>
      </c>
      <c r="C340" s="30">
        <v>35.299999999999997</v>
      </c>
      <c r="D340" s="30">
        <v>5</v>
      </c>
      <c r="E340" s="30">
        <v>-6</v>
      </c>
    </row>
    <row r="341" spans="1:5" x14ac:dyDescent="0.2">
      <c r="A341" s="30" t="s">
        <v>445</v>
      </c>
      <c r="B341" s="30" t="s">
        <v>4369</v>
      </c>
      <c r="C341" s="30">
        <v>59</v>
      </c>
      <c r="D341" s="30">
        <v>-52</v>
      </c>
      <c r="E341" s="30">
        <v>-10</v>
      </c>
    </row>
    <row r="342" spans="1:5" x14ac:dyDescent="0.2">
      <c r="A342" s="30" t="s">
        <v>448</v>
      </c>
      <c r="B342" s="30" t="s">
        <v>4370</v>
      </c>
      <c r="C342" s="30">
        <v>-55.6</v>
      </c>
      <c r="D342" s="30">
        <v>-11</v>
      </c>
      <c r="E342" s="30">
        <v>-11</v>
      </c>
    </row>
    <row r="343" spans="1:5" x14ac:dyDescent="0.2">
      <c r="A343" s="30" t="s">
        <v>451</v>
      </c>
      <c r="B343" s="30" t="s">
        <v>4371</v>
      </c>
      <c r="C343" s="30">
        <v>-69.099999999999994</v>
      </c>
      <c r="D343" s="30">
        <v>-163</v>
      </c>
      <c r="E343" s="30">
        <v>-2</v>
      </c>
    </row>
    <row r="344" spans="1:5" x14ac:dyDescent="0.2">
      <c r="A344" s="30" t="s">
        <v>1583</v>
      </c>
      <c r="B344" s="31" t="s">
        <v>4372</v>
      </c>
      <c r="C344" s="31">
        <v>100</v>
      </c>
      <c r="D344" s="31">
        <v>35.4</v>
      </c>
      <c r="E344" s="31">
        <v>0</v>
      </c>
    </row>
    <row r="345" spans="1:5" x14ac:dyDescent="0.2">
      <c r="A345" s="30" t="s">
        <v>2411</v>
      </c>
      <c r="B345" s="31" t="s">
        <v>4373</v>
      </c>
      <c r="C345" s="31">
        <v>12.1</v>
      </c>
      <c r="D345" s="31">
        <v>-20.6</v>
      </c>
      <c r="E345" s="31">
        <v>-6</v>
      </c>
    </row>
    <row r="346" spans="1:5" x14ac:dyDescent="0.2">
      <c r="A346" s="30" t="s">
        <v>454</v>
      </c>
      <c r="B346" s="30" t="s">
        <v>4374</v>
      </c>
      <c r="C346" s="30">
        <v>-86.1</v>
      </c>
      <c r="D346" s="30">
        <v>-53</v>
      </c>
      <c r="E346" s="30">
        <v>-11</v>
      </c>
    </row>
    <row r="347" spans="1:5" x14ac:dyDescent="0.2">
      <c r="A347" s="30" t="s">
        <v>457</v>
      </c>
      <c r="B347" s="30" t="s">
        <v>4375</v>
      </c>
      <c r="C347" s="30">
        <v>8.6</v>
      </c>
      <c r="D347" s="30">
        <v>52</v>
      </c>
      <c r="E347" s="30">
        <v>0</v>
      </c>
    </row>
    <row r="348" spans="1:5" x14ac:dyDescent="0.2">
      <c r="A348" s="30" t="s">
        <v>271</v>
      </c>
      <c r="B348" s="30" t="s">
        <v>4376</v>
      </c>
      <c r="C348" s="30">
        <v>-20.7</v>
      </c>
      <c r="D348" s="30">
        <v>-68</v>
      </c>
      <c r="E348" s="30">
        <v>5</v>
      </c>
    </row>
    <row r="349" spans="1:5" x14ac:dyDescent="0.2">
      <c r="A349" s="30" t="s">
        <v>460</v>
      </c>
      <c r="B349" s="30" t="s">
        <v>4377</v>
      </c>
      <c r="C349" s="30">
        <v>6.2</v>
      </c>
      <c r="D349" s="30">
        <v>-45</v>
      </c>
      <c r="E349" s="30">
        <v>-10</v>
      </c>
    </row>
    <row r="350" spans="1:5" x14ac:dyDescent="0.2">
      <c r="A350" s="30" t="s">
        <v>463</v>
      </c>
      <c r="B350" s="30" t="s">
        <v>4378</v>
      </c>
      <c r="C350" s="30">
        <v>-17.5</v>
      </c>
      <c r="D350" s="30">
        <v>32</v>
      </c>
      <c r="E350" s="30">
        <v>-3</v>
      </c>
    </row>
    <row r="351" spans="1:5" x14ac:dyDescent="0.2">
      <c r="A351" s="30" t="s">
        <v>466</v>
      </c>
      <c r="B351" s="30" t="s">
        <v>4379</v>
      </c>
      <c r="C351" s="30">
        <v>32.299999999999997</v>
      </c>
      <c r="D351" s="30">
        <v>11</v>
      </c>
      <c r="E351" s="30">
        <v>4</v>
      </c>
    </row>
    <row r="352" spans="1:5" x14ac:dyDescent="0.2">
      <c r="A352" s="30" t="s">
        <v>2528</v>
      </c>
      <c r="B352" s="31" t="s">
        <v>4380</v>
      </c>
      <c r="C352" s="31">
        <v>25.4</v>
      </c>
      <c r="D352" s="31">
        <v>-19.100000000000001</v>
      </c>
      <c r="E352" s="31">
        <v>-24</v>
      </c>
    </row>
    <row r="353" spans="1:5" x14ac:dyDescent="0.2">
      <c r="A353" s="30" t="s">
        <v>1595</v>
      </c>
      <c r="B353" s="31" t="s">
        <v>4381</v>
      </c>
      <c r="C353" s="31">
        <v>96.3</v>
      </c>
      <c r="D353" s="31">
        <v>48</v>
      </c>
      <c r="E353" s="31">
        <v>1</v>
      </c>
    </row>
    <row r="354" spans="1:5" x14ac:dyDescent="0.2">
      <c r="A354" s="30" t="s">
        <v>1913</v>
      </c>
      <c r="B354" s="31" t="s">
        <v>4382</v>
      </c>
      <c r="C354" s="31">
        <v>-48.7</v>
      </c>
      <c r="D354" s="31">
        <v>-19</v>
      </c>
      <c r="E354" s="31">
        <v>6</v>
      </c>
    </row>
    <row r="355" spans="1:5" x14ac:dyDescent="0.2">
      <c r="A355" s="30" t="s">
        <v>2543</v>
      </c>
      <c r="B355" s="31" t="s">
        <v>4383</v>
      </c>
      <c r="C355" s="31">
        <v>-37</v>
      </c>
      <c r="D355" s="31">
        <v>-18.399999999999999</v>
      </c>
      <c r="E355" s="31">
        <v>-4</v>
      </c>
    </row>
    <row r="356" spans="1:5" x14ac:dyDescent="0.2">
      <c r="A356" s="30" t="s">
        <v>2135</v>
      </c>
      <c r="B356" s="31" t="s">
        <v>4384</v>
      </c>
      <c r="C356" s="31">
        <v>-35.1</v>
      </c>
      <c r="D356" s="31">
        <v>-25.8</v>
      </c>
      <c r="E356" s="31">
        <v>-9</v>
      </c>
    </row>
    <row r="357" spans="1:5" x14ac:dyDescent="0.2">
      <c r="A357" s="30" t="s">
        <v>2090</v>
      </c>
      <c r="B357" s="31" t="s">
        <v>4385</v>
      </c>
      <c r="C357" s="31">
        <v>24.8</v>
      </c>
      <c r="D357" s="31">
        <v>-11</v>
      </c>
      <c r="E357" s="31">
        <v>-1</v>
      </c>
    </row>
    <row r="358" spans="1:5" x14ac:dyDescent="0.2">
      <c r="A358" s="30" t="s">
        <v>469</v>
      </c>
      <c r="B358" s="30" t="s">
        <v>4386</v>
      </c>
      <c r="C358" s="30">
        <v>-25.1</v>
      </c>
      <c r="D358" s="30">
        <v>11</v>
      </c>
      <c r="E358" s="30">
        <v>-3</v>
      </c>
    </row>
    <row r="359" spans="1:5" x14ac:dyDescent="0.2">
      <c r="A359" s="30" t="s">
        <v>472</v>
      </c>
      <c r="B359" s="30" t="s">
        <v>4387</v>
      </c>
      <c r="C359" s="30">
        <v>-15.2</v>
      </c>
      <c r="D359" s="30">
        <v>24</v>
      </c>
      <c r="E359" s="30">
        <v>-6</v>
      </c>
    </row>
    <row r="360" spans="1:5" x14ac:dyDescent="0.2">
      <c r="A360" s="30" t="s">
        <v>475</v>
      </c>
      <c r="B360" s="30" t="s">
        <v>4388</v>
      </c>
      <c r="C360" s="30">
        <v>51.8</v>
      </c>
      <c r="D360" s="30">
        <v>31</v>
      </c>
      <c r="E360" s="30">
        <v>3</v>
      </c>
    </row>
    <row r="361" spans="1:5" x14ac:dyDescent="0.2">
      <c r="A361" s="30" t="s">
        <v>478</v>
      </c>
      <c r="B361" s="30" t="s">
        <v>4389</v>
      </c>
      <c r="C361" s="30">
        <v>22.2</v>
      </c>
      <c r="D361" s="30">
        <v>21</v>
      </c>
      <c r="E361" s="30">
        <v>-1</v>
      </c>
    </row>
    <row r="362" spans="1:5" x14ac:dyDescent="0.2">
      <c r="A362" s="30" t="s">
        <v>1559</v>
      </c>
      <c r="B362" s="31" t="s">
        <v>4390</v>
      </c>
      <c r="C362" s="31">
        <v>96.1</v>
      </c>
      <c r="D362" s="31">
        <v>93.5</v>
      </c>
      <c r="E362" s="31">
        <v>0</v>
      </c>
    </row>
    <row r="363" spans="1:5" x14ac:dyDescent="0.2">
      <c r="A363" s="30" t="s">
        <v>1523</v>
      </c>
      <c r="B363" s="31" t="s">
        <v>4391</v>
      </c>
      <c r="C363" s="31">
        <v>63.4</v>
      </c>
      <c r="D363" s="31">
        <v>2.5</v>
      </c>
      <c r="E363" s="31">
        <v>-6</v>
      </c>
    </row>
    <row r="364" spans="1:5" x14ac:dyDescent="0.2">
      <c r="A364" s="30" t="s">
        <v>481</v>
      </c>
      <c r="B364" s="30" t="s">
        <v>4392</v>
      </c>
      <c r="C364" s="30">
        <v>17.600000000000001</v>
      </c>
      <c r="D364" s="30">
        <v>13</v>
      </c>
      <c r="E364" s="30">
        <v>-6</v>
      </c>
    </row>
    <row r="365" spans="1:5" x14ac:dyDescent="0.2">
      <c r="A365" s="30" t="s">
        <v>484</v>
      </c>
      <c r="B365" s="30" t="s">
        <v>4393</v>
      </c>
      <c r="C365" s="30">
        <v>52.1</v>
      </c>
      <c r="D365" s="30">
        <v>3</v>
      </c>
      <c r="E365" s="30">
        <v>-5</v>
      </c>
    </row>
    <row r="366" spans="1:5" x14ac:dyDescent="0.2">
      <c r="A366" s="30" t="s">
        <v>2492</v>
      </c>
      <c r="B366" s="31" t="s">
        <v>4394</v>
      </c>
      <c r="C366" s="31">
        <v>5.0999999999999996</v>
      </c>
      <c r="D366" s="31">
        <v>-47.4</v>
      </c>
      <c r="E366" s="31">
        <v>-12</v>
      </c>
    </row>
    <row r="367" spans="1:5" x14ac:dyDescent="0.2">
      <c r="A367" s="30" t="s">
        <v>2318</v>
      </c>
      <c r="B367" s="31" t="s">
        <v>4395</v>
      </c>
      <c r="C367" s="31">
        <v>30.1</v>
      </c>
      <c r="D367" s="31">
        <v>-12.5</v>
      </c>
      <c r="E367" s="31">
        <v>-7</v>
      </c>
    </row>
    <row r="368" spans="1:5" x14ac:dyDescent="0.2">
      <c r="A368" s="30" t="s">
        <v>487</v>
      </c>
      <c r="B368" s="30" t="s">
        <v>4396</v>
      </c>
      <c r="C368" s="30">
        <v>94.6</v>
      </c>
      <c r="D368" s="30">
        <v>52</v>
      </c>
      <c r="E368" s="30">
        <v>-1</v>
      </c>
    </row>
    <row r="369" spans="1:5" x14ac:dyDescent="0.2">
      <c r="A369" s="30" t="s">
        <v>1715</v>
      </c>
      <c r="B369" s="31" t="s">
        <v>4397</v>
      </c>
      <c r="C369" s="31">
        <v>40.200000000000003</v>
      </c>
      <c r="D369" s="31">
        <v>4.4000000000000004</v>
      </c>
      <c r="E369" s="31">
        <v>4</v>
      </c>
    </row>
    <row r="370" spans="1:5" x14ac:dyDescent="0.2">
      <c r="A370" s="30" t="s">
        <v>490</v>
      </c>
      <c r="B370" s="30" t="s">
        <v>4398</v>
      </c>
      <c r="C370" s="30">
        <v>55</v>
      </c>
      <c r="D370" s="30">
        <v>7</v>
      </c>
      <c r="E370" s="30">
        <v>0</v>
      </c>
    </row>
    <row r="371" spans="1:5" x14ac:dyDescent="0.2">
      <c r="A371" s="30" t="s">
        <v>1895</v>
      </c>
      <c r="B371" s="31" t="s">
        <v>4399</v>
      </c>
      <c r="C371" s="31">
        <v>38.299999999999997</v>
      </c>
      <c r="D371" s="31">
        <v>3.8</v>
      </c>
      <c r="E371" s="31">
        <v>1</v>
      </c>
    </row>
    <row r="372" spans="1:5" x14ac:dyDescent="0.2">
      <c r="A372" s="30" t="s">
        <v>2078</v>
      </c>
      <c r="B372" s="31" t="s">
        <v>4400</v>
      </c>
      <c r="C372" s="31">
        <v>-71.599999999999994</v>
      </c>
      <c r="D372" s="31">
        <v>-8.6999999999999993</v>
      </c>
      <c r="E372" s="31">
        <v>-16</v>
      </c>
    </row>
    <row r="373" spans="1:5" x14ac:dyDescent="0.2">
      <c r="A373" s="30" t="s">
        <v>2153</v>
      </c>
      <c r="B373" s="31" t="s">
        <v>4401</v>
      </c>
      <c r="C373" s="31">
        <v>-36.9</v>
      </c>
      <c r="D373" s="31">
        <v>-51.9</v>
      </c>
      <c r="E373" s="31">
        <v>-9</v>
      </c>
    </row>
    <row r="374" spans="1:5" x14ac:dyDescent="0.2">
      <c r="A374" s="30" t="s">
        <v>1586</v>
      </c>
      <c r="B374" s="31" t="s">
        <v>4402</v>
      </c>
      <c r="C374" s="31">
        <v>-27.3</v>
      </c>
      <c r="D374" s="31">
        <v>5.0999999999999996</v>
      </c>
      <c r="E374" s="31">
        <v>-1</v>
      </c>
    </row>
    <row r="375" spans="1:5" x14ac:dyDescent="0.2">
      <c r="A375" s="30" t="s">
        <v>2297</v>
      </c>
      <c r="B375" s="31" t="s">
        <v>4403</v>
      </c>
      <c r="C375" s="31">
        <v>-16</v>
      </c>
      <c r="D375" s="31">
        <v>-28.1</v>
      </c>
      <c r="E375" s="31">
        <v>-15</v>
      </c>
    </row>
    <row r="376" spans="1:5" x14ac:dyDescent="0.2">
      <c r="A376" s="30" t="s">
        <v>493</v>
      </c>
      <c r="B376" s="30" t="s">
        <v>4404</v>
      </c>
      <c r="C376" s="30">
        <v>33.9</v>
      </c>
      <c r="D376" s="30">
        <v>-27</v>
      </c>
      <c r="E376" s="30">
        <v>-7</v>
      </c>
    </row>
    <row r="377" spans="1:5" x14ac:dyDescent="0.2">
      <c r="A377" s="30" t="s">
        <v>496</v>
      </c>
      <c r="B377" s="30" t="s">
        <v>4405</v>
      </c>
      <c r="C377" s="30">
        <v>93.4</v>
      </c>
      <c r="D377" s="30">
        <v>-41</v>
      </c>
      <c r="E377" s="30">
        <v>-4</v>
      </c>
    </row>
    <row r="378" spans="1:5" x14ac:dyDescent="0.2">
      <c r="A378" s="30" t="s">
        <v>499</v>
      </c>
      <c r="B378" s="30" t="s">
        <v>4406</v>
      </c>
      <c r="C378" s="30">
        <v>37.200000000000003</v>
      </c>
      <c r="D378" s="30">
        <v>11</v>
      </c>
      <c r="E378" s="30">
        <v>5</v>
      </c>
    </row>
    <row r="379" spans="1:5" x14ac:dyDescent="0.2">
      <c r="A379" s="30" t="s">
        <v>502</v>
      </c>
      <c r="B379" s="30" t="s">
        <v>4407</v>
      </c>
      <c r="C379" s="30">
        <v>3.7</v>
      </c>
      <c r="D379" s="30">
        <v>22</v>
      </c>
      <c r="E379" s="30">
        <v>1</v>
      </c>
    </row>
    <row r="380" spans="1:5" x14ac:dyDescent="0.2">
      <c r="A380" s="30" t="s">
        <v>505</v>
      </c>
      <c r="B380" s="30" t="s">
        <v>4408</v>
      </c>
      <c r="C380" s="30">
        <v>37.4</v>
      </c>
      <c r="D380" s="30">
        <v>34</v>
      </c>
      <c r="E380" s="30">
        <v>4</v>
      </c>
    </row>
    <row r="381" spans="1:5" x14ac:dyDescent="0.2">
      <c r="A381" s="30" t="s">
        <v>508</v>
      </c>
      <c r="B381" s="30" t="s">
        <v>4409</v>
      </c>
      <c r="C381" s="30">
        <v>66.3</v>
      </c>
      <c r="D381" s="30">
        <v>-50</v>
      </c>
      <c r="E381" s="30">
        <v>4</v>
      </c>
    </row>
    <row r="382" spans="1:5" x14ac:dyDescent="0.2">
      <c r="A382" s="30" t="s">
        <v>511</v>
      </c>
      <c r="B382" s="30" t="s">
        <v>4410</v>
      </c>
      <c r="C382" s="30">
        <v>13.5</v>
      </c>
      <c r="D382" s="30">
        <v>1</v>
      </c>
      <c r="E382" s="30">
        <v>0</v>
      </c>
    </row>
    <row r="383" spans="1:5" x14ac:dyDescent="0.2">
      <c r="A383" s="30" t="s">
        <v>514</v>
      </c>
      <c r="B383" s="30" t="s">
        <v>4411</v>
      </c>
      <c r="C383" s="30">
        <v>109.1</v>
      </c>
      <c r="D383" s="30">
        <v>-76</v>
      </c>
      <c r="E383" s="30">
        <v>3</v>
      </c>
    </row>
    <row r="384" spans="1:5" x14ac:dyDescent="0.2">
      <c r="A384" s="30" t="s">
        <v>517</v>
      </c>
      <c r="B384" s="30" t="s">
        <v>4412</v>
      </c>
      <c r="C384" s="30">
        <v>-4.3</v>
      </c>
      <c r="D384" s="30">
        <v>-13</v>
      </c>
      <c r="E384" s="30">
        <v>-4</v>
      </c>
    </row>
    <row r="385" spans="1:5" x14ac:dyDescent="0.2">
      <c r="A385" s="30" t="s">
        <v>520</v>
      </c>
      <c r="B385" s="30" t="s">
        <v>4413</v>
      </c>
      <c r="C385" s="30">
        <v>37.1</v>
      </c>
      <c r="D385" s="30">
        <v>-30</v>
      </c>
      <c r="E385" s="30">
        <v>-4</v>
      </c>
    </row>
    <row r="386" spans="1:5" x14ac:dyDescent="0.2">
      <c r="A386" s="30" t="s">
        <v>523</v>
      </c>
      <c r="B386" s="30" t="s">
        <v>4414</v>
      </c>
      <c r="C386" s="30">
        <v>6.8</v>
      </c>
      <c r="D386" s="30">
        <v>-108</v>
      </c>
      <c r="E386" s="30">
        <v>-4</v>
      </c>
    </row>
    <row r="387" spans="1:5" x14ac:dyDescent="0.2">
      <c r="A387" s="30" t="s">
        <v>526</v>
      </c>
      <c r="B387" s="30" t="s">
        <v>4415</v>
      </c>
      <c r="C387" s="30">
        <v>84.4</v>
      </c>
      <c r="D387" s="30">
        <v>58</v>
      </c>
      <c r="E387" s="30">
        <v>8</v>
      </c>
    </row>
    <row r="388" spans="1:5" x14ac:dyDescent="0.2">
      <c r="A388" s="30" t="s">
        <v>529</v>
      </c>
      <c r="B388" s="30" t="s">
        <v>4416</v>
      </c>
      <c r="C388" s="30">
        <v>58</v>
      </c>
      <c r="D388" s="30">
        <v>-2</v>
      </c>
      <c r="E388" s="30">
        <v>-7</v>
      </c>
    </row>
    <row r="389" spans="1:5" x14ac:dyDescent="0.2">
      <c r="A389" s="30" t="s">
        <v>532</v>
      </c>
      <c r="B389" s="30" t="s">
        <v>4417</v>
      </c>
      <c r="C389" s="30">
        <v>101.9</v>
      </c>
      <c r="D389" s="30">
        <v>92</v>
      </c>
      <c r="E389" s="30">
        <v>-4</v>
      </c>
    </row>
    <row r="390" spans="1:5" x14ac:dyDescent="0.2">
      <c r="A390" s="30" t="s">
        <v>535</v>
      </c>
      <c r="B390" s="30" t="s">
        <v>4418</v>
      </c>
      <c r="C390" s="30">
        <v>26.4</v>
      </c>
      <c r="D390" s="30">
        <v>27</v>
      </c>
      <c r="E390" s="30">
        <v>7</v>
      </c>
    </row>
    <row r="391" spans="1:5" x14ac:dyDescent="0.2">
      <c r="A391" s="30" t="s">
        <v>538</v>
      </c>
      <c r="B391" s="30" t="s">
        <v>4419</v>
      </c>
      <c r="C391" s="30">
        <v>57.4</v>
      </c>
      <c r="D391" s="30">
        <v>21</v>
      </c>
      <c r="E391" s="30">
        <v>-2</v>
      </c>
    </row>
    <row r="392" spans="1:5" x14ac:dyDescent="0.2">
      <c r="A392" s="30" t="s">
        <v>541</v>
      </c>
      <c r="B392" s="30" t="s">
        <v>4420</v>
      </c>
      <c r="C392" s="30">
        <v>35.799999999999997</v>
      </c>
      <c r="D392" s="30">
        <v>14</v>
      </c>
      <c r="E392" s="30">
        <v>-1</v>
      </c>
    </row>
    <row r="393" spans="1:5" x14ac:dyDescent="0.2">
      <c r="A393" s="30" t="s">
        <v>544</v>
      </c>
      <c r="B393" s="30" t="s">
        <v>4421</v>
      </c>
      <c r="C393" s="30">
        <v>105.8</v>
      </c>
      <c r="D393" s="30">
        <v>-11</v>
      </c>
      <c r="E393" s="30">
        <v>-15</v>
      </c>
    </row>
    <row r="394" spans="1:5" x14ac:dyDescent="0.2">
      <c r="A394" s="30" t="s">
        <v>547</v>
      </c>
      <c r="B394" s="30" t="s">
        <v>4422</v>
      </c>
      <c r="C394" s="30">
        <v>71.599999999999994</v>
      </c>
      <c r="D394" s="30">
        <v>11</v>
      </c>
      <c r="E394" s="30">
        <v>6</v>
      </c>
    </row>
    <row r="395" spans="1:5" x14ac:dyDescent="0.2">
      <c r="A395" s="30" t="s">
        <v>550</v>
      </c>
      <c r="B395" s="30" t="s">
        <v>4423</v>
      </c>
      <c r="C395" s="30">
        <v>-101.1</v>
      </c>
      <c r="D395" s="30">
        <v>-7</v>
      </c>
      <c r="E395" s="30">
        <v>-4</v>
      </c>
    </row>
    <row r="396" spans="1:5" x14ac:dyDescent="0.2">
      <c r="A396" s="30" t="s">
        <v>553</v>
      </c>
      <c r="B396" s="30" t="s">
        <v>4424</v>
      </c>
      <c r="C396" s="30">
        <v>89.4</v>
      </c>
      <c r="D396" s="30">
        <v>-27</v>
      </c>
      <c r="E396" s="30">
        <v>14</v>
      </c>
    </row>
    <row r="397" spans="1:5" x14ac:dyDescent="0.2">
      <c r="A397" s="30" t="s">
        <v>556</v>
      </c>
      <c r="B397" s="30" t="s">
        <v>4425</v>
      </c>
      <c r="C397" s="30">
        <v>0.5</v>
      </c>
      <c r="D397" s="30">
        <v>-2</v>
      </c>
      <c r="E397" s="30">
        <v>-8</v>
      </c>
    </row>
    <row r="398" spans="1:5" x14ac:dyDescent="0.2">
      <c r="A398" s="30" t="s">
        <v>559</v>
      </c>
      <c r="B398" s="30" t="s">
        <v>4426</v>
      </c>
      <c r="C398" s="30">
        <v>52.6</v>
      </c>
      <c r="D398" s="30">
        <v>5</v>
      </c>
      <c r="E398" s="30">
        <v>-3</v>
      </c>
    </row>
    <row r="399" spans="1:5" x14ac:dyDescent="0.2">
      <c r="A399" s="30" t="s">
        <v>562</v>
      </c>
      <c r="B399" s="30" t="s">
        <v>4427</v>
      </c>
      <c r="C399" s="30">
        <v>21.8</v>
      </c>
      <c r="D399" s="30">
        <v>32</v>
      </c>
      <c r="E399" s="30">
        <v>11</v>
      </c>
    </row>
    <row r="400" spans="1:5" x14ac:dyDescent="0.2">
      <c r="A400" s="30" t="s">
        <v>565</v>
      </c>
      <c r="B400" s="30" t="s">
        <v>4428</v>
      </c>
      <c r="C400" s="30">
        <v>77.400000000000006</v>
      </c>
      <c r="D400" s="30">
        <v>-35</v>
      </c>
      <c r="E400" s="30">
        <v>8</v>
      </c>
    </row>
    <row r="401" spans="1:5" x14ac:dyDescent="0.2">
      <c r="A401" s="30" t="s">
        <v>568</v>
      </c>
      <c r="B401" s="30" t="s">
        <v>4429</v>
      </c>
      <c r="C401" s="30">
        <v>101.4</v>
      </c>
      <c r="D401" s="30">
        <v>23</v>
      </c>
      <c r="E401" s="30">
        <v>-7</v>
      </c>
    </row>
    <row r="402" spans="1:5" x14ac:dyDescent="0.2">
      <c r="A402" s="30" t="s">
        <v>571</v>
      </c>
      <c r="B402" s="30" t="s">
        <v>4430</v>
      </c>
      <c r="C402" s="30">
        <v>60.2</v>
      </c>
      <c r="D402" s="30">
        <v>-21</v>
      </c>
      <c r="E402" s="30">
        <v>0</v>
      </c>
    </row>
    <row r="403" spans="1:5" x14ac:dyDescent="0.2">
      <c r="A403" s="30" t="s">
        <v>574</v>
      </c>
      <c r="B403" s="30" t="s">
        <v>4431</v>
      </c>
      <c r="C403" s="30">
        <v>-15.1</v>
      </c>
      <c r="D403" s="30">
        <v>-72</v>
      </c>
      <c r="E403" s="30">
        <v>-6</v>
      </c>
    </row>
    <row r="404" spans="1:5" x14ac:dyDescent="0.2">
      <c r="A404" s="30" t="s">
        <v>196</v>
      </c>
      <c r="B404" s="30" t="s">
        <v>4432</v>
      </c>
      <c r="C404" s="30">
        <v>39.5</v>
      </c>
      <c r="D404" s="30">
        <v>-52</v>
      </c>
      <c r="E404" s="30">
        <v>-5</v>
      </c>
    </row>
    <row r="405" spans="1:5" x14ac:dyDescent="0.2">
      <c r="A405" s="30" t="s">
        <v>577</v>
      </c>
      <c r="B405" s="30" t="s">
        <v>4433</v>
      </c>
      <c r="C405" s="30">
        <v>101.9</v>
      </c>
      <c r="D405" s="30">
        <v>94</v>
      </c>
      <c r="E405" s="30">
        <v>-9</v>
      </c>
    </row>
    <row r="406" spans="1:5" x14ac:dyDescent="0.2">
      <c r="A406" s="30" t="s">
        <v>580</v>
      </c>
      <c r="B406" s="30" t="s">
        <v>4434</v>
      </c>
      <c r="C406" s="30">
        <v>29.1</v>
      </c>
      <c r="D406" s="30">
        <v>-81</v>
      </c>
      <c r="E406" s="30">
        <v>-8</v>
      </c>
    </row>
    <row r="407" spans="1:5" x14ac:dyDescent="0.2">
      <c r="A407" s="30" t="s">
        <v>583</v>
      </c>
      <c r="B407" s="30" t="s">
        <v>4435</v>
      </c>
      <c r="C407" s="30">
        <v>101.9</v>
      </c>
      <c r="D407" s="30">
        <v>99</v>
      </c>
      <c r="E407" s="30">
        <v>13</v>
      </c>
    </row>
    <row r="408" spans="1:5" x14ac:dyDescent="0.2">
      <c r="A408" s="30" t="s">
        <v>586</v>
      </c>
      <c r="B408" s="30" t="s">
        <v>4436</v>
      </c>
      <c r="C408" s="30">
        <v>59.5</v>
      </c>
      <c r="D408" s="30">
        <v>39</v>
      </c>
      <c r="E408" s="30">
        <v>-1</v>
      </c>
    </row>
    <row r="409" spans="1:5" x14ac:dyDescent="0.2">
      <c r="A409" s="30" t="s">
        <v>589</v>
      </c>
      <c r="B409" s="30" t="s">
        <v>4437</v>
      </c>
      <c r="C409" s="30">
        <v>42.5</v>
      </c>
      <c r="D409" s="30">
        <v>31</v>
      </c>
      <c r="E409" s="30">
        <v>-1</v>
      </c>
    </row>
    <row r="410" spans="1:5" x14ac:dyDescent="0.2">
      <c r="A410" s="30" t="s">
        <v>592</v>
      </c>
      <c r="B410" s="30" t="s">
        <v>4438</v>
      </c>
      <c r="C410" s="30">
        <v>8.9</v>
      </c>
      <c r="D410" s="30">
        <v>-51</v>
      </c>
      <c r="E410" s="30">
        <v>11</v>
      </c>
    </row>
    <row r="411" spans="1:5" x14ac:dyDescent="0.2">
      <c r="A411" s="30" t="s">
        <v>595</v>
      </c>
      <c r="B411" s="30" t="s">
        <v>4439</v>
      </c>
      <c r="C411" s="30">
        <v>32.299999999999997</v>
      </c>
      <c r="D411" s="30">
        <v>-80</v>
      </c>
      <c r="E411" s="30">
        <v>-12</v>
      </c>
    </row>
    <row r="412" spans="1:5" x14ac:dyDescent="0.2">
      <c r="A412" s="30" t="s">
        <v>598</v>
      </c>
      <c r="B412" s="30" t="s">
        <v>4440</v>
      </c>
      <c r="C412" s="30">
        <v>50.8</v>
      </c>
      <c r="D412" s="30">
        <v>40</v>
      </c>
      <c r="E412" s="30">
        <v>-11</v>
      </c>
    </row>
    <row r="413" spans="1:5" x14ac:dyDescent="0.2">
      <c r="A413" s="30" t="s">
        <v>601</v>
      </c>
      <c r="B413" s="30" t="s">
        <v>4441</v>
      </c>
      <c r="C413" s="30">
        <v>62.1</v>
      </c>
      <c r="D413" s="30">
        <v>4</v>
      </c>
      <c r="E413" s="30">
        <v>-9</v>
      </c>
    </row>
    <row r="414" spans="1:5" x14ac:dyDescent="0.2">
      <c r="A414" s="30" t="s">
        <v>604</v>
      </c>
      <c r="B414" s="30" t="s">
        <v>4442</v>
      </c>
      <c r="C414" s="30">
        <v>15.7</v>
      </c>
      <c r="D414" s="30">
        <v>13</v>
      </c>
      <c r="E414" s="30">
        <v>-13</v>
      </c>
    </row>
    <row r="415" spans="1:5" x14ac:dyDescent="0.2">
      <c r="A415" s="30" t="s">
        <v>607</v>
      </c>
      <c r="B415" s="30" t="s">
        <v>4443</v>
      </c>
      <c r="C415" s="30">
        <v>-1.9</v>
      </c>
      <c r="D415" s="30">
        <v>-15</v>
      </c>
      <c r="E415" s="30">
        <v>0</v>
      </c>
    </row>
    <row r="416" spans="1:5" x14ac:dyDescent="0.2">
      <c r="A416" s="30" t="s">
        <v>37</v>
      </c>
      <c r="B416" s="30" t="s">
        <v>4444</v>
      </c>
      <c r="C416" s="30">
        <v>75</v>
      </c>
      <c r="D416" s="30">
        <v>2</v>
      </c>
      <c r="E416" s="30">
        <v>-10</v>
      </c>
    </row>
    <row r="417" spans="1:5" x14ac:dyDescent="0.2">
      <c r="A417" s="30" t="s">
        <v>610</v>
      </c>
      <c r="B417" s="30" t="s">
        <v>4445</v>
      </c>
      <c r="C417" s="30">
        <v>8.5</v>
      </c>
      <c r="D417" s="30">
        <v>1</v>
      </c>
      <c r="E417" s="30">
        <v>-13</v>
      </c>
    </row>
    <row r="418" spans="1:5" x14ac:dyDescent="0.2">
      <c r="A418" s="30" t="s">
        <v>613</v>
      </c>
      <c r="B418" s="30" t="s">
        <v>4446</v>
      </c>
      <c r="C418" s="30">
        <v>-82.1</v>
      </c>
      <c r="D418" s="30">
        <v>-40</v>
      </c>
      <c r="E418" s="30">
        <v>-11</v>
      </c>
    </row>
    <row r="419" spans="1:5" x14ac:dyDescent="0.2">
      <c r="A419" s="30" t="s">
        <v>616</v>
      </c>
      <c r="B419" s="30" t="s">
        <v>4447</v>
      </c>
      <c r="C419" s="30">
        <v>3</v>
      </c>
      <c r="D419" s="30">
        <v>-6</v>
      </c>
      <c r="E419" s="30">
        <v>-4</v>
      </c>
    </row>
    <row r="420" spans="1:5" x14ac:dyDescent="0.2">
      <c r="A420" s="30" t="s">
        <v>619</v>
      </c>
      <c r="B420" s="30" t="s">
        <v>4448</v>
      </c>
      <c r="C420" s="30">
        <v>-1.3</v>
      </c>
      <c r="D420" s="30">
        <v>-76</v>
      </c>
      <c r="E420" s="30">
        <v>-10</v>
      </c>
    </row>
    <row r="421" spans="1:5" x14ac:dyDescent="0.2">
      <c r="A421" s="30" t="s">
        <v>2282</v>
      </c>
      <c r="B421" s="31" t="s">
        <v>4449</v>
      </c>
      <c r="C421" s="31">
        <v>-20.399999999999999</v>
      </c>
      <c r="D421" s="31">
        <v>-28.8</v>
      </c>
      <c r="E421" s="31">
        <v>-6</v>
      </c>
    </row>
    <row r="422" spans="1:5" x14ac:dyDescent="0.2">
      <c r="A422" s="30" t="s">
        <v>250</v>
      </c>
      <c r="B422" s="30" t="s">
        <v>4450</v>
      </c>
      <c r="C422" s="30">
        <v>25.7</v>
      </c>
      <c r="D422" s="30">
        <v>15</v>
      </c>
      <c r="E422" s="30">
        <v>4</v>
      </c>
    </row>
    <row r="423" spans="1:5" x14ac:dyDescent="0.2">
      <c r="A423" s="30" t="s">
        <v>622</v>
      </c>
      <c r="B423" s="30" t="s">
        <v>4451</v>
      </c>
      <c r="C423" s="30">
        <v>-2.7</v>
      </c>
      <c r="D423" s="30">
        <v>11</v>
      </c>
      <c r="E423" s="30">
        <v>-4</v>
      </c>
    </row>
    <row r="424" spans="1:5" x14ac:dyDescent="0.2">
      <c r="A424" s="30" t="s">
        <v>625</v>
      </c>
      <c r="B424" s="30" t="s">
        <v>4452</v>
      </c>
      <c r="C424" s="30">
        <v>33.6</v>
      </c>
      <c r="D424" s="30">
        <v>15</v>
      </c>
      <c r="E424" s="30">
        <v>-4</v>
      </c>
    </row>
    <row r="425" spans="1:5" x14ac:dyDescent="0.2">
      <c r="A425" s="30" t="s">
        <v>1976</v>
      </c>
      <c r="B425" s="31" t="s">
        <v>4453</v>
      </c>
      <c r="C425" s="31">
        <v>27.8</v>
      </c>
      <c r="D425" s="31">
        <v>-20.2</v>
      </c>
      <c r="E425" s="31">
        <v>6</v>
      </c>
    </row>
    <row r="426" spans="1:5" x14ac:dyDescent="0.2">
      <c r="A426" s="30" t="s">
        <v>3949</v>
      </c>
      <c r="B426" s="30" t="s">
        <v>4454</v>
      </c>
      <c r="C426" s="30">
        <v>-31.2</v>
      </c>
      <c r="D426" s="30">
        <v>-9</v>
      </c>
      <c r="E426" s="30">
        <v>1</v>
      </c>
    </row>
    <row r="427" spans="1:5" x14ac:dyDescent="0.2">
      <c r="A427" s="30" t="s">
        <v>2432</v>
      </c>
      <c r="B427" s="31" t="s">
        <v>4455</v>
      </c>
      <c r="C427" s="31">
        <v>-114.4</v>
      </c>
      <c r="D427" s="31">
        <v>12.8</v>
      </c>
      <c r="E427" s="31">
        <v>14</v>
      </c>
    </row>
    <row r="428" spans="1:5" x14ac:dyDescent="0.2">
      <c r="A428" s="30" t="s">
        <v>3838</v>
      </c>
      <c r="B428" s="30" t="s">
        <v>4456</v>
      </c>
      <c r="C428" s="30">
        <v>23.8</v>
      </c>
      <c r="D428" s="30">
        <v>14</v>
      </c>
      <c r="E428" s="30">
        <v>4</v>
      </c>
    </row>
    <row r="429" spans="1:5" x14ac:dyDescent="0.2">
      <c r="A429" s="30" t="s">
        <v>1832</v>
      </c>
      <c r="B429" s="31" t="s">
        <v>4457</v>
      </c>
      <c r="C429" s="31">
        <v>6.9</v>
      </c>
      <c r="D429" s="31">
        <v>11.4</v>
      </c>
      <c r="E429" s="31">
        <v>-2</v>
      </c>
    </row>
    <row r="430" spans="1:5" x14ac:dyDescent="0.2">
      <c r="A430" s="30" t="s">
        <v>2465</v>
      </c>
      <c r="B430" s="31" t="s">
        <v>4458</v>
      </c>
      <c r="C430" s="31">
        <v>-31.3</v>
      </c>
      <c r="D430" s="31">
        <v>-2.8</v>
      </c>
      <c r="E430" s="31">
        <v>-11</v>
      </c>
    </row>
    <row r="431" spans="1:5" x14ac:dyDescent="0.2">
      <c r="A431" s="30" t="s">
        <v>628</v>
      </c>
      <c r="B431" s="30" t="s">
        <v>4459</v>
      </c>
      <c r="C431" s="30">
        <v>101.9</v>
      </c>
      <c r="D431" s="30">
        <v>56</v>
      </c>
      <c r="E431" s="30">
        <v>2</v>
      </c>
    </row>
    <row r="432" spans="1:5" x14ac:dyDescent="0.2">
      <c r="A432" s="30" t="s">
        <v>631</v>
      </c>
      <c r="B432" s="30" t="s">
        <v>4460</v>
      </c>
      <c r="C432" s="30">
        <v>-10.4</v>
      </c>
      <c r="D432" s="30">
        <v>-3</v>
      </c>
      <c r="E432" s="30">
        <v>-9</v>
      </c>
    </row>
    <row r="433" spans="1:5" x14ac:dyDescent="0.2">
      <c r="A433" s="30" t="s">
        <v>1943</v>
      </c>
      <c r="B433" s="31" t="s">
        <v>4461</v>
      </c>
      <c r="C433" s="31">
        <v>-25.8</v>
      </c>
      <c r="D433" s="31">
        <v>-24</v>
      </c>
      <c r="E433" s="31">
        <v>2</v>
      </c>
    </row>
    <row r="434" spans="1:5" x14ac:dyDescent="0.2">
      <c r="A434" s="30" t="s">
        <v>634</v>
      </c>
      <c r="B434" s="30" t="s">
        <v>4462</v>
      </c>
      <c r="C434" s="30">
        <v>-3.7</v>
      </c>
      <c r="D434" s="30">
        <v>-85</v>
      </c>
      <c r="E434" s="30">
        <v>-10</v>
      </c>
    </row>
    <row r="435" spans="1:5" x14ac:dyDescent="0.2">
      <c r="A435" s="30" t="s">
        <v>2111</v>
      </c>
      <c r="B435" s="31" t="s">
        <v>4463</v>
      </c>
      <c r="C435" s="31">
        <v>58.9</v>
      </c>
      <c r="D435" s="31">
        <v>1.7</v>
      </c>
      <c r="E435" s="31">
        <v>0</v>
      </c>
    </row>
    <row r="436" spans="1:5" x14ac:dyDescent="0.2">
      <c r="A436" s="30" t="s">
        <v>637</v>
      </c>
      <c r="B436" s="30" t="s">
        <v>4464</v>
      </c>
      <c r="C436" s="30">
        <v>16.600000000000001</v>
      </c>
      <c r="D436" s="30">
        <v>28</v>
      </c>
      <c r="E436" s="30">
        <v>13</v>
      </c>
    </row>
    <row r="437" spans="1:5" x14ac:dyDescent="0.2">
      <c r="A437" s="30" t="s">
        <v>640</v>
      </c>
      <c r="B437" s="30" t="s">
        <v>4465</v>
      </c>
      <c r="C437" s="30">
        <v>-58</v>
      </c>
      <c r="D437" s="30">
        <v>-5</v>
      </c>
      <c r="E437" s="30">
        <v>-6</v>
      </c>
    </row>
    <row r="438" spans="1:5" x14ac:dyDescent="0.2">
      <c r="A438" s="30" t="s">
        <v>2399</v>
      </c>
      <c r="B438" s="31" t="s">
        <v>4466</v>
      </c>
      <c r="C438" s="31">
        <v>-47.9</v>
      </c>
      <c r="D438" s="31">
        <v>-8</v>
      </c>
      <c r="E438" s="31">
        <v>-3</v>
      </c>
    </row>
    <row r="439" spans="1:5" x14ac:dyDescent="0.2">
      <c r="A439" s="30" t="s">
        <v>3352</v>
      </c>
      <c r="B439" s="30" t="s">
        <v>4467</v>
      </c>
      <c r="C439" s="30">
        <v>-111.3</v>
      </c>
      <c r="D439" s="30">
        <v>-42</v>
      </c>
      <c r="E439" s="30">
        <v>4</v>
      </c>
    </row>
    <row r="440" spans="1:5" x14ac:dyDescent="0.2">
      <c r="A440" s="30" t="s">
        <v>643</v>
      </c>
      <c r="B440" s="30" t="s">
        <v>4468</v>
      </c>
      <c r="C440" s="30">
        <v>105.6</v>
      </c>
      <c r="D440" s="30">
        <v>113</v>
      </c>
      <c r="E440" s="30">
        <v>-4</v>
      </c>
    </row>
    <row r="441" spans="1:5" x14ac:dyDescent="0.2">
      <c r="A441" s="30" t="s">
        <v>2273</v>
      </c>
      <c r="B441" s="31" t="s">
        <v>4469</v>
      </c>
      <c r="C441" s="31">
        <v>-47.4</v>
      </c>
      <c r="D441" s="31">
        <v>27.7</v>
      </c>
      <c r="E441" s="31">
        <v>6</v>
      </c>
    </row>
    <row r="442" spans="1:5" x14ac:dyDescent="0.2">
      <c r="A442" s="30" t="s">
        <v>2261</v>
      </c>
      <c r="B442" s="31" t="s">
        <v>4470</v>
      </c>
      <c r="C442" s="31">
        <v>-132.4</v>
      </c>
      <c r="D442" s="31">
        <v>-48.1</v>
      </c>
      <c r="E442" s="31">
        <v>0</v>
      </c>
    </row>
    <row r="443" spans="1:5" x14ac:dyDescent="0.2">
      <c r="A443" s="30" t="s">
        <v>646</v>
      </c>
      <c r="B443" s="30" t="s">
        <v>4471</v>
      </c>
      <c r="C443" s="30">
        <v>4.8</v>
      </c>
      <c r="D443" s="30">
        <v>-59</v>
      </c>
      <c r="E443" s="30">
        <v>-4</v>
      </c>
    </row>
    <row r="444" spans="1:5" x14ac:dyDescent="0.2">
      <c r="A444" s="30" t="s">
        <v>649</v>
      </c>
      <c r="B444" s="30" t="s">
        <v>4472</v>
      </c>
      <c r="C444" s="30">
        <v>20.9</v>
      </c>
      <c r="D444" s="30">
        <v>32</v>
      </c>
      <c r="E444" s="30">
        <v>-6</v>
      </c>
    </row>
    <row r="445" spans="1:5" x14ac:dyDescent="0.2">
      <c r="A445" s="30" t="s">
        <v>253</v>
      </c>
      <c r="B445" s="30" t="s">
        <v>4473</v>
      </c>
      <c r="C445" s="30">
        <v>-57.4</v>
      </c>
      <c r="D445" s="30">
        <v>-72</v>
      </c>
      <c r="E445" s="30">
        <v>-15</v>
      </c>
    </row>
    <row r="446" spans="1:5" x14ac:dyDescent="0.2">
      <c r="A446" s="30" t="s">
        <v>652</v>
      </c>
      <c r="B446" s="30" t="s">
        <v>4474</v>
      </c>
      <c r="C446" s="30">
        <v>48.9</v>
      </c>
      <c r="D446" s="30">
        <v>1</v>
      </c>
      <c r="E446" s="30">
        <v>1</v>
      </c>
    </row>
    <row r="447" spans="1:5" x14ac:dyDescent="0.2">
      <c r="A447" s="30" t="s">
        <v>256</v>
      </c>
      <c r="B447" s="30" t="s">
        <v>4475</v>
      </c>
      <c r="C447" s="30">
        <v>49.5</v>
      </c>
      <c r="D447" s="30">
        <v>31</v>
      </c>
      <c r="E447" s="30">
        <v>0</v>
      </c>
    </row>
    <row r="448" spans="1:5" x14ac:dyDescent="0.2">
      <c r="A448" s="30" t="s">
        <v>247</v>
      </c>
      <c r="B448" s="30" t="s">
        <v>4476</v>
      </c>
      <c r="C448" s="30">
        <v>47.2</v>
      </c>
      <c r="D448" s="30">
        <v>42</v>
      </c>
      <c r="E448" s="30">
        <v>5</v>
      </c>
    </row>
    <row r="449" spans="1:5" x14ac:dyDescent="0.2">
      <c r="A449" s="30" t="s">
        <v>259</v>
      </c>
      <c r="B449" s="30" t="s">
        <v>4477</v>
      </c>
      <c r="C449" s="30">
        <v>-19</v>
      </c>
      <c r="D449" s="30">
        <v>22</v>
      </c>
      <c r="E449" s="30">
        <v>1</v>
      </c>
    </row>
    <row r="450" spans="1:5" x14ac:dyDescent="0.2">
      <c r="A450" s="30" t="s">
        <v>262</v>
      </c>
      <c r="B450" s="30" t="s">
        <v>4478</v>
      </c>
      <c r="C450" s="30">
        <v>13</v>
      </c>
      <c r="D450" s="30">
        <v>21</v>
      </c>
      <c r="E450" s="30">
        <v>-5</v>
      </c>
    </row>
    <row r="451" spans="1:5" x14ac:dyDescent="0.2">
      <c r="A451" s="30" t="s">
        <v>265</v>
      </c>
      <c r="B451" s="30" t="s">
        <v>4479</v>
      </c>
      <c r="C451" s="30">
        <v>9.3000000000000007</v>
      </c>
      <c r="D451" s="30">
        <v>24</v>
      </c>
      <c r="E451" s="30">
        <v>-13</v>
      </c>
    </row>
    <row r="452" spans="1:5" x14ac:dyDescent="0.2">
      <c r="A452" s="30" t="s">
        <v>655</v>
      </c>
      <c r="B452" s="30" t="s">
        <v>4480</v>
      </c>
      <c r="C452" s="30">
        <v>29.8</v>
      </c>
      <c r="D452" s="30">
        <v>7</v>
      </c>
      <c r="E452" s="30">
        <v>-2</v>
      </c>
    </row>
    <row r="453" spans="1:5" x14ac:dyDescent="0.2">
      <c r="A453" s="30" t="s">
        <v>3364</v>
      </c>
      <c r="B453" s="30" t="s">
        <v>4481</v>
      </c>
      <c r="C453" s="30">
        <v>-24.1</v>
      </c>
      <c r="D453" s="30">
        <v>-66</v>
      </c>
      <c r="E453" s="30">
        <v>-6</v>
      </c>
    </row>
    <row r="454" spans="1:5" x14ac:dyDescent="0.2">
      <c r="A454" s="30" t="s">
        <v>3844</v>
      </c>
      <c r="B454" s="30" t="s">
        <v>4482</v>
      </c>
      <c r="C454" s="30">
        <v>17.899999999999999</v>
      </c>
      <c r="D454" s="30">
        <v>-22</v>
      </c>
      <c r="E454" s="30">
        <v>-4</v>
      </c>
    </row>
    <row r="455" spans="1:5" x14ac:dyDescent="0.2">
      <c r="A455" s="30" t="s">
        <v>658</v>
      </c>
      <c r="B455" s="30" t="s">
        <v>4483</v>
      </c>
      <c r="C455" s="30">
        <v>-37.299999999999997</v>
      </c>
      <c r="D455" s="30">
        <v>-93</v>
      </c>
      <c r="E455" s="30">
        <v>-9</v>
      </c>
    </row>
    <row r="456" spans="1:5" x14ac:dyDescent="0.2">
      <c r="A456" s="30" t="s">
        <v>661</v>
      </c>
      <c r="B456" s="30" t="s">
        <v>4484</v>
      </c>
      <c r="C456" s="30">
        <v>-70.8</v>
      </c>
      <c r="D456" s="30">
        <v>-11</v>
      </c>
      <c r="E456" s="30">
        <v>-11</v>
      </c>
    </row>
    <row r="457" spans="1:5" x14ac:dyDescent="0.2">
      <c r="A457" s="30" t="s">
        <v>1739</v>
      </c>
      <c r="B457" s="31" t="s">
        <v>4485</v>
      </c>
      <c r="C457" s="31">
        <v>40</v>
      </c>
      <c r="D457" s="31">
        <v>11.4</v>
      </c>
      <c r="E457" s="31">
        <v>-1</v>
      </c>
    </row>
    <row r="458" spans="1:5" x14ac:dyDescent="0.2">
      <c r="A458" s="30" t="s">
        <v>1679</v>
      </c>
      <c r="B458" s="31" t="s">
        <v>4486</v>
      </c>
      <c r="C458" s="31">
        <v>15.4</v>
      </c>
      <c r="D458" s="31">
        <v>-18.3</v>
      </c>
      <c r="E458" s="31">
        <v>2</v>
      </c>
    </row>
    <row r="459" spans="1:5" x14ac:dyDescent="0.2">
      <c r="A459" s="30" t="s">
        <v>664</v>
      </c>
      <c r="B459" s="30" t="s">
        <v>4487</v>
      </c>
      <c r="C459" s="30">
        <v>-6.2</v>
      </c>
      <c r="D459" s="30">
        <v>0</v>
      </c>
      <c r="E459" s="30">
        <v>-1</v>
      </c>
    </row>
    <row r="460" spans="1:5" x14ac:dyDescent="0.2">
      <c r="A460" s="30" t="s">
        <v>3221</v>
      </c>
      <c r="B460" s="30" t="s">
        <v>4488</v>
      </c>
      <c r="C460" s="30">
        <v>63.5</v>
      </c>
      <c r="D460" s="30">
        <v>-59</v>
      </c>
      <c r="E460" s="30">
        <v>7</v>
      </c>
    </row>
    <row r="461" spans="1:5" x14ac:dyDescent="0.2">
      <c r="A461" s="30" t="s">
        <v>3310</v>
      </c>
      <c r="B461" s="30" t="s">
        <v>4489</v>
      </c>
      <c r="C461" s="30">
        <v>-17.399999999999999</v>
      </c>
      <c r="D461" s="30">
        <v>-2</v>
      </c>
      <c r="E461" s="30">
        <v>-1</v>
      </c>
    </row>
    <row r="462" spans="1:5" x14ac:dyDescent="0.2">
      <c r="A462" s="30" t="s">
        <v>3974</v>
      </c>
      <c r="B462" s="30" t="s">
        <v>4490</v>
      </c>
      <c r="C462" s="30">
        <v>-70.900000000000006</v>
      </c>
      <c r="D462" s="30">
        <v>2</v>
      </c>
      <c r="E462" s="30">
        <v>0</v>
      </c>
    </row>
    <row r="463" spans="1:5" x14ac:dyDescent="0.2">
      <c r="A463" s="30" t="s">
        <v>667</v>
      </c>
      <c r="B463" s="30" t="s">
        <v>4491</v>
      </c>
      <c r="C463" s="30">
        <v>30.9</v>
      </c>
      <c r="D463" s="30">
        <v>14</v>
      </c>
      <c r="E463" s="30">
        <v>-1</v>
      </c>
    </row>
    <row r="464" spans="1:5" x14ac:dyDescent="0.2">
      <c r="A464" s="30" t="s">
        <v>670</v>
      </c>
      <c r="B464" s="30" t="s">
        <v>4492</v>
      </c>
      <c r="C464" s="30">
        <v>-74.099999999999994</v>
      </c>
      <c r="D464" s="30">
        <v>-51</v>
      </c>
      <c r="E464" s="30">
        <v>-8</v>
      </c>
    </row>
    <row r="465" spans="1:5" x14ac:dyDescent="0.2">
      <c r="A465" s="30" t="s">
        <v>673</v>
      </c>
      <c r="B465" s="30" t="s">
        <v>4493</v>
      </c>
      <c r="C465" s="30">
        <v>32.700000000000003</v>
      </c>
      <c r="D465" s="30">
        <v>14</v>
      </c>
      <c r="E465" s="30">
        <v>0</v>
      </c>
    </row>
    <row r="466" spans="1:5" x14ac:dyDescent="0.2">
      <c r="A466" s="30" t="s">
        <v>676</v>
      </c>
      <c r="B466" s="30" t="s">
        <v>4494</v>
      </c>
      <c r="C466" s="30">
        <v>46.9</v>
      </c>
      <c r="D466" s="30">
        <v>2</v>
      </c>
      <c r="E466" s="30">
        <v>-7</v>
      </c>
    </row>
    <row r="467" spans="1:5" x14ac:dyDescent="0.2">
      <c r="A467" s="30" t="s">
        <v>679</v>
      </c>
      <c r="B467" s="30" t="s">
        <v>4495</v>
      </c>
      <c r="C467" s="30">
        <v>9.3000000000000007</v>
      </c>
      <c r="D467" s="30">
        <v>-28</v>
      </c>
      <c r="E467" s="30">
        <v>-10</v>
      </c>
    </row>
    <row r="468" spans="1:5" x14ac:dyDescent="0.2">
      <c r="A468" s="30" t="s">
        <v>682</v>
      </c>
      <c r="B468" s="30" t="s">
        <v>4496</v>
      </c>
      <c r="C468" s="30">
        <v>-24.7</v>
      </c>
      <c r="D468" s="30">
        <v>20</v>
      </c>
      <c r="E468" s="30">
        <v>-9</v>
      </c>
    </row>
    <row r="469" spans="1:5" x14ac:dyDescent="0.2">
      <c r="A469" s="30" t="s">
        <v>685</v>
      </c>
      <c r="B469" s="30" t="s">
        <v>4497</v>
      </c>
      <c r="C469" s="30">
        <v>-6.3</v>
      </c>
      <c r="D469" s="30">
        <v>-11</v>
      </c>
      <c r="E469" s="30">
        <v>-7</v>
      </c>
    </row>
    <row r="470" spans="1:5" x14ac:dyDescent="0.2">
      <c r="A470" s="30" t="s">
        <v>688</v>
      </c>
      <c r="B470" s="30" t="s">
        <v>4498</v>
      </c>
      <c r="C470" s="30">
        <v>-5.5</v>
      </c>
      <c r="D470" s="30">
        <v>-3</v>
      </c>
      <c r="E470" s="30">
        <v>-8</v>
      </c>
    </row>
    <row r="471" spans="1:5" x14ac:dyDescent="0.2">
      <c r="A471" s="30" t="s">
        <v>2564</v>
      </c>
      <c r="B471" s="31" t="s">
        <v>4499</v>
      </c>
      <c r="C471" s="31">
        <v>4.5999999999999996</v>
      </c>
      <c r="D471" s="31">
        <v>-8</v>
      </c>
      <c r="E471" s="31">
        <v>-4</v>
      </c>
    </row>
    <row r="472" spans="1:5" x14ac:dyDescent="0.2">
      <c r="A472" s="30" t="s">
        <v>1490</v>
      </c>
      <c r="B472" s="31" t="s">
        <v>4500</v>
      </c>
      <c r="C472" s="31">
        <v>51.7</v>
      </c>
      <c r="D472" s="31">
        <v>46.1</v>
      </c>
      <c r="E472" s="31">
        <v>5</v>
      </c>
    </row>
    <row r="473" spans="1:5" x14ac:dyDescent="0.2">
      <c r="A473" s="30" t="s">
        <v>3434</v>
      </c>
      <c r="B473" s="30" t="s">
        <v>4501</v>
      </c>
      <c r="C473" s="30">
        <v>26.4</v>
      </c>
      <c r="D473" s="30">
        <v>-2</v>
      </c>
      <c r="E473" s="30">
        <v>-6</v>
      </c>
    </row>
    <row r="474" spans="1:5" x14ac:dyDescent="0.2">
      <c r="A474" s="30" t="s">
        <v>85</v>
      </c>
      <c r="B474" s="30" t="s">
        <v>4502</v>
      </c>
      <c r="C474" s="30">
        <v>95.5</v>
      </c>
      <c r="D474" s="30">
        <v>90</v>
      </c>
      <c r="E474" s="30">
        <v>-15</v>
      </c>
    </row>
    <row r="475" spans="1:5" x14ac:dyDescent="0.2">
      <c r="A475" s="30" t="s">
        <v>61</v>
      </c>
      <c r="B475" s="30" t="s">
        <v>4503</v>
      </c>
      <c r="C475" s="30">
        <v>-31.2</v>
      </c>
      <c r="D475" s="30">
        <v>-52</v>
      </c>
      <c r="E475" s="30">
        <v>-6</v>
      </c>
    </row>
    <row r="476" spans="1:5" x14ac:dyDescent="0.2">
      <c r="A476" s="30" t="s">
        <v>691</v>
      </c>
      <c r="B476" s="30" t="s">
        <v>4504</v>
      </c>
      <c r="C476" s="30">
        <v>-7.8</v>
      </c>
      <c r="D476" s="30">
        <v>-3</v>
      </c>
      <c r="E476" s="30">
        <v>-7</v>
      </c>
    </row>
    <row r="477" spans="1:5" x14ac:dyDescent="0.2">
      <c r="A477" s="30" t="s">
        <v>694</v>
      </c>
      <c r="B477" s="30" t="s">
        <v>4505</v>
      </c>
      <c r="C477" s="30">
        <v>-47.8</v>
      </c>
      <c r="D477" s="30">
        <v>-34</v>
      </c>
      <c r="E477" s="30">
        <v>-6</v>
      </c>
    </row>
    <row r="478" spans="1:5" x14ac:dyDescent="0.2">
      <c r="A478" s="30" t="s">
        <v>697</v>
      </c>
      <c r="B478" s="30" t="s">
        <v>4506</v>
      </c>
      <c r="C478" s="30">
        <v>-21.5</v>
      </c>
      <c r="D478" s="30">
        <v>-76</v>
      </c>
      <c r="E478" s="30">
        <v>-8</v>
      </c>
    </row>
    <row r="479" spans="1:5" x14ac:dyDescent="0.2">
      <c r="A479" s="30" t="s">
        <v>1994</v>
      </c>
      <c r="B479" s="31" t="s">
        <v>4507</v>
      </c>
      <c r="C479" s="31">
        <v>50.1</v>
      </c>
      <c r="D479" s="31">
        <v>8.8000000000000007</v>
      </c>
      <c r="E479" s="31">
        <v>3</v>
      </c>
    </row>
    <row r="480" spans="1:5" x14ac:dyDescent="0.2">
      <c r="A480" s="30" t="s">
        <v>1550</v>
      </c>
      <c r="B480" s="31" t="s">
        <v>4508</v>
      </c>
      <c r="C480" s="31">
        <v>49.8</v>
      </c>
      <c r="D480" s="31">
        <v>8.1999999999999993</v>
      </c>
      <c r="E480" s="31">
        <v>3</v>
      </c>
    </row>
    <row r="481" spans="1:5" x14ac:dyDescent="0.2">
      <c r="A481" s="30" t="s">
        <v>1907</v>
      </c>
      <c r="B481" s="31" t="s">
        <v>4509</v>
      </c>
      <c r="C481" s="31">
        <v>-8.6</v>
      </c>
      <c r="D481" s="31">
        <v>-15.8</v>
      </c>
      <c r="E481" s="31">
        <v>9</v>
      </c>
    </row>
    <row r="482" spans="1:5" x14ac:dyDescent="0.2">
      <c r="A482" s="30" t="s">
        <v>2579</v>
      </c>
      <c r="B482" s="31" t="s">
        <v>4510</v>
      </c>
      <c r="C482" s="31">
        <v>-15.1</v>
      </c>
      <c r="D482" s="31">
        <v>-56.3</v>
      </c>
      <c r="E482" s="31">
        <v>-2</v>
      </c>
    </row>
    <row r="483" spans="1:5" x14ac:dyDescent="0.2">
      <c r="A483" s="30" t="s">
        <v>2267</v>
      </c>
      <c r="B483" s="31" t="s">
        <v>4511</v>
      </c>
      <c r="C483" s="31">
        <v>-72.3</v>
      </c>
      <c r="D483" s="31">
        <v>-28.1</v>
      </c>
      <c r="E483" s="31">
        <v>-18</v>
      </c>
    </row>
    <row r="484" spans="1:5" x14ac:dyDescent="0.2">
      <c r="A484" s="30" t="s">
        <v>2231</v>
      </c>
      <c r="B484" s="31" t="s">
        <v>4512</v>
      </c>
      <c r="C484" s="31">
        <v>-18.5</v>
      </c>
      <c r="D484" s="31">
        <v>-2</v>
      </c>
      <c r="E484" s="31">
        <v>-4</v>
      </c>
    </row>
    <row r="485" spans="1:5" x14ac:dyDescent="0.2">
      <c r="A485" s="30" t="s">
        <v>1793</v>
      </c>
      <c r="B485" s="31" t="s">
        <v>4513</v>
      </c>
      <c r="C485" s="31">
        <v>66</v>
      </c>
      <c r="D485" s="31">
        <v>12.6</v>
      </c>
      <c r="E485" s="31">
        <v>-2</v>
      </c>
    </row>
    <row r="486" spans="1:5" x14ac:dyDescent="0.2">
      <c r="A486" s="30" t="s">
        <v>1877</v>
      </c>
      <c r="B486" s="31" t="s">
        <v>4514</v>
      </c>
      <c r="C486" s="31">
        <v>-29.8</v>
      </c>
      <c r="D486" s="31">
        <v>-20.9</v>
      </c>
      <c r="E486" s="31">
        <v>-4</v>
      </c>
    </row>
    <row r="487" spans="1:5" x14ac:dyDescent="0.2">
      <c r="A487" s="30" t="s">
        <v>2441</v>
      </c>
      <c r="B487" s="31" t="s">
        <v>4515</v>
      </c>
      <c r="C487" s="31">
        <v>25.9</v>
      </c>
      <c r="D487" s="31">
        <v>-45.9</v>
      </c>
      <c r="E487" s="31">
        <v>3</v>
      </c>
    </row>
    <row r="488" spans="1:5" x14ac:dyDescent="0.2">
      <c r="A488" s="30" t="s">
        <v>1580</v>
      </c>
      <c r="B488" s="31" t="s">
        <v>4516</v>
      </c>
      <c r="C488" s="31">
        <v>50.4</v>
      </c>
      <c r="D488" s="31">
        <v>-11.4</v>
      </c>
      <c r="E488" s="31">
        <v>13</v>
      </c>
    </row>
    <row r="489" spans="1:5" x14ac:dyDescent="0.2">
      <c r="A489" s="30" t="s">
        <v>1634</v>
      </c>
      <c r="B489" s="31" t="s">
        <v>4517</v>
      </c>
      <c r="C489" s="31">
        <v>-17.3</v>
      </c>
      <c r="D489" s="31">
        <v>-27.2</v>
      </c>
      <c r="E489" s="31">
        <v>-3</v>
      </c>
    </row>
    <row r="490" spans="1:5" x14ac:dyDescent="0.2">
      <c r="A490" s="30" t="s">
        <v>1694</v>
      </c>
      <c r="B490" s="31" t="s">
        <v>4518</v>
      </c>
      <c r="C490" s="31">
        <v>-12</v>
      </c>
      <c r="D490" s="31">
        <v>30.3</v>
      </c>
      <c r="E490" s="31">
        <v>12</v>
      </c>
    </row>
    <row r="491" spans="1:5" x14ac:dyDescent="0.2">
      <c r="A491" s="30" t="s">
        <v>1973</v>
      </c>
      <c r="B491" s="31" t="s">
        <v>4519</v>
      </c>
      <c r="C491" s="31">
        <v>-36.9</v>
      </c>
      <c r="D491" s="31">
        <v>5.7</v>
      </c>
      <c r="E491" s="31">
        <v>5</v>
      </c>
    </row>
    <row r="492" spans="1:5" x14ac:dyDescent="0.2">
      <c r="A492" s="30" t="s">
        <v>1904</v>
      </c>
      <c r="B492" s="31" t="s">
        <v>4520</v>
      </c>
      <c r="C492" s="31">
        <v>-52.8</v>
      </c>
      <c r="D492" s="31">
        <v>-41.1</v>
      </c>
      <c r="E492" s="31">
        <v>3</v>
      </c>
    </row>
    <row r="493" spans="1:5" x14ac:dyDescent="0.2">
      <c r="A493" s="30" t="s">
        <v>2300</v>
      </c>
      <c r="B493" s="31" t="s">
        <v>4521</v>
      </c>
      <c r="C493" s="31">
        <v>-6.8</v>
      </c>
      <c r="D493" s="31">
        <v>32.9</v>
      </c>
      <c r="E493" s="31">
        <v>-14</v>
      </c>
    </row>
    <row r="494" spans="1:5" x14ac:dyDescent="0.2">
      <c r="A494" s="30" t="s">
        <v>2390</v>
      </c>
      <c r="B494" s="31" t="s">
        <v>4522</v>
      </c>
      <c r="C494" s="31">
        <v>-44.7</v>
      </c>
      <c r="D494" s="31">
        <v>-3.5</v>
      </c>
      <c r="E494" s="31">
        <v>2</v>
      </c>
    </row>
    <row r="495" spans="1:5" x14ac:dyDescent="0.2">
      <c r="A495" s="30" t="s">
        <v>1547</v>
      </c>
      <c r="B495" s="31" t="s">
        <v>4523</v>
      </c>
      <c r="C495" s="31">
        <v>34.799999999999997</v>
      </c>
      <c r="D495" s="31">
        <v>8.8000000000000007</v>
      </c>
      <c r="E495" s="31">
        <v>-1</v>
      </c>
    </row>
    <row r="496" spans="1:5" x14ac:dyDescent="0.2">
      <c r="A496" s="30" t="s">
        <v>2537</v>
      </c>
      <c r="B496" s="31" t="s">
        <v>4524</v>
      </c>
      <c r="C496" s="31">
        <v>-11.7</v>
      </c>
      <c r="D496" s="31">
        <v>-8.6999999999999993</v>
      </c>
      <c r="E496" s="31">
        <v>-3</v>
      </c>
    </row>
    <row r="497" spans="1:5" x14ac:dyDescent="0.2">
      <c r="A497" s="30" t="s">
        <v>1685</v>
      </c>
      <c r="B497" s="31" t="s">
        <v>4525</v>
      </c>
      <c r="C497" s="31">
        <v>44.8</v>
      </c>
      <c r="D497" s="31">
        <v>-5.0999999999999996</v>
      </c>
      <c r="E497" s="31">
        <v>-2</v>
      </c>
    </row>
    <row r="498" spans="1:5" x14ac:dyDescent="0.2">
      <c r="A498" s="30" t="s">
        <v>1862</v>
      </c>
      <c r="B498" s="31" t="s">
        <v>4526</v>
      </c>
      <c r="C498" s="31">
        <v>-25.6</v>
      </c>
      <c r="D498" s="31">
        <v>-7</v>
      </c>
      <c r="E498" s="31">
        <v>-1</v>
      </c>
    </row>
    <row r="499" spans="1:5" x14ac:dyDescent="0.2">
      <c r="A499" s="30" t="s">
        <v>1688</v>
      </c>
      <c r="B499" s="31" t="s">
        <v>4527</v>
      </c>
      <c r="C499" s="31">
        <v>10.7</v>
      </c>
      <c r="D499" s="31">
        <v>-8.8000000000000007</v>
      </c>
      <c r="E499" s="31">
        <v>-1</v>
      </c>
    </row>
    <row r="500" spans="1:5" x14ac:dyDescent="0.2">
      <c r="A500" s="30" t="s">
        <v>2033</v>
      </c>
      <c r="B500" s="31" t="s">
        <v>4528</v>
      </c>
      <c r="C500" s="31">
        <v>58.9</v>
      </c>
      <c r="D500" s="31">
        <v>44.8</v>
      </c>
      <c r="E500" s="31">
        <v>-18</v>
      </c>
    </row>
    <row r="501" spans="1:5" x14ac:dyDescent="0.2">
      <c r="A501" s="30" t="s">
        <v>2354</v>
      </c>
      <c r="B501" s="31" t="s">
        <v>4529</v>
      </c>
      <c r="C501" s="31">
        <v>14</v>
      </c>
      <c r="D501" s="31">
        <v>-7.2</v>
      </c>
      <c r="E501" s="31">
        <v>-12</v>
      </c>
    </row>
    <row r="502" spans="1:5" x14ac:dyDescent="0.2">
      <c r="A502" s="30" t="s">
        <v>1784</v>
      </c>
      <c r="B502" s="31" t="s">
        <v>4530</v>
      </c>
      <c r="C502" s="31">
        <v>14.2</v>
      </c>
      <c r="D502" s="31">
        <v>22.1</v>
      </c>
      <c r="E502" s="31">
        <v>3</v>
      </c>
    </row>
    <row r="503" spans="1:5" x14ac:dyDescent="0.2">
      <c r="A503" s="30" t="s">
        <v>2117</v>
      </c>
      <c r="B503" s="31" t="s">
        <v>4531</v>
      </c>
      <c r="C503" s="31">
        <v>23.7</v>
      </c>
      <c r="D503" s="31">
        <v>-23.6</v>
      </c>
      <c r="E503" s="31">
        <v>-13</v>
      </c>
    </row>
    <row r="504" spans="1:5" x14ac:dyDescent="0.2">
      <c r="A504" s="30" t="s">
        <v>1742</v>
      </c>
      <c r="B504" s="31" t="s">
        <v>4532</v>
      </c>
      <c r="C504" s="31">
        <v>67.900000000000006</v>
      </c>
      <c r="D504" s="31">
        <v>19</v>
      </c>
      <c r="E504" s="31">
        <v>-6</v>
      </c>
    </row>
    <row r="505" spans="1:5" x14ac:dyDescent="0.2">
      <c r="A505" s="30" t="s">
        <v>1931</v>
      </c>
      <c r="B505" s="31" t="s">
        <v>4533</v>
      </c>
      <c r="C505" s="31">
        <v>33.6</v>
      </c>
      <c r="D505" s="31">
        <v>-12.6</v>
      </c>
      <c r="E505" s="31">
        <v>-1</v>
      </c>
    </row>
    <row r="506" spans="1:5" x14ac:dyDescent="0.2">
      <c r="A506" s="30" t="s">
        <v>2534</v>
      </c>
      <c r="B506" s="31" t="s">
        <v>4534</v>
      </c>
      <c r="C506" s="31">
        <v>39.9</v>
      </c>
      <c r="D506" s="31">
        <v>26.2</v>
      </c>
      <c r="E506" s="31">
        <v>33</v>
      </c>
    </row>
    <row r="507" spans="1:5" x14ac:dyDescent="0.2">
      <c r="A507" s="30" t="s">
        <v>1844</v>
      </c>
      <c r="B507" s="31" t="s">
        <v>4535</v>
      </c>
      <c r="C507" s="31">
        <v>95.4</v>
      </c>
      <c r="D507" s="31">
        <v>103.6</v>
      </c>
      <c r="E507" s="31">
        <v>2</v>
      </c>
    </row>
    <row r="508" spans="1:5" x14ac:dyDescent="0.2">
      <c r="A508" s="30" t="s">
        <v>172</v>
      </c>
      <c r="B508" s="30" t="s">
        <v>4536</v>
      </c>
      <c r="C508" s="30">
        <v>24.9</v>
      </c>
      <c r="D508" s="30">
        <v>4</v>
      </c>
      <c r="E508" s="30">
        <v>-4</v>
      </c>
    </row>
    <row r="509" spans="1:5" x14ac:dyDescent="0.2">
      <c r="A509" s="30" t="s">
        <v>1493</v>
      </c>
      <c r="B509" s="31" t="s">
        <v>4537</v>
      </c>
      <c r="C509" s="31">
        <v>100</v>
      </c>
      <c r="D509" s="31">
        <v>45.5</v>
      </c>
      <c r="E509" s="31">
        <v>7</v>
      </c>
    </row>
    <row r="510" spans="1:5" x14ac:dyDescent="0.2">
      <c r="A510" s="30" t="s">
        <v>700</v>
      </c>
      <c r="B510" s="30" t="s">
        <v>4538</v>
      </c>
      <c r="C510" s="30">
        <v>11.5</v>
      </c>
      <c r="D510" s="30">
        <v>21</v>
      </c>
      <c r="E510" s="30">
        <v>-1</v>
      </c>
    </row>
    <row r="511" spans="1:5" x14ac:dyDescent="0.2">
      <c r="A511" s="30" t="s">
        <v>703</v>
      </c>
      <c r="B511" s="30" t="s">
        <v>4539</v>
      </c>
      <c r="C511" s="30">
        <v>-29.5</v>
      </c>
      <c r="D511" s="30">
        <v>-3</v>
      </c>
      <c r="E511" s="30">
        <v>-8</v>
      </c>
    </row>
    <row r="512" spans="1:5" x14ac:dyDescent="0.2">
      <c r="A512" s="30" t="s">
        <v>3754</v>
      </c>
      <c r="B512" s="30" t="s">
        <v>4540</v>
      </c>
      <c r="C512" s="30">
        <v>-7.4</v>
      </c>
      <c r="D512" s="30">
        <v>25</v>
      </c>
      <c r="E512" s="30">
        <v>-1</v>
      </c>
    </row>
    <row r="513" spans="1:5" x14ac:dyDescent="0.2">
      <c r="A513" s="30" t="s">
        <v>706</v>
      </c>
      <c r="B513" s="30" t="s">
        <v>4541</v>
      </c>
      <c r="C513" s="30">
        <v>-3.5</v>
      </c>
      <c r="D513" s="30">
        <v>0</v>
      </c>
      <c r="E513" s="30">
        <v>8</v>
      </c>
    </row>
    <row r="514" spans="1:5" x14ac:dyDescent="0.2">
      <c r="A514" s="30" t="s">
        <v>709</v>
      </c>
      <c r="B514" s="30" t="s">
        <v>4542</v>
      </c>
      <c r="C514" s="30">
        <v>-28.7</v>
      </c>
      <c r="D514" s="30">
        <v>-24</v>
      </c>
      <c r="E514" s="30">
        <v>-3</v>
      </c>
    </row>
    <row r="515" spans="1:5" x14ac:dyDescent="0.2">
      <c r="A515" s="30" t="s">
        <v>1529</v>
      </c>
      <c r="B515" s="31" t="s">
        <v>4543</v>
      </c>
      <c r="C515" s="31">
        <v>34.799999999999997</v>
      </c>
      <c r="D515" s="31">
        <v>0</v>
      </c>
      <c r="E515" s="31">
        <v>-4</v>
      </c>
    </row>
    <row r="516" spans="1:5" x14ac:dyDescent="0.2">
      <c r="A516" s="30" t="s">
        <v>3859</v>
      </c>
      <c r="B516" s="30" t="s">
        <v>4544</v>
      </c>
      <c r="C516" s="30">
        <v>6.2</v>
      </c>
      <c r="D516" s="30">
        <v>-17</v>
      </c>
      <c r="E516" s="30">
        <v>-1</v>
      </c>
    </row>
    <row r="517" spans="1:5" x14ac:dyDescent="0.2">
      <c r="A517" s="30" t="s">
        <v>3480</v>
      </c>
      <c r="B517" s="30" t="s">
        <v>4545</v>
      </c>
      <c r="C517" s="30">
        <v>9.6</v>
      </c>
      <c r="D517" s="30">
        <v>-77</v>
      </c>
      <c r="E517" s="30">
        <v>-5</v>
      </c>
    </row>
    <row r="518" spans="1:5" x14ac:dyDescent="0.2">
      <c r="A518" s="30" t="s">
        <v>3370</v>
      </c>
      <c r="B518" s="30" t="s">
        <v>4546</v>
      </c>
      <c r="C518" s="30">
        <v>-78.5</v>
      </c>
      <c r="D518" s="30">
        <v>0</v>
      </c>
      <c r="E518" s="30">
        <v>-2</v>
      </c>
    </row>
    <row r="519" spans="1:5" x14ac:dyDescent="0.2">
      <c r="A519" s="30" t="s">
        <v>3512</v>
      </c>
      <c r="B519" s="30" t="s">
        <v>4547</v>
      </c>
      <c r="C519" s="30">
        <v>40.1</v>
      </c>
      <c r="D519" s="30">
        <v>-4</v>
      </c>
      <c r="E519" s="30">
        <v>-2</v>
      </c>
    </row>
    <row r="520" spans="1:5" x14ac:dyDescent="0.2">
      <c r="A520" s="30" t="s">
        <v>3350</v>
      </c>
      <c r="B520" s="30" t="s">
        <v>4548</v>
      </c>
      <c r="C520" s="30">
        <v>-32.9</v>
      </c>
      <c r="D520" s="30">
        <v>10</v>
      </c>
      <c r="E520" s="30">
        <v>8</v>
      </c>
    </row>
    <row r="521" spans="1:5" x14ac:dyDescent="0.2">
      <c r="A521" s="30" t="s">
        <v>712</v>
      </c>
      <c r="B521" s="30" t="s">
        <v>4549</v>
      </c>
      <c r="C521" s="30">
        <v>-21</v>
      </c>
      <c r="D521" s="30">
        <v>5</v>
      </c>
      <c r="E521" s="30">
        <v>-4</v>
      </c>
    </row>
    <row r="522" spans="1:5" x14ac:dyDescent="0.2">
      <c r="A522" s="30" t="s">
        <v>268</v>
      </c>
      <c r="B522" s="30" t="s">
        <v>4550</v>
      </c>
      <c r="C522" s="30">
        <v>14.9</v>
      </c>
      <c r="D522" s="30">
        <v>-4</v>
      </c>
      <c r="E522" s="30">
        <v>-2</v>
      </c>
    </row>
    <row r="523" spans="1:5" x14ac:dyDescent="0.2">
      <c r="A523" s="30" t="s">
        <v>4004</v>
      </c>
      <c r="B523" s="30" t="s">
        <v>4551</v>
      </c>
      <c r="C523" s="30">
        <v>-3.3</v>
      </c>
      <c r="D523" s="30">
        <v>-24</v>
      </c>
      <c r="E523" s="30">
        <v>-2</v>
      </c>
    </row>
    <row r="524" spans="1:5" x14ac:dyDescent="0.2">
      <c r="A524" s="30" t="s">
        <v>715</v>
      </c>
      <c r="B524" s="30" t="s">
        <v>4552</v>
      </c>
      <c r="C524" s="30">
        <v>-9.4</v>
      </c>
      <c r="D524" s="30">
        <v>1</v>
      </c>
      <c r="E524" s="30">
        <v>-1</v>
      </c>
    </row>
    <row r="525" spans="1:5" x14ac:dyDescent="0.2">
      <c r="A525" s="30" t="s">
        <v>718</v>
      </c>
      <c r="B525" s="30" t="s">
        <v>4553</v>
      </c>
      <c r="C525" s="30">
        <v>-23.6</v>
      </c>
      <c r="D525" s="30">
        <v>-51</v>
      </c>
      <c r="E525" s="30">
        <v>-1</v>
      </c>
    </row>
    <row r="526" spans="1:5" x14ac:dyDescent="0.2">
      <c r="A526" s="30" t="s">
        <v>721</v>
      </c>
      <c r="B526" s="30" t="s">
        <v>4554</v>
      </c>
      <c r="C526" s="30">
        <v>109.1</v>
      </c>
      <c r="D526" s="30">
        <v>82</v>
      </c>
      <c r="E526" s="30">
        <v>-6</v>
      </c>
    </row>
    <row r="527" spans="1:5" x14ac:dyDescent="0.2">
      <c r="A527" s="30" t="s">
        <v>295</v>
      </c>
      <c r="B527" s="30" t="s">
        <v>4555</v>
      </c>
      <c r="C527" s="30">
        <v>93.6</v>
      </c>
      <c r="D527" s="30">
        <v>38</v>
      </c>
      <c r="E527" s="30">
        <v>11</v>
      </c>
    </row>
    <row r="528" spans="1:5" x14ac:dyDescent="0.2">
      <c r="A528" s="30" t="s">
        <v>3231</v>
      </c>
      <c r="B528" s="30" t="s">
        <v>4556</v>
      </c>
      <c r="C528" s="30">
        <v>32.1</v>
      </c>
      <c r="D528" s="30">
        <v>-39</v>
      </c>
      <c r="E528" s="30">
        <v>3</v>
      </c>
    </row>
    <row r="529" spans="1:5" x14ac:dyDescent="0.2">
      <c r="A529" s="30" t="s">
        <v>724</v>
      </c>
      <c r="B529" s="30" t="s">
        <v>4557</v>
      </c>
      <c r="C529" s="30">
        <v>36.299999999999997</v>
      </c>
      <c r="D529" s="30">
        <v>25</v>
      </c>
      <c r="E529" s="30">
        <v>1</v>
      </c>
    </row>
    <row r="530" spans="1:5" x14ac:dyDescent="0.2">
      <c r="A530" s="30" t="s">
        <v>3795</v>
      </c>
      <c r="B530" s="30" t="s">
        <v>4558</v>
      </c>
      <c r="C530" s="30">
        <v>10.7</v>
      </c>
      <c r="D530" s="30">
        <v>-15</v>
      </c>
      <c r="E530" s="30">
        <v>-7</v>
      </c>
    </row>
    <row r="531" spans="1:5" x14ac:dyDescent="0.2">
      <c r="A531" s="30" t="s">
        <v>3550</v>
      </c>
      <c r="B531" s="30" t="s">
        <v>4559</v>
      </c>
      <c r="C531" s="30">
        <v>-46</v>
      </c>
      <c r="D531" s="30">
        <v>-14</v>
      </c>
      <c r="E531" s="30">
        <v>-9</v>
      </c>
    </row>
    <row r="532" spans="1:5" x14ac:dyDescent="0.2">
      <c r="A532" s="30" t="s">
        <v>1589</v>
      </c>
      <c r="B532" s="31" t="s">
        <v>4560</v>
      </c>
      <c r="C532" s="31">
        <v>2.8</v>
      </c>
      <c r="D532" s="31">
        <v>22.7</v>
      </c>
      <c r="E532" s="31">
        <v>1</v>
      </c>
    </row>
    <row r="533" spans="1:5" x14ac:dyDescent="0.2">
      <c r="A533" s="30" t="s">
        <v>3817</v>
      </c>
      <c r="B533" s="30" t="s">
        <v>4561</v>
      </c>
      <c r="C533" s="30">
        <v>-16.600000000000001</v>
      </c>
      <c r="D533" s="30">
        <v>-47</v>
      </c>
      <c r="E533" s="30">
        <v>-4</v>
      </c>
    </row>
    <row r="534" spans="1:5" x14ac:dyDescent="0.2">
      <c r="A534" s="30" t="s">
        <v>3670</v>
      </c>
      <c r="B534" s="30" t="s">
        <v>4562</v>
      </c>
      <c r="C534" s="30">
        <v>8</v>
      </c>
      <c r="D534" s="30">
        <v>48</v>
      </c>
      <c r="E534" s="30">
        <v>15</v>
      </c>
    </row>
    <row r="535" spans="1:5" x14ac:dyDescent="0.2">
      <c r="A535" s="30" t="s">
        <v>3822</v>
      </c>
      <c r="B535" s="30" t="s">
        <v>4563</v>
      </c>
      <c r="C535" s="30">
        <v>-35.9</v>
      </c>
      <c r="D535" s="30">
        <v>-66</v>
      </c>
      <c r="E535" s="30">
        <v>4</v>
      </c>
    </row>
    <row r="536" spans="1:5" x14ac:dyDescent="0.2">
      <c r="A536" s="30" t="s">
        <v>3578</v>
      </c>
      <c r="B536" s="30" t="s">
        <v>4564</v>
      </c>
      <c r="C536" s="30">
        <v>45.9</v>
      </c>
      <c r="D536" s="30">
        <v>20</v>
      </c>
      <c r="E536" s="30">
        <v>3</v>
      </c>
    </row>
    <row r="537" spans="1:5" x14ac:dyDescent="0.2">
      <c r="A537" s="30" t="s">
        <v>3623</v>
      </c>
      <c r="B537" s="30" t="s">
        <v>4565</v>
      </c>
      <c r="C537" s="30">
        <v>72.099999999999994</v>
      </c>
      <c r="D537" s="30">
        <v>-101</v>
      </c>
      <c r="E537" s="30">
        <v>-9</v>
      </c>
    </row>
    <row r="538" spans="1:5" x14ac:dyDescent="0.2">
      <c r="A538" s="30" t="s">
        <v>3641</v>
      </c>
      <c r="B538" s="30" t="s">
        <v>4566</v>
      </c>
      <c r="C538" s="30">
        <v>-81.7</v>
      </c>
      <c r="D538" s="30">
        <v>-40</v>
      </c>
      <c r="E538" s="30">
        <v>3</v>
      </c>
    </row>
    <row r="539" spans="1:5" x14ac:dyDescent="0.2">
      <c r="A539" s="30" t="s">
        <v>55</v>
      </c>
      <c r="B539" s="30" t="s">
        <v>4567</v>
      </c>
      <c r="C539" s="30">
        <v>87.9</v>
      </c>
      <c r="D539" s="30">
        <v>23</v>
      </c>
      <c r="E539" s="30">
        <v>-5</v>
      </c>
    </row>
    <row r="540" spans="1:5" x14ac:dyDescent="0.2">
      <c r="A540" s="30" t="s">
        <v>225</v>
      </c>
      <c r="B540" s="30" t="s">
        <v>4568</v>
      </c>
      <c r="C540" s="30">
        <v>101.5</v>
      </c>
      <c r="D540" s="30">
        <v>99</v>
      </c>
      <c r="E540" s="30">
        <v>-12</v>
      </c>
    </row>
    <row r="541" spans="1:5" x14ac:dyDescent="0.2">
      <c r="A541" s="30" t="s">
        <v>88</v>
      </c>
      <c r="B541" s="30" t="s">
        <v>4569</v>
      </c>
      <c r="C541" s="30">
        <v>101.5</v>
      </c>
      <c r="D541" s="30">
        <v>84</v>
      </c>
      <c r="E541" s="30">
        <v>0</v>
      </c>
    </row>
    <row r="542" spans="1:5" x14ac:dyDescent="0.2">
      <c r="A542" s="30" t="s">
        <v>1727</v>
      </c>
      <c r="B542" s="31" t="s">
        <v>4570</v>
      </c>
      <c r="C542" s="31">
        <v>57.8</v>
      </c>
      <c r="D542" s="31">
        <v>12</v>
      </c>
      <c r="E542" s="31">
        <v>6</v>
      </c>
    </row>
    <row r="543" spans="1:5" x14ac:dyDescent="0.2">
      <c r="A543" s="30" t="s">
        <v>727</v>
      </c>
      <c r="B543" s="30" t="s">
        <v>4571</v>
      </c>
      <c r="C543" s="30">
        <v>93.8</v>
      </c>
      <c r="D543" s="30">
        <v>45</v>
      </c>
      <c r="E543" s="30">
        <v>25</v>
      </c>
    </row>
    <row r="544" spans="1:5" x14ac:dyDescent="0.2">
      <c r="A544" s="30" t="s">
        <v>730</v>
      </c>
      <c r="B544" s="30" t="s">
        <v>4572</v>
      </c>
      <c r="C544" s="30">
        <v>-11.2</v>
      </c>
      <c r="D544" s="30">
        <v>6</v>
      </c>
      <c r="E544" s="30">
        <v>-7</v>
      </c>
    </row>
    <row r="545" spans="1:5" x14ac:dyDescent="0.2">
      <c r="A545" s="30" t="s">
        <v>733</v>
      </c>
      <c r="B545" s="30" t="s">
        <v>4573</v>
      </c>
      <c r="C545" s="30">
        <v>-44.3</v>
      </c>
      <c r="D545" s="30">
        <v>8</v>
      </c>
      <c r="E545" s="30">
        <v>-9</v>
      </c>
    </row>
    <row r="546" spans="1:5" x14ac:dyDescent="0.2">
      <c r="A546" s="30" t="s">
        <v>736</v>
      </c>
      <c r="B546" s="30" t="s">
        <v>4574</v>
      </c>
      <c r="C546" s="30">
        <v>7.1</v>
      </c>
      <c r="D546" s="30">
        <v>52</v>
      </c>
      <c r="E546" s="30">
        <v>3</v>
      </c>
    </row>
    <row r="547" spans="1:5" x14ac:dyDescent="0.2">
      <c r="A547" s="30" t="s">
        <v>739</v>
      </c>
      <c r="B547" s="30" t="s">
        <v>4575</v>
      </c>
      <c r="C547" s="30">
        <v>23.1</v>
      </c>
      <c r="D547" s="30">
        <v>31</v>
      </c>
      <c r="E547" s="30">
        <v>6</v>
      </c>
    </row>
    <row r="548" spans="1:5" x14ac:dyDescent="0.2">
      <c r="A548" s="30" t="s">
        <v>207</v>
      </c>
      <c r="B548" s="30" t="s">
        <v>4576</v>
      </c>
      <c r="C548" s="30">
        <v>90.4</v>
      </c>
      <c r="D548" s="30">
        <v>-46</v>
      </c>
      <c r="E548" s="30">
        <v>-1</v>
      </c>
    </row>
    <row r="549" spans="1:5" x14ac:dyDescent="0.2">
      <c r="A549" s="30" t="s">
        <v>742</v>
      </c>
      <c r="B549" s="30" t="s">
        <v>4577</v>
      </c>
      <c r="C549" s="30">
        <v>-0.3</v>
      </c>
      <c r="D549" s="30">
        <v>27</v>
      </c>
      <c r="E549" s="30">
        <v>3</v>
      </c>
    </row>
    <row r="550" spans="1:5" x14ac:dyDescent="0.2">
      <c r="A550" s="30" t="s">
        <v>745</v>
      </c>
      <c r="B550" s="30" t="s">
        <v>4578</v>
      </c>
      <c r="C550" s="30">
        <v>-65.7</v>
      </c>
      <c r="D550" s="30">
        <v>6</v>
      </c>
      <c r="E550" s="30">
        <v>-9</v>
      </c>
    </row>
    <row r="551" spans="1:5" x14ac:dyDescent="0.2">
      <c r="A551" s="30" t="s">
        <v>3609</v>
      </c>
      <c r="B551" s="30" t="s">
        <v>4579</v>
      </c>
      <c r="C551" s="30">
        <v>1.4</v>
      </c>
      <c r="D551" s="30">
        <v>-2</v>
      </c>
      <c r="E551" s="30">
        <v>10</v>
      </c>
    </row>
    <row r="552" spans="1:5" x14ac:dyDescent="0.2">
      <c r="A552" s="30" t="s">
        <v>2576</v>
      </c>
      <c r="B552" s="31" t="s">
        <v>4580</v>
      </c>
      <c r="C552" s="31">
        <v>-219.4</v>
      </c>
      <c r="D552" s="31">
        <v>-8</v>
      </c>
      <c r="E552" s="31">
        <v>-3</v>
      </c>
    </row>
    <row r="553" spans="1:5" x14ac:dyDescent="0.2">
      <c r="A553" s="30" t="s">
        <v>2237</v>
      </c>
      <c r="B553" s="31" t="s">
        <v>4581</v>
      </c>
      <c r="C553" s="31">
        <v>-32.700000000000003</v>
      </c>
      <c r="D553" s="31">
        <v>-21.4</v>
      </c>
      <c r="E553" s="31">
        <v>0</v>
      </c>
    </row>
    <row r="554" spans="1:5" x14ac:dyDescent="0.2">
      <c r="A554" s="30" t="s">
        <v>1613</v>
      </c>
      <c r="B554" s="31" t="s">
        <v>4582</v>
      </c>
      <c r="C554" s="31">
        <v>20.399999999999999</v>
      </c>
      <c r="D554" s="31">
        <v>-22.1</v>
      </c>
      <c r="E554" s="31">
        <v>0</v>
      </c>
    </row>
    <row r="555" spans="1:5" x14ac:dyDescent="0.2">
      <c r="A555" s="30" t="s">
        <v>1532</v>
      </c>
      <c r="B555" s="31" t="s">
        <v>4583</v>
      </c>
      <c r="C555" s="31">
        <v>-71.599999999999994</v>
      </c>
      <c r="D555" s="31">
        <v>6.3</v>
      </c>
      <c r="E555" s="31">
        <v>-4</v>
      </c>
    </row>
    <row r="556" spans="1:5" x14ac:dyDescent="0.2">
      <c r="A556" s="30" t="s">
        <v>2213</v>
      </c>
      <c r="B556" s="31" t="s">
        <v>4584</v>
      </c>
      <c r="C556" s="31">
        <v>51.5</v>
      </c>
      <c r="D556" s="31">
        <v>-28.8</v>
      </c>
      <c r="E556" s="31">
        <v>-18</v>
      </c>
    </row>
    <row r="557" spans="1:5" x14ac:dyDescent="0.2">
      <c r="A557" s="30" t="s">
        <v>2264</v>
      </c>
      <c r="B557" s="31" t="s">
        <v>4585</v>
      </c>
      <c r="C557" s="31">
        <v>36.799999999999997</v>
      </c>
      <c r="D557" s="31">
        <v>-2</v>
      </c>
      <c r="E557" s="31">
        <v>10</v>
      </c>
    </row>
    <row r="558" spans="1:5" x14ac:dyDescent="0.2">
      <c r="A558" s="30" t="s">
        <v>1910</v>
      </c>
      <c r="B558" s="31" t="s">
        <v>4586</v>
      </c>
      <c r="C558" s="31">
        <v>-3.4</v>
      </c>
      <c r="D558" s="31">
        <v>-15.2</v>
      </c>
      <c r="E558" s="31">
        <v>2</v>
      </c>
    </row>
    <row r="559" spans="1:5" x14ac:dyDescent="0.2">
      <c r="A559" s="30" t="s">
        <v>2240</v>
      </c>
      <c r="B559" s="31" t="s">
        <v>4587</v>
      </c>
      <c r="C559" s="31">
        <v>43.1</v>
      </c>
      <c r="D559" s="31">
        <v>-2.8</v>
      </c>
      <c r="E559" s="31">
        <v>-13</v>
      </c>
    </row>
    <row r="560" spans="1:5" x14ac:dyDescent="0.2">
      <c r="A560" s="30" t="s">
        <v>1565</v>
      </c>
      <c r="B560" s="31" t="s">
        <v>4588</v>
      </c>
      <c r="C560" s="31">
        <v>54.4</v>
      </c>
      <c r="D560" s="31">
        <v>12</v>
      </c>
      <c r="E560" s="31">
        <v>0</v>
      </c>
    </row>
    <row r="561" spans="1:5" x14ac:dyDescent="0.2">
      <c r="A561" s="30" t="s">
        <v>1616</v>
      </c>
      <c r="B561" s="31" t="s">
        <v>4589</v>
      </c>
      <c r="C561" s="31">
        <v>48.7</v>
      </c>
      <c r="D561" s="31">
        <v>-1.3</v>
      </c>
      <c r="E561" s="31">
        <v>-1</v>
      </c>
    </row>
    <row r="562" spans="1:5" x14ac:dyDescent="0.2">
      <c r="A562" s="30" t="s">
        <v>2009</v>
      </c>
      <c r="B562" s="31" t="s">
        <v>4590</v>
      </c>
      <c r="C562" s="31">
        <v>67.8</v>
      </c>
      <c r="D562" s="31">
        <v>37.9</v>
      </c>
      <c r="E562" s="31">
        <v>8</v>
      </c>
    </row>
    <row r="563" spans="1:5" x14ac:dyDescent="0.2">
      <c r="A563" s="30" t="s">
        <v>1916</v>
      </c>
      <c r="B563" s="31" t="s">
        <v>4591</v>
      </c>
      <c r="C563" s="31">
        <v>6</v>
      </c>
      <c r="D563" s="31">
        <v>-20.9</v>
      </c>
      <c r="E563" s="31">
        <v>0</v>
      </c>
    </row>
    <row r="564" spans="1:5" x14ac:dyDescent="0.2">
      <c r="A564" s="30" t="s">
        <v>1439</v>
      </c>
      <c r="B564" s="31" t="s">
        <v>4592</v>
      </c>
      <c r="C564" s="31">
        <v>36.799999999999997</v>
      </c>
      <c r="D564" s="31">
        <v>-24.3</v>
      </c>
      <c r="E564" s="31">
        <v>-1</v>
      </c>
    </row>
    <row r="565" spans="1:5" x14ac:dyDescent="0.2">
      <c r="A565" s="30" t="s">
        <v>1799</v>
      </c>
      <c r="B565" s="31" t="s">
        <v>4593</v>
      </c>
      <c r="C565" s="31">
        <v>8.1</v>
      </c>
      <c r="D565" s="31">
        <v>1.9</v>
      </c>
      <c r="E565" s="31">
        <v>-1</v>
      </c>
    </row>
    <row r="566" spans="1:5" x14ac:dyDescent="0.2">
      <c r="A566" s="30" t="s">
        <v>2183</v>
      </c>
      <c r="B566" s="31" t="s">
        <v>4594</v>
      </c>
      <c r="C566" s="31">
        <v>-60.7</v>
      </c>
      <c r="D566" s="31">
        <v>-28.8</v>
      </c>
      <c r="E566" s="31">
        <v>-14</v>
      </c>
    </row>
    <row r="567" spans="1:5" x14ac:dyDescent="0.2">
      <c r="A567" s="30" t="s">
        <v>1859</v>
      </c>
      <c r="B567" s="31" t="s">
        <v>4595</v>
      </c>
      <c r="C567" s="31">
        <v>14.9</v>
      </c>
      <c r="D567" s="31">
        <v>7.6</v>
      </c>
      <c r="E567" s="31">
        <v>0</v>
      </c>
    </row>
    <row r="568" spans="1:5" x14ac:dyDescent="0.2">
      <c r="A568" s="30" t="s">
        <v>1646</v>
      </c>
      <c r="B568" s="31" t="s">
        <v>4596</v>
      </c>
      <c r="C568" s="31">
        <v>26.2</v>
      </c>
      <c r="D568" s="31">
        <v>11.4</v>
      </c>
      <c r="E568" s="31">
        <v>-2</v>
      </c>
    </row>
    <row r="569" spans="1:5" x14ac:dyDescent="0.2">
      <c r="A569" s="30" t="s">
        <v>2189</v>
      </c>
      <c r="B569" s="31" t="s">
        <v>4597</v>
      </c>
      <c r="C569" s="31">
        <v>96</v>
      </c>
      <c r="D569" s="31">
        <v>-11.7</v>
      </c>
      <c r="E569" s="31">
        <v>11</v>
      </c>
    </row>
    <row r="570" spans="1:5" x14ac:dyDescent="0.2">
      <c r="A570" s="30" t="s">
        <v>1919</v>
      </c>
      <c r="B570" s="31" t="s">
        <v>4598</v>
      </c>
      <c r="C570" s="31">
        <v>-5</v>
      </c>
      <c r="D570" s="31">
        <v>0.6</v>
      </c>
      <c r="E570" s="31">
        <v>6</v>
      </c>
    </row>
    <row r="571" spans="1:5" x14ac:dyDescent="0.2">
      <c r="A571" s="30" t="s">
        <v>1622</v>
      </c>
      <c r="B571" s="31" t="s">
        <v>4599</v>
      </c>
      <c r="C571" s="31">
        <v>-8.1</v>
      </c>
      <c r="D571" s="31">
        <v>-11.4</v>
      </c>
      <c r="E571" s="31">
        <v>0</v>
      </c>
    </row>
    <row r="572" spans="1:5" x14ac:dyDescent="0.2">
      <c r="A572" s="30" t="s">
        <v>1763</v>
      </c>
      <c r="B572" s="31" t="s">
        <v>4600</v>
      </c>
      <c r="C572" s="31">
        <v>18.5</v>
      </c>
      <c r="D572" s="31">
        <v>37.299999999999997</v>
      </c>
      <c r="E572" s="31">
        <v>6</v>
      </c>
    </row>
    <row r="573" spans="1:5" x14ac:dyDescent="0.2">
      <c r="A573" s="30" t="s">
        <v>2438</v>
      </c>
      <c r="B573" s="31" t="s">
        <v>4601</v>
      </c>
      <c r="C573" s="31">
        <v>66</v>
      </c>
      <c r="D573" s="31">
        <v>-35.5</v>
      </c>
      <c r="E573" s="31">
        <v>-11</v>
      </c>
    </row>
    <row r="574" spans="1:5" x14ac:dyDescent="0.2">
      <c r="A574" s="30" t="s">
        <v>2030</v>
      </c>
      <c r="B574" s="31" t="s">
        <v>4602</v>
      </c>
      <c r="C574" s="31">
        <v>80.599999999999994</v>
      </c>
      <c r="D574" s="31">
        <v>49.3</v>
      </c>
      <c r="E574" s="31">
        <v>-11</v>
      </c>
    </row>
    <row r="575" spans="1:5" x14ac:dyDescent="0.2">
      <c r="A575" s="30" t="s">
        <v>1775</v>
      </c>
      <c r="B575" s="31" t="s">
        <v>4603</v>
      </c>
      <c r="C575" s="31">
        <v>90.6</v>
      </c>
      <c r="D575" s="31">
        <v>24</v>
      </c>
      <c r="E575" s="31">
        <v>6</v>
      </c>
    </row>
    <row r="576" spans="1:5" x14ac:dyDescent="0.2">
      <c r="A576" s="30" t="s">
        <v>2531</v>
      </c>
      <c r="B576" s="31" t="s">
        <v>4604</v>
      </c>
      <c r="C576" s="31">
        <v>-162.30000000000001</v>
      </c>
      <c r="D576" s="31">
        <v>-4.3</v>
      </c>
      <c r="E576" s="31">
        <v>-1</v>
      </c>
    </row>
    <row r="577" spans="1:5" x14ac:dyDescent="0.2">
      <c r="A577" s="30" t="s">
        <v>2348</v>
      </c>
      <c r="B577" s="31" t="s">
        <v>4605</v>
      </c>
      <c r="C577" s="31">
        <v>-21.4</v>
      </c>
      <c r="D577" s="31">
        <v>-1.3</v>
      </c>
      <c r="E577" s="31">
        <v>-17</v>
      </c>
    </row>
    <row r="578" spans="1:5" x14ac:dyDescent="0.2">
      <c r="A578" s="30" t="s">
        <v>1730</v>
      </c>
      <c r="B578" s="31" t="s">
        <v>4606</v>
      </c>
      <c r="C578" s="31">
        <v>49.3</v>
      </c>
      <c r="D578" s="31">
        <v>7.6</v>
      </c>
      <c r="E578" s="31">
        <v>1</v>
      </c>
    </row>
    <row r="579" spans="1:5" x14ac:dyDescent="0.2">
      <c r="A579" s="30" t="s">
        <v>2222</v>
      </c>
      <c r="B579" s="31" t="s">
        <v>4607</v>
      </c>
      <c r="C579" s="31">
        <v>-13.4</v>
      </c>
      <c r="D579" s="31">
        <v>-58.6</v>
      </c>
      <c r="E579" s="31">
        <v>-6</v>
      </c>
    </row>
    <row r="580" spans="1:5" x14ac:dyDescent="0.2">
      <c r="A580" s="30" t="s">
        <v>2588</v>
      </c>
      <c r="B580" s="31" t="s">
        <v>4608</v>
      </c>
      <c r="C580" s="31">
        <v>71</v>
      </c>
      <c r="D580" s="31">
        <v>-11.4</v>
      </c>
      <c r="E580" s="31">
        <v>-2</v>
      </c>
    </row>
    <row r="581" spans="1:5" x14ac:dyDescent="0.2">
      <c r="A581" s="30" t="s">
        <v>2006</v>
      </c>
      <c r="B581" s="31" t="s">
        <v>4609</v>
      </c>
      <c r="C581" s="31">
        <v>24.5</v>
      </c>
      <c r="D581" s="31">
        <v>14.5</v>
      </c>
      <c r="E581" s="31">
        <v>4</v>
      </c>
    </row>
    <row r="582" spans="1:5" x14ac:dyDescent="0.2">
      <c r="A582" s="30" t="s">
        <v>1433</v>
      </c>
      <c r="B582" s="31" t="s">
        <v>4610</v>
      </c>
      <c r="C582" s="31">
        <v>45</v>
      </c>
      <c r="D582" s="31">
        <v>32.200000000000003</v>
      </c>
      <c r="E582" s="31">
        <v>2</v>
      </c>
    </row>
    <row r="583" spans="1:5" x14ac:dyDescent="0.2">
      <c r="A583" s="30" t="s">
        <v>2099</v>
      </c>
      <c r="B583" s="31" t="s">
        <v>4611</v>
      </c>
      <c r="C583" s="31">
        <v>-9.6999999999999993</v>
      </c>
      <c r="D583" s="31">
        <v>-3.5</v>
      </c>
      <c r="E583" s="31">
        <v>-14</v>
      </c>
    </row>
    <row r="584" spans="1:5" x14ac:dyDescent="0.2">
      <c r="A584" s="30" t="s">
        <v>2126</v>
      </c>
      <c r="B584" s="31" t="s">
        <v>4612</v>
      </c>
      <c r="C584" s="31">
        <v>54.9</v>
      </c>
      <c r="D584" s="31">
        <v>15.1</v>
      </c>
      <c r="E584" s="31">
        <v>-11</v>
      </c>
    </row>
    <row r="585" spans="1:5" x14ac:dyDescent="0.2">
      <c r="A585" s="30" t="s">
        <v>2426</v>
      </c>
      <c r="B585" s="31" t="s">
        <v>4613</v>
      </c>
      <c r="C585" s="31">
        <v>55.2</v>
      </c>
      <c r="D585" s="31">
        <v>-31</v>
      </c>
      <c r="E585" s="31">
        <v>-4</v>
      </c>
    </row>
    <row r="586" spans="1:5" x14ac:dyDescent="0.2">
      <c r="A586" s="30" t="s">
        <v>2582</v>
      </c>
      <c r="B586" s="31" t="s">
        <v>4614</v>
      </c>
      <c r="C586" s="31">
        <v>-14.5</v>
      </c>
      <c r="D586" s="31">
        <v>-41.4</v>
      </c>
      <c r="E586" s="31">
        <v>5</v>
      </c>
    </row>
    <row r="587" spans="1:5" x14ac:dyDescent="0.2">
      <c r="A587" s="30" t="s">
        <v>2306</v>
      </c>
      <c r="B587" s="31" t="s">
        <v>4615</v>
      </c>
      <c r="C587" s="31">
        <v>91.5</v>
      </c>
      <c r="D587" s="31">
        <v>9.1</v>
      </c>
      <c r="E587" s="31">
        <v>-12</v>
      </c>
    </row>
    <row r="588" spans="1:5" x14ac:dyDescent="0.2">
      <c r="A588" s="30" t="s">
        <v>2138</v>
      </c>
      <c r="B588" s="31" t="s">
        <v>4616</v>
      </c>
      <c r="C588" s="31">
        <v>102.6</v>
      </c>
      <c r="D588" s="31">
        <v>44.8</v>
      </c>
      <c r="E588" s="31">
        <v>10</v>
      </c>
    </row>
    <row r="589" spans="1:5" x14ac:dyDescent="0.2">
      <c r="A589" s="30" t="s">
        <v>2519</v>
      </c>
      <c r="B589" s="31" t="s">
        <v>4617</v>
      </c>
      <c r="C589" s="31">
        <v>96</v>
      </c>
      <c r="D589" s="31">
        <v>-2</v>
      </c>
      <c r="E589" s="31">
        <v>3</v>
      </c>
    </row>
    <row r="590" spans="1:5" x14ac:dyDescent="0.2">
      <c r="A590" s="30" t="s">
        <v>2351</v>
      </c>
      <c r="B590" s="31" t="s">
        <v>4618</v>
      </c>
      <c r="C590" s="31">
        <v>-16.8</v>
      </c>
      <c r="D590" s="31">
        <v>-17.7</v>
      </c>
      <c r="E590" s="31">
        <v>-17</v>
      </c>
    </row>
    <row r="591" spans="1:5" x14ac:dyDescent="0.2">
      <c r="A591" s="30" t="s">
        <v>1934</v>
      </c>
      <c r="B591" s="31" t="s">
        <v>4619</v>
      </c>
      <c r="C591" s="31">
        <v>-17.399999999999999</v>
      </c>
      <c r="D591" s="31">
        <v>21.5</v>
      </c>
      <c r="E591" s="31">
        <v>10</v>
      </c>
    </row>
    <row r="592" spans="1:5" x14ac:dyDescent="0.2">
      <c r="A592" s="30" t="s">
        <v>1970</v>
      </c>
      <c r="B592" s="31" t="s">
        <v>4620</v>
      </c>
      <c r="C592" s="31">
        <v>80.5</v>
      </c>
      <c r="D592" s="31">
        <v>10.1</v>
      </c>
      <c r="E592" s="31">
        <v>5</v>
      </c>
    </row>
    <row r="593" spans="1:5" x14ac:dyDescent="0.2">
      <c r="A593" s="30" t="s">
        <v>2516</v>
      </c>
      <c r="B593" s="31" t="s">
        <v>4621</v>
      </c>
      <c r="C593" s="31">
        <v>13.1</v>
      </c>
      <c r="D593" s="31">
        <v>-15.4</v>
      </c>
      <c r="E593" s="31">
        <v>-3</v>
      </c>
    </row>
    <row r="594" spans="1:5" x14ac:dyDescent="0.2">
      <c r="A594" s="30" t="s">
        <v>2225</v>
      </c>
      <c r="B594" s="31" t="s">
        <v>4622</v>
      </c>
      <c r="C594" s="31">
        <v>-5.0999999999999996</v>
      </c>
      <c r="D594" s="31">
        <v>-47.4</v>
      </c>
      <c r="E594" s="31">
        <v>1</v>
      </c>
    </row>
    <row r="595" spans="1:5" x14ac:dyDescent="0.2">
      <c r="A595" s="30" t="s">
        <v>1508</v>
      </c>
      <c r="B595" s="31" t="s">
        <v>4623</v>
      </c>
      <c r="C595" s="31">
        <v>14.1</v>
      </c>
      <c r="D595" s="31">
        <v>3.2</v>
      </c>
      <c r="E595" s="31">
        <v>-8</v>
      </c>
    </row>
    <row r="596" spans="1:5" x14ac:dyDescent="0.2">
      <c r="A596" s="30" t="s">
        <v>2513</v>
      </c>
      <c r="B596" s="31" t="s">
        <v>4624</v>
      </c>
      <c r="C596" s="31">
        <v>26.5</v>
      </c>
      <c r="D596" s="31">
        <v>-29.6</v>
      </c>
      <c r="E596" s="31">
        <v>-6</v>
      </c>
    </row>
    <row r="597" spans="1:5" x14ac:dyDescent="0.2">
      <c r="A597" s="30" t="s">
        <v>2510</v>
      </c>
      <c r="B597" s="31" t="s">
        <v>4625</v>
      </c>
      <c r="C597" s="31">
        <v>17.399999999999999</v>
      </c>
      <c r="D597" s="31">
        <v>-30.3</v>
      </c>
      <c r="E597" s="31">
        <v>-11</v>
      </c>
    </row>
    <row r="598" spans="1:5" x14ac:dyDescent="0.2">
      <c r="A598" s="30" t="s">
        <v>2102</v>
      </c>
      <c r="B598" s="31" t="s">
        <v>4626</v>
      </c>
      <c r="C598" s="31">
        <v>-1.2</v>
      </c>
      <c r="D598" s="31">
        <v>-14.7</v>
      </c>
      <c r="E598" s="31">
        <v>-11</v>
      </c>
    </row>
    <row r="599" spans="1:5" x14ac:dyDescent="0.2">
      <c r="A599" s="30" t="s">
        <v>2186</v>
      </c>
      <c r="B599" s="31" t="s">
        <v>4627</v>
      </c>
      <c r="C599" s="31">
        <v>71.900000000000006</v>
      </c>
      <c r="D599" s="31">
        <v>-16.899999999999999</v>
      </c>
      <c r="E599" s="31">
        <v>4</v>
      </c>
    </row>
    <row r="600" spans="1:5" x14ac:dyDescent="0.2">
      <c r="A600" s="30" t="s">
        <v>2507</v>
      </c>
      <c r="B600" s="31" t="s">
        <v>4628</v>
      </c>
      <c r="C600" s="31">
        <v>9.4</v>
      </c>
      <c r="D600" s="31">
        <v>4.5999999999999996</v>
      </c>
      <c r="E600" s="31">
        <v>2</v>
      </c>
    </row>
    <row r="601" spans="1:5" x14ac:dyDescent="0.2">
      <c r="A601" s="30" t="s">
        <v>1610</v>
      </c>
      <c r="B601" s="31" t="s">
        <v>4629</v>
      </c>
      <c r="C601" s="31">
        <v>-3.3</v>
      </c>
      <c r="D601" s="31">
        <v>-6.3</v>
      </c>
      <c r="E601" s="31">
        <v>-3</v>
      </c>
    </row>
    <row r="602" spans="1:5" x14ac:dyDescent="0.2">
      <c r="A602" s="30" t="s">
        <v>2252</v>
      </c>
      <c r="B602" s="31" t="s">
        <v>4630</v>
      </c>
      <c r="C602" s="31">
        <v>24.1</v>
      </c>
      <c r="D602" s="31">
        <v>-42.2</v>
      </c>
      <c r="E602" s="31">
        <v>-8</v>
      </c>
    </row>
    <row r="603" spans="1:5" x14ac:dyDescent="0.2">
      <c r="A603" s="30" t="s">
        <v>2540</v>
      </c>
      <c r="B603" s="31" t="s">
        <v>4631</v>
      </c>
      <c r="C603" s="31">
        <v>2.4</v>
      </c>
      <c r="D603" s="31">
        <v>3.9</v>
      </c>
      <c r="E603" s="31">
        <v>-1</v>
      </c>
    </row>
    <row r="604" spans="1:5" x14ac:dyDescent="0.2">
      <c r="A604" s="30" t="s">
        <v>1898</v>
      </c>
      <c r="B604" s="31" t="s">
        <v>4632</v>
      </c>
      <c r="C604" s="31">
        <v>50.1</v>
      </c>
      <c r="D604" s="31">
        <v>3.2</v>
      </c>
      <c r="E604" s="31">
        <v>-1</v>
      </c>
    </row>
    <row r="605" spans="1:5" x14ac:dyDescent="0.2">
      <c r="A605" s="30" t="s">
        <v>2129</v>
      </c>
      <c r="B605" s="31" t="s">
        <v>4633</v>
      </c>
      <c r="C605" s="31">
        <v>27.3</v>
      </c>
      <c r="D605" s="31">
        <v>-40.700000000000003</v>
      </c>
      <c r="E605" s="31">
        <v>-12</v>
      </c>
    </row>
    <row r="606" spans="1:5" x14ac:dyDescent="0.2">
      <c r="A606" s="30" t="s">
        <v>2591</v>
      </c>
      <c r="B606" s="31" t="s">
        <v>4634</v>
      </c>
      <c r="C606" s="31">
        <v>87.2</v>
      </c>
      <c r="D606" s="31">
        <v>15.1</v>
      </c>
      <c r="E606" s="31">
        <v>-3</v>
      </c>
    </row>
    <row r="607" spans="1:5" x14ac:dyDescent="0.2">
      <c r="A607" s="30" t="s">
        <v>1466</v>
      </c>
      <c r="B607" s="31" t="s">
        <v>4635</v>
      </c>
      <c r="C607" s="31">
        <v>-35.1</v>
      </c>
      <c r="D607" s="31">
        <v>12.6</v>
      </c>
      <c r="E607" s="31">
        <v>-5</v>
      </c>
    </row>
    <row r="608" spans="1:5" x14ac:dyDescent="0.2">
      <c r="A608" s="30" t="s">
        <v>2150</v>
      </c>
      <c r="B608" s="31" t="s">
        <v>4636</v>
      </c>
      <c r="C608" s="31">
        <v>51.9</v>
      </c>
      <c r="D608" s="31">
        <v>1.7</v>
      </c>
      <c r="E608" s="31">
        <v>15</v>
      </c>
    </row>
    <row r="609" spans="1:5" x14ac:dyDescent="0.2">
      <c r="A609" s="30" t="s">
        <v>1442</v>
      </c>
      <c r="B609" s="31" t="s">
        <v>4637</v>
      </c>
      <c r="C609" s="31">
        <v>97.7</v>
      </c>
      <c r="D609" s="31">
        <v>-38.5</v>
      </c>
      <c r="E609" s="31">
        <v>-11</v>
      </c>
    </row>
    <row r="610" spans="1:5" x14ac:dyDescent="0.2">
      <c r="A610" s="30" t="s">
        <v>1922</v>
      </c>
      <c r="B610" s="31" t="s">
        <v>4638</v>
      </c>
      <c r="C610" s="31">
        <v>-4.5</v>
      </c>
      <c r="D610" s="31">
        <v>-2.5</v>
      </c>
      <c r="E610" s="31">
        <v>-1</v>
      </c>
    </row>
    <row r="611" spans="1:5" x14ac:dyDescent="0.2">
      <c r="A611" s="30" t="s">
        <v>2393</v>
      </c>
      <c r="B611" s="31" t="s">
        <v>4639</v>
      </c>
      <c r="C611" s="31">
        <v>12.1</v>
      </c>
      <c r="D611" s="31">
        <v>-38.5</v>
      </c>
      <c r="E611" s="31">
        <v>-11</v>
      </c>
    </row>
    <row r="612" spans="1:5" x14ac:dyDescent="0.2">
      <c r="A612" s="30" t="s">
        <v>1436</v>
      </c>
      <c r="B612" s="31" t="s">
        <v>4640</v>
      </c>
      <c r="C612" s="31">
        <v>32.200000000000003</v>
      </c>
      <c r="D612" s="31">
        <v>-3.2</v>
      </c>
      <c r="E612" s="31">
        <v>2</v>
      </c>
    </row>
    <row r="613" spans="1:5" x14ac:dyDescent="0.2">
      <c r="A613" s="30" t="s">
        <v>2171</v>
      </c>
      <c r="B613" s="31" t="s">
        <v>4641</v>
      </c>
      <c r="C613" s="31">
        <v>27.6</v>
      </c>
      <c r="D613" s="31">
        <v>-33.299999999999997</v>
      </c>
      <c r="E613" s="31">
        <v>-11</v>
      </c>
    </row>
    <row r="614" spans="1:5" x14ac:dyDescent="0.2">
      <c r="A614" s="30" t="s">
        <v>2174</v>
      </c>
      <c r="B614" s="31" t="s">
        <v>4642</v>
      </c>
      <c r="C614" s="31">
        <v>27.2</v>
      </c>
      <c r="D614" s="31">
        <v>-25.8</v>
      </c>
      <c r="E614" s="31">
        <v>-13</v>
      </c>
    </row>
    <row r="615" spans="1:5" x14ac:dyDescent="0.2">
      <c r="A615" s="30" t="s">
        <v>1553</v>
      </c>
      <c r="B615" s="31" t="s">
        <v>4643</v>
      </c>
      <c r="C615" s="31">
        <v>-9.3000000000000007</v>
      </c>
      <c r="D615" s="31">
        <v>-0.6</v>
      </c>
      <c r="E615" s="31">
        <v>2</v>
      </c>
    </row>
    <row r="616" spans="1:5" x14ac:dyDescent="0.2">
      <c r="A616" s="30" t="s">
        <v>2141</v>
      </c>
      <c r="B616" s="31" t="s">
        <v>4644</v>
      </c>
      <c r="C616" s="31">
        <v>1.1000000000000001</v>
      </c>
      <c r="D616" s="31">
        <v>0.9</v>
      </c>
      <c r="E616" s="31">
        <v>-5</v>
      </c>
    </row>
    <row r="617" spans="1:5" x14ac:dyDescent="0.2">
      <c r="A617" s="30" t="s">
        <v>2144</v>
      </c>
      <c r="B617" s="31" t="s">
        <v>4645</v>
      </c>
      <c r="C617" s="31">
        <v>6</v>
      </c>
      <c r="D617" s="31">
        <v>-5.8</v>
      </c>
      <c r="E617" s="31">
        <v>-7</v>
      </c>
    </row>
    <row r="618" spans="1:5" x14ac:dyDescent="0.2">
      <c r="A618" s="30" t="s">
        <v>2081</v>
      </c>
      <c r="B618" s="31" t="s">
        <v>4646</v>
      </c>
      <c r="C618" s="31">
        <v>87.5</v>
      </c>
      <c r="D618" s="31">
        <v>-39.200000000000003</v>
      </c>
      <c r="E618" s="31">
        <v>5</v>
      </c>
    </row>
    <row r="619" spans="1:5" x14ac:dyDescent="0.2">
      <c r="A619" s="30" t="s">
        <v>2120</v>
      </c>
      <c r="B619" s="31" t="s">
        <v>4647</v>
      </c>
      <c r="C619" s="31">
        <v>97</v>
      </c>
      <c r="D619" s="31">
        <v>54.5</v>
      </c>
      <c r="E619" s="31">
        <v>-10</v>
      </c>
    </row>
    <row r="620" spans="1:5" x14ac:dyDescent="0.2">
      <c r="A620" s="30" t="s">
        <v>2195</v>
      </c>
      <c r="B620" s="31" t="s">
        <v>4648</v>
      </c>
      <c r="C620" s="31">
        <v>-33.200000000000003</v>
      </c>
      <c r="D620" s="31">
        <v>-26.6</v>
      </c>
      <c r="E620" s="31">
        <v>-4</v>
      </c>
    </row>
    <row r="621" spans="1:5" x14ac:dyDescent="0.2">
      <c r="A621" s="30" t="s">
        <v>2024</v>
      </c>
      <c r="B621" s="31" t="s">
        <v>4649</v>
      </c>
      <c r="C621" s="31">
        <v>53.9</v>
      </c>
      <c r="D621" s="31">
        <v>16.5</v>
      </c>
      <c r="E621" s="31">
        <v>-18</v>
      </c>
    </row>
    <row r="622" spans="1:5" x14ac:dyDescent="0.2">
      <c r="A622" s="30" t="s">
        <v>1619</v>
      </c>
      <c r="B622" s="31" t="s">
        <v>4650</v>
      </c>
      <c r="C622" s="31">
        <v>95.6</v>
      </c>
      <c r="D622" s="31">
        <v>70.099999999999994</v>
      </c>
      <c r="E622" s="31">
        <v>61</v>
      </c>
    </row>
    <row r="623" spans="1:5" x14ac:dyDescent="0.2">
      <c r="A623" s="30" t="s">
        <v>1841</v>
      </c>
      <c r="B623" s="31" t="s">
        <v>4651</v>
      </c>
      <c r="C623" s="31">
        <v>84.2</v>
      </c>
      <c r="D623" s="31">
        <v>35.4</v>
      </c>
      <c r="E623" s="31">
        <v>15</v>
      </c>
    </row>
    <row r="624" spans="1:5" x14ac:dyDescent="0.2">
      <c r="A624" s="30" t="s">
        <v>1481</v>
      </c>
      <c r="B624" s="31" t="s">
        <v>4652</v>
      </c>
      <c r="C624" s="31">
        <v>37.799999999999997</v>
      </c>
      <c r="D624" s="31">
        <v>31.6</v>
      </c>
      <c r="E624" s="31">
        <v>-5</v>
      </c>
    </row>
    <row r="625" spans="1:5" x14ac:dyDescent="0.2">
      <c r="A625" s="30" t="s">
        <v>1958</v>
      </c>
      <c r="B625" s="31" t="s">
        <v>4653</v>
      </c>
      <c r="C625" s="31">
        <v>-24</v>
      </c>
      <c r="D625" s="31">
        <v>0.6</v>
      </c>
      <c r="E625" s="31">
        <v>0</v>
      </c>
    </row>
    <row r="626" spans="1:5" x14ac:dyDescent="0.2">
      <c r="A626" s="30" t="s">
        <v>1889</v>
      </c>
      <c r="B626" s="31" t="s">
        <v>4654</v>
      </c>
      <c r="C626" s="31">
        <v>-19</v>
      </c>
      <c r="D626" s="31">
        <v>8.1999999999999993</v>
      </c>
      <c r="E626" s="31">
        <v>-1</v>
      </c>
    </row>
    <row r="627" spans="1:5" x14ac:dyDescent="0.2">
      <c r="A627" s="30" t="s">
        <v>2210</v>
      </c>
      <c r="B627" s="31" t="s">
        <v>4655</v>
      </c>
      <c r="C627" s="31">
        <v>17.3</v>
      </c>
      <c r="D627" s="31">
        <v>-27.3</v>
      </c>
      <c r="E627" s="31">
        <v>-5</v>
      </c>
    </row>
    <row r="628" spans="1:5" x14ac:dyDescent="0.2">
      <c r="A628" s="30" t="s">
        <v>1721</v>
      </c>
      <c r="B628" s="31" t="s">
        <v>4656</v>
      </c>
      <c r="C628" s="31">
        <v>34.5</v>
      </c>
      <c r="D628" s="31">
        <v>7.6</v>
      </c>
      <c r="E628" s="31">
        <v>5</v>
      </c>
    </row>
    <row r="629" spans="1:5" x14ac:dyDescent="0.2">
      <c r="A629" s="30" t="s">
        <v>1835</v>
      </c>
      <c r="B629" s="31" t="s">
        <v>4657</v>
      </c>
      <c r="C629" s="31">
        <v>15.1</v>
      </c>
      <c r="D629" s="31">
        <v>-10.7</v>
      </c>
      <c r="E629" s="31">
        <v>-3</v>
      </c>
    </row>
    <row r="630" spans="1:5" x14ac:dyDescent="0.2">
      <c r="A630" s="30" t="s">
        <v>1649</v>
      </c>
      <c r="B630" s="31" t="s">
        <v>4658</v>
      </c>
      <c r="C630" s="31">
        <v>80.5</v>
      </c>
      <c r="D630" s="31">
        <v>5.7</v>
      </c>
      <c r="E630" s="31">
        <v>7</v>
      </c>
    </row>
    <row r="631" spans="1:5" x14ac:dyDescent="0.2">
      <c r="A631" s="30" t="s">
        <v>2192</v>
      </c>
      <c r="B631" s="31" t="s">
        <v>4659</v>
      </c>
      <c r="C631" s="31">
        <v>102.6</v>
      </c>
      <c r="D631" s="31">
        <v>-48.1</v>
      </c>
      <c r="E631" s="31">
        <v>-8</v>
      </c>
    </row>
    <row r="632" spans="1:5" x14ac:dyDescent="0.2">
      <c r="A632" s="30" t="s">
        <v>2042</v>
      </c>
      <c r="B632" s="31" t="s">
        <v>4660</v>
      </c>
      <c r="C632" s="31">
        <v>11.9</v>
      </c>
      <c r="D632" s="31">
        <v>23.2</v>
      </c>
      <c r="E632" s="31">
        <v>-3</v>
      </c>
    </row>
    <row r="633" spans="1:5" x14ac:dyDescent="0.2">
      <c r="A633" s="30" t="s">
        <v>2051</v>
      </c>
      <c r="B633" s="31" t="s">
        <v>4661</v>
      </c>
      <c r="C633" s="31">
        <v>-63.9</v>
      </c>
      <c r="D633" s="31">
        <v>-17.7</v>
      </c>
      <c r="E633" s="31">
        <v>-4</v>
      </c>
    </row>
    <row r="634" spans="1:5" x14ac:dyDescent="0.2">
      <c r="A634" s="30" t="s">
        <v>1781</v>
      </c>
      <c r="B634" s="31" t="s">
        <v>4662</v>
      </c>
      <c r="C634" s="31">
        <v>5</v>
      </c>
      <c r="D634" s="31">
        <v>10.7</v>
      </c>
      <c r="E634" s="31">
        <v>6</v>
      </c>
    </row>
    <row r="635" spans="1:5" x14ac:dyDescent="0.2">
      <c r="A635" s="30" t="s">
        <v>1802</v>
      </c>
      <c r="B635" s="31" t="s">
        <v>4663</v>
      </c>
      <c r="C635" s="31">
        <v>25.8</v>
      </c>
      <c r="D635" s="31">
        <v>27.2</v>
      </c>
      <c r="E635" s="31">
        <v>7</v>
      </c>
    </row>
    <row r="636" spans="1:5" x14ac:dyDescent="0.2">
      <c r="A636" s="30" t="s">
        <v>1475</v>
      </c>
      <c r="B636" s="31" t="s">
        <v>4664</v>
      </c>
      <c r="C636" s="31">
        <v>92.4</v>
      </c>
      <c r="D636" s="31">
        <v>37.9</v>
      </c>
      <c r="E636" s="31">
        <v>-6</v>
      </c>
    </row>
    <row r="637" spans="1:5" x14ac:dyDescent="0.2">
      <c r="A637" s="30" t="s">
        <v>1478</v>
      </c>
      <c r="B637" s="31" t="s">
        <v>4665</v>
      </c>
      <c r="C637" s="31">
        <v>5.3</v>
      </c>
      <c r="D637" s="31">
        <v>7.6</v>
      </c>
      <c r="E637" s="31">
        <v>-4</v>
      </c>
    </row>
    <row r="638" spans="1:5" x14ac:dyDescent="0.2">
      <c r="A638" s="30" t="s">
        <v>2312</v>
      </c>
      <c r="B638" s="31" t="s">
        <v>4666</v>
      </c>
      <c r="C638" s="31">
        <v>-10.3</v>
      </c>
      <c r="D638" s="31">
        <v>-8.6999999999999993</v>
      </c>
      <c r="E638" s="31">
        <v>-7</v>
      </c>
    </row>
    <row r="639" spans="1:5" x14ac:dyDescent="0.2">
      <c r="A639" s="30" t="s">
        <v>2084</v>
      </c>
      <c r="B639" s="31" t="s">
        <v>4667</v>
      </c>
      <c r="C639" s="31">
        <v>-49.9</v>
      </c>
      <c r="D639" s="31">
        <v>-5.8</v>
      </c>
      <c r="E639" s="31">
        <v>2</v>
      </c>
    </row>
    <row r="640" spans="1:5" x14ac:dyDescent="0.2">
      <c r="A640" s="30" t="s">
        <v>2123</v>
      </c>
      <c r="B640" s="31" t="s">
        <v>4668</v>
      </c>
      <c r="C640" s="31">
        <v>83.3</v>
      </c>
      <c r="D640" s="31">
        <v>10.6</v>
      </c>
      <c r="E640" s="31">
        <v>-11</v>
      </c>
    </row>
    <row r="641" spans="1:5" x14ac:dyDescent="0.2">
      <c r="A641" s="30" t="s">
        <v>1748</v>
      </c>
      <c r="B641" s="31" t="s">
        <v>4669</v>
      </c>
      <c r="C641" s="31">
        <v>4.5999999999999996</v>
      </c>
      <c r="D641" s="31">
        <v>23.4</v>
      </c>
      <c r="E641" s="31">
        <v>-2</v>
      </c>
    </row>
    <row r="642" spans="1:5" x14ac:dyDescent="0.2">
      <c r="A642" s="30" t="s">
        <v>1925</v>
      </c>
      <c r="B642" s="31" t="s">
        <v>4670</v>
      </c>
      <c r="C642" s="31">
        <v>96.4</v>
      </c>
      <c r="D642" s="31">
        <v>-16.399999999999999</v>
      </c>
      <c r="E642" s="31">
        <v>1</v>
      </c>
    </row>
    <row r="643" spans="1:5" x14ac:dyDescent="0.2">
      <c r="A643" s="30" t="s">
        <v>2498</v>
      </c>
      <c r="B643" s="31" t="s">
        <v>4671</v>
      </c>
      <c r="C643" s="31">
        <v>89.6</v>
      </c>
      <c r="D643" s="31">
        <v>-38.5</v>
      </c>
      <c r="E643" s="31">
        <v>4</v>
      </c>
    </row>
    <row r="644" spans="1:5" x14ac:dyDescent="0.2">
      <c r="A644" s="30" t="s">
        <v>2180</v>
      </c>
      <c r="B644" s="31" t="s">
        <v>4672</v>
      </c>
      <c r="C644" s="31">
        <v>70.099999999999994</v>
      </c>
      <c r="D644" s="31">
        <v>-26.6</v>
      </c>
      <c r="E644" s="31">
        <v>-6</v>
      </c>
    </row>
    <row r="645" spans="1:5" x14ac:dyDescent="0.2">
      <c r="A645" s="30" t="s">
        <v>2198</v>
      </c>
      <c r="B645" s="31" t="s">
        <v>4673</v>
      </c>
      <c r="C645" s="31">
        <v>-37</v>
      </c>
      <c r="D645" s="31">
        <v>-34.799999999999997</v>
      </c>
      <c r="E645" s="31">
        <v>-10</v>
      </c>
    </row>
    <row r="646" spans="1:5" x14ac:dyDescent="0.2">
      <c r="A646" s="30" t="s">
        <v>1484</v>
      </c>
      <c r="B646" s="31" t="s">
        <v>4674</v>
      </c>
      <c r="C646" s="31">
        <v>25.4</v>
      </c>
      <c r="D646" s="31">
        <v>24</v>
      </c>
      <c r="E646" s="31">
        <v>-6</v>
      </c>
    </row>
    <row r="647" spans="1:5" x14ac:dyDescent="0.2">
      <c r="A647" s="30" t="s">
        <v>1736</v>
      </c>
      <c r="B647" s="31" t="s">
        <v>4675</v>
      </c>
      <c r="C647" s="31">
        <v>35.5</v>
      </c>
      <c r="D647" s="31">
        <v>18.3</v>
      </c>
      <c r="E647" s="31">
        <v>-9</v>
      </c>
    </row>
    <row r="648" spans="1:5" x14ac:dyDescent="0.2">
      <c r="A648" s="30" t="s">
        <v>1856</v>
      </c>
      <c r="B648" s="31" t="s">
        <v>4676</v>
      </c>
      <c r="C648" s="31">
        <v>-11.3</v>
      </c>
      <c r="D648" s="31">
        <v>-32.200000000000003</v>
      </c>
      <c r="E648" s="31">
        <v>-3</v>
      </c>
    </row>
    <row r="649" spans="1:5" x14ac:dyDescent="0.2">
      <c r="A649" s="30" t="s">
        <v>1964</v>
      </c>
      <c r="B649" s="31" t="s">
        <v>4677</v>
      </c>
      <c r="C649" s="31">
        <v>-31.6</v>
      </c>
      <c r="D649" s="31">
        <v>6.3</v>
      </c>
      <c r="E649" s="31">
        <v>0</v>
      </c>
    </row>
    <row r="650" spans="1:5" x14ac:dyDescent="0.2">
      <c r="A650" s="30" t="s">
        <v>2039</v>
      </c>
      <c r="B650" s="31" t="s">
        <v>4678</v>
      </c>
      <c r="C650" s="31">
        <v>14.3</v>
      </c>
      <c r="D650" s="31">
        <v>-8</v>
      </c>
      <c r="E650" s="31">
        <v>-13</v>
      </c>
    </row>
    <row r="651" spans="1:5" x14ac:dyDescent="0.2">
      <c r="A651" s="30" t="s">
        <v>2573</v>
      </c>
      <c r="B651" s="31" t="s">
        <v>4679</v>
      </c>
      <c r="C651" s="31">
        <v>-51.7</v>
      </c>
      <c r="D651" s="31">
        <v>-40.700000000000003</v>
      </c>
      <c r="E651" s="31">
        <v>-2</v>
      </c>
    </row>
    <row r="652" spans="1:5" x14ac:dyDescent="0.2">
      <c r="A652" s="30" t="s">
        <v>1814</v>
      </c>
      <c r="B652" s="31" t="s">
        <v>4680</v>
      </c>
      <c r="C652" s="31">
        <v>14.9</v>
      </c>
      <c r="D652" s="31">
        <v>-8.8000000000000007</v>
      </c>
      <c r="E652" s="31">
        <v>2</v>
      </c>
    </row>
    <row r="653" spans="1:5" x14ac:dyDescent="0.2">
      <c r="A653" s="30" t="s">
        <v>1790</v>
      </c>
      <c r="B653" s="31" t="s">
        <v>4681</v>
      </c>
      <c r="C653" s="31">
        <v>-26.5</v>
      </c>
      <c r="D653" s="31">
        <v>-6.3</v>
      </c>
      <c r="E653" s="31">
        <v>-2</v>
      </c>
    </row>
    <row r="654" spans="1:5" x14ac:dyDescent="0.2">
      <c r="A654" s="30" t="s">
        <v>1952</v>
      </c>
      <c r="B654" s="31" t="s">
        <v>4682</v>
      </c>
      <c r="C654" s="31">
        <v>-37.5</v>
      </c>
      <c r="D654" s="31">
        <v>-5.7</v>
      </c>
      <c r="E654" s="31">
        <v>-1</v>
      </c>
    </row>
    <row r="655" spans="1:5" x14ac:dyDescent="0.2">
      <c r="A655" s="30" t="s">
        <v>2132</v>
      </c>
      <c r="B655" s="31" t="s">
        <v>4683</v>
      </c>
      <c r="C655" s="31">
        <v>45.2</v>
      </c>
      <c r="D655" s="31">
        <v>-13.2</v>
      </c>
      <c r="E655" s="31">
        <v>-16</v>
      </c>
    </row>
    <row r="656" spans="1:5" x14ac:dyDescent="0.2">
      <c r="A656" s="30" t="s">
        <v>2219</v>
      </c>
      <c r="B656" s="31" t="s">
        <v>4684</v>
      </c>
      <c r="C656" s="31">
        <v>-36.9</v>
      </c>
      <c r="D656" s="31">
        <v>-23.6</v>
      </c>
      <c r="E656" s="31">
        <v>-9</v>
      </c>
    </row>
    <row r="657" spans="1:5" x14ac:dyDescent="0.2">
      <c r="A657" s="30" t="s">
        <v>2021</v>
      </c>
      <c r="B657" s="31" t="s">
        <v>4685</v>
      </c>
      <c r="C657" s="31">
        <v>14.4</v>
      </c>
      <c r="D657" s="31">
        <v>17.3</v>
      </c>
      <c r="E657" s="31">
        <v>-11</v>
      </c>
    </row>
    <row r="658" spans="1:5" x14ac:dyDescent="0.2">
      <c r="A658" s="30" t="s">
        <v>1787</v>
      </c>
      <c r="B658" s="31" t="s">
        <v>4686</v>
      </c>
      <c r="C658" s="31">
        <v>95.5</v>
      </c>
      <c r="D658" s="31">
        <v>34.799999999999997</v>
      </c>
      <c r="E658" s="31">
        <v>-1</v>
      </c>
    </row>
    <row r="659" spans="1:5" x14ac:dyDescent="0.2">
      <c r="A659" s="30" t="s">
        <v>2435</v>
      </c>
      <c r="B659" s="31" t="s">
        <v>4687</v>
      </c>
      <c r="C659" s="31">
        <v>63.7</v>
      </c>
      <c r="D659" s="31">
        <v>-26.6</v>
      </c>
      <c r="E659" s="31">
        <v>-8</v>
      </c>
    </row>
    <row r="660" spans="1:5" x14ac:dyDescent="0.2">
      <c r="A660" s="30" t="s">
        <v>1760</v>
      </c>
      <c r="B660" s="31" t="s">
        <v>4688</v>
      </c>
      <c r="C660" s="31">
        <v>-23.7</v>
      </c>
      <c r="D660" s="31">
        <v>24.6</v>
      </c>
      <c r="E660" s="31">
        <v>10</v>
      </c>
    </row>
    <row r="661" spans="1:5" x14ac:dyDescent="0.2">
      <c r="A661" s="30" t="s">
        <v>1985</v>
      </c>
      <c r="B661" s="31" t="s">
        <v>4689</v>
      </c>
      <c r="C661" s="31">
        <v>67.900000000000006</v>
      </c>
      <c r="D661" s="31">
        <v>3.8</v>
      </c>
      <c r="E661" s="31">
        <v>3</v>
      </c>
    </row>
    <row r="662" spans="1:5" x14ac:dyDescent="0.2">
      <c r="A662" s="30" t="s">
        <v>1445</v>
      </c>
      <c r="B662" s="31" t="s">
        <v>4690</v>
      </c>
      <c r="C662" s="31">
        <v>33.5</v>
      </c>
      <c r="D662" s="31">
        <v>-13.2</v>
      </c>
      <c r="E662" s="31">
        <v>-12</v>
      </c>
    </row>
    <row r="663" spans="1:5" x14ac:dyDescent="0.2">
      <c r="A663" s="30" t="s">
        <v>1838</v>
      </c>
      <c r="B663" s="31" t="s">
        <v>4691</v>
      </c>
      <c r="C663" s="31">
        <v>88</v>
      </c>
      <c r="D663" s="31">
        <v>79.599999999999994</v>
      </c>
      <c r="E663" s="31">
        <v>2</v>
      </c>
    </row>
    <row r="664" spans="1:5" x14ac:dyDescent="0.2">
      <c r="A664" s="30" t="s">
        <v>2003</v>
      </c>
      <c r="B664" s="31" t="s">
        <v>4692</v>
      </c>
      <c r="C664" s="31">
        <v>19.2</v>
      </c>
      <c r="D664" s="31">
        <v>10.1</v>
      </c>
      <c r="E664" s="31">
        <v>0</v>
      </c>
    </row>
    <row r="665" spans="1:5" x14ac:dyDescent="0.2">
      <c r="A665" s="30" t="s">
        <v>1796</v>
      </c>
      <c r="B665" s="31" t="s">
        <v>4693</v>
      </c>
      <c r="C665" s="31">
        <v>-27.1</v>
      </c>
      <c r="D665" s="31">
        <v>2.5</v>
      </c>
      <c r="E665" s="31">
        <v>-5</v>
      </c>
    </row>
    <row r="666" spans="1:5" x14ac:dyDescent="0.2">
      <c r="A666" s="30" t="s">
        <v>1673</v>
      </c>
      <c r="B666" s="31" t="s">
        <v>4694</v>
      </c>
      <c r="C666" s="31">
        <v>13.1</v>
      </c>
      <c r="D666" s="31">
        <v>15.8</v>
      </c>
      <c r="E666" s="31">
        <v>1</v>
      </c>
    </row>
    <row r="667" spans="1:5" x14ac:dyDescent="0.2">
      <c r="A667" s="30" t="s">
        <v>1967</v>
      </c>
      <c r="B667" s="31" t="s">
        <v>4695</v>
      </c>
      <c r="C667" s="31">
        <v>-65.3</v>
      </c>
      <c r="D667" s="31">
        <v>4.4000000000000004</v>
      </c>
      <c r="E667" s="31">
        <v>-5</v>
      </c>
    </row>
    <row r="668" spans="1:5" x14ac:dyDescent="0.2">
      <c r="A668" s="30" t="s">
        <v>1526</v>
      </c>
      <c r="B668" s="31" t="s">
        <v>4696</v>
      </c>
      <c r="C668" s="31">
        <v>-26.9</v>
      </c>
      <c r="D668" s="31">
        <v>16.399999999999999</v>
      </c>
      <c r="E668" s="31">
        <v>-4</v>
      </c>
    </row>
    <row r="669" spans="1:5" x14ac:dyDescent="0.2">
      <c r="A669" s="30" t="s">
        <v>2075</v>
      </c>
      <c r="B669" s="31" t="s">
        <v>4697</v>
      </c>
      <c r="C669" s="31">
        <v>8.9</v>
      </c>
      <c r="D669" s="31">
        <v>-24.3</v>
      </c>
      <c r="E669" s="31">
        <v>-15</v>
      </c>
    </row>
    <row r="670" spans="1:5" x14ac:dyDescent="0.2">
      <c r="A670" s="30" t="s">
        <v>1562</v>
      </c>
      <c r="B670" s="31" t="s">
        <v>4698</v>
      </c>
      <c r="C670" s="31">
        <v>100</v>
      </c>
      <c r="D670" s="31">
        <v>91</v>
      </c>
      <c r="E670" s="31">
        <v>1</v>
      </c>
    </row>
    <row r="671" spans="1:5" x14ac:dyDescent="0.2">
      <c r="A671" s="30" t="s">
        <v>2444</v>
      </c>
      <c r="B671" s="31" t="s">
        <v>4699</v>
      </c>
      <c r="C671" s="31">
        <v>7.7</v>
      </c>
      <c r="D671" s="31">
        <v>-1.3</v>
      </c>
      <c r="E671" s="31">
        <v>-3</v>
      </c>
    </row>
    <row r="672" spans="1:5" x14ac:dyDescent="0.2">
      <c r="A672" s="30" t="s">
        <v>2447</v>
      </c>
      <c r="B672" s="31" t="s">
        <v>4700</v>
      </c>
      <c r="C672" s="31">
        <v>0.3</v>
      </c>
      <c r="D672" s="31">
        <v>-19.899999999999999</v>
      </c>
      <c r="E672" s="31">
        <v>-7</v>
      </c>
    </row>
    <row r="673" spans="1:5" x14ac:dyDescent="0.2">
      <c r="A673" s="30" t="s">
        <v>2201</v>
      </c>
      <c r="B673" s="31" t="s">
        <v>4701</v>
      </c>
      <c r="C673" s="31">
        <v>12.1</v>
      </c>
      <c r="D673" s="31">
        <v>-36.200000000000003</v>
      </c>
      <c r="E673" s="31">
        <v>-7</v>
      </c>
    </row>
    <row r="674" spans="1:5" x14ac:dyDescent="0.2">
      <c r="A674" s="30" t="s">
        <v>2495</v>
      </c>
      <c r="B674" s="31" t="s">
        <v>4702</v>
      </c>
      <c r="C674" s="31">
        <v>76.599999999999994</v>
      </c>
      <c r="D674" s="31">
        <v>-26.6</v>
      </c>
      <c r="E674" s="31">
        <v>-10</v>
      </c>
    </row>
    <row r="675" spans="1:5" x14ac:dyDescent="0.2">
      <c r="A675" s="30" t="s">
        <v>1487</v>
      </c>
      <c r="B675" s="31" t="s">
        <v>4703</v>
      </c>
      <c r="C675" s="31">
        <v>22.7</v>
      </c>
      <c r="D675" s="31">
        <v>24</v>
      </c>
      <c r="E675" s="31">
        <v>-1</v>
      </c>
    </row>
    <row r="676" spans="1:5" x14ac:dyDescent="0.2">
      <c r="A676" s="30" t="s">
        <v>2429</v>
      </c>
      <c r="B676" s="31" t="s">
        <v>4704</v>
      </c>
      <c r="C676" s="31">
        <v>22.2</v>
      </c>
      <c r="D676" s="31">
        <v>-53.3</v>
      </c>
      <c r="E676" s="31">
        <v>-2</v>
      </c>
    </row>
    <row r="677" spans="1:5" x14ac:dyDescent="0.2">
      <c r="A677" s="30" t="s">
        <v>2069</v>
      </c>
      <c r="B677" s="31" t="s">
        <v>4705</v>
      </c>
      <c r="C677" s="31">
        <v>30.9</v>
      </c>
      <c r="D677" s="31">
        <v>3.9</v>
      </c>
      <c r="E677" s="31">
        <v>-8</v>
      </c>
    </row>
    <row r="678" spans="1:5" x14ac:dyDescent="0.2">
      <c r="A678" s="30" t="s">
        <v>1454</v>
      </c>
      <c r="B678" s="31" t="s">
        <v>4706</v>
      </c>
      <c r="C678" s="31">
        <v>-67</v>
      </c>
      <c r="D678" s="31">
        <v>20.9</v>
      </c>
      <c r="E678" s="31">
        <v>4</v>
      </c>
    </row>
    <row r="679" spans="1:5" x14ac:dyDescent="0.2">
      <c r="A679" s="30" t="s">
        <v>2060</v>
      </c>
      <c r="B679" s="31" t="s">
        <v>4707</v>
      </c>
      <c r="C679" s="31">
        <v>-146.69999999999999</v>
      </c>
      <c r="D679" s="31">
        <v>-171.6</v>
      </c>
      <c r="E679" s="31">
        <v>-15</v>
      </c>
    </row>
    <row r="680" spans="1:5" x14ac:dyDescent="0.2">
      <c r="A680" s="30" t="s">
        <v>1556</v>
      </c>
      <c r="B680" s="31" t="s">
        <v>4708</v>
      </c>
      <c r="C680" s="31">
        <v>16</v>
      </c>
      <c r="D680" s="31">
        <v>17.7</v>
      </c>
      <c r="E680" s="31">
        <v>-1</v>
      </c>
    </row>
    <row r="681" spans="1:5" x14ac:dyDescent="0.2">
      <c r="A681" s="30" t="s">
        <v>1805</v>
      </c>
      <c r="B681" s="31" t="s">
        <v>4709</v>
      </c>
      <c r="C681" s="31">
        <v>35.6</v>
      </c>
      <c r="D681" s="31">
        <v>11.4</v>
      </c>
      <c r="E681" s="31">
        <v>-1</v>
      </c>
    </row>
    <row r="682" spans="1:5" x14ac:dyDescent="0.2">
      <c r="A682" s="30" t="s">
        <v>2408</v>
      </c>
      <c r="B682" s="31" t="s">
        <v>4710</v>
      </c>
      <c r="C682" s="31">
        <v>-63.5</v>
      </c>
      <c r="D682" s="31">
        <v>-25.8</v>
      </c>
      <c r="E682" s="31">
        <v>-13</v>
      </c>
    </row>
    <row r="683" spans="1:5" x14ac:dyDescent="0.2">
      <c r="A683" s="30" t="s">
        <v>1997</v>
      </c>
      <c r="B683" s="31" t="s">
        <v>4711</v>
      </c>
      <c r="C683" s="31">
        <v>39.6</v>
      </c>
      <c r="D683" s="31">
        <v>-8.8000000000000007</v>
      </c>
      <c r="E683" s="31">
        <v>0</v>
      </c>
    </row>
    <row r="684" spans="1:5" x14ac:dyDescent="0.2">
      <c r="A684" s="30" t="s">
        <v>1892</v>
      </c>
      <c r="B684" s="31" t="s">
        <v>4712</v>
      </c>
      <c r="C684" s="31">
        <v>24.6</v>
      </c>
      <c r="D684" s="31">
        <v>-8.1999999999999993</v>
      </c>
      <c r="E684" s="31">
        <v>6</v>
      </c>
    </row>
    <row r="685" spans="1:5" x14ac:dyDescent="0.2">
      <c r="A685" s="30" t="s">
        <v>2474</v>
      </c>
      <c r="B685" s="31" t="s">
        <v>4713</v>
      </c>
      <c r="C685" s="31">
        <v>-119.5</v>
      </c>
      <c r="D685" s="31">
        <v>-40</v>
      </c>
      <c r="E685" s="31">
        <v>-12</v>
      </c>
    </row>
    <row r="686" spans="1:5" x14ac:dyDescent="0.2">
      <c r="A686" s="30" t="s">
        <v>2018</v>
      </c>
      <c r="B686" s="31" t="s">
        <v>4714</v>
      </c>
      <c r="C686" s="31">
        <v>34.799999999999997</v>
      </c>
      <c r="D686" s="31">
        <v>3.2</v>
      </c>
      <c r="E686" s="31">
        <v>-47</v>
      </c>
    </row>
    <row r="687" spans="1:5" x14ac:dyDescent="0.2">
      <c r="A687" s="30" t="s">
        <v>1448</v>
      </c>
      <c r="B687" s="31" t="s">
        <v>4715</v>
      </c>
      <c r="C687" s="31">
        <v>31.9</v>
      </c>
      <c r="D687" s="31">
        <v>-15.4</v>
      </c>
      <c r="E687" s="31">
        <v>-4</v>
      </c>
    </row>
    <row r="688" spans="1:5" x14ac:dyDescent="0.2">
      <c r="A688" s="30" t="s">
        <v>1829</v>
      </c>
      <c r="B688" s="31" t="s">
        <v>4716</v>
      </c>
      <c r="C688" s="31">
        <v>41</v>
      </c>
      <c r="D688" s="31">
        <v>14.5</v>
      </c>
      <c r="E688" s="31">
        <v>2</v>
      </c>
    </row>
    <row r="689" spans="1:5" x14ac:dyDescent="0.2">
      <c r="A689" s="30" t="s">
        <v>1826</v>
      </c>
      <c r="B689" s="31" t="s">
        <v>4717</v>
      </c>
      <c r="C689" s="31">
        <v>-47.5</v>
      </c>
      <c r="D689" s="31">
        <v>3.8</v>
      </c>
      <c r="E689" s="31">
        <v>-1</v>
      </c>
    </row>
    <row r="690" spans="1:5" x14ac:dyDescent="0.2">
      <c r="A690" s="30" t="s">
        <v>2315</v>
      </c>
      <c r="B690" s="31" t="s">
        <v>4718</v>
      </c>
      <c r="C690" s="31">
        <v>-13.2</v>
      </c>
      <c r="D690" s="31">
        <v>-1.3</v>
      </c>
      <c r="E690" s="31">
        <v>-8</v>
      </c>
    </row>
    <row r="691" spans="1:5" x14ac:dyDescent="0.2">
      <c r="A691" s="30" t="s">
        <v>2561</v>
      </c>
      <c r="B691" s="31" t="s">
        <v>4719</v>
      </c>
      <c r="C691" s="31">
        <v>-10.7</v>
      </c>
      <c r="D691" s="31">
        <v>-14.7</v>
      </c>
      <c r="E691" s="31">
        <v>-4</v>
      </c>
    </row>
    <row r="692" spans="1:5" x14ac:dyDescent="0.2">
      <c r="A692" s="30" t="s">
        <v>2525</v>
      </c>
      <c r="B692" s="31" t="s">
        <v>4720</v>
      </c>
      <c r="C692" s="31">
        <v>-71.2</v>
      </c>
      <c r="D692" s="31">
        <v>-5</v>
      </c>
      <c r="E692" s="31">
        <v>-3</v>
      </c>
    </row>
    <row r="693" spans="1:5" x14ac:dyDescent="0.2">
      <c r="A693" s="30" t="s">
        <v>2489</v>
      </c>
      <c r="B693" s="31" t="s">
        <v>4721</v>
      </c>
      <c r="C693" s="31">
        <v>82.3</v>
      </c>
      <c r="D693" s="31">
        <v>57.4</v>
      </c>
      <c r="E693" s="31">
        <v>41</v>
      </c>
    </row>
    <row r="694" spans="1:5" x14ac:dyDescent="0.2">
      <c r="A694" s="30" t="s">
        <v>2303</v>
      </c>
      <c r="B694" s="31" t="s">
        <v>4722</v>
      </c>
      <c r="C694" s="31">
        <v>-54.4</v>
      </c>
      <c r="D694" s="31">
        <v>12.1</v>
      </c>
      <c r="E694" s="31">
        <v>-18</v>
      </c>
    </row>
    <row r="695" spans="1:5" x14ac:dyDescent="0.2">
      <c r="A695" s="30" t="s">
        <v>748</v>
      </c>
      <c r="B695" s="30" t="s">
        <v>4723</v>
      </c>
      <c r="C695" s="30">
        <v>102.1</v>
      </c>
      <c r="D695" s="30">
        <v>94</v>
      </c>
      <c r="E695" s="30">
        <v>1</v>
      </c>
    </row>
    <row r="696" spans="1:5" x14ac:dyDescent="0.2">
      <c r="A696" s="30" t="s">
        <v>210</v>
      </c>
      <c r="B696" s="30" t="s">
        <v>4724</v>
      </c>
      <c r="C696" s="30">
        <v>93.3</v>
      </c>
      <c r="D696" s="30">
        <v>-42</v>
      </c>
      <c r="E696" s="30">
        <v>13</v>
      </c>
    </row>
    <row r="697" spans="1:5" x14ac:dyDescent="0.2">
      <c r="A697" s="30" t="s">
        <v>216</v>
      </c>
      <c r="B697" s="30" t="s">
        <v>4725</v>
      </c>
      <c r="C697" s="30">
        <v>49.4</v>
      </c>
      <c r="D697" s="30">
        <v>-1</v>
      </c>
      <c r="E697" s="30">
        <v>-5</v>
      </c>
    </row>
    <row r="698" spans="1:5" x14ac:dyDescent="0.2">
      <c r="A698" s="30" t="s">
        <v>751</v>
      </c>
      <c r="B698" s="30" t="s">
        <v>4726</v>
      </c>
      <c r="C698" s="30">
        <v>101.9</v>
      </c>
      <c r="D698" s="30">
        <v>97</v>
      </c>
      <c r="E698" s="30">
        <v>1</v>
      </c>
    </row>
    <row r="699" spans="1:5" x14ac:dyDescent="0.2">
      <c r="A699" s="30" t="s">
        <v>34</v>
      </c>
      <c r="B699" s="30" t="s">
        <v>4727</v>
      </c>
      <c r="C699" s="30">
        <v>63.4</v>
      </c>
      <c r="D699" s="30">
        <v>-31</v>
      </c>
      <c r="E699" s="30">
        <v>-6</v>
      </c>
    </row>
    <row r="700" spans="1:5" x14ac:dyDescent="0.2">
      <c r="A700" s="30" t="s">
        <v>754</v>
      </c>
      <c r="B700" s="30" t="s">
        <v>4728</v>
      </c>
      <c r="C700" s="30">
        <v>49.3</v>
      </c>
      <c r="D700" s="30">
        <v>-70</v>
      </c>
      <c r="E700" s="30">
        <v>-4</v>
      </c>
    </row>
    <row r="701" spans="1:5" x14ac:dyDescent="0.2">
      <c r="A701" s="30" t="s">
        <v>242</v>
      </c>
      <c r="B701" s="30" t="s">
        <v>4729</v>
      </c>
      <c r="C701" s="30">
        <v>4.5999999999999996</v>
      </c>
      <c r="D701" s="30">
        <v>-55</v>
      </c>
      <c r="E701" s="30">
        <v>1</v>
      </c>
    </row>
    <row r="702" spans="1:5" x14ac:dyDescent="0.2">
      <c r="A702" s="30" t="s">
        <v>106</v>
      </c>
      <c r="B702" s="30" t="s">
        <v>4730</v>
      </c>
      <c r="C702" s="30">
        <v>91.4</v>
      </c>
      <c r="D702" s="30">
        <v>53</v>
      </c>
      <c r="E702" s="30">
        <v>-9</v>
      </c>
    </row>
    <row r="703" spans="1:5" x14ac:dyDescent="0.2">
      <c r="A703" s="30" t="s">
        <v>94</v>
      </c>
      <c r="B703" s="30" t="s">
        <v>4731</v>
      </c>
      <c r="C703" s="30">
        <v>97</v>
      </c>
      <c r="D703" s="30">
        <v>92</v>
      </c>
      <c r="E703" s="30">
        <v>3</v>
      </c>
    </row>
    <row r="704" spans="1:5" x14ac:dyDescent="0.2">
      <c r="A704" s="30" t="s">
        <v>199</v>
      </c>
      <c r="B704" s="30" t="s">
        <v>4732</v>
      </c>
      <c r="C704" s="30">
        <v>93.9</v>
      </c>
      <c r="D704" s="30">
        <v>-40</v>
      </c>
      <c r="E704" s="30">
        <v>-2</v>
      </c>
    </row>
    <row r="705" spans="1:5" x14ac:dyDescent="0.2">
      <c r="A705" s="30" t="s">
        <v>3746</v>
      </c>
      <c r="B705" s="30" t="s">
        <v>4733</v>
      </c>
      <c r="C705" s="30">
        <v>85.2</v>
      </c>
      <c r="D705" s="30">
        <v>20</v>
      </c>
      <c r="E705" s="30">
        <v>-1</v>
      </c>
    </row>
    <row r="706" spans="1:5" x14ac:dyDescent="0.2">
      <c r="A706" s="30" t="s">
        <v>31</v>
      </c>
      <c r="B706" s="30" t="s">
        <v>4734</v>
      </c>
      <c r="C706" s="30">
        <v>101.5</v>
      </c>
      <c r="D706" s="30">
        <v>27</v>
      </c>
      <c r="E706" s="30">
        <v>-7</v>
      </c>
    </row>
    <row r="707" spans="1:5" x14ac:dyDescent="0.2">
      <c r="A707" s="30" t="s">
        <v>757</v>
      </c>
      <c r="B707" s="30" t="s">
        <v>4735</v>
      </c>
      <c r="C707" s="30">
        <v>96.3</v>
      </c>
      <c r="D707" s="30">
        <v>-89</v>
      </c>
      <c r="E707" s="30">
        <v>-8</v>
      </c>
    </row>
    <row r="708" spans="1:5" x14ac:dyDescent="0.2">
      <c r="A708" s="30" t="s">
        <v>760</v>
      </c>
      <c r="B708" s="30" t="s">
        <v>4736</v>
      </c>
      <c r="C708" s="30">
        <v>-2.4</v>
      </c>
      <c r="D708" s="30">
        <v>8</v>
      </c>
      <c r="E708" s="30">
        <v>-5</v>
      </c>
    </row>
    <row r="709" spans="1:5" x14ac:dyDescent="0.2">
      <c r="A709" s="30" t="s">
        <v>763</v>
      </c>
      <c r="B709" s="30" t="s">
        <v>4737</v>
      </c>
      <c r="C709" s="30">
        <v>101.9</v>
      </c>
      <c r="D709" s="30">
        <v>94</v>
      </c>
      <c r="E709" s="30">
        <v>9</v>
      </c>
    </row>
    <row r="710" spans="1:5" x14ac:dyDescent="0.2">
      <c r="A710" s="30" t="s">
        <v>766</v>
      </c>
      <c r="B710" s="30" t="s">
        <v>4738</v>
      </c>
      <c r="C710" s="30">
        <v>99.2</v>
      </c>
      <c r="D710" s="30">
        <v>-20</v>
      </c>
      <c r="E710" s="30">
        <v>-5</v>
      </c>
    </row>
    <row r="711" spans="1:5" x14ac:dyDescent="0.2">
      <c r="A711" s="30" t="s">
        <v>769</v>
      </c>
      <c r="B711" s="30" t="s">
        <v>4739</v>
      </c>
      <c r="C711" s="30">
        <v>6.1</v>
      </c>
      <c r="D711" s="30">
        <v>7</v>
      </c>
      <c r="E711" s="30">
        <v>-3</v>
      </c>
    </row>
    <row r="712" spans="1:5" x14ac:dyDescent="0.2">
      <c r="A712" s="30" t="s">
        <v>772</v>
      </c>
      <c r="B712" s="30" t="s">
        <v>4740</v>
      </c>
      <c r="C712" s="30">
        <v>-37.200000000000003</v>
      </c>
      <c r="D712" s="30">
        <v>2</v>
      </c>
      <c r="E712" s="30">
        <v>-4</v>
      </c>
    </row>
    <row r="713" spans="1:5" x14ac:dyDescent="0.2">
      <c r="A713" s="30" t="s">
        <v>775</v>
      </c>
      <c r="B713" s="30" t="s">
        <v>4741</v>
      </c>
      <c r="C713" s="30">
        <v>26.1</v>
      </c>
      <c r="D713" s="30">
        <v>7</v>
      </c>
      <c r="E713" s="30">
        <v>-5</v>
      </c>
    </row>
    <row r="714" spans="1:5" x14ac:dyDescent="0.2">
      <c r="A714" s="30" t="s">
        <v>778</v>
      </c>
      <c r="B714" s="30" t="s">
        <v>4742</v>
      </c>
      <c r="C714" s="30">
        <v>46.3</v>
      </c>
      <c r="D714" s="30">
        <v>29</v>
      </c>
      <c r="E714" s="30">
        <v>15</v>
      </c>
    </row>
    <row r="715" spans="1:5" x14ac:dyDescent="0.2">
      <c r="A715" s="30" t="s">
        <v>781</v>
      </c>
      <c r="B715" s="30" t="s">
        <v>4743</v>
      </c>
      <c r="C715" s="30">
        <v>17.399999999999999</v>
      </c>
      <c r="D715" s="30">
        <v>7</v>
      </c>
      <c r="E715" s="30">
        <v>2</v>
      </c>
    </row>
    <row r="716" spans="1:5" x14ac:dyDescent="0.2">
      <c r="A716" s="30" t="s">
        <v>784</v>
      </c>
      <c r="B716" s="30" t="s">
        <v>4744</v>
      </c>
      <c r="C716" s="30">
        <v>-20.399999999999999</v>
      </c>
      <c r="D716" s="30">
        <v>-11</v>
      </c>
      <c r="E716" s="30">
        <v>-4</v>
      </c>
    </row>
    <row r="717" spans="1:5" x14ac:dyDescent="0.2">
      <c r="A717" s="30" t="s">
        <v>787</v>
      </c>
      <c r="B717" s="30" t="s">
        <v>4745</v>
      </c>
      <c r="C717" s="30">
        <v>33.799999999999997</v>
      </c>
      <c r="D717" s="30">
        <v>60</v>
      </c>
      <c r="E717" s="30">
        <v>26</v>
      </c>
    </row>
    <row r="718" spans="1:5" x14ac:dyDescent="0.2">
      <c r="A718" s="30" t="s">
        <v>790</v>
      </c>
      <c r="B718" s="30" t="s">
        <v>4746</v>
      </c>
      <c r="C718" s="30">
        <v>30.8</v>
      </c>
      <c r="D718" s="30">
        <v>14</v>
      </c>
      <c r="E718" s="30">
        <v>-7</v>
      </c>
    </row>
    <row r="719" spans="1:5" x14ac:dyDescent="0.2">
      <c r="A719" s="30" t="s">
        <v>793</v>
      </c>
      <c r="B719" s="30" t="s">
        <v>4747</v>
      </c>
      <c r="C719" s="30">
        <v>13.9</v>
      </c>
      <c r="D719" s="30">
        <v>-3</v>
      </c>
      <c r="E719" s="30">
        <v>-3</v>
      </c>
    </row>
    <row r="720" spans="1:5" x14ac:dyDescent="0.2">
      <c r="A720" s="30" t="s">
        <v>796</v>
      </c>
      <c r="B720" s="30" t="s">
        <v>4748</v>
      </c>
      <c r="C720" s="30">
        <v>-14.9</v>
      </c>
      <c r="D720" s="30">
        <v>25</v>
      </c>
      <c r="E720" s="30">
        <v>-5</v>
      </c>
    </row>
    <row r="721" spans="1:5" x14ac:dyDescent="0.2">
      <c r="A721" s="30" t="s">
        <v>799</v>
      </c>
      <c r="B721" s="30" t="s">
        <v>4749</v>
      </c>
      <c r="C721" s="30">
        <v>-10.3</v>
      </c>
      <c r="D721" s="30">
        <v>-11</v>
      </c>
      <c r="E721" s="30">
        <v>-12</v>
      </c>
    </row>
    <row r="722" spans="1:5" x14ac:dyDescent="0.2">
      <c r="A722" s="30" t="s">
        <v>802</v>
      </c>
      <c r="B722" s="30" t="s">
        <v>4750</v>
      </c>
      <c r="C722" s="30">
        <v>-21.1</v>
      </c>
      <c r="D722" s="30">
        <v>-15</v>
      </c>
      <c r="E722" s="30">
        <v>-2</v>
      </c>
    </row>
    <row r="723" spans="1:5" x14ac:dyDescent="0.2">
      <c r="A723" s="30" t="s">
        <v>805</v>
      </c>
      <c r="B723" s="30" t="s">
        <v>4751</v>
      </c>
      <c r="C723" s="30">
        <v>-64.2</v>
      </c>
      <c r="D723" s="30">
        <v>-38</v>
      </c>
      <c r="E723" s="30">
        <v>-10</v>
      </c>
    </row>
    <row r="724" spans="1:5" x14ac:dyDescent="0.2">
      <c r="A724" s="30" t="s">
        <v>808</v>
      </c>
      <c r="B724" s="30" t="s">
        <v>4752</v>
      </c>
      <c r="C724" s="30">
        <v>26.3</v>
      </c>
      <c r="D724" s="30">
        <v>4</v>
      </c>
      <c r="E724" s="30">
        <v>-7</v>
      </c>
    </row>
    <row r="725" spans="1:5" x14ac:dyDescent="0.2">
      <c r="A725" s="30" t="s">
        <v>811</v>
      </c>
      <c r="B725" s="30" t="s">
        <v>4753</v>
      </c>
      <c r="C725" s="30">
        <v>-75.400000000000006</v>
      </c>
      <c r="D725" s="30">
        <v>-13</v>
      </c>
      <c r="E725" s="30">
        <v>1</v>
      </c>
    </row>
    <row r="726" spans="1:5" x14ac:dyDescent="0.2">
      <c r="A726" s="30" t="s">
        <v>814</v>
      </c>
      <c r="B726" s="30" t="s">
        <v>4754</v>
      </c>
      <c r="C726" s="30">
        <v>-70.599999999999994</v>
      </c>
      <c r="D726" s="30">
        <v>-5</v>
      </c>
      <c r="E726" s="30">
        <v>-7</v>
      </c>
    </row>
    <row r="727" spans="1:5" x14ac:dyDescent="0.2">
      <c r="A727" s="30" t="s">
        <v>817</v>
      </c>
      <c r="B727" s="30" t="s">
        <v>4755</v>
      </c>
      <c r="C727" s="30">
        <v>42.2</v>
      </c>
      <c r="D727" s="30">
        <v>41</v>
      </c>
      <c r="E727" s="30">
        <v>-1</v>
      </c>
    </row>
    <row r="728" spans="1:5" x14ac:dyDescent="0.2">
      <c r="A728" s="30" t="s">
        <v>820</v>
      </c>
      <c r="B728" s="30" t="s">
        <v>4756</v>
      </c>
      <c r="C728" s="30">
        <v>9.8000000000000007</v>
      </c>
      <c r="D728" s="30">
        <v>36</v>
      </c>
      <c r="E728" s="30">
        <v>-4</v>
      </c>
    </row>
    <row r="729" spans="1:5" x14ac:dyDescent="0.2">
      <c r="A729" s="30" t="s">
        <v>823</v>
      </c>
      <c r="B729" s="30" t="s">
        <v>4757</v>
      </c>
      <c r="C729" s="30">
        <v>-59.8</v>
      </c>
      <c r="D729" s="30">
        <v>-93</v>
      </c>
      <c r="E729" s="30">
        <v>-11</v>
      </c>
    </row>
    <row r="730" spans="1:5" x14ac:dyDescent="0.2">
      <c r="A730" s="30" t="s">
        <v>826</v>
      </c>
      <c r="B730" s="30" t="s">
        <v>4758</v>
      </c>
      <c r="C730" s="30">
        <v>17.2</v>
      </c>
      <c r="D730" s="30">
        <v>7</v>
      </c>
      <c r="E730" s="30">
        <v>6</v>
      </c>
    </row>
    <row r="731" spans="1:5" x14ac:dyDescent="0.2">
      <c r="A731" s="30" t="s">
        <v>829</v>
      </c>
      <c r="B731" s="30" t="s">
        <v>4759</v>
      </c>
      <c r="C731" s="30">
        <v>-33.6</v>
      </c>
      <c r="D731" s="30">
        <v>-24</v>
      </c>
      <c r="E731" s="30">
        <v>-10</v>
      </c>
    </row>
    <row r="732" spans="1:5" x14ac:dyDescent="0.2">
      <c r="A732" s="30" t="s">
        <v>832</v>
      </c>
      <c r="B732" s="30" t="s">
        <v>4760</v>
      </c>
      <c r="C732" s="30">
        <v>39.5</v>
      </c>
      <c r="D732" s="30">
        <v>14</v>
      </c>
      <c r="E732" s="30">
        <v>-1</v>
      </c>
    </row>
    <row r="733" spans="1:5" x14ac:dyDescent="0.2">
      <c r="A733" s="30" t="s">
        <v>835</v>
      </c>
      <c r="B733" s="30" t="s">
        <v>4761</v>
      </c>
      <c r="C733" s="30">
        <v>-56.5</v>
      </c>
      <c r="D733" s="30">
        <v>-156</v>
      </c>
      <c r="E733" s="30">
        <v>-5</v>
      </c>
    </row>
    <row r="734" spans="1:5" x14ac:dyDescent="0.2">
      <c r="A734" s="30" t="s">
        <v>838</v>
      </c>
      <c r="B734" s="30" t="s">
        <v>4762</v>
      </c>
      <c r="C734" s="30">
        <v>74.2</v>
      </c>
      <c r="D734" s="30">
        <v>-3</v>
      </c>
      <c r="E734" s="30">
        <v>-8</v>
      </c>
    </row>
    <row r="735" spans="1:5" x14ac:dyDescent="0.2">
      <c r="A735" s="30" t="s">
        <v>841</v>
      </c>
      <c r="B735" s="30" t="s">
        <v>4763</v>
      </c>
      <c r="C735" s="30">
        <v>18.7</v>
      </c>
      <c r="D735" s="30">
        <v>3</v>
      </c>
      <c r="E735" s="30">
        <v>0</v>
      </c>
    </row>
    <row r="736" spans="1:5" x14ac:dyDescent="0.2">
      <c r="A736" s="30" t="s">
        <v>844</v>
      </c>
      <c r="B736" s="30" t="s">
        <v>4764</v>
      </c>
      <c r="C736" s="30">
        <v>-6.2</v>
      </c>
      <c r="D736" s="30">
        <v>-28</v>
      </c>
      <c r="E736" s="30">
        <v>1</v>
      </c>
    </row>
    <row r="737" spans="1:5" x14ac:dyDescent="0.2">
      <c r="A737" s="30" t="s">
        <v>847</v>
      </c>
      <c r="B737" s="30" t="s">
        <v>4765</v>
      </c>
      <c r="C737" s="30">
        <v>-1.1000000000000001</v>
      </c>
      <c r="D737" s="30">
        <v>10</v>
      </c>
      <c r="E737" s="30">
        <v>6</v>
      </c>
    </row>
    <row r="738" spans="1:5" x14ac:dyDescent="0.2">
      <c r="A738" s="30" t="s">
        <v>850</v>
      </c>
      <c r="B738" s="30" t="s">
        <v>4766</v>
      </c>
      <c r="C738" s="30">
        <v>-37.299999999999997</v>
      </c>
      <c r="D738" s="30">
        <v>-58</v>
      </c>
      <c r="E738" s="30">
        <v>-5</v>
      </c>
    </row>
    <row r="739" spans="1:5" x14ac:dyDescent="0.2">
      <c r="A739" s="30" t="s">
        <v>853</v>
      </c>
      <c r="B739" s="30" t="s">
        <v>4767</v>
      </c>
      <c r="C739" s="30">
        <v>-14.5</v>
      </c>
      <c r="D739" s="30">
        <v>-2</v>
      </c>
      <c r="E739" s="30">
        <v>-3</v>
      </c>
    </row>
    <row r="740" spans="1:5" x14ac:dyDescent="0.2">
      <c r="A740" s="30" t="s">
        <v>856</v>
      </c>
      <c r="B740" s="30" t="s">
        <v>4768</v>
      </c>
      <c r="C740" s="30">
        <v>0</v>
      </c>
      <c r="D740" s="30">
        <v>10</v>
      </c>
      <c r="E740" s="30">
        <v>5</v>
      </c>
    </row>
    <row r="741" spans="1:5" x14ac:dyDescent="0.2">
      <c r="A741" s="30" t="s">
        <v>859</v>
      </c>
      <c r="B741" s="30" t="s">
        <v>4769</v>
      </c>
      <c r="C741" s="30">
        <v>42.3</v>
      </c>
      <c r="D741" s="30">
        <v>28</v>
      </c>
      <c r="E741" s="30">
        <v>-5</v>
      </c>
    </row>
    <row r="742" spans="1:5" x14ac:dyDescent="0.2">
      <c r="A742" s="30" t="s">
        <v>862</v>
      </c>
      <c r="B742" s="30" t="s">
        <v>4770</v>
      </c>
      <c r="C742" s="30">
        <v>24.8</v>
      </c>
      <c r="D742" s="30">
        <v>-57</v>
      </c>
      <c r="E742" s="30">
        <v>-6</v>
      </c>
    </row>
    <row r="743" spans="1:5" x14ac:dyDescent="0.2">
      <c r="A743" s="30" t="s">
        <v>865</v>
      </c>
      <c r="B743" s="30" t="s">
        <v>4771</v>
      </c>
      <c r="C743" s="30">
        <v>-68.099999999999994</v>
      </c>
      <c r="D743" s="30">
        <v>-19</v>
      </c>
      <c r="E743" s="30">
        <v>2</v>
      </c>
    </row>
    <row r="744" spans="1:5" x14ac:dyDescent="0.2">
      <c r="A744" s="30" t="s">
        <v>868</v>
      </c>
      <c r="B744" s="30" t="s">
        <v>4772</v>
      </c>
      <c r="C744" s="30">
        <v>-45.8</v>
      </c>
      <c r="D744" s="30">
        <v>14</v>
      </c>
      <c r="E744" s="30">
        <v>-1</v>
      </c>
    </row>
    <row r="745" spans="1:5" x14ac:dyDescent="0.2">
      <c r="A745" s="30" t="s">
        <v>871</v>
      </c>
      <c r="B745" s="30" t="s">
        <v>4773</v>
      </c>
      <c r="C745" s="30">
        <v>29.7</v>
      </c>
      <c r="D745" s="30">
        <v>-96</v>
      </c>
      <c r="E745" s="30">
        <v>-1</v>
      </c>
    </row>
    <row r="746" spans="1:5" x14ac:dyDescent="0.2">
      <c r="A746" s="30" t="s">
        <v>874</v>
      </c>
      <c r="B746" s="30" t="s">
        <v>4774</v>
      </c>
      <c r="C746" s="30">
        <v>13</v>
      </c>
      <c r="D746" s="30">
        <v>-7</v>
      </c>
      <c r="E746" s="30">
        <v>-1</v>
      </c>
    </row>
    <row r="747" spans="1:5" x14ac:dyDescent="0.2">
      <c r="A747" s="30" t="s">
        <v>877</v>
      </c>
      <c r="B747" s="30" t="s">
        <v>4775</v>
      </c>
      <c r="C747" s="30">
        <v>27.5</v>
      </c>
      <c r="D747" s="30">
        <v>41</v>
      </c>
      <c r="E747" s="30">
        <v>-2</v>
      </c>
    </row>
    <row r="748" spans="1:5" x14ac:dyDescent="0.2">
      <c r="A748" s="30" t="s">
        <v>880</v>
      </c>
      <c r="B748" s="30" t="s">
        <v>4776</v>
      </c>
      <c r="C748" s="30">
        <v>14.4</v>
      </c>
      <c r="D748" s="30">
        <v>2</v>
      </c>
      <c r="E748" s="30">
        <v>-3</v>
      </c>
    </row>
    <row r="749" spans="1:5" x14ac:dyDescent="0.2">
      <c r="A749" s="30" t="s">
        <v>883</v>
      </c>
      <c r="B749" s="30" t="s">
        <v>4777</v>
      </c>
      <c r="C749" s="30">
        <v>38.6</v>
      </c>
      <c r="D749" s="30">
        <v>-21</v>
      </c>
      <c r="E749" s="30">
        <v>5</v>
      </c>
    </row>
    <row r="750" spans="1:5" x14ac:dyDescent="0.2">
      <c r="A750" s="30" t="s">
        <v>886</v>
      </c>
      <c r="B750" s="30" t="s">
        <v>4778</v>
      </c>
      <c r="C750" s="30">
        <v>22.9</v>
      </c>
      <c r="D750" s="30">
        <v>-16</v>
      </c>
      <c r="E750" s="30">
        <v>-7</v>
      </c>
    </row>
    <row r="751" spans="1:5" x14ac:dyDescent="0.2">
      <c r="A751" s="30" t="s">
        <v>889</v>
      </c>
      <c r="B751" s="30" t="s">
        <v>4779</v>
      </c>
      <c r="C751" s="30">
        <v>-0.3</v>
      </c>
      <c r="D751" s="30">
        <v>-62</v>
      </c>
      <c r="E751" s="30">
        <v>-10</v>
      </c>
    </row>
    <row r="752" spans="1:5" x14ac:dyDescent="0.2">
      <c r="A752" s="30" t="s">
        <v>892</v>
      </c>
      <c r="B752" s="30" t="s">
        <v>4780</v>
      </c>
      <c r="C752" s="30">
        <v>30</v>
      </c>
      <c r="D752" s="30">
        <v>8</v>
      </c>
      <c r="E752" s="30">
        <v>-3</v>
      </c>
    </row>
    <row r="753" spans="1:5" x14ac:dyDescent="0.2">
      <c r="A753" s="30" t="s">
        <v>895</v>
      </c>
      <c r="B753" s="30" t="s">
        <v>4781</v>
      </c>
      <c r="C753" s="30">
        <v>10.8</v>
      </c>
      <c r="D753" s="30">
        <v>-13</v>
      </c>
      <c r="E753" s="30">
        <v>1</v>
      </c>
    </row>
    <row r="754" spans="1:5" x14ac:dyDescent="0.2">
      <c r="A754" s="30" t="s">
        <v>898</v>
      </c>
      <c r="B754" s="30" t="s">
        <v>4782</v>
      </c>
      <c r="C754" s="30">
        <v>29.9</v>
      </c>
      <c r="D754" s="30">
        <v>3</v>
      </c>
      <c r="E754" s="30">
        <v>-7</v>
      </c>
    </row>
    <row r="755" spans="1:5" x14ac:dyDescent="0.2">
      <c r="A755" s="30" t="s">
        <v>901</v>
      </c>
      <c r="B755" s="30" t="s">
        <v>4783</v>
      </c>
      <c r="C755" s="30">
        <v>18.2</v>
      </c>
      <c r="D755" s="30">
        <v>-14</v>
      </c>
      <c r="E755" s="30">
        <v>-2</v>
      </c>
    </row>
    <row r="756" spans="1:5" x14ac:dyDescent="0.2">
      <c r="A756" s="30" t="s">
        <v>904</v>
      </c>
      <c r="B756" s="30" t="s">
        <v>4784</v>
      </c>
      <c r="C756" s="30">
        <v>42.6</v>
      </c>
      <c r="D756" s="30">
        <v>-2</v>
      </c>
      <c r="E756" s="30">
        <v>-6</v>
      </c>
    </row>
    <row r="757" spans="1:5" x14ac:dyDescent="0.2">
      <c r="A757" s="30" t="s">
        <v>907</v>
      </c>
      <c r="B757" s="30" t="s">
        <v>4785</v>
      </c>
      <c r="C757" s="30">
        <v>-58</v>
      </c>
      <c r="D757" s="30">
        <v>-9</v>
      </c>
      <c r="E757" s="30">
        <v>-9</v>
      </c>
    </row>
    <row r="758" spans="1:5" x14ac:dyDescent="0.2">
      <c r="A758" s="30" t="s">
        <v>910</v>
      </c>
      <c r="B758" s="30" t="s">
        <v>4786</v>
      </c>
      <c r="C758" s="30">
        <v>14.9</v>
      </c>
      <c r="D758" s="30">
        <v>-62</v>
      </c>
      <c r="E758" s="30">
        <v>-9</v>
      </c>
    </row>
    <row r="759" spans="1:5" x14ac:dyDescent="0.2">
      <c r="A759" s="30" t="s">
        <v>913</v>
      </c>
      <c r="B759" s="30" t="s">
        <v>4787</v>
      </c>
      <c r="C759" s="30">
        <v>-18.899999999999999</v>
      </c>
      <c r="D759" s="30">
        <v>-83</v>
      </c>
      <c r="E759" s="30">
        <v>-12</v>
      </c>
    </row>
    <row r="760" spans="1:5" x14ac:dyDescent="0.2">
      <c r="A760" s="30" t="s">
        <v>916</v>
      </c>
      <c r="B760" s="30" t="s">
        <v>4788</v>
      </c>
      <c r="C760" s="30">
        <v>40.5</v>
      </c>
      <c r="D760" s="30">
        <v>11</v>
      </c>
      <c r="E760" s="30">
        <v>1</v>
      </c>
    </row>
    <row r="761" spans="1:5" x14ac:dyDescent="0.2">
      <c r="A761" s="30" t="s">
        <v>919</v>
      </c>
      <c r="B761" s="30" t="s">
        <v>4789</v>
      </c>
      <c r="C761" s="30">
        <v>51.4</v>
      </c>
      <c r="D761" s="30">
        <v>-23</v>
      </c>
      <c r="E761" s="30">
        <v>-9</v>
      </c>
    </row>
    <row r="762" spans="1:5" x14ac:dyDescent="0.2">
      <c r="A762" s="30" t="s">
        <v>922</v>
      </c>
      <c r="B762" s="30" t="s">
        <v>4790</v>
      </c>
      <c r="C762" s="30">
        <v>0.9</v>
      </c>
      <c r="D762" s="30">
        <v>21</v>
      </c>
      <c r="E762" s="30">
        <v>10</v>
      </c>
    </row>
    <row r="763" spans="1:5" x14ac:dyDescent="0.2">
      <c r="A763" s="30" t="s">
        <v>925</v>
      </c>
      <c r="B763" s="30" t="s">
        <v>4791</v>
      </c>
      <c r="C763" s="30">
        <v>-41.5</v>
      </c>
      <c r="D763" s="30">
        <v>-7</v>
      </c>
      <c r="E763" s="30">
        <v>-6</v>
      </c>
    </row>
    <row r="764" spans="1:5" x14ac:dyDescent="0.2">
      <c r="A764" s="30" t="s">
        <v>928</v>
      </c>
      <c r="B764" s="30" t="s">
        <v>4792</v>
      </c>
      <c r="C764" s="30">
        <v>43.5</v>
      </c>
      <c r="D764" s="30">
        <v>21</v>
      </c>
      <c r="E764" s="30">
        <v>-3</v>
      </c>
    </row>
    <row r="765" spans="1:5" x14ac:dyDescent="0.2">
      <c r="A765" s="30" t="s">
        <v>931</v>
      </c>
      <c r="B765" s="30" t="s">
        <v>4793</v>
      </c>
      <c r="C765" s="30">
        <v>9.4</v>
      </c>
      <c r="D765" s="30">
        <v>-7</v>
      </c>
      <c r="E765" s="30">
        <v>-7</v>
      </c>
    </row>
    <row r="766" spans="1:5" x14ac:dyDescent="0.2">
      <c r="A766" s="30" t="s">
        <v>934</v>
      </c>
      <c r="B766" s="30" t="s">
        <v>4794</v>
      </c>
      <c r="C766" s="30">
        <v>11.2</v>
      </c>
      <c r="D766" s="30">
        <v>-71</v>
      </c>
      <c r="E766" s="30">
        <v>-1</v>
      </c>
    </row>
    <row r="767" spans="1:5" x14ac:dyDescent="0.2">
      <c r="A767" s="30" t="s">
        <v>937</v>
      </c>
      <c r="B767" s="30" t="s">
        <v>4795</v>
      </c>
      <c r="C767" s="30">
        <v>-16.3</v>
      </c>
      <c r="D767" s="30">
        <v>13</v>
      </c>
      <c r="E767" s="30">
        <v>-2</v>
      </c>
    </row>
    <row r="768" spans="1:5" x14ac:dyDescent="0.2">
      <c r="A768" s="30" t="s">
        <v>940</v>
      </c>
      <c r="B768" s="30" t="s">
        <v>4796</v>
      </c>
      <c r="C768" s="30">
        <v>101.9</v>
      </c>
      <c r="D768" s="30">
        <v>-28</v>
      </c>
      <c r="E768" s="30">
        <v>10</v>
      </c>
    </row>
    <row r="769" spans="1:5" x14ac:dyDescent="0.2">
      <c r="A769" s="30" t="s">
        <v>943</v>
      </c>
      <c r="B769" s="30" t="s">
        <v>4797</v>
      </c>
      <c r="C769" s="30">
        <v>-40.299999999999997</v>
      </c>
      <c r="D769" s="30">
        <v>-9</v>
      </c>
      <c r="E769" s="30">
        <v>-4</v>
      </c>
    </row>
    <row r="770" spans="1:5" x14ac:dyDescent="0.2">
      <c r="A770" s="30" t="s">
        <v>946</v>
      </c>
      <c r="B770" s="30" t="s">
        <v>4798</v>
      </c>
      <c r="C770" s="30">
        <v>-12.9</v>
      </c>
      <c r="D770" s="30">
        <v>-17</v>
      </c>
      <c r="E770" s="30">
        <v>12</v>
      </c>
    </row>
    <row r="771" spans="1:5" x14ac:dyDescent="0.2">
      <c r="A771" s="30" t="s">
        <v>949</v>
      </c>
      <c r="B771" s="30" t="s">
        <v>4799</v>
      </c>
      <c r="C771" s="30">
        <v>2.4</v>
      </c>
      <c r="D771" s="30">
        <v>-83</v>
      </c>
      <c r="E771" s="30">
        <v>-3</v>
      </c>
    </row>
    <row r="772" spans="1:5" x14ac:dyDescent="0.2">
      <c r="A772" s="30" t="s">
        <v>952</v>
      </c>
      <c r="B772" s="30" t="s">
        <v>4800</v>
      </c>
      <c r="C772" s="30">
        <v>41.8</v>
      </c>
      <c r="D772" s="30">
        <v>-26</v>
      </c>
      <c r="E772" s="30">
        <v>-7</v>
      </c>
    </row>
    <row r="773" spans="1:5" x14ac:dyDescent="0.2">
      <c r="A773" s="30" t="s">
        <v>955</v>
      </c>
      <c r="B773" s="30" t="s">
        <v>4801</v>
      </c>
      <c r="C773" s="30">
        <v>14.8</v>
      </c>
      <c r="D773" s="30">
        <v>34</v>
      </c>
      <c r="E773" s="30">
        <v>0</v>
      </c>
    </row>
    <row r="774" spans="1:5" x14ac:dyDescent="0.2">
      <c r="A774" s="30" t="s">
        <v>958</v>
      </c>
      <c r="B774" s="30" t="s">
        <v>4802</v>
      </c>
      <c r="C774" s="30">
        <v>19.600000000000001</v>
      </c>
      <c r="D774" s="30">
        <v>17</v>
      </c>
      <c r="E774" s="30">
        <v>-6</v>
      </c>
    </row>
    <row r="775" spans="1:5" x14ac:dyDescent="0.2">
      <c r="A775" s="30" t="s">
        <v>961</v>
      </c>
      <c r="B775" s="30" t="s">
        <v>4803</v>
      </c>
      <c r="C775" s="30">
        <v>43</v>
      </c>
      <c r="D775" s="30">
        <v>3</v>
      </c>
      <c r="E775" s="30">
        <v>4</v>
      </c>
    </row>
    <row r="776" spans="1:5" x14ac:dyDescent="0.2">
      <c r="A776" s="30" t="s">
        <v>964</v>
      </c>
      <c r="B776" s="30" t="s">
        <v>4804</v>
      </c>
      <c r="C776" s="30">
        <v>15.6</v>
      </c>
      <c r="D776" s="30">
        <v>-2</v>
      </c>
      <c r="E776" s="30">
        <v>-8</v>
      </c>
    </row>
    <row r="777" spans="1:5" x14ac:dyDescent="0.2">
      <c r="A777" s="30" t="s">
        <v>967</v>
      </c>
      <c r="B777" s="30" t="s">
        <v>4805</v>
      </c>
      <c r="C777" s="30">
        <v>26.6</v>
      </c>
      <c r="D777" s="30">
        <v>-6</v>
      </c>
      <c r="E777" s="30">
        <v>-3</v>
      </c>
    </row>
    <row r="778" spans="1:5" x14ac:dyDescent="0.2">
      <c r="A778" s="30" t="s">
        <v>970</v>
      </c>
      <c r="B778" s="30" t="s">
        <v>4806</v>
      </c>
      <c r="C778" s="30">
        <v>0.3</v>
      </c>
      <c r="D778" s="30">
        <v>-38</v>
      </c>
      <c r="E778" s="30">
        <v>-7</v>
      </c>
    </row>
    <row r="779" spans="1:5" x14ac:dyDescent="0.2">
      <c r="A779" s="30" t="s">
        <v>973</v>
      </c>
      <c r="B779" s="30" t="s">
        <v>4807</v>
      </c>
      <c r="C779" s="30">
        <v>-1.6</v>
      </c>
      <c r="D779" s="30">
        <v>-14</v>
      </c>
      <c r="E779" s="30">
        <v>-2</v>
      </c>
    </row>
    <row r="780" spans="1:5" x14ac:dyDescent="0.2">
      <c r="A780" s="30" t="s">
        <v>976</v>
      </c>
      <c r="B780" s="30" t="s">
        <v>4808</v>
      </c>
      <c r="C780" s="30">
        <v>38.200000000000003</v>
      </c>
      <c r="D780" s="30">
        <v>-3</v>
      </c>
      <c r="E780" s="30">
        <v>-1</v>
      </c>
    </row>
    <row r="781" spans="1:5" x14ac:dyDescent="0.2">
      <c r="A781" s="30" t="s">
        <v>979</v>
      </c>
      <c r="B781" s="30" t="s">
        <v>4809</v>
      </c>
      <c r="C781" s="30">
        <v>24.2</v>
      </c>
      <c r="D781" s="30">
        <v>13</v>
      </c>
      <c r="E781" s="30">
        <v>1</v>
      </c>
    </row>
    <row r="782" spans="1:5" x14ac:dyDescent="0.2">
      <c r="A782" s="30" t="s">
        <v>982</v>
      </c>
      <c r="B782" s="30" t="s">
        <v>4810</v>
      </c>
      <c r="C782" s="30">
        <v>53.8</v>
      </c>
      <c r="D782" s="30">
        <v>28</v>
      </c>
      <c r="E782" s="30">
        <v>10</v>
      </c>
    </row>
    <row r="783" spans="1:5" x14ac:dyDescent="0.2">
      <c r="A783" s="30" t="s">
        <v>985</v>
      </c>
      <c r="B783" s="30" t="s">
        <v>4811</v>
      </c>
      <c r="C783" s="30">
        <v>-4</v>
      </c>
      <c r="D783" s="30">
        <v>-5</v>
      </c>
      <c r="E783" s="30">
        <v>-10</v>
      </c>
    </row>
    <row r="784" spans="1:5" x14ac:dyDescent="0.2">
      <c r="A784" s="30" t="s">
        <v>988</v>
      </c>
      <c r="B784" s="30" t="s">
        <v>4812</v>
      </c>
      <c r="C784" s="30">
        <v>-22.4</v>
      </c>
      <c r="D784" s="30">
        <v>34</v>
      </c>
      <c r="E784" s="30">
        <v>-1</v>
      </c>
    </row>
    <row r="785" spans="1:5" x14ac:dyDescent="0.2">
      <c r="A785" s="30" t="s">
        <v>991</v>
      </c>
      <c r="B785" s="30" t="s">
        <v>4813</v>
      </c>
      <c r="C785" s="30">
        <v>101.9</v>
      </c>
      <c r="D785" s="30">
        <v>31</v>
      </c>
      <c r="E785" s="30">
        <v>26</v>
      </c>
    </row>
    <row r="786" spans="1:5" x14ac:dyDescent="0.2">
      <c r="A786" s="30" t="s">
        <v>286</v>
      </c>
      <c r="B786" s="30" t="s">
        <v>4814</v>
      </c>
      <c r="C786" s="30">
        <v>14.4</v>
      </c>
      <c r="D786" s="30">
        <v>-54</v>
      </c>
      <c r="E786" s="30">
        <v>0</v>
      </c>
    </row>
    <row r="787" spans="1:5" x14ac:dyDescent="0.2">
      <c r="A787" s="30" t="s">
        <v>994</v>
      </c>
      <c r="B787" s="30" t="s">
        <v>4815</v>
      </c>
      <c r="C787" s="30">
        <v>101.9</v>
      </c>
      <c r="D787" s="30">
        <v>46</v>
      </c>
      <c r="E787" s="30">
        <v>22</v>
      </c>
    </row>
    <row r="788" spans="1:5" x14ac:dyDescent="0.2">
      <c r="A788" s="30" t="s">
        <v>997</v>
      </c>
      <c r="B788" s="30" t="s">
        <v>4816</v>
      </c>
      <c r="C788" s="30">
        <v>19.3</v>
      </c>
      <c r="D788" s="30">
        <v>-2</v>
      </c>
      <c r="E788" s="30">
        <v>-11</v>
      </c>
    </row>
    <row r="789" spans="1:5" x14ac:dyDescent="0.2">
      <c r="A789" s="30" t="s">
        <v>1000</v>
      </c>
      <c r="B789" s="30" t="s">
        <v>4817</v>
      </c>
      <c r="C789" s="30">
        <v>-11.4</v>
      </c>
      <c r="D789" s="30">
        <v>-15</v>
      </c>
      <c r="E789" s="30">
        <v>-3</v>
      </c>
    </row>
    <row r="790" spans="1:5" x14ac:dyDescent="0.2">
      <c r="A790" s="30" t="s">
        <v>1003</v>
      </c>
      <c r="B790" s="30" t="s">
        <v>4818</v>
      </c>
      <c r="C790" s="30">
        <v>-93.9</v>
      </c>
      <c r="D790" s="30">
        <v>-21</v>
      </c>
      <c r="E790" s="30">
        <v>-11</v>
      </c>
    </row>
    <row r="791" spans="1:5" x14ac:dyDescent="0.2">
      <c r="A791" s="30" t="s">
        <v>1006</v>
      </c>
      <c r="B791" s="30" t="s">
        <v>4819</v>
      </c>
      <c r="C791" s="30">
        <v>46.2</v>
      </c>
      <c r="D791" s="30">
        <v>41</v>
      </c>
      <c r="E791" s="30">
        <v>-1</v>
      </c>
    </row>
    <row r="792" spans="1:5" x14ac:dyDescent="0.2">
      <c r="A792" s="30" t="s">
        <v>1009</v>
      </c>
      <c r="B792" s="30" t="s">
        <v>4820</v>
      </c>
      <c r="C792" s="30">
        <v>12.8</v>
      </c>
      <c r="D792" s="30">
        <v>-33</v>
      </c>
      <c r="E792" s="30">
        <v>-6</v>
      </c>
    </row>
    <row r="793" spans="1:5" x14ac:dyDescent="0.2">
      <c r="A793" s="30" t="s">
        <v>1012</v>
      </c>
      <c r="B793" s="30" t="s">
        <v>4821</v>
      </c>
      <c r="C793" s="30">
        <v>-30.5</v>
      </c>
      <c r="D793" s="30">
        <v>3</v>
      </c>
      <c r="E793" s="30">
        <v>3</v>
      </c>
    </row>
    <row r="794" spans="1:5" x14ac:dyDescent="0.2">
      <c r="A794" s="30" t="s">
        <v>1015</v>
      </c>
      <c r="B794" s="30" t="s">
        <v>4822</v>
      </c>
      <c r="C794" s="30">
        <v>11.1</v>
      </c>
      <c r="D794" s="30">
        <v>11</v>
      </c>
      <c r="E794" s="30">
        <v>-2</v>
      </c>
    </row>
    <row r="795" spans="1:5" x14ac:dyDescent="0.2">
      <c r="A795" s="30" t="s">
        <v>1018</v>
      </c>
      <c r="B795" s="30" t="s">
        <v>4823</v>
      </c>
      <c r="C795" s="30">
        <v>15.3</v>
      </c>
      <c r="D795" s="30">
        <v>24</v>
      </c>
      <c r="E795" s="30">
        <v>1</v>
      </c>
    </row>
    <row r="796" spans="1:5" x14ac:dyDescent="0.2">
      <c r="A796" s="30" t="s">
        <v>1021</v>
      </c>
      <c r="B796" s="30" t="s">
        <v>4824</v>
      </c>
      <c r="C796" s="30">
        <v>-43.8</v>
      </c>
      <c r="D796" s="30">
        <v>-19</v>
      </c>
      <c r="E796" s="30">
        <v>-11</v>
      </c>
    </row>
    <row r="797" spans="1:5" x14ac:dyDescent="0.2">
      <c r="A797" s="30" t="s">
        <v>1024</v>
      </c>
      <c r="B797" s="30" t="s">
        <v>4825</v>
      </c>
      <c r="C797" s="30">
        <v>35.6</v>
      </c>
      <c r="D797" s="30">
        <v>-16</v>
      </c>
      <c r="E797" s="30">
        <v>-4</v>
      </c>
    </row>
    <row r="798" spans="1:5" x14ac:dyDescent="0.2">
      <c r="A798" s="30" t="s">
        <v>1027</v>
      </c>
      <c r="B798" s="30" t="s">
        <v>4826</v>
      </c>
      <c r="C798" s="30">
        <v>37.799999999999997</v>
      </c>
      <c r="D798" s="30">
        <v>-3</v>
      </c>
      <c r="E798" s="30">
        <v>-11</v>
      </c>
    </row>
    <row r="799" spans="1:5" x14ac:dyDescent="0.2">
      <c r="A799" s="30" t="s">
        <v>1030</v>
      </c>
      <c r="B799" s="30" t="s">
        <v>4827</v>
      </c>
      <c r="C799" s="30">
        <v>34.299999999999997</v>
      </c>
      <c r="D799" s="30">
        <v>18</v>
      </c>
      <c r="E799" s="30">
        <v>-4</v>
      </c>
    </row>
    <row r="800" spans="1:5" x14ac:dyDescent="0.2">
      <c r="A800" s="30" t="s">
        <v>1033</v>
      </c>
      <c r="B800" s="30" t="s">
        <v>4828</v>
      </c>
      <c r="C800" s="30">
        <v>28.4</v>
      </c>
      <c r="D800" s="30">
        <v>42</v>
      </c>
      <c r="E800" s="30">
        <v>-5</v>
      </c>
    </row>
    <row r="801" spans="1:5" x14ac:dyDescent="0.2">
      <c r="A801" s="30" t="s">
        <v>1036</v>
      </c>
      <c r="B801" s="30" t="s">
        <v>4829</v>
      </c>
      <c r="C801" s="30">
        <v>-9.1999999999999993</v>
      </c>
      <c r="D801" s="30">
        <v>-4</v>
      </c>
      <c r="E801" s="30">
        <v>1</v>
      </c>
    </row>
    <row r="802" spans="1:5" x14ac:dyDescent="0.2">
      <c r="A802" s="30" t="s">
        <v>1039</v>
      </c>
      <c r="B802" s="30" t="s">
        <v>4830</v>
      </c>
      <c r="C802" s="30">
        <v>6.9</v>
      </c>
      <c r="D802" s="30">
        <v>4</v>
      </c>
      <c r="E802" s="30">
        <v>-8</v>
      </c>
    </row>
    <row r="803" spans="1:5" x14ac:dyDescent="0.2">
      <c r="A803" s="30" t="s">
        <v>1042</v>
      </c>
      <c r="B803" s="30" t="s">
        <v>4831</v>
      </c>
      <c r="C803" s="30">
        <v>-38.6</v>
      </c>
      <c r="D803" s="30">
        <v>-3</v>
      </c>
      <c r="E803" s="30">
        <v>-7</v>
      </c>
    </row>
    <row r="804" spans="1:5" x14ac:dyDescent="0.2">
      <c r="A804" s="30" t="s">
        <v>1045</v>
      </c>
      <c r="B804" s="30" t="s">
        <v>4832</v>
      </c>
      <c r="C804" s="30">
        <v>65.5</v>
      </c>
      <c r="D804" s="30">
        <v>5</v>
      </c>
      <c r="E804" s="30">
        <v>-11</v>
      </c>
    </row>
    <row r="805" spans="1:5" x14ac:dyDescent="0.2">
      <c r="A805" s="30" t="s">
        <v>1048</v>
      </c>
      <c r="B805" s="30" t="s">
        <v>4833</v>
      </c>
      <c r="C805" s="30">
        <v>5.5</v>
      </c>
      <c r="D805" s="30">
        <v>-14</v>
      </c>
      <c r="E805" s="30">
        <v>-12</v>
      </c>
    </row>
    <row r="806" spans="1:5" x14ac:dyDescent="0.2">
      <c r="A806" s="30" t="s">
        <v>1051</v>
      </c>
      <c r="B806" s="30" t="s">
        <v>4834</v>
      </c>
      <c r="C806" s="30">
        <v>9.1</v>
      </c>
      <c r="D806" s="30">
        <v>-14</v>
      </c>
      <c r="E806" s="30">
        <v>-13</v>
      </c>
    </row>
    <row r="807" spans="1:5" x14ac:dyDescent="0.2">
      <c r="A807" s="30" t="s">
        <v>1054</v>
      </c>
      <c r="B807" s="30" t="s">
        <v>4835</v>
      </c>
      <c r="C807" s="30">
        <v>47.4</v>
      </c>
      <c r="D807" s="30">
        <v>17</v>
      </c>
      <c r="E807" s="30">
        <v>2</v>
      </c>
    </row>
    <row r="808" spans="1:5" x14ac:dyDescent="0.2">
      <c r="A808" s="30" t="s">
        <v>1057</v>
      </c>
      <c r="B808" s="30" t="s">
        <v>4836</v>
      </c>
      <c r="C808" s="30">
        <v>-20.3</v>
      </c>
      <c r="D808" s="30">
        <v>21</v>
      </c>
      <c r="E808" s="30">
        <v>3</v>
      </c>
    </row>
    <row r="809" spans="1:5" x14ac:dyDescent="0.2">
      <c r="A809" s="30" t="s">
        <v>1060</v>
      </c>
      <c r="B809" s="30" t="s">
        <v>4837</v>
      </c>
      <c r="C809" s="30">
        <v>-23.7</v>
      </c>
      <c r="D809" s="30">
        <v>38</v>
      </c>
      <c r="E809" s="30">
        <v>-4</v>
      </c>
    </row>
    <row r="810" spans="1:5" x14ac:dyDescent="0.2">
      <c r="A810" s="30" t="s">
        <v>1063</v>
      </c>
      <c r="B810" s="30" t="s">
        <v>4838</v>
      </c>
      <c r="C810" s="30">
        <v>-114.9</v>
      </c>
      <c r="D810" s="30">
        <v>34</v>
      </c>
      <c r="E810" s="30">
        <v>2</v>
      </c>
    </row>
    <row r="811" spans="1:5" x14ac:dyDescent="0.2">
      <c r="A811" s="30" t="s">
        <v>1066</v>
      </c>
      <c r="B811" s="30" t="s">
        <v>4839</v>
      </c>
      <c r="C811" s="30">
        <v>-20</v>
      </c>
      <c r="D811" s="30">
        <v>-19</v>
      </c>
      <c r="E811" s="30">
        <v>-5</v>
      </c>
    </row>
    <row r="812" spans="1:5" x14ac:dyDescent="0.2">
      <c r="A812" s="30" t="s">
        <v>1069</v>
      </c>
      <c r="B812" s="30" t="s">
        <v>4840</v>
      </c>
      <c r="C812" s="30">
        <v>14.8</v>
      </c>
      <c r="D812" s="30">
        <v>-2</v>
      </c>
      <c r="E812" s="30">
        <v>-8</v>
      </c>
    </row>
    <row r="813" spans="1:5" x14ac:dyDescent="0.2">
      <c r="A813" s="30" t="s">
        <v>1072</v>
      </c>
      <c r="B813" s="30" t="s">
        <v>4841</v>
      </c>
      <c r="C813" s="30">
        <v>23.3</v>
      </c>
      <c r="D813" s="30">
        <v>-11</v>
      </c>
      <c r="E813" s="30">
        <v>3</v>
      </c>
    </row>
    <row r="814" spans="1:5" x14ac:dyDescent="0.2">
      <c r="A814" s="30" t="s">
        <v>1075</v>
      </c>
      <c r="B814" s="30" t="s">
        <v>4842</v>
      </c>
      <c r="C814" s="30">
        <v>47</v>
      </c>
      <c r="D814" s="30">
        <v>10</v>
      </c>
      <c r="E814" s="30">
        <v>-5</v>
      </c>
    </row>
    <row r="815" spans="1:5" x14ac:dyDescent="0.2">
      <c r="A815" s="30" t="s">
        <v>1078</v>
      </c>
      <c r="B815" s="30" t="s">
        <v>4843</v>
      </c>
      <c r="C815" s="30">
        <v>-45.5</v>
      </c>
      <c r="D815" s="30">
        <v>5</v>
      </c>
      <c r="E815" s="30">
        <v>-2</v>
      </c>
    </row>
    <row r="816" spans="1:5" x14ac:dyDescent="0.2">
      <c r="A816" s="30" t="s">
        <v>1081</v>
      </c>
      <c r="B816" s="30" t="s">
        <v>4844</v>
      </c>
      <c r="C816" s="30">
        <v>-8.1</v>
      </c>
      <c r="D816" s="30">
        <v>-26</v>
      </c>
      <c r="E816" s="30">
        <v>-9</v>
      </c>
    </row>
    <row r="817" spans="1:5" x14ac:dyDescent="0.2">
      <c r="A817" s="30" t="s">
        <v>1084</v>
      </c>
      <c r="B817" s="30" t="s">
        <v>4845</v>
      </c>
      <c r="C817" s="30">
        <v>26.4</v>
      </c>
      <c r="D817" s="30">
        <v>46</v>
      </c>
      <c r="E817" s="30">
        <v>3</v>
      </c>
    </row>
    <row r="818" spans="1:5" x14ac:dyDescent="0.2">
      <c r="A818" s="30" t="s">
        <v>1087</v>
      </c>
      <c r="B818" s="30" t="s">
        <v>4846</v>
      </c>
      <c r="C818" s="30">
        <v>30</v>
      </c>
      <c r="D818" s="30">
        <v>15</v>
      </c>
      <c r="E818" s="30">
        <v>-6</v>
      </c>
    </row>
    <row r="819" spans="1:5" x14ac:dyDescent="0.2">
      <c r="A819" s="30" t="s">
        <v>1090</v>
      </c>
      <c r="B819" s="30" t="s">
        <v>4847</v>
      </c>
      <c r="C819" s="30">
        <v>19.899999999999999</v>
      </c>
      <c r="D819" s="30">
        <v>-17</v>
      </c>
      <c r="E819" s="30">
        <v>-7</v>
      </c>
    </row>
    <row r="820" spans="1:5" x14ac:dyDescent="0.2">
      <c r="A820" s="30" t="s">
        <v>1093</v>
      </c>
      <c r="B820" s="30" t="s">
        <v>4848</v>
      </c>
      <c r="C820" s="30">
        <v>-68.599999999999994</v>
      </c>
      <c r="D820" s="30">
        <v>-47</v>
      </c>
      <c r="E820" s="30">
        <v>-11</v>
      </c>
    </row>
    <row r="821" spans="1:5" x14ac:dyDescent="0.2">
      <c r="A821" s="30" t="s">
        <v>1096</v>
      </c>
      <c r="B821" s="30" t="s">
        <v>4849</v>
      </c>
      <c r="C821" s="30">
        <v>-46.5</v>
      </c>
      <c r="D821" s="30">
        <v>23</v>
      </c>
      <c r="E821" s="30">
        <v>-8</v>
      </c>
    </row>
    <row r="822" spans="1:5" x14ac:dyDescent="0.2">
      <c r="A822" s="30" t="s">
        <v>1099</v>
      </c>
      <c r="B822" s="30" t="s">
        <v>4850</v>
      </c>
      <c r="C822" s="30">
        <v>-9.1</v>
      </c>
      <c r="D822" s="30">
        <v>-11</v>
      </c>
      <c r="E822" s="30">
        <v>14</v>
      </c>
    </row>
    <row r="823" spans="1:5" x14ac:dyDescent="0.2">
      <c r="A823" s="30" t="s">
        <v>1102</v>
      </c>
      <c r="B823" s="30" t="s">
        <v>4851</v>
      </c>
      <c r="C823" s="30">
        <v>32.299999999999997</v>
      </c>
      <c r="D823" s="30">
        <v>-4</v>
      </c>
      <c r="E823" s="30">
        <v>1</v>
      </c>
    </row>
    <row r="824" spans="1:5" x14ac:dyDescent="0.2">
      <c r="A824" s="30" t="s">
        <v>1105</v>
      </c>
      <c r="B824" s="30" t="s">
        <v>4852</v>
      </c>
      <c r="C824" s="30">
        <v>38.5</v>
      </c>
      <c r="D824" s="30">
        <v>18</v>
      </c>
      <c r="E824" s="30">
        <v>-2</v>
      </c>
    </row>
    <row r="825" spans="1:5" x14ac:dyDescent="0.2">
      <c r="A825" s="30" t="s">
        <v>1108</v>
      </c>
      <c r="B825" s="30" t="s">
        <v>4853</v>
      </c>
      <c r="C825" s="30">
        <v>27</v>
      </c>
      <c r="D825" s="30">
        <v>56</v>
      </c>
      <c r="E825" s="30">
        <v>11</v>
      </c>
    </row>
    <row r="826" spans="1:5" x14ac:dyDescent="0.2">
      <c r="A826" s="30" t="s">
        <v>1111</v>
      </c>
      <c r="B826" s="30" t="s">
        <v>4854</v>
      </c>
      <c r="C826" s="30">
        <v>55.1</v>
      </c>
      <c r="D826" s="30">
        <v>-19</v>
      </c>
      <c r="E826" s="30">
        <v>0</v>
      </c>
    </row>
    <row r="827" spans="1:5" x14ac:dyDescent="0.2">
      <c r="A827" s="30" t="s">
        <v>1114</v>
      </c>
      <c r="B827" s="30" t="s">
        <v>4855</v>
      </c>
      <c r="C827" s="30">
        <v>-101.7</v>
      </c>
      <c r="D827" s="30">
        <v>21</v>
      </c>
      <c r="E827" s="30">
        <v>-7</v>
      </c>
    </row>
    <row r="828" spans="1:5" x14ac:dyDescent="0.2">
      <c r="A828" s="30" t="s">
        <v>1117</v>
      </c>
      <c r="B828" s="30" t="s">
        <v>4856</v>
      </c>
      <c r="C828" s="30">
        <v>90.2</v>
      </c>
      <c r="D828" s="30">
        <v>15</v>
      </c>
      <c r="E828" s="30">
        <v>1</v>
      </c>
    </row>
    <row r="829" spans="1:5" x14ac:dyDescent="0.2">
      <c r="A829" s="30" t="s">
        <v>1120</v>
      </c>
      <c r="B829" s="30" t="s">
        <v>4857</v>
      </c>
      <c r="C829" s="30">
        <v>-10</v>
      </c>
      <c r="D829" s="30">
        <v>17</v>
      </c>
      <c r="E829" s="30">
        <v>2</v>
      </c>
    </row>
    <row r="830" spans="1:5" x14ac:dyDescent="0.2">
      <c r="A830" s="30" t="s">
        <v>1123</v>
      </c>
      <c r="B830" s="30" t="s">
        <v>4858</v>
      </c>
      <c r="C830" s="30">
        <v>-2</v>
      </c>
      <c r="D830" s="30">
        <v>-54</v>
      </c>
      <c r="E830" s="30">
        <v>-11</v>
      </c>
    </row>
    <row r="831" spans="1:5" x14ac:dyDescent="0.2">
      <c r="A831" s="30" t="s">
        <v>1126</v>
      </c>
      <c r="B831" s="30" t="s">
        <v>4859</v>
      </c>
      <c r="C831" s="30">
        <v>-17.100000000000001</v>
      </c>
      <c r="D831" s="30">
        <v>-21</v>
      </c>
      <c r="E831" s="30">
        <v>-12</v>
      </c>
    </row>
    <row r="832" spans="1:5" x14ac:dyDescent="0.2">
      <c r="A832" s="30" t="s">
        <v>1129</v>
      </c>
      <c r="B832" s="30" t="s">
        <v>4860</v>
      </c>
      <c r="C832" s="30">
        <v>-37.299999999999997</v>
      </c>
      <c r="D832" s="30">
        <v>10</v>
      </c>
      <c r="E832" s="30">
        <v>-13</v>
      </c>
    </row>
    <row r="833" spans="1:5" x14ac:dyDescent="0.2">
      <c r="A833" s="30" t="s">
        <v>1132</v>
      </c>
      <c r="B833" s="30" t="s">
        <v>4861</v>
      </c>
      <c r="C833" s="30">
        <v>101.9</v>
      </c>
      <c r="D833" s="30">
        <v>-35</v>
      </c>
      <c r="E833" s="30">
        <v>-4</v>
      </c>
    </row>
    <row r="834" spans="1:5" x14ac:dyDescent="0.2">
      <c r="A834" s="30" t="s">
        <v>1135</v>
      </c>
      <c r="B834" s="30" t="s">
        <v>4862</v>
      </c>
      <c r="C834" s="30">
        <v>7.4</v>
      </c>
      <c r="D834" s="30">
        <v>7</v>
      </c>
      <c r="E834" s="30">
        <v>-13</v>
      </c>
    </row>
    <row r="835" spans="1:5" x14ac:dyDescent="0.2">
      <c r="A835" s="30" t="s">
        <v>1138</v>
      </c>
      <c r="B835" s="30" t="s">
        <v>4863</v>
      </c>
      <c r="C835" s="30">
        <v>-45.8</v>
      </c>
      <c r="D835" s="30">
        <v>-28</v>
      </c>
      <c r="E835" s="30">
        <v>-5</v>
      </c>
    </row>
    <row r="836" spans="1:5" x14ac:dyDescent="0.2">
      <c r="A836" s="30" t="s">
        <v>1141</v>
      </c>
      <c r="B836" s="30" t="s">
        <v>4864</v>
      </c>
      <c r="C836" s="30">
        <v>-37.4</v>
      </c>
      <c r="D836" s="30">
        <v>-129</v>
      </c>
      <c r="E836" s="30">
        <v>-14</v>
      </c>
    </row>
    <row r="837" spans="1:5" x14ac:dyDescent="0.2">
      <c r="A837" s="30" t="s">
        <v>1144</v>
      </c>
      <c r="B837" s="30" t="s">
        <v>4865</v>
      </c>
      <c r="C837" s="30">
        <v>-35.700000000000003</v>
      </c>
      <c r="D837" s="30">
        <v>-70</v>
      </c>
      <c r="E837" s="30">
        <v>-12</v>
      </c>
    </row>
    <row r="838" spans="1:5" x14ac:dyDescent="0.2">
      <c r="A838" s="30" t="s">
        <v>1147</v>
      </c>
      <c r="B838" s="30" t="s">
        <v>4866</v>
      </c>
      <c r="C838" s="30">
        <v>24.5</v>
      </c>
      <c r="D838" s="30">
        <v>-44</v>
      </c>
      <c r="E838" s="30">
        <v>-11</v>
      </c>
    </row>
    <row r="839" spans="1:5" x14ac:dyDescent="0.2">
      <c r="A839" s="30" t="s">
        <v>1150</v>
      </c>
      <c r="B839" s="30" t="s">
        <v>4867</v>
      </c>
      <c r="C839" s="30">
        <v>3</v>
      </c>
      <c r="D839" s="30">
        <v>-34</v>
      </c>
      <c r="E839" s="30">
        <v>-8</v>
      </c>
    </row>
    <row r="840" spans="1:5" x14ac:dyDescent="0.2">
      <c r="A840" s="30" t="s">
        <v>1153</v>
      </c>
      <c r="B840" s="30" t="s">
        <v>4868</v>
      </c>
      <c r="C840" s="30">
        <v>59.9</v>
      </c>
      <c r="D840" s="30">
        <v>1</v>
      </c>
      <c r="E840" s="30">
        <v>-5</v>
      </c>
    </row>
    <row r="841" spans="1:5" x14ac:dyDescent="0.2">
      <c r="A841" s="30" t="s">
        <v>1156</v>
      </c>
      <c r="B841" s="30" t="s">
        <v>4869</v>
      </c>
      <c r="C841" s="30">
        <v>25.8</v>
      </c>
      <c r="D841" s="30">
        <v>41</v>
      </c>
      <c r="E841" s="30">
        <v>3</v>
      </c>
    </row>
    <row r="842" spans="1:5" x14ac:dyDescent="0.2">
      <c r="A842" s="30" t="s">
        <v>289</v>
      </c>
      <c r="B842" s="30" t="s">
        <v>4870</v>
      </c>
      <c r="C842" s="30">
        <v>73</v>
      </c>
      <c r="D842" s="30">
        <v>20</v>
      </c>
      <c r="E842" s="30">
        <v>-4</v>
      </c>
    </row>
    <row r="843" spans="1:5" x14ac:dyDescent="0.2">
      <c r="A843" s="30" t="s">
        <v>1159</v>
      </c>
      <c r="B843" s="30" t="s">
        <v>4871</v>
      </c>
      <c r="C843" s="30">
        <v>-8.5</v>
      </c>
      <c r="D843" s="30">
        <v>-19</v>
      </c>
      <c r="E843" s="30">
        <v>-9</v>
      </c>
    </row>
    <row r="844" spans="1:5" x14ac:dyDescent="0.2">
      <c r="A844" s="30" t="s">
        <v>1162</v>
      </c>
      <c r="B844" s="30" t="s">
        <v>4872</v>
      </c>
      <c r="C844" s="30">
        <v>5.2</v>
      </c>
      <c r="D844" s="30">
        <v>4</v>
      </c>
      <c r="E844" s="30">
        <v>-5</v>
      </c>
    </row>
    <row r="845" spans="1:5" x14ac:dyDescent="0.2">
      <c r="A845" s="30" t="s">
        <v>1165</v>
      </c>
      <c r="B845" s="30" t="s">
        <v>4873</v>
      </c>
      <c r="C845" s="30">
        <v>17.2</v>
      </c>
      <c r="D845" s="30">
        <v>34</v>
      </c>
      <c r="E845" s="30">
        <v>-4</v>
      </c>
    </row>
    <row r="846" spans="1:5" x14ac:dyDescent="0.2">
      <c r="A846" s="30" t="s">
        <v>1168</v>
      </c>
      <c r="B846" s="30" t="s">
        <v>4874</v>
      </c>
      <c r="C846" s="30">
        <v>-24.1</v>
      </c>
      <c r="D846" s="30">
        <v>-21</v>
      </c>
      <c r="E846" s="30">
        <v>-6</v>
      </c>
    </row>
    <row r="847" spans="1:5" x14ac:dyDescent="0.2">
      <c r="A847" s="30" t="s">
        <v>1171</v>
      </c>
      <c r="B847" s="30" t="s">
        <v>4875</v>
      </c>
      <c r="C847" s="30">
        <v>19.2</v>
      </c>
      <c r="D847" s="30">
        <v>32</v>
      </c>
      <c r="E847" s="30">
        <v>0</v>
      </c>
    </row>
    <row r="848" spans="1:5" x14ac:dyDescent="0.2">
      <c r="A848" s="30" t="s">
        <v>1174</v>
      </c>
      <c r="B848" s="30" t="s">
        <v>4876</v>
      </c>
      <c r="C848" s="30">
        <v>-43.9</v>
      </c>
      <c r="D848" s="30">
        <v>-10</v>
      </c>
      <c r="E848" s="30">
        <v>1</v>
      </c>
    </row>
    <row r="849" spans="1:5" x14ac:dyDescent="0.2">
      <c r="A849" s="30" t="s">
        <v>1177</v>
      </c>
      <c r="B849" s="30" t="s">
        <v>4877</v>
      </c>
      <c r="C849" s="30">
        <v>-28.2</v>
      </c>
      <c r="D849" s="30">
        <v>46</v>
      </c>
      <c r="E849" s="30">
        <v>1</v>
      </c>
    </row>
    <row r="850" spans="1:5" x14ac:dyDescent="0.2">
      <c r="A850" s="30" t="s">
        <v>1180</v>
      </c>
      <c r="B850" s="30" t="s">
        <v>4878</v>
      </c>
      <c r="C850" s="30">
        <v>8.1</v>
      </c>
      <c r="D850" s="30">
        <v>-21</v>
      </c>
      <c r="E850" s="30">
        <v>4</v>
      </c>
    </row>
    <row r="851" spans="1:5" x14ac:dyDescent="0.2">
      <c r="A851" s="30" t="s">
        <v>1183</v>
      </c>
      <c r="B851" s="30" t="s">
        <v>4879</v>
      </c>
      <c r="C851" s="30">
        <v>32</v>
      </c>
      <c r="D851" s="30">
        <v>49</v>
      </c>
      <c r="E851" s="30">
        <v>10</v>
      </c>
    </row>
    <row r="852" spans="1:5" x14ac:dyDescent="0.2">
      <c r="A852" s="30" t="s">
        <v>1186</v>
      </c>
      <c r="B852" s="30" t="s">
        <v>4880</v>
      </c>
      <c r="C852" s="30">
        <v>37.200000000000003</v>
      </c>
      <c r="D852" s="30">
        <v>-64</v>
      </c>
      <c r="E852" s="30">
        <v>-4</v>
      </c>
    </row>
    <row r="853" spans="1:5" x14ac:dyDescent="0.2">
      <c r="A853" s="30" t="s">
        <v>1189</v>
      </c>
      <c r="B853" s="30" t="s">
        <v>4881</v>
      </c>
      <c r="C853" s="30">
        <v>-7.7</v>
      </c>
      <c r="D853" s="30">
        <v>-44</v>
      </c>
      <c r="E853" s="30">
        <v>11</v>
      </c>
    </row>
    <row r="854" spans="1:5" x14ac:dyDescent="0.2">
      <c r="A854" s="30" t="s">
        <v>1192</v>
      </c>
      <c r="B854" s="30" t="s">
        <v>4882</v>
      </c>
      <c r="C854" s="30">
        <v>28.2</v>
      </c>
      <c r="D854" s="30">
        <v>1</v>
      </c>
      <c r="E854" s="30">
        <v>1</v>
      </c>
    </row>
    <row r="855" spans="1:5" x14ac:dyDescent="0.2">
      <c r="A855" s="30" t="s">
        <v>1195</v>
      </c>
      <c r="B855" s="30" t="s">
        <v>4883</v>
      </c>
      <c r="C855" s="30">
        <v>-51.2</v>
      </c>
      <c r="D855" s="30">
        <v>16</v>
      </c>
      <c r="E855" s="30">
        <v>-4</v>
      </c>
    </row>
    <row r="856" spans="1:5" x14ac:dyDescent="0.2">
      <c r="A856" s="30" t="s">
        <v>1198</v>
      </c>
      <c r="B856" s="30" t="s">
        <v>4884</v>
      </c>
      <c r="C856" s="30">
        <v>-26.2</v>
      </c>
      <c r="D856" s="30">
        <v>-15</v>
      </c>
      <c r="E856" s="30">
        <v>-1</v>
      </c>
    </row>
    <row r="857" spans="1:5" x14ac:dyDescent="0.2">
      <c r="A857" s="30" t="s">
        <v>1201</v>
      </c>
      <c r="B857" s="30" t="s">
        <v>4885</v>
      </c>
      <c r="C857" s="30">
        <v>41.1</v>
      </c>
      <c r="D857" s="30">
        <v>-88</v>
      </c>
      <c r="E857" s="30">
        <v>-2</v>
      </c>
    </row>
    <row r="858" spans="1:5" x14ac:dyDescent="0.2">
      <c r="A858" s="30" t="s">
        <v>1204</v>
      </c>
      <c r="B858" s="30" t="s">
        <v>4886</v>
      </c>
      <c r="C858" s="30">
        <v>58.1</v>
      </c>
      <c r="D858" s="30">
        <v>-13</v>
      </c>
      <c r="E858" s="30">
        <v>6</v>
      </c>
    </row>
    <row r="859" spans="1:5" x14ac:dyDescent="0.2">
      <c r="A859" s="30" t="s">
        <v>1207</v>
      </c>
      <c r="B859" s="30" t="s">
        <v>4887</v>
      </c>
      <c r="C859" s="30">
        <v>26.7</v>
      </c>
      <c r="D859" s="30">
        <v>45</v>
      </c>
      <c r="E859" s="30">
        <v>1</v>
      </c>
    </row>
    <row r="860" spans="1:5" x14ac:dyDescent="0.2">
      <c r="A860" s="30" t="s">
        <v>1210</v>
      </c>
      <c r="B860" s="30" t="s">
        <v>4888</v>
      </c>
      <c r="C860" s="30">
        <v>22.4</v>
      </c>
      <c r="D860" s="30">
        <v>-45</v>
      </c>
      <c r="E860" s="30">
        <v>-7</v>
      </c>
    </row>
    <row r="861" spans="1:5" x14ac:dyDescent="0.2">
      <c r="A861" s="30" t="s">
        <v>1213</v>
      </c>
      <c r="B861" s="30" t="s">
        <v>4889</v>
      </c>
      <c r="C861" s="30">
        <v>-146</v>
      </c>
      <c r="D861" s="30">
        <v>-76</v>
      </c>
      <c r="E861" s="30">
        <v>-6</v>
      </c>
    </row>
    <row r="862" spans="1:5" x14ac:dyDescent="0.2">
      <c r="A862" s="30" t="s">
        <v>1216</v>
      </c>
      <c r="B862" s="30" t="s">
        <v>4890</v>
      </c>
      <c r="C862" s="30">
        <v>46.4</v>
      </c>
      <c r="D862" s="30">
        <v>4</v>
      </c>
      <c r="E862" s="30">
        <v>-2</v>
      </c>
    </row>
    <row r="863" spans="1:5" x14ac:dyDescent="0.2">
      <c r="A863" s="30" t="s">
        <v>1219</v>
      </c>
      <c r="B863" s="30" t="s">
        <v>4891</v>
      </c>
      <c r="C863" s="30">
        <v>27.2</v>
      </c>
      <c r="D863" s="30">
        <v>31</v>
      </c>
      <c r="E863" s="30">
        <v>1</v>
      </c>
    </row>
    <row r="864" spans="1:5" x14ac:dyDescent="0.2">
      <c r="A864" s="30" t="s">
        <v>1222</v>
      </c>
      <c r="B864" s="30" t="s">
        <v>4892</v>
      </c>
      <c r="C864" s="30">
        <v>18.100000000000001</v>
      </c>
      <c r="D864" s="30">
        <v>-27</v>
      </c>
      <c r="E864" s="30">
        <v>1</v>
      </c>
    </row>
    <row r="865" spans="1:5" x14ac:dyDescent="0.2">
      <c r="A865" s="30" t="s">
        <v>1225</v>
      </c>
      <c r="B865" s="30" t="s">
        <v>4893</v>
      </c>
      <c r="C865" s="30">
        <v>-19.399999999999999</v>
      </c>
      <c r="D865" s="30">
        <v>-11</v>
      </c>
      <c r="E865" s="30">
        <v>1</v>
      </c>
    </row>
    <row r="866" spans="1:5" x14ac:dyDescent="0.2">
      <c r="A866" s="30" t="s">
        <v>1228</v>
      </c>
      <c r="B866" s="30" t="s">
        <v>4894</v>
      </c>
      <c r="C866" s="30">
        <v>-8</v>
      </c>
      <c r="D866" s="30">
        <v>20</v>
      </c>
      <c r="E866" s="30">
        <v>-3</v>
      </c>
    </row>
    <row r="867" spans="1:5" x14ac:dyDescent="0.2">
      <c r="A867" s="30" t="s">
        <v>1231</v>
      </c>
      <c r="B867" s="30" t="s">
        <v>4895</v>
      </c>
      <c r="C867" s="30">
        <v>30.1</v>
      </c>
      <c r="D867" s="30">
        <v>65</v>
      </c>
      <c r="E867" s="30">
        <v>26</v>
      </c>
    </row>
    <row r="868" spans="1:5" x14ac:dyDescent="0.2">
      <c r="A868" s="30" t="s">
        <v>1234</v>
      </c>
      <c r="B868" s="30" t="s">
        <v>4896</v>
      </c>
      <c r="C868" s="30">
        <v>41.4</v>
      </c>
      <c r="D868" s="30">
        <v>10</v>
      </c>
      <c r="E868" s="30">
        <v>-3</v>
      </c>
    </row>
    <row r="869" spans="1:5" x14ac:dyDescent="0.2">
      <c r="A869" s="30" t="s">
        <v>1237</v>
      </c>
      <c r="B869" s="30" t="s">
        <v>4897</v>
      </c>
      <c r="C869" s="30">
        <v>-2.5</v>
      </c>
      <c r="D869" s="30">
        <v>18</v>
      </c>
      <c r="E869" s="30">
        <v>1</v>
      </c>
    </row>
    <row r="870" spans="1:5" x14ac:dyDescent="0.2">
      <c r="A870" s="30" t="s">
        <v>1240</v>
      </c>
      <c r="B870" s="30" t="s">
        <v>4898</v>
      </c>
      <c r="C870" s="30">
        <v>29.8</v>
      </c>
      <c r="D870" s="30">
        <v>15</v>
      </c>
      <c r="E870" s="30">
        <v>-3</v>
      </c>
    </row>
    <row r="871" spans="1:5" x14ac:dyDescent="0.2">
      <c r="A871" s="30" t="s">
        <v>1243</v>
      </c>
      <c r="B871" s="30" t="s">
        <v>4899</v>
      </c>
      <c r="C871" s="30">
        <v>101.9</v>
      </c>
      <c r="D871" s="30">
        <v>73</v>
      </c>
      <c r="E871" s="30">
        <v>1</v>
      </c>
    </row>
    <row r="872" spans="1:5" x14ac:dyDescent="0.2">
      <c r="A872" s="30" t="s">
        <v>1246</v>
      </c>
      <c r="B872" s="30" t="s">
        <v>4900</v>
      </c>
      <c r="C872" s="30">
        <v>-9.6999999999999993</v>
      </c>
      <c r="D872" s="30">
        <v>16</v>
      </c>
      <c r="E872" s="30">
        <v>-8</v>
      </c>
    </row>
    <row r="873" spans="1:5" x14ac:dyDescent="0.2">
      <c r="A873" s="30" t="s">
        <v>1249</v>
      </c>
      <c r="B873" s="30" t="s">
        <v>4901</v>
      </c>
      <c r="C873" s="30">
        <v>2.4</v>
      </c>
      <c r="D873" s="30">
        <v>-26</v>
      </c>
      <c r="E873" s="30">
        <v>-8</v>
      </c>
    </row>
    <row r="874" spans="1:5" x14ac:dyDescent="0.2">
      <c r="A874" s="30" t="s">
        <v>1252</v>
      </c>
      <c r="B874" s="30" t="s">
        <v>4902</v>
      </c>
      <c r="C874" s="30">
        <v>7.9</v>
      </c>
      <c r="D874" s="30">
        <v>-78</v>
      </c>
      <c r="E874" s="30">
        <v>0</v>
      </c>
    </row>
    <row r="875" spans="1:5" x14ac:dyDescent="0.2">
      <c r="A875" s="30" t="s">
        <v>1255</v>
      </c>
      <c r="B875" s="30" t="s">
        <v>4903</v>
      </c>
      <c r="C875" s="30">
        <v>65.900000000000006</v>
      </c>
      <c r="D875" s="30">
        <v>-41</v>
      </c>
      <c r="E875" s="30">
        <v>-9</v>
      </c>
    </row>
    <row r="876" spans="1:5" x14ac:dyDescent="0.2">
      <c r="A876" s="30" t="s">
        <v>1258</v>
      </c>
      <c r="B876" s="30" t="s">
        <v>4904</v>
      </c>
      <c r="C876" s="30">
        <v>13.8</v>
      </c>
      <c r="D876" s="30">
        <v>-41</v>
      </c>
      <c r="E876" s="30">
        <v>4</v>
      </c>
    </row>
    <row r="877" spans="1:5" x14ac:dyDescent="0.2">
      <c r="A877" s="30" t="s">
        <v>1261</v>
      </c>
      <c r="B877" s="30" t="s">
        <v>4905</v>
      </c>
      <c r="C877" s="30">
        <v>-45.5</v>
      </c>
      <c r="D877" s="30">
        <v>12</v>
      </c>
      <c r="E877" s="30">
        <v>-9</v>
      </c>
    </row>
    <row r="878" spans="1:5" x14ac:dyDescent="0.2">
      <c r="A878" s="30" t="s">
        <v>240</v>
      </c>
      <c r="B878" s="30" t="s">
        <v>4906</v>
      </c>
      <c r="C878" s="30">
        <v>11.4</v>
      </c>
      <c r="D878" s="30">
        <v>-52</v>
      </c>
      <c r="E878" s="30">
        <v>-3</v>
      </c>
    </row>
    <row r="879" spans="1:5" x14ac:dyDescent="0.2">
      <c r="A879" s="30" t="s">
        <v>1264</v>
      </c>
      <c r="B879" s="30" t="s">
        <v>4907</v>
      </c>
      <c r="C879" s="30">
        <v>18.600000000000001</v>
      </c>
      <c r="D879" s="30">
        <v>48</v>
      </c>
      <c r="E879" s="30">
        <v>17</v>
      </c>
    </row>
    <row r="880" spans="1:5" x14ac:dyDescent="0.2">
      <c r="A880" s="30" t="s">
        <v>1267</v>
      </c>
      <c r="B880" s="30" t="s">
        <v>4908</v>
      </c>
      <c r="C880" s="30">
        <v>5.9</v>
      </c>
      <c r="D880" s="30">
        <v>27</v>
      </c>
      <c r="E880" s="30">
        <v>0</v>
      </c>
    </row>
    <row r="881" spans="1:5" x14ac:dyDescent="0.2">
      <c r="A881" s="30" t="s">
        <v>1270</v>
      </c>
      <c r="B881" s="30" t="s">
        <v>4909</v>
      </c>
      <c r="C881" s="30">
        <v>-6</v>
      </c>
      <c r="D881" s="30">
        <v>-28</v>
      </c>
      <c r="E881" s="30">
        <v>-8</v>
      </c>
    </row>
    <row r="882" spans="1:5" x14ac:dyDescent="0.2">
      <c r="A882" s="30" t="s">
        <v>1273</v>
      </c>
      <c r="B882" s="30" t="s">
        <v>4910</v>
      </c>
      <c r="C882" s="30">
        <v>-69.5</v>
      </c>
      <c r="D882" s="30">
        <v>-76</v>
      </c>
      <c r="E882" s="30">
        <v>-10</v>
      </c>
    </row>
    <row r="883" spans="1:5" x14ac:dyDescent="0.2">
      <c r="A883" s="30" t="s">
        <v>1276</v>
      </c>
      <c r="B883" s="30" t="s">
        <v>4911</v>
      </c>
      <c r="C883" s="30">
        <v>4.2</v>
      </c>
      <c r="D883" s="30">
        <v>27</v>
      </c>
      <c r="E883" s="30">
        <v>-9</v>
      </c>
    </row>
    <row r="884" spans="1:5" x14ac:dyDescent="0.2">
      <c r="A884" s="30" t="s">
        <v>1279</v>
      </c>
      <c r="B884" s="30" t="s">
        <v>4912</v>
      </c>
      <c r="C884" s="30">
        <v>-4</v>
      </c>
      <c r="D884" s="30">
        <v>17</v>
      </c>
      <c r="E884" s="30">
        <v>13</v>
      </c>
    </row>
    <row r="885" spans="1:5" x14ac:dyDescent="0.2">
      <c r="A885" s="30" t="s">
        <v>1282</v>
      </c>
      <c r="B885" s="30" t="s">
        <v>4913</v>
      </c>
      <c r="C885" s="30">
        <v>15.5</v>
      </c>
      <c r="D885" s="30">
        <v>31</v>
      </c>
      <c r="E885" s="30">
        <v>-2</v>
      </c>
    </row>
    <row r="886" spans="1:5" x14ac:dyDescent="0.2">
      <c r="A886" s="30" t="s">
        <v>1285</v>
      </c>
      <c r="B886" s="30" t="s">
        <v>4914</v>
      </c>
      <c r="C886" s="30">
        <v>-71.8</v>
      </c>
      <c r="D886" s="30">
        <v>17</v>
      </c>
      <c r="E886" s="30">
        <v>14</v>
      </c>
    </row>
    <row r="887" spans="1:5" x14ac:dyDescent="0.2">
      <c r="A887" s="30" t="s">
        <v>1288</v>
      </c>
      <c r="B887" s="30" t="s">
        <v>4915</v>
      </c>
      <c r="C887" s="30">
        <v>-69.3</v>
      </c>
      <c r="D887" s="30">
        <v>-7</v>
      </c>
      <c r="E887" s="30">
        <v>-5</v>
      </c>
    </row>
    <row r="888" spans="1:5" x14ac:dyDescent="0.2">
      <c r="A888" s="30" t="s">
        <v>1291</v>
      </c>
      <c r="B888" s="30" t="s">
        <v>4916</v>
      </c>
      <c r="C888" s="30">
        <v>12.9</v>
      </c>
      <c r="D888" s="30">
        <v>15</v>
      </c>
      <c r="E888" s="30">
        <v>1</v>
      </c>
    </row>
    <row r="889" spans="1:5" x14ac:dyDescent="0.2">
      <c r="A889" s="30" t="s">
        <v>1294</v>
      </c>
      <c r="B889" s="30" t="s">
        <v>4917</v>
      </c>
      <c r="C889" s="30">
        <v>-56.2</v>
      </c>
      <c r="D889" s="30">
        <v>19</v>
      </c>
      <c r="E889" s="30">
        <v>-6</v>
      </c>
    </row>
    <row r="890" spans="1:5" x14ac:dyDescent="0.2">
      <c r="A890" s="30" t="s">
        <v>1297</v>
      </c>
      <c r="B890" s="30" t="s">
        <v>4918</v>
      </c>
      <c r="C890" s="30">
        <v>11.8</v>
      </c>
      <c r="D890" s="30">
        <v>28</v>
      </c>
      <c r="E890" s="30">
        <v>2</v>
      </c>
    </row>
    <row r="891" spans="1:5" x14ac:dyDescent="0.2">
      <c r="A891" s="30" t="s">
        <v>1300</v>
      </c>
      <c r="B891" s="30" t="s">
        <v>4919</v>
      </c>
      <c r="C891" s="30">
        <v>28.9</v>
      </c>
      <c r="D891" s="30">
        <v>10</v>
      </c>
      <c r="E891" s="30">
        <v>4</v>
      </c>
    </row>
    <row r="892" spans="1:5" x14ac:dyDescent="0.2">
      <c r="A892" s="30" t="s">
        <v>280</v>
      </c>
      <c r="B892" s="30" t="s">
        <v>4920</v>
      </c>
      <c r="C892" s="30">
        <v>-94.2</v>
      </c>
      <c r="D892" s="30">
        <v>0</v>
      </c>
      <c r="E892" s="30">
        <v>-5</v>
      </c>
    </row>
    <row r="893" spans="1:5" x14ac:dyDescent="0.2">
      <c r="A893" s="30" t="s">
        <v>1303</v>
      </c>
      <c r="B893" s="30" t="s">
        <v>4921</v>
      </c>
      <c r="C893" s="30">
        <v>1.7</v>
      </c>
      <c r="D893" s="30">
        <v>-19</v>
      </c>
      <c r="E893" s="30">
        <v>0</v>
      </c>
    </row>
    <row r="894" spans="1:5" x14ac:dyDescent="0.2">
      <c r="A894" s="30" t="s">
        <v>1306</v>
      </c>
      <c r="B894" s="30" t="s">
        <v>4922</v>
      </c>
      <c r="C894" s="30">
        <v>6.6</v>
      </c>
      <c r="D894" s="30">
        <v>15</v>
      </c>
      <c r="E894" s="30">
        <v>-7</v>
      </c>
    </row>
    <row r="895" spans="1:5" x14ac:dyDescent="0.2">
      <c r="A895" s="30" t="s">
        <v>1309</v>
      </c>
      <c r="B895" s="30" t="s">
        <v>4923</v>
      </c>
      <c r="C895" s="30">
        <v>-5.5</v>
      </c>
      <c r="D895" s="30">
        <v>12</v>
      </c>
      <c r="E895" s="30">
        <v>-9</v>
      </c>
    </row>
    <row r="896" spans="1:5" x14ac:dyDescent="0.2">
      <c r="A896" s="30" t="s">
        <v>1312</v>
      </c>
      <c r="B896" s="30" t="s">
        <v>4924</v>
      </c>
      <c r="C896" s="30">
        <v>18</v>
      </c>
      <c r="D896" s="30">
        <v>-102</v>
      </c>
      <c r="E896" s="30">
        <v>-4</v>
      </c>
    </row>
    <row r="897" spans="1:5" x14ac:dyDescent="0.2">
      <c r="A897" s="30" t="s">
        <v>1315</v>
      </c>
      <c r="B897" s="30" t="s">
        <v>4925</v>
      </c>
      <c r="C897" s="30">
        <v>47.5</v>
      </c>
      <c r="D897" s="30">
        <v>4</v>
      </c>
      <c r="E897" s="30">
        <v>-7</v>
      </c>
    </row>
    <row r="898" spans="1:5" x14ac:dyDescent="0.2">
      <c r="A898" s="30" t="s">
        <v>1318</v>
      </c>
      <c r="B898" s="30" t="s">
        <v>4926</v>
      </c>
      <c r="C898" s="30">
        <v>-31.8</v>
      </c>
      <c r="D898" s="30">
        <v>13</v>
      </c>
      <c r="E898" s="30">
        <v>-3</v>
      </c>
    </row>
    <row r="899" spans="1:5" x14ac:dyDescent="0.2">
      <c r="A899" s="30" t="s">
        <v>1321</v>
      </c>
      <c r="B899" s="30" t="s">
        <v>4927</v>
      </c>
      <c r="C899" s="30">
        <v>-10.199999999999999</v>
      </c>
      <c r="D899" s="30">
        <v>44</v>
      </c>
      <c r="E899" s="30">
        <v>-6</v>
      </c>
    </row>
    <row r="900" spans="1:5" x14ac:dyDescent="0.2">
      <c r="A900" s="30" t="s">
        <v>1324</v>
      </c>
      <c r="B900" s="30" t="s">
        <v>4928</v>
      </c>
      <c r="C900" s="30">
        <v>10.1</v>
      </c>
      <c r="D900" s="30">
        <v>13</v>
      </c>
      <c r="E900" s="30">
        <v>-7</v>
      </c>
    </row>
    <row r="901" spans="1:5" x14ac:dyDescent="0.2">
      <c r="A901" s="30" t="s">
        <v>1327</v>
      </c>
      <c r="B901" s="30" t="s">
        <v>4929</v>
      </c>
      <c r="C901" s="30">
        <v>-10.7</v>
      </c>
      <c r="D901" s="30">
        <v>-43</v>
      </c>
      <c r="E901" s="30">
        <v>-11</v>
      </c>
    </row>
    <row r="902" spans="1:5" x14ac:dyDescent="0.2">
      <c r="A902" s="30" t="s">
        <v>1330</v>
      </c>
      <c r="B902" s="30" t="s">
        <v>4930</v>
      </c>
      <c r="C902" s="30">
        <v>16.2</v>
      </c>
      <c r="D902" s="30">
        <v>-34</v>
      </c>
      <c r="E902" s="30">
        <v>-8</v>
      </c>
    </row>
    <row r="903" spans="1:5" x14ac:dyDescent="0.2">
      <c r="A903" s="30" t="s">
        <v>1333</v>
      </c>
      <c r="B903" s="30" t="s">
        <v>4931</v>
      </c>
      <c r="C903" s="30">
        <v>35</v>
      </c>
      <c r="D903" s="30">
        <v>27</v>
      </c>
      <c r="E903" s="30">
        <v>7</v>
      </c>
    </row>
    <row r="904" spans="1:5" x14ac:dyDescent="0.2">
      <c r="A904" s="30" t="s">
        <v>1336</v>
      </c>
      <c r="B904" s="30" t="s">
        <v>4932</v>
      </c>
      <c r="C904" s="30">
        <v>45.6</v>
      </c>
      <c r="D904" s="30">
        <v>-21</v>
      </c>
      <c r="E904" s="30">
        <v>1</v>
      </c>
    </row>
    <row r="905" spans="1:5" x14ac:dyDescent="0.2">
      <c r="A905" s="30" t="s">
        <v>1339</v>
      </c>
      <c r="B905" s="30" t="s">
        <v>4933</v>
      </c>
      <c r="C905" s="30">
        <v>15.3</v>
      </c>
      <c r="D905" s="30">
        <v>25</v>
      </c>
      <c r="E905" s="30">
        <v>-5</v>
      </c>
    </row>
    <row r="906" spans="1:5" x14ac:dyDescent="0.2">
      <c r="A906" s="30" t="s">
        <v>1342</v>
      </c>
      <c r="B906" s="30" t="s">
        <v>4934</v>
      </c>
      <c r="C906" s="30">
        <v>33.799999999999997</v>
      </c>
      <c r="D906" s="30">
        <v>15</v>
      </c>
      <c r="E906" s="30">
        <v>0</v>
      </c>
    </row>
    <row r="907" spans="1:5" x14ac:dyDescent="0.2">
      <c r="A907" s="30" t="s">
        <v>1345</v>
      </c>
      <c r="B907" s="30" t="s">
        <v>4935</v>
      </c>
      <c r="C907" s="30">
        <v>-26</v>
      </c>
      <c r="D907" s="30">
        <v>8</v>
      </c>
      <c r="E907" s="30">
        <v>7</v>
      </c>
    </row>
    <row r="908" spans="1:5" x14ac:dyDescent="0.2">
      <c r="A908" s="30" t="s">
        <v>1348</v>
      </c>
      <c r="B908" s="30" t="s">
        <v>4936</v>
      </c>
      <c r="C908" s="30">
        <v>-53.1</v>
      </c>
      <c r="D908" s="30">
        <v>18</v>
      </c>
      <c r="E908" s="30">
        <v>5</v>
      </c>
    </row>
    <row r="909" spans="1:5" x14ac:dyDescent="0.2">
      <c r="A909" s="30" t="s">
        <v>1351</v>
      </c>
      <c r="B909" s="30" t="s">
        <v>4937</v>
      </c>
      <c r="C909" s="30">
        <v>97.1</v>
      </c>
      <c r="D909" s="30">
        <v>-144</v>
      </c>
      <c r="E909" s="30">
        <v>2</v>
      </c>
    </row>
    <row r="910" spans="1:5" x14ac:dyDescent="0.2">
      <c r="A910" s="30" t="s">
        <v>1354</v>
      </c>
      <c r="B910" s="30" t="s">
        <v>4938</v>
      </c>
      <c r="C910" s="30">
        <v>28</v>
      </c>
      <c r="D910" s="30">
        <v>-37</v>
      </c>
      <c r="E910" s="30">
        <v>-10</v>
      </c>
    </row>
    <row r="911" spans="1:5" x14ac:dyDescent="0.2">
      <c r="A911" s="30" t="s">
        <v>1357</v>
      </c>
      <c r="B911" s="30" t="s">
        <v>4939</v>
      </c>
      <c r="C911" s="30">
        <v>1.2</v>
      </c>
      <c r="D911" s="30">
        <v>-22</v>
      </c>
      <c r="E911" s="30">
        <v>-18</v>
      </c>
    </row>
    <row r="912" spans="1:5" x14ac:dyDescent="0.2">
      <c r="A912" s="30" t="s">
        <v>1360</v>
      </c>
      <c r="B912" s="30" t="s">
        <v>4940</v>
      </c>
      <c r="C912" s="30">
        <v>-67</v>
      </c>
      <c r="D912" s="30">
        <v>-112</v>
      </c>
      <c r="E912" s="30">
        <v>-12</v>
      </c>
    </row>
    <row r="913" spans="1:5" x14ac:dyDescent="0.2">
      <c r="A913" s="30" t="s">
        <v>1363</v>
      </c>
      <c r="B913" s="30" t="s">
        <v>4941</v>
      </c>
      <c r="C913" s="30">
        <v>-0.6</v>
      </c>
      <c r="D913" s="30">
        <v>-2</v>
      </c>
      <c r="E913" s="30">
        <v>4</v>
      </c>
    </row>
    <row r="914" spans="1:5" x14ac:dyDescent="0.2">
      <c r="A914" s="30" t="s">
        <v>1366</v>
      </c>
      <c r="B914" s="30" t="s">
        <v>4942</v>
      </c>
      <c r="C914" s="30">
        <v>-30.7</v>
      </c>
      <c r="D914" s="30">
        <v>-55</v>
      </c>
      <c r="E914" s="30">
        <v>-10</v>
      </c>
    </row>
    <row r="915" spans="1:5" x14ac:dyDescent="0.2">
      <c r="A915" s="30" t="s">
        <v>1369</v>
      </c>
      <c r="B915" s="30" t="s">
        <v>4943</v>
      </c>
      <c r="C915" s="30">
        <v>-2.6</v>
      </c>
      <c r="D915" s="30">
        <v>-3</v>
      </c>
      <c r="E915" s="30">
        <v>-12</v>
      </c>
    </row>
    <row r="916" spans="1:5" x14ac:dyDescent="0.2">
      <c r="A916" s="30" t="s">
        <v>1372</v>
      </c>
      <c r="B916" s="30" t="s">
        <v>4944</v>
      </c>
      <c r="C916" s="30">
        <v>-11.6</v>
      </c>
      <c r="D916" s="30">
        <v>46</v>
      </c>
      <c r="E916" s="30">
        <v>2</v>
      </c>
    </row>
    <row r="917" spans="1:5" x14ac:dyDescent="0.2">
      <c r="A917" s="30" t="s">
        <v>1375</v>
      </c>
      <c r="B917" s="30" t="s">
        <v>4945</v>
      </c>
      <c r="C917" s="30">
        <v>32.200000000000003</v>
      </c>
      <c r="D917" s="30">
        <v>1</v>
      </c>
      <c r="E917" s="30">
        <v>4</v>
      </c>
    </row>
    <row r="918" spans="1:5" x14ac:dyDescent="0.2">
      <c r="A918" s="30" t="s">
        <v>1378</v>
      </c>
      <c r="B918" s="30" t="s">
        <v>4946</v>
      </c>
      <c r="C918" s="30">
        <v>7</v>
      </c>
      <c r="D918" s="30">
        <v>-7</v>
      </c>
      <c r="E918" s="30">
        <v>3</v>
      </c>
    </row>
    <row r="919" spans="1:5" x14ac:dyDescent="0.2">
      <c r="A919" s="30" t="s">
        <v>1381</v>
      </c>
      <c r="B919" s="30" t="s">
        <v>4947</v>
      </c>
      <c r="C919" s="30">
        <v>-1.3</v>
      </c>
      <c r="D919" s="30">
        <v>-24</v>
      </c>
      <c r="E919" s="30">
        <v>-8</v>
      </c>
    </row>
    <row r="920" spans="1:5" x14ac:dyDescent="0.2">
      <c r="A920" s="30" t="s">
        <v>1384</v>
      </c>
      <c r="B920" s="30" t="s">
        <v>4948</v>
      </c>
      <c r="C920" s="30">
        <v>-28.3</v>
      </c>
      <c r="D920" s="30">
        <v>-40</v>
      </c>
      <c r="E920" s="30">
        <v>-8</v>
      </c>
    </row>
    <row r="921" spans="1:5" x14ac:dyDescent="0.2">
      <c r="A921" s="30" t="s">
        <v>292</v>
      </c>
      <c r="B921" s="30" t="s">
        <v>4949</v>
      </c>
      <c r="C921" s="30">
        <v>15.3</v>
      </c>
      <c r="D921" s="30">
        <v>5</v>
      </c>
      <c r="E921" s="30">
        <v>-2</v>
      </c>
    </row>
    <row r="922" spans="1:5" x14ac:dyDescent="0.2">
      <c r="A922" s="30" t="s">
        <v>274</v>
      </c>
      <c r="B922" s="30" t="s">
        <v>4950</v>
      </c>
      <c r="C922" s="30">
        <v>-8.9</v>
      </c>
      <c r="D922" s="30">
        <v>14</v>
      </c>
      <c r="E922" s="30">
        <v>2</v>
      </c>
    </row>
    <row r="923" spans="1:5" x14ac:dyDescent="0.2">
      <c r="A923" s="30" t="s">
        <v>283</v>
      </c>
      <c r="B923" s="30" t="s">
        <v>4951</v>
      </c>
      <c r="C923" s="30">
        <v>25.9</v>
      </c>
      <c r="D923" s="30">
        <v>-36</v>
      </c>
      <c r="E923" s="30">
        <v>-11</v>
      </c>
    </row>
    <row r="924" spans="1:5" x14ac:dyDescent="0.2">
      <c r="A924" s="30" t="s">
        <v>1387</v>
      </c>
      <c r="B924" s="30" t="s">
        <v>4952</v>
      </c>
      <c r="C924" s="30">
        <v>-6.8</v>
      </c>
      <c r="D924" s="30">
        <v>1</v>
      </c>
      <c r="E924" s="30">
        <v>3</v>
      </c>
    </row>
    <row r="925" spans="1:5" x14ac:dyDescent="0.2">
      <c r="A925" s="30" t="s">
        <v>1390</v>
      </c>
      <c r="B925" s="30" t="s">
        <v>4953</v>
      </c>
      <c r="C925" s="30">
        <v>29.2</v>
      </c>
      <c r="D925" s="30">
        <v>56</v>
      </c>
      <c r="E925" s="30">
        <v>5</v>
      </c>
    </row>
    <row r="926" spans="1:5" x14ac:dyDescent="0.2">
      <c r="A926" s="30" t="s">
        <v>1393</v>
      </c>
      <c r="B926" s="30" t="s">
        <v>4954</v>
      </c>
      <c r="C926" s="30">
        <v>-25.5</v>
      </c>
      <c r="D926" s="30">
        <v>35</v>
      </c>
      <c r="E926" s="30">
        <v>2</v>
      </c>
    </row>
    <row r="927" spans="1:5" x14ac:dyDescent="0.2">
      <c r="A927" s="30" t="s">
        <v>1396</v>
      </c>
      <c r="B927" s="30" t="s">
        <v>4955</v>
      </c>
      <c r="C927" s="30">
        <v>-15.5</v>
      </c>
      <c r="D927" s="30">
        <v>13</v>
      </c>
      <c r="E927" s="30">
        <v>-1</v>
      </c>
    </row>
    <row r="928" spans="1:5" x14ac:dyDescent="0.2">
      <c r="A928" s="30" t="s">
        <v>1426</v>
      </c>
      <c r="B928" s="30" t="s">
        <v>4956</v>
      </c>
      <c r="C928" s="30">
        <v>55.4</v>
      </c>
      <c r="D928" s="30">
        <v>-7</v>
      </c>
      <c r="E928" s="30">
        <v>-2</v>
      </c>
    </row>
    <row r="929" spans="1:5" x14ac:dyDescent="0.2">
      <c r="A929" s="30" t="s">
        <v>1428</v>
      </c>
      <c r="B929" s="30" t="s">
        <v>4957</v>
      </c>
      <c r="C929" s="30">
        <v>88.4</v>
      </c>
      <c r="D929" s="30">
        <v>-30</v>
      </c>
      <c r="E929" s="30">
        <v>-1</v>
      </c>
    </row>
    <row r="930" spans="1:5" x14ac:dyDescent="0.2">
      <c r="A930" s="30" t="s">
        <v>1399</v>
      </c>
      <c r="B930" s="30" t="s">
        <v>4958</v>
      </c>
      <c r="C930" s="30">
        <v>-56.6</v>
      </c>
      <c r="D930" s="30">
        <v>-53</v>
      </c>
      <c r="E930" s="30">
        <v>-8</v>
      </c>
    </row>
    <row r="931" spans="1:5" x14ac:dyDescent="0.2">
      <c r="A931" s="30" t="s">
        <v>1402</v>
      </c>
      <c r="B931" s="30" t="s">
        <v>4959</v>
      </c>
      <c r="C931" s="30">
        <v>-26.9</v>
      </c>
      <c r="D931" s="30">
        <v>-51</v>
      </c>
      <c r="E931" s="30">
        <v>-5</v>
      </c>
    </row>
    <row r="932" spans="1:5" x14ac:dyDescent="0.2">
      <c r="A932" s="30" t="s">
        <v>1405</v>
      </c>
      <c r="B932" s="30" t="s">
        <v>4960</v>
      </c>
      <c r="C932" s="30">
        <v>5.6</v>
      </c>
      <c r="D932" s="30">
        <v>24</v>
      </c>
      <c r="E932" s="30">
        <v>-3</v>
      </c>
    </row>
    <row r="933" spans="1:5" x14ac:dyDescent="0.2">
      <c r="A933" s="30" t="s">
        <v>1408</v>
      </c>
      <c r="B933" s="30" t="s">
        <v>4961</v>
      </c>
      <c r="C933" s="30">
        <v>-7.4</v>
      </c>
      <c r="D933" s="30">
        <v>35</v>
      </c>
      <c r="E933" s="30">
        <v>17</v>
      </c>
    </row>
    <row r="934" spans="1:5" x14ac:dyDescent="0.2">
      <c r="A934" s="30" t="s">
        <v>1411</v>
      </c>
      <c r="B934" s="30" t="s">
        <v>4962</v>
      </c>
      <c r="C934" s="30">
        <v>67.2</v>
      </c>
      <c r="D934" s="30">
        <v>-51</v>
      </c>
      <c r="E934" s="30">
        <v>-4</v>
      </c>
    </row>
    <row r="935" spans="1:5" x14ac:dyDescent="0.2">
      <c r="A935" s="30" t="s">
        <v>1414</v>
      </c>
      <c r="B935" s="30" t="s">
        <v>4963</v>
      </c>
      <c r="C935" s="30">
        <v>8</v>
      </c>
      <c r="D935" s="30">
        <v>25</v>
      </c>
      <c r="E935" s="30">
        <v>-2</v>
      </c>
    </row>
    <row r="936" spans="1:5" x14ac:dyDescent="0.2">
      <c r="A936" s="30" t="s">
        <v>1417</v>
      </c>
      <c r="B936" s="30" t="s">
        <v>4964</v>
      </c>
      <c r="C936" s="30">
        <v>32</v>
      </c>
      <c r="D936" s="30">
        <v>22</v>
      </c>
      <c r="E936" s="30">
        <v>1</v>
      </c>
    </row>
    <row r="937" spans="1:5" x14ac:dyDescent="0.2">
      <c r="A937" s="30" t="s">
        <v>1420</v>
      </c>
      <c r="B937" s="30" t="s">
        <v>4965</v>
      </c>
      <c r="C937" s="30">
        <v>-7.3</v>
      </c>
      <c r="D937" s="30">
        <v>32</v>
      </c>
      <c r="E937" s="30">
        <v>-1</v>
      </c>
    </row>
    <row r="938" spans="1:5" x14ac:dyDescent="0.2">
      <c r="A938" s="30" t="s">
        <v>1423</v>
      </c>
      <c r="B938" s="30" t="s">
        <v>4966</v>
      </c>
      <c r="C938" s="30">
        <v>-36.200000000000003</v>
      </c>
      <c r="D938" s="30">
        <v>27</v>
      </c>
      <c r="E938" s="30">
        <v>-2</v>
      </c>
    </row>
    <row r="939" spans="1:5" x14ac:dyDescent="0.2">
      <c r="A939" s="30" t="s">
        <v>3714</v>
      </c>
      <c r="B939" s="30" t="s">
        <v>4967</v>
      </c>
      <c r="C939" s="30">
        <v>-65.599999999999994</v>
      </c>
      <c r="D939" s="30">
        <v>-85</v>
      </c>
      <c r="E939" s="30">
        <v>-2</v>
      </c>
    </row>
    <row r="940" spans="1:5" x14ac:dyDescent="0.2">
      <c r="A940" s="30" t="s">
        <v>3771</v>
      </c>
      <c r="B940" s="30" t="s">
        <v>4968</v>
      </c>
      <c r="C940" s="30">
        <v>-23.8</v>
      </c>
      <c r="D940" s="30">
        <v>-23</v>
      </c>
      <c r="E940" s="30">
        <v>-3</v>
      </c>
    </row>
    <row r="941" spans="1:5" x14ac:dyDescent="0.2">
      <c r="A941" s="30" t="s">
        <v>4022</v>
      </c>
      <c r="B941" s="30" t="s">
        <v>4969</v>
      </c>
      <c r="C941" s="30">
        <v>8.1</v>
      </c>
      <c r="D941" s="30">
        <v>-62</v>
      </c>
      <c r="E941" s="30">
        <v>4</v>
      </c>
    </row>
    <row r="942" spans="1:5" x14ac:dyDescent="0.2">
      <c r="A942" s="30" t="s">
        <v>3356</v>
      </c>
      <c r="B942" s="30" t="s">
        <v>4970</v>
      </c>
      <c r="C942" s="30">
        <v>15.8</v>
      </c>
      <c r="D942" s="30">
        <v>41</v>
      </c>
      <c r="E942" s="30">
        <v>7</v>
      </c>
    </row>
    <row r="943" spans="1:5" x14ac:dyDescent="0.2">
      <c r="A943" s="30" t="s">
        <v>3935</v>
      </c>
      <c r="B943" s="30" t="s">
        <v>4971</v>
      </c>
      <c r="C943" s="30">
        <v>31.3</v>
      </c>
      <c r="D943" s="30">
        <v>27</v>
      </c>
      <c r="E943" s="30">
        <v>0</v>
      </c>
    </row>
    <row r="944" spans="1:5" x14ac:dyDescent="0.2">
      <c r="A944" s="30" t="s">
        <v>3643</v>
      </c>
      <c r="B944" s="30" t="s">
        <v>4972</v>
      </c>
      <c r="C944" s="30">
        <v>17.399999999999999</v>
      </c>
      <c r="D944" s="30">
        <v>-146</v>
      </c>
      <c r="E944" s="30">
        <v>-5</v>
      </c>
    </row>
    <row r="945" spans="1:5" x14ac:dyDescent="0.2">
      <c r="A945" s="30" t="s">
        <v>3742</v>
      </c>
      <c r="B945" s="30" t="s">
        <v>4973</v>
      </c>
      <c r="C945" s="30">
        <v>-5.5</v>
      </c>
      <c r="D945" s="30">
        <v>19</v>
      </c>
      <c r="E945" s="30">
        <v>-11</v>
      </c>
    </row>
    <row r="946" spans="1:5" x14ac:dyDescent="0.2">
      <c r="A946" s="30" t="s">
        <v>3542</v>
      </c>
      <c r="B946" s="30" t="s">
        <v>4974</v>
      </c>
      <c r="C946" s="30">
        <v>-235.1</v>
      </c>
      <c r="D946" s="30">
        <v>-30</v>
      </c>
      <c r="E946" s="30">
        <v>-7</v>
      </c>
    </row>
    <row r="947" spans="1:5" x14ac:dyDescent="0.2">
      <c r="A947" s="30" t="s">
        <v>3546</v>
      </c>
      <c r="B947" s="30" t="s">
        <v>4975</v>
      </c>
      <c r="C947" s="30">
        <v>-29.9</v>
      </c>
      <c r="D947" s="30">
        <v>13</v>
      </c>
      <c r="E947" s="30">
        <v>7</v>
      </c>
    </row>
    <row r="948" spans="1:5" x14ac:dyDescent="0.2">
      <c r="A948" s="30" t="s">
        <v>3548</v>
      </c>
      <c r="B948" s="30" t="s">
        <v>4976</v>
      </c>
      <c r="C948" s="30">
        <v>-22.7</v>
      </c>
      <c r="D948" s="30">
        <v>17</v>
      </c>
      <c r="E948" s="30">
        <v>-2</v>
      </c>
    </row>
    <row r="949" spans="1:5" x14ac:dyDescent="0.2">
      <c r="A949" s="30" t="s">
        <v>3590</v>
      </c>
      <c r="B949" s="30" t="s">
        <v>4977</v>
      </c>
      <c r="C949" s="30">
        <v>-43.3</v>
      </c>
      <c r="D949" s="30">
        <v>-68</v>
      </c>
      <c r="E949" s="30">
        <v>-6</v>
      </c>
    </row>
    <row r="950" spans="1:5" x14ac:dyDescent="0.2">
      <c r="A950" s="30" t="s">
        <v>3593</v>
      </c>
      <c r="B950" s="30" t="s">
        <v>4978</v>
      </c>
      <c r="C950" s="30">
        <v>-109</v>
      </c>
      <c r="D950" s="30">
        <v>-61</v>
      </c>
      <c r="E950" s="30">
        <v>-12</v>
      </c>
    </row>
    <row r="951" spans="1:5" x14ac:dyDescent="0.2">
      <c r="A951" s="30" t="s">
        <v>3595</v>
      </c>
      <c r="B951" s="30" t="s">
        <v>4979</v>
      </c>
      <c r="C951" s="30">
        <v>-100.1</v>
      </c>
      <c r="D951" s="30">
        <v>-40</v>
      </c>
      <c r="E951" s="30">
        <v>-10</v>
      </c>
    </row>
    <row r="952" spans="1:5" x14ac:dyDescent="0.2">
      <c r="A952" s="30" t="s">
        <v>3597</v>
      </c>
      <c r="B952" s="30" t="s">
        <v>4980</v>
      </c>
      <c r="C952" s="30">
        <v>-98.9</v>
      </c>
      <c r="D952" s="30">
        <v>-77</v>
      </c>
      <c r="E952" s="30">
        <v>-7</v>
      </c>
    </row>
    <row r="953" spans="1:5" x14ac:dyDescent="0.2">
      <c r="A953" s="30" t="s">
        <v>3601</v>
      </c>
      <c r="B953" s="30" t="s">
        <v>4981</v>
      </c>
      <c r="C953" s="30">
        <v>69.900000000000006</v>
      </c>
      <c r="D953" s="30">
        <v>1</v>
      </c>
      <c r="E953" s="30">
        <v>-11</v>
      </c>
    </row>
    <row r="954" spans="1:5" x14ac:dyDescent="0.2">
      <c r="A954" s="30" t="s">
        <v>3603</v>
      </c>
      <c r="B954" s="30" t="s">
        <v>4982</v>
      </c>
      <c r="C954" s="30">
        <v>-28</v>
      </c>
      <c r="D954" s="30">
        <v>-21</v>
      </c>
      <c r="E954" s="30">
        <v>-17</v>
      </c>
    </row>
    <row r="955" spans="1:5" x14ac:dyDescent="0.2">
      <c r="A955" s="30" t="s">
        <v>3605</v>
      </c>
      <c r="B955" s="30" t="s">
        <v>4983</v>
      </c>
      <c r="C955" s="30">
        <v>8.1999999999999993</v>
      </c>
      <c r="D955" s="30">
        <v>0</v>
      </c>
      <c r="E955" s="30">
        <v>7</v>
      </c>
    </row>
    <row r="956" spans="1:5" x14ac:dyDescent="0.2">
      <c r="A956" s="30" t="s">
        <v>3647</v>
      </c>
      <c r="B956" s="30" t="s">
        <v>4984</v>
      </c>
      <c r="C956" s="30">
        <v>-11.2</v>
      </c>
      <c r="D956" s="30">
        <v>10</v>
      </c>
      <c r="E956" s="30">
        <v>-10</v>
      </c>
    </row>
    <row r="957" spans="1:5" x14ac:dyDescent="0.2">
      <c r="A957" s="30" t="s">
        <v>3649</v>
      </c>
      <c r="B957" s="30" t="s">
        <v>4985</v>
      </c>
      <c r="C957" s="30">
        <v>-9</v>
      </c>
      <c r="D957" s="30">
        <v>12</v>
      </c>
      <c r="E957" s="30">
        <v>-8</v>
      </c>
    </row>
    <row r="958" spans="1:5" x14ac:dyDescent="0.2">
      <c r="A958" s="30" t="s">
        <v>3651</v>
      </c>
      <c r="B958" s="30" t="s">
        <v>4986</v>
      </c>
      <c r="C958" s="30">
        <v>-3.3</v>
      </c>
      <c r="D958" s="30">
        <v>-7</v>
      </c>
      <c r="E958" s="30">
        <v>-6</v>
      </c>
    </row>
    <row r="959" spans="1:5" x14ac:dyDescent="0.2">
      <c r="A959" s="30" t="s">
        <v>3653</v>
      </c>
      <c r="B959" s="30" t="s">
        <v>4987</v>
      </c>
      <c r="C959" s="30">
        <v>31.1</v>
      </c>
      <c r="D959" s="30">
        <v>0</v>
      </c>
      <c r="E959" s="30">
        <v>-8</v>
      </c>
    </row>
    <row r="960" spans="1:5" x14ac:dyDescent="0.2">
      <c r="A960" s="30" t="s">
        <v>3655</v>
      </c>
      <c r="B960" s="30" t="s">
        <v>4988</v>
      </c>
      <c r="C960" s="30">
        <v>12</v>
      </c>
      <c r="D960" s="30">
        <v>-11</v>
      </c>
      <c r="E960" s="30">
        <v>-2</v>
      </c>
    </row>
    <row r="961" spans="1:5" x14ac:dyDescent="0.2">
      <c r="A961" s="30" t="s">
        <v>3659</v>
      </c>
      <c r="B961" s="30" t="s">
        <v>4989</v>
      </c>
      <c r="C961" s="30">
        <v>0</v>
      </c>
      <c r="D961" s="30">
        <v>-2</v>
      </c>
      <c r="E961" s="30">
        <v>-7</v>
      </c>
    </row>
    <row r="962" spans="1:5" x14ac:dyDescent="0.2">
      <c r="A962" s="30" t="s">
        <v>3661</v>
      </c>
      <c r="B962" s="30" t="s">
        <v>4990</v>
      </c>
      <c r="C962" s="30">
        <v>21.2</v>
      </c>
      <c r="D962" s="30">
        <v>3</v>
      </c>
      <c r="E962" s="30">
        <v>-3</v>
      </c>
    </row>
    <row r="963" spans="1:5" x14ac:dyDescent="0.2">
      <c r="A963" s="30" t="s">
        <v>3704</v>
      </c>
      <c r="B963" s="30" t="s">
        <v>4991</v>
      </c>
      <c r="C963" s="30">
        <v>-36.799999999999997</v>
      </c>
      <c r="D963" s="30">
        <v>6</v>
      </c>
      <c r="E963" s="30">
        <v>-5</v>
      </c>
    </row>
    <row r="964" spans="1:5" x14ac:dyDescent="0.2">
      <c r="A964" s="30" t="s">
        <v>3706</v>
      </c>
      <c r="B964" s="30" t="s">
        <v>4992</v>
      </c>
      <c r="C964" s="30">
        <v>-23</v>
      </c>
      <c r="D964" s="30">
        <v>12</v>
      </c>
      <c r="E964" s="30">
        <v>-6</v>
      </c>
    </row>
    <row r="965" spans="1:5" x14ac:dyDescent="0.2">
      <c r="A965" s="30" t="s">
        <v>3708</v>
      </c>
      <c r="B965" s="30" t="s">
        <v>4993</v>
      </c>
      <c r="C965" s="30">
        <v>-18.8</v>
      </c>
      <c r="D965" s="30">
        <v>5</v>
      </c>
      <c r="E965" s="30">
        <v>0</v>
      </c>
    </row>
    <row r="966" spans="1:5" x14ac:dyDescent="0.2">
      <c r="A966" s="30" t="s">
        <v>3710</v>
      </c>
      <c r="B966" s="30" t="s">
        <v>4994</v>
      </c>
      <c r="C966" s="30">
        <v>-39.200000000000003</v>
      </c>
      <c r="D966" s="30">
        <v>-7</v>
      </c>
      <c r="E966" s="30">
        <v>-8</v>
      </c>
    </row>
    <row r="967" spans="1:5" x14ac:dyDescent="0.2">
      <c r="A967" s="30" t="s">
        <v>3502</v>
      </c>
      <c r="B967" s="30" t="s">
        <v>4995</v>
      </c>
      <c r="C967" s="30">
        <v>18.7</v>
      </c>
      <c r="D967" s="30">
        <v>-52</v>
      </c>
      <c r="E967" s="30">
        <v>-6</v>
      </c>
    </row>
    <row r="968" spans="1:5" x14ac:dyDescent="0.2">
      <c r="A968" s="30" t="s">
        <v>3712</v>
      </c>
      <c r="B968" s="30" t="s">
        <v>4996</v>
      </c>
      <c r="C968" s="30">
        <v>-22.3</v>
      </c>
      <c r="D968" s="30">
        <v>22</v>
      </c>
      <c r="E968" s="30">
        <v>-4</v>
      </c>
    </row>
    <row r="969" spans="1:5" x14ac:dyDescent="0.2">
      <c r="A969" s="30" t="s">
        <v>3716</v>
      </c>
      <c r="B969" s="30" t="s">
        <v>4997</v>
      </c>
      <c r="C969" s="30">
        <v>-27.3</v>
      </c>
      <c r="D969" s="30">
        <v>-20</v>
      </c>
      <c r="E969" s="30">
        <v>-3</v>
      </c>
    </row>
    <row r="970" spans="1:5" x14ac:dyDescent="0.2">
      <c r="A970" s="30" t="s">
        <v>3686</v>
      </c>
      <c r="B970" s="30" t="s">
        <v>4998</v>
      </c>
      <c r="C970" s="30">
        <v>-22.2</v>
      </c>
      <c r="D970" s="30">
        <v>-52</v>
      </c>
      <c r="E970" s="30">
        <v>-9</v>
      </c>
    </row>
    <row r="971" spans="1:5" x14ac:dyDescent="0.2">
      <c r="A971" s="30" t="s">
        <v>3762</v>
      </c>
      <c r="B971" s="30" t="s">
        <v>4999</v>
      </c>
      <c r="C971" s="30">
        <v>12.4</v>
      </c>
      <c r="D971" s="30">
        <v>22</v>
      </c>
      <c r="E971" s="30">
        <v>-3</v>
      </c>
    </row>
    <row r="972" spans="1:5" x14ac:dyDescent="0.2">
      <c r="A972" s="30" t="s">
        <v>3764</v>
      </c>
      <c r="B972" s="30" t="s">
        <v>5000</v>
      </c>
      <c r="C972" s="30">
        <v>-75.099999999999994</v>
      </c>
      <c r="D972" s="30">
        <v>-23</v>
      </c>
      <c r="E972" s="30">
        <v>1</v>
      </c>
    </row>
    <row r="973" spans="1:5" x14ac:dyDescent="0.2">
      <c r="A973" s="30" t="s">
        <v>3766</v>
      </c>
      <c r="B973" s="30" t="s">
        <v>5001</v>
      </c>
      <c r="C973" s="30">
        <v>-48.1</v>
      </c>
      <c r="D973" s="30">
        <v>12</v>
      </c>
      <c r="E973" s="30">
        <v>0</v>
      </c>
    </row>
    <row r="974" spans="1:5" x14ac:dyDescent="0.2">
      <c r="A974" s="30" t="s">
        <v>3769</v>
      </c>
      <c r="B974" s="30" t="s">
        <v>5002</v>
      </c>
      <c r="C974" s="30">
        <v>45.7</v>
      </c>
      <c r="D974" s="30">
        <v>15</v>
      </c>
      <c r="E974" s="30">
        <v>-4</v>
      </c>
    </row>
    <row r="975" spans="1:5" x14ac:dyDescent="0.2">
      <c r="A975" s="30" t="s">
        <v>3773</v>
      </c>
      <c r="B975" s="30" t="s">
        <v>5003</v>
      </c>
      <c r="C975" s="30">
        <v>-6.4</v>
      </c>
      <c r="D975" s="30">
        <v>-30</v>
      </c>
      <c r="E975" s="30">
        <v>7</v>
      </c>
    </row>
    <row r="976" spans="1:5" x14ac:dyDescent="0.2">
      <c r="A976" s="30" t="s">
        <v>3970</v>
      </c>
      <c r="B976" s="30" t="s">
        <v>5004</v>
      </c>
      <c r="C976" s="30">
        <v>3.6</v>
      </c>
      <c r="D976" s="30">
        <v>-9</v>
      </c>
      <c r="E976" s="30">
        <v>3</v>
      </c>
    </row>
    <row r="977" spans="1:5" x14ac:dyDescent="0.2">
      <c r="A977" s="30" t="s">
        <v>4010</v>
      </c>
      <c r="B977" s="30" t="s">
        <v>5005</v>
      </c>
      <c r="C977" s="30">
        <v>37.299999999999997</v>
      </c>
      <c r="D977" s="30">
        <v>-21</v>
      </c>
      <c r="E977" s="30">
        <v>4</v>
      </c>
    </row>
    <row r="978" spans="1:5" x14ac:dyDescent="0.2">
      <c r="A978" s="30" t="s">
        <v>3807</v>
      </c>
      <c r="B978" s="30" t="s">
        <v>5006</v>
      </c>
      <c r="C978" s="30">
        <v>-9.5</v>
      </c>
      <c r="D978" s="30">
        <v>-78</v>
      </c>
      <c r="E978" s="30">
        <v>1</v>
      </c>
    </row>
    <row r="979" spans="1:5" x14ac:dyDescent="0.2">
      <c r="A979" s="30" t="s">
        <v>3849</v>
      </c>
      <c r="B979" s="30" t="s">
        <v>5007</v>
      </c>
      <c r="C979" s="30">
        <v>27.8</v>
      </c>
      <c r="D979" s="30">
        <v>-21</v>
      </c>
      <c r="E979" s="30">
        <v>-2</v>
      </c>
    </row>
    <row r="980" spans="1:5" x14ac:dyDescent="0.2">
      <c r="A980" s="30" t="s">
        <v>3300</v>
      </c>
      <c r="B980" s="30" t="s">
        <v>5008</v>
      </c>
      <c r="C980" s="30">
        <v>-1.2</v>
      </c>
      <c r="D980" s="30">
        <v>-42</v>
      </c>
      <c r="E980" s="30">
        <v>-2</v>
      </c>
    </row>
    <row r="981" spans="1:5" x14ac:dyDescent="0.2">
      <c r="A981" s="30" t="s">
        <v>3930</v>
      </c>
      <c r="B981" s="30" t="s">
        <v>5009</v>
      </c>
      <c r="C981" s="30">
        <v>-33.4</v>
      </c>
      <c r="D981" s="30">
        <v>-61</v>
      </c>
      <c r="E981" s="30">
        <v>-2</v>
      </c>
    </row>
    <row r="982" spans="1:5" x14ac:dyDescent="0.2">
      <c r="A982" s="30" t="s">
        <v>3972</v>
      </c>
      <c r="B982" s="30" t="s">
        <v>5010</v>
      </c>
      <c r="C982" s="30">
        <v>18.7</v>
      </c>
      <c r="D982" s="30">
        <v>0</v>
      </c>
      <c r="E982" s="30">
        <v>1</v>
      </c>
    </row>
    <row r="983" spans="1:5" x14ac:dyDescent="0.2">
      <c r="A983" s="30" t="s">
        <v>3446</v>
      </c>
      <c r="B983" s="30" t="s">
        <v>5011</v>
      </c>
      <c r="C983" s="30">
        <v>41.6</v>
      </c>
      <c r="D983" s="30">
        <v>-87</v>
      </c>
      <c r="E983" s="30">
        <v>-11</v>
      </c>
    </row>
    <row r="984" spans="1:5" x14ac:dyDescent="0.2">
      <c r="A984" s="30" t="s">
        <v>3586</v>
      </c>
      <c r="B984" s="30" t="s">
        <v>5012</v>
      </c>
      <c r="C984" s="30">
        <v>-190.9</v>
      </c>
      <c r="D984" s="30">
        <v>-101</v>
      </c>
      <c r="E984" s="30">
        <v>0</v>
      </c>
    </row>
    <row r="985" spans="1:5" x14ac:dyDescent="0.2">
      <c r="A985" s="30" t="s">
        <v>3958</v>
      </c>
      <c r="B985" s="30" t="s">
        <v>5013</v>
      </c>
      <c r="C985" s="30">
        <v>-9.6</v>
      </c>
      <c r="D985" s="30">
        <v>2</v>
      </c>
      <c r="E985" s="30">
        <v>1</v>
      </c>
    </row>
    <row r="986" spans="1:5" x14ac:dyDescent="0.2">
      <c r="A986" s="30" t="s">
        <v>3998</v>
      </c>
      <c r="B986" s="30" t="s">
        <v>5014</v>
      </c>
      <c r="C986" s="30">
        <v>-62.9</v>
      </c>
      <c r="D986" s="30">
        <v>-13</v>
      </c>
      <c r="E986" s="30">
        <v>6</v>
      </c>
    </row>
    <row r="987" spans="1:5" x14ac:dyDescent="0.2">
      <c r="A987" s="30" t="s">
        <v>3404</v>
      </c>
      <c r="B987" s="30" t="s">
        <v>5015</v>
      </c>
      <c r="C987" s="30">
        <v>-74.7</v>
      </c>
      <c r="D987" s="30">
        <v>3</v>
      </c>
      <c r="E987" s="30">
        <v>4</v>
      </c>
    </row>
    <row r="988" spans="1:5" x14ac:dyDescent="0.2">
      <c r="A988" s="30" t="s">
        <v>3918</v>
      </c>
      <c r="B988" s="30" t="s">
        <v>5016</v>
      </c>
      <c r="C988" s="30">
        <v>-55.9</v>
      </c>
      <c r="D988" s="30">
        <v>46</v>
      </c>
      <c r="E988" s="30">
        <v>-6</v>
      </c>
    </row>
    <row r="989" spans="1:5" x14ac:dyDescent="0.2">
      <c r="A989" s="30" t="s">
        <v>3960</v>
      </c>
      <c r="B989" s="30" t="s">
        <v>5017</v>
      </c>
      <c r="C989" s="30">
        <v>12.4</v>
      </c>
      <c r="D989" s="30">
        <v>10</v>
      </c>
      <c r="E989" s="30">
        <v>2</v>
      </c>
    </row>
    <row r="990" spans="1:5" x14ac:dyDescent="0.2">
      <c r="A990" s="30" t="s">
        <v>3276</v>
      </c>
      <c r="B990" s="30" t="s">
        <v>5018</v>
      </c>
      <c r="C990" s="30">
        <v>20</v>
      </c>
      <c r="D990" s="30">
        <v>1</v>
      </c>
      <c r="E990" s="30">
        <v>7</v>
      </c>
    </row>
    <row r="991" spans="1:5" x14ac:dyDescent="0.2">
      <c r="A991" s="30" t="s">
        <v>3826</v>
      </c>
      <c r="B991" s="30" t="s">
        <v>5019</v>
      </c>
      <c r="C991" s="30">
        <v>17.3</v>
      </c>
      <c r="D991" s="30">
        <v>19</v>
      </c>
      <c r="E991" s="30">
        <v>0</v>
      </c>
    </row>
    <row r="992" spans="1:5" x14ac:dyDescent="0.2">
      <c r="A992" s="30" t="s">
        <v>3908</v>
      </c>
      <c r="B992" s="30" t="s">
        <v>5020</v>
      </c>
      <c r="C992" s="30">
        <v>-127</v>
      </c>
      <c r="D992" s="30">
        <v>-32</v>
      </c>
      <c r="E992" s="30">
        <v>13</v>
      </c>
    </row>
    <row r="993" spans="1:5" x14ac:dyDescent="0.2">
      <c r="A993" s="30" t="s">
        <v>3328</v>
      </c>
      <c r="B993" s="30" t="s">
        <v>5021</v>
      </c>
      <c r="C993" s="30">
        <v>-39.9</v>
      </c>
      <c r="D993" s="30">
        <v>22</v>
      </c>
      <c r="E993" s="30">
        <v>2</v>
      </c>
    </row>
    <row r="994" spans="1:5" x14ac:dyDescent="0.2">
      <c r="A994" s="30" t="s">
        <v>3830</v>
      </c>
      <c r="B994" s="30" t="s">
        <v>5022</v>
      </c>
      <c r="C994" s="30">
        <v>3.8</v>
      </c>
      <c r="D994" s="30">
        <v>-2</v>
      </c>
      <c r="E994" s="30">
        <v>-1</v>
      </c>
    </row>
    <row r="995" spans="1:5" x14ac:dyDescent="0.2">
      <c r="A995" s="30" t="s">
        <v>3872</v>
      </c>
      <c r="B995" s="30" t="s">
        <v>5023</v>
      </c>
      <c r="C995" s="30">
        <v>2.8</v>
      </c>
      <c r="D995" s="30">
        <v>12</v>
      </c>
      <c r="E995" s="30">
        <v>0</v>
      </c>
    </row>
    <row r="996" spans="1:5" x14ac:dyDescent="0.2">
      <c r="A996" s="30" t="s">
        <v>3912</v>
      </c>
      <c r="B996" s="30" t="s">
        <v>5024</v>
      </c>
      <c r="C996" s="30">
        <v>22.1</v>
      </c>
      <c r="D996" s="30">
        <v>-17</v>
      </c>
      <c r="E996" s="30">
        <v>2</v>
      </c>
    </row>
    <row r="997" spans="1:5" x14ac:dyDescent="0.2">
      <c r="A997" s="30" t="s">
        <v>3380</v>
      </c>
      <c r="B997" s="30" t="s">
        <v>5025</v>
      </c>
      <c r="C997" s="30">
        <v>6.2</v>
      </c>
      <c r="D997" s="30">
        <v>-9</v>
      </c>
      <c r="E997" s="30">
        <v>-5</v>
      </c>
    </row>
    <row r="998" spans="1:5" x14ac:dyDescent="0.2">
      <c r="A998" s="30" t="s">
        <v>3382</v>
      </c>
      <c r="B998" s="30" t="s">
        <v>5026</v>
      </c>
      <c r="C998" s="30">
        <v>-36</v>
      </c>
      <c r="D998" s="30">
        <v>-4</v>
      </c>
      <c r="E998" s="30">
        <v>7</v>
      </c>
    </row>
    <row r="999" spans="1:5" x14ac:dyDescent="0.2">
      <c r="A999" s="30" t="s">
        <v>3384</v>
      </c>
      <c r="B999" s="30" t="s">
        <v>5027</v>
      </c>
      <c r="C999" s="30">
        <v>-18.7</v>
      </c>
      <c r="D999" s="30">
        <v>-7</v>
      </c>
      <c r="E999" s="30">
        <v>14</v>
      </c>
    </row>
    <row r="1000" spans="1:5" x14ac:dyDescent="0.2">
      <c r="A1000" s="30" t="s">
        <v>3386</v>
      </c>
      <c r="B1000" s="30" t="s">
        <v>5028</v>
      </c>
      <c r="C1000" s="30">
        <v>-13</v>
      </c>
      <c r="D1000" s="30">
        <v>-25</v>
      </c>
      <c r="E1000" s="30">
        <v>4</v>
      </c>
    </row>
    <row r="1001" spans="1:5" x14ac:dyDescent="0.2">
      <c r="A1001" s="30" t="s">
        <v>3834</v>
      </c>
      <c r="B1001" s="30" t="s">
        <v>5029</v>
      </c>
      <c r="C1001" s="30">
        <v>-43.2</v>
      </c>
      <c r="D1001" s="30">
        <v>-61</v>
      </c>
      <c r="E1001" s="30">
        <v>-5</v>
      </c>
    </row>
    <row r="1002" spans="1:5" x14ac:dyDescent="0.2">
      <c r="A1002" s="30" t="s">
        <v>3876</v>
      </c>
      <c r="B1002" s="30" t="s">
        <v>5030</v>
      </c>
      <c r="C1002" s="30">
        <v>-125.2</v>
      </c>
      <c r="D1002" s="30">
        <v>-15</v>
      </c>
      <c r="E1002" s="30">
        <v>-4</v>
      </c>
    </row>
    <row r="1003" spans="1:5" x14ac:dyDescent="0.2">
      <c r="A1003" s="30" t="s">
        <v>3916</v>
      </c>
      <c r="B1003" s="30" t="s">
        <v>5031</v>
      </c>
      <c r="C1003" s="30">
        <v>-44.1</v>
      </c>
      <c r="D1003" s="30">
        <v>2</v>
      </c>
      <c r="E1003" s="30">
        <v>1</v>
      </c>
    </row>
    <row r="1004" spans="1:5" x14ac:dyDescent="0.2">
      <c r="A1004" s="30" t="s">
        <v>3438</v>
      </c>
      <c r="B1004" s="30" t="s">
        <v>5032</v>
      </c>
      <c r="C1004" s="30">
        <v>-15</v>
      </c>
      <c r="D1004" s="30">
        <v>-13</v>
      </c>
      <c r="E1004" s="30">
        <v>-10</v>
      </c>
    </row>
    <row r="1005" spans="1:5" x14ac:dyDescent="0.2">
      <c r="A1005" s="30" t="s">
        <v>3440</v>
      </c>
      <c r="B1005" s="30" t="s">
        <v>5033</v>
      </c>
      <c r="C1005" s="30">
        <v>-49</v>
      </c>
      <c r="D1005" s="30">
        <v>-44</v>
      </c>
      <c r="E1005" s="30">
        <v>-3</v>
      </c>
    </row>
    <row r="1006" spans="1:5" x14ac:dyDescent="0.2">
      <c r="A1006" s="30" t="s">
        <v>3442</v>
      </c>
      <c r="B1006" s="30" t="s">
        <v>5034</v>
      </c>
      <c r="C1006" s="30">
        <v>-117.5</v>
      </c>
      <c r="D1006" s="30">
        <v>-58</v>
      </c>
      <c r="E1006" s="30">
        <v>-2</v>
      </c>
    </row>
    <row r="1007" spans="1:5" x14ac:dyDescent="0.2">
      <c r="A1007" s="30" t="s">
        <v>3444</v>
      </c>
      <c r="B1007" s="30" t="s">
        <v>5035</v>
      </c>
      <c r="C1007" s="30">
        <v>-94.1</v>
      </c>
      <c r="D1007" s="30">
        <v>-7</v>
      </c>
      <c r="E1007" s="30">
        <v>1</v>
      </c>
    </row>
    <row r="1008" spans="1:5" x14ac:dyDescent="0.2">
      <c r="A1008" s="30" t="s">
        <v>3797</v>
      </c>
      <c r="B1008" s="30" t="s">
        <v>5036</v>
      </c>
      <c r="C1008" s="30">
        <v>-49.7</v>
      </c>
      <c r="D1008" s="30">
        <v>-21</v>
      </c>
      <c r="E1008" s="30">
        <v>-3</v>
      </c>
    </row>
    <row r="1009" spans="1:5" x14ac:dyDescent="0.2">
      <c r="A1009" s="30" t="s">
        <v>3880</v>
      </c>
      <c r="B1009" s="30" t="s">
        <v>5037</v>
      </c>
      <c r="C1009" s="30">
        <v>-14.7</v>
      </c>
      <c r="D1009" s="30">
        <v>0</v>
      </c>
      <c r="E1009" s="30">
        <v>3</v>
      </c>
    </row>
    <row r="1010" spans="1:5" x14ac:dyDescent="0.2">
      <c r="A1010" s="30" t="s">
        <v>3920</v>
      </c>
      <c r="B1010" s="30" t="s">
        <v>5038</v>
      </c>
      <c r="C1010" s="30">
        <v>15.5</v>
      </c>
      <c r="D1010" s="30">
        <v>31</v>
      </c>
      <c r="E1010" s="30">
        <v>3</v>
      </c>
    </row>
    <row r="1011" spans="1:5" x14ac:dyDescent="0.2">
      <c r="A1011" s="30" t="s">
        <v>3494</v>
      </c>
      <c r="B1011" s="30" t="s">
        <v>5039</v>
      </c>
      <c r="C1011" s="30">
        <v>-177.8</v>
      </c>
      <c r="D1011" s="30">
        <v>-11</v>
      </c>
      <c r="E1011" s="30">
        <v>-1</v>
      </c>
    </row>
    <row r="1012" spans="1:5" x14ac:dyDescent="0.2">
      <c r="A1012" s="30" t="s">
        <v>3496</v>
      </c>
      <c r="B1012" s="30" t="s">
        <v>5040</v>
      </c>
      <c r="C1012" s="30">
        <v>18.399999999999999</v>
      </c>
      <c r="D1012" s="30">
        <v>25</v>
      </c>
      <c r="E1012" s="30">
        <v>-1</v>
      </c>
    </row>
    <row r="1013" spans="1:5" x14ac:dyDescent="0.2">
      <c r="A1013" s="30" t="s">
        <v>3498</v>
      </c>
      <c r="B1013" s="30" t="s">
        <v>5041</v>
      </c>
      <c r="C1013" s="30">
        <v>39.5</v>
      </c>
      <c r="D1013" s="30">
        <v>5</v>
      </c>
      <c r="E1013" s="30">
        <v>1</v>
      </c>
    </row>
    <row r="1014" spans="1:5" x14ac:dyDescent="0.2">
      <c r="A1014" s="30" t="s">
        <v>3500</v>
      </c>
      <c r="B1014" s="30" t="s">
        <v>5042</v>
      </c>
      <c r="C1014" s="30">
        <v>-41.7</v>
      </c>
      <c r="D1014" s="30">
        <v>-44</v>
      </c>
      <c r="E1014" s="30">
        <v>0</v>
      </c>
    </row>
    <row r="1015" spans="1:5" x14ac:dyDescent="0.2">
      <c r="A1015" s="30" t="s">
        <v>3801</v>
      </c>
      <c r="B1015" s="30" t="s">
        <v>5043</v>
      </c>
      <c r="C1015" s="30">
        <v>-2.1</v>
      </c>
      <c r="D1015" s="30">
        <v>-61</v>
      </c>
      <c r="E1015" s="30">
        <v>-6</v>
      </c>
    </row>
    <row r="1016" spans="1:5" x14ac:dyDescent="0.2">
      <c r="A1016" s="30" t="s">
        <v>3842</v>
      </c>
      <c r="B1016" s="30" t="s">
        <v>5044</v>
      </c>
      <c r="C1016" s="30">
        <v>49.6</v>
      </c>
      <c r="D1016" s="30">
        <v>27</v>
      </c>
      <c r="E1016" s="30">
        <v>7</v>
      </c>
    </row>
    <row r="1017" spans="1:5" x14ac:dyDescent="0.2">
      <c r="A1017" s="30" t="s">
        <v>3884</v>
      </c>
      <c r="B1017" s="30" t="s">
        <v>5045</v>
      </c>
      <c r="C1017" s="30">
        <v>-32</v>
      </c>
      <c r="D1017" s="30">
        <v>8</v>
      </c>
      <c r="E1017" s="30">
        <v>-3</v>
      </c>
    </row>
    <row r="1018" spans="1:5" x14ac:dyDescent="0.2">
      <c r="A1018" s="30" t="s">
        <v>3924</v>
      </c>
      <c r="B1018" s="30" t="s">
        <v>5046</v>
      </c>
      <c r="C1018" s="30">
        <v>54.4</v>
      </c>
      <c r="D1018" s="30">
        <v>-32</v>
      </c>
      <c r="E1018" s="30">
        <v>-1</v>
      </c>
    </row>
    <row r="1019" spans="1:5" x14ac:dyDescent="0.2">
      <c r="A1019" s="30" t="s">
        <v>3552</v>
      </c>
      <c r="B1019" s="30" t="s">
        <v>5047</v>
      </c>
      <c r="C1019" s="30">
        <v>-13.5</v>
      </c>
      <c r="D1019" s="30">
        <v>3</v>
      </c>
      <c r="E1019" s="30">
        <v>2</v>
      </c>
    </row>
    <row r="1020" spans="1:5" x14ac:dyDescent="0.2">
      <c r="A1020" s="30" t="s">
        <v>3554</v>
      </c>
      <c r="B1020" s="30" t="s">
        <v>5048</v>
      </c>
      <c r="C1020" s="30">
        <v>100.3</v>
      </c>
      <c r="D1020" s="30">
        <v>39</v>
      </c>
      <c r="E1020" s="30">
        <v>-10</v>
      </c>
    </row>
    <row r="1021" spans="1:5" x14ac:dyDescent="0.2">
      <c r="A1021" s="30" t="s">
        <v>3805</v>
      </c>
      <c r="B1021" s="30" t="s">
        <v>5049</v>
      </c>
      <c r="C1021" s="30">
        <v>3.4</v>
      </c>
      <c r="D1021" s="30">
        <v>-30</v>
      </c>
      <c r="E1021" s="30">
        <v>-3</v>
      </c>
    </row>
    <row r="1022" spans="1:5" x14ac:dyDescent="0.2">
      <c r="A1022" s="30" t="s">
        <v>3846</v>
      </c>
      <c r="B1022" s="30" t="s">
        <v>5050</v>
      </c>
      <c r="C1022" s="30">
        <v>20.8</v>
      </c>
      <c r="D1022" s="30">
        <v>-32</v>
      </c>
      <c r="E1022" s="30">
        <v>1</v>
      </c>
    </row>
    <row r="1023" spans="1:5" x14ac:dyDescent="0.2">
      <c r="A1023" s="30" t="s">
        <v>3888</v>
      </c>
      <c r="B1023" s="30" t="s">
        <v>5051</v>
      </c>
      <c r="C1023" s="30">
        <v>42.1</v>
      </c>
      <c r="D1023" s="30">
        <v>-32</v>
      </c>
      <c r="E1023" s="30">
        <v>-1</v>
      </c>
    </row>
    <row r="1024" spans="1:5" x14ac:dyDescent="0.2">
      <c r="A1024" s="30" t="s">
        <v>3928</v>
      </c>
      <c r="B1024" s="30" t="s">
        <v>5052</v>
      </c>
      <c r="C1024" s="30">
        <v>-37.700000000000003</v>
      </c>
      <c r="D1024" s="30">
        <v>0</v>
      </c>
      <c r="E1024" s="30">
        <v>3</v>
      </c>
    </row>
    <row r="1025" spans="1:5" x14ac:dyDescent="0.2">
      <c r="A1025" s="30" t="s">
        <v>3611</v>
      </c>
      <c r="B1025" s="30" t="s">
        <v>5053</v>
      </c>
      <c r="C1025" s="30">
        <v>33.200000000000003</v>
      </c>
      <c r="D1025" s="30">
        <v>-26</v>
      </c>
      <c r="E1025" s="30">
        <v>10</v>
      </c>
    </row>
    <row r="1026" spans="1:5" x14ac:dyDescent="0.2">
      <c r="A1026" s="30" t="s">
        <v>3613</v>
      </c>
      <c r="B1026" s="30" t="s">
        <v>5054</v>
      </c>
      <c r="C1026" s="30">
        <v>-1.6</v>
      </c>
      <c r="D1026" s="30">
        <v>-89</v>
      </c>
      <c r="E1026" s="30">
        <v>13</v>
      </c>
    </row>
    <row r="1027" spans="1:5" x14ac:dyDescent="0.2">
      <c r="A1027" s="30" t="s">
        <v>3809</v>
      </c>
      <c r="B1027" s="30" t="s">
        <v>5055</v>
      </c>
      <c r="C1027" s="30">
        <v>-55.1</v>
      </c>
      <c r="D1027" s="30">
        <v>6</v>
      </c>
      <c r="E1027" s="30">
        <v>-3</v>
      </c>
    </row>
    <row r="1028" spans="1:5" x14ac:dyDescent="0.2">
      <c r="A1028" s="30" t="s">
        <v>3892</v>
      </c>
      <c r="B1028" s="30" t="s">
        <v>5056</v>
      </c>
      <c r="C1028" s="30">
        <v>74.099999999999994</v>
      </c>
      <c r="D1028" s="30">
        <v>-28</v>
      </c>
      <c r="E1028" s="30">
        <v>3</v>
      </c>
    </row>
    <row r="1029" spans="1:5" x14ac:dyDescent="0.2">
      <c r="A1029" s="30" t="s">
        <v>3932</v>
      </c>
      <c r="B1029" s="30" t="s">
        <v>5057</v>
      </c>
      <c r="C1029" s="30">
        <v>10.3</v>
      </c>
      <c r="D1029" s="30">
        <v>-5</v>
      </c>
      <c r="E1029" s="30">
        <v>-1</v>
      </c>
    </row>
    <row r="1030" spans="1:5" x14ac:dyDescent="0.2">
      <c r="A1030" s="30" t="s">
        <v>3664</v>
      </c>
      <c r="B1030" s="30" t="s">
        <v>5058</v>
      </c>
      <c r="C1030" s="30">
        <v>107.1</v>
      </c>
      <c r="D1030" s="30">
        <v>62</v>
      </c>
      <c r="E1030" s="30">
        <v>13</v>
      </c>
    </row>
    <row r="1031" spans="1:5" x14ac:dyDescent="0.2">
      <c r="A1031" s="30" t="s">
        <v>3666</v>
      </c>
      <c r="B1031" s="30" t="s">
        <v>5059</v>
      </c>
      <c r="C1031" s="30">
        <v>-3.3</v>
      </c>
      <c r="D1031" s="30">
        <v>22</v>
      </c>
      <c r="E1031" s="30">
        <v>12</v>
      </c>
    </row>
    <row r="1032" spans="1:5" x14ac:dyDescent="0.2">
      <c r="A1032" s="30" t="s">
        <v>3668</v>
      </c>
      <c r="B1032" s="30" t="s">
        <v>5060</v>
      </c>
      <c r="C1032" s="30">
        <v>19</v>
      </c>
      <c r="D1032" s="30">
        <v>67</v>
      </c>
      <c r="E1032" s="30">
        <v>4</v>
      </c>
    </row>
    <row r="1033" spans="1:5" x14ac:dyDescent="0.2">
      <c r="A1033" s="30" t="s">
        <v>3813</v>
      </c>
      <c r="B1033" s="30" t="s">
        <v>5061</v>
      </c>
      <c r="C1033" s="30">
        <v>24.6</v>
      </c>
      <c r="D1033" s="30">
        <v>-13</v>
      </c>
      <c r="E1033" s="30">
        <v>-4</v>
      </c>
    </row>
    <row r="1034" spans="1:5" x14ac:dyDescent="0.2">
      <c r="A1034" s="30" t="s">
        <v>3855</v>
      </c>
      <c r="B1034" s="30" t="s">
        <v>5062</v>
      </c>
      <c r="C1034" s="30">
        <v>5.4</v>
      </c>
      <c r="D1034" s="30">
        <v>-70</v>
      </c>
      <c r="E1034" s="30">
        <v>-6</v>
      </c>
    </row>
    <row r="1035" spans="1:5" x14ac:dyDescent="0.2">
      <c r="A1035" s="30" t="s">
        <v>3720</v>
      </c>
      <c r="B1035" s="30" t="s">
        <v>5063</v>
      </c>
      <c r="C1035" s="30">
        <v>3</v>
      </c>
      <c r="D1035" s="30">
        <v>20</v>
      </c>
      <c r="E1035" s="30">
        <v>-2</v>
      </c>
    </row>
    <row r="1036" spans="1:5" x14ac:dyDescent="0.2">
      <c r="A1036" s="30" t="s">
        <v>3857</v>
      </c>
      <c r="B1036" s="30" t="s">
        <v>5064</v>
      </c>
      <c r="C1036" s="30">
        <v>-18.899999999999999</v>
      </c>
      <c r="D1036" s="30">
        <v>-36</v>
      </c>
      <c r="E1036" s="30">
        <v>-6</v>
      </c>
    </row>
    <row r="1037" spans="1:5" x14ac:dyDescent="0.2">
      <c r="A1037" s="30" t="s">
        <v>3426</v>
      </c>
      <c r="B1037" s="30" t="s">
        <v>5065</v>
      </c>
      <c r="C1037" s="30">
        <v>49.1</v>
      </c>
      <c r="D1037" s="30">
        <v>-13</v>
      </c>
      <c r="E1037" s="30">
        <v>-6</v>
      </c>
    </row>
    <row r="1038" spans="1:5" x14ac:dyDescent="0.2">
      <c r="A1038" s="30" t="s">
        <v>3422</v>
      </c>
      <c r="B1038" s="30" t="s">
        <v>5066</v>
      </c>
      <c r="C1038" s="30">
        <v>-15.1</v>
      </c>
      <c r="D1038" s="30">
        <v>-39</v>
      </c>
      <c r="E1038" s="30">
        <v>-7</v>
      </c>
    </row>
    <row r="1039" spans="1:5" x14ac:dyDescent="0.2">
      <c r="A1039" s="30" t="s">
        <v>3492</v>
      </c>
      <c r="B1039" s="30" t="s">
        <v>5067</v>
      </c>
      <c r="C1039" s="30">
        <v>-40.200000000000003</v>
      </c>
      <c r="D1039" s="30">
        <v>19</v>
      </c>
      <c r="E1039" s="30">
        <v>-1</v>
      </c>
    </row>
    <row r="1040" spans="1:5" x14ac:dyDescent="0.2">
      <c r="A1040" s="30" t="s">
        <v>3378</v>
      </c>
      <c r="B1040" s="30" t="s">
        <v>5068</v>
      </c>
      <c r="C1040" s="30">
        <v>-121.2</v>
      </c>
      <c r="D1040" s="30">
        <v>15</v>
      </c>
      <c r="E1040" s="30">
        <v>-2</v>
      </c>
    </row>
    <row r="1041" spans="1:5" x14ac:dyDescent="0.2">
      <c r="A1041" s="30" t="s">
        <v>3478</v>
      </c>
      <c r="B1041" s="30" t="s">
        <v>5069</v>
      </c>
      <c r="C1041" s="30">
        <v>14.4</v>
      </c>
      <c r="D1041" s="30">
        <v>-58</v>
      </c>
      <c r="E1041" s="30">
        <v>-5</v>
      </c>
    </row>
    <row r="1042" spans="1:5" x14ac:dyDescent="0.2">
      <c r="A1042" s="30" t="s">
        <v>3322</v>
      </c>
      <c r="B1042" s="30" t="s">
        <v>5070</v>
      </c>
      <c r="C1042" s="30">
        <v>7.7</v>
      </c>
      <c r="D1042" s="30">
        <v>31</v>
      </c>
      <c r="E1042" s="30">
        <v>-2</v>
      </c>
    </row>
    <row r="1043" spans="1:5" x14ac:dyDescent="0.2">
      <c r="A1043" s="30" t="s">
        <v>5546</v>
      </c>
      <c r="B1043" s="30" t="s">
        <v>5071</v>
      </c>
      <c r="C1043" s="30">
        <v>-29.9</v>
      </c>
      <c r="D1043" s="30">
        <v>-66</v>
      </c>
      <c r="E1043" s="30">
        <v>-7</v>
      </c>
    </row>
    <row r="1044" spans="1:5" x14ac:dyDescent="0.2">
      <c r="A1044" s="30" t="s">
        <v>3724</v>
      </c>
      <c r="B1044" s="30" t="s">
        <v>5072</v>
      </c>
      <c r="C1044" s="30">
        <v>100.3</v>
      </c>
      <c r="D1044" s="30">
        <v>109</v>
      </c>
      <c r="E1044" s="30">
        <v>1</v>
      </c>
    </row>
    <row r="1045" spans="1:5" x14ac:dyDescent="0.2">
      <c r="A1045" s="30" t="s">
        <v>3726</v>
      </c>
      <c r="B1045" s="30" t="s">
        <v>5073</v>
      </c>
      <c r="C1045" s="30">
        <v>-13.5</v>
      </c>
      <c r="D1045" s="30">
        <v>1</v>
      </c>
      <c r="E1045" s="30">
        <v>-4</v>
      </c>
    </row>
    <row r="1046" spans="1:5" x14ac:dyDescent="0.2">
      <c r="A1046" s="30" t="s">
        <v>3530</v>
      </c>
      <c r="B1046" s="30" t="s">
        <v>5074</v>
      </c>
      <c r="C1046" s="30">
        <v>-23.3</v>
      </c>
      <c r="D1046" s="30">
        <v>-73</v>
      </c>
      <c r="E1046" s="30">
        <v>-3</v>
      </c>
    </row>
    <row r="1047" spans="1:5" x14ac:dyDescent="0.2">
      <c r="A1047" s="30" t="s">
        <v>3223</v>
      </c>
      <c r="B1047" s="30" t="s">
        <v>5075</v>
      </c>
      <c r="C1047" s="30">
        <v>13.1</v>
      </c>
      <c r="D1047" s="30">
        <v>-59</v>
      </c>
      <c r="E1047" s="30">
        <v>1</v>
      </c>
    </row>
    <row r="1048" spans="1:5" x14ac:dyDescent="0.2">
      <c r="A1048" s="30" t="s">
        <v>3947</v>
      </c>
      <c r="B1048" s="30" t="s">
        <v>5076</v>
      </c>
      <c r="C1048" s="30">
        <v>-26.4</v>
      </c>
      <c r="D1048" s="30">
        <v>4</v>
      </c>
      <c r="E1048" s="30">
        <v>0</v>
      </c>
    </row>
    <row r="1049" spans="1:5" x14ac:dyDescent="0.2">
      <c r="A1049" s="30" t="s">
        <v>3247</v>
      </c>
      <c r="B1049" s="30" t="s">
        <v>5077</v>
      </c>
      <c r="C1049" s="30">
        <v>51.7</v>
      </c>
      <c r="D1049" s="30">
        <v>-84</v>
      </c>
      <c r="E1049" s="30">
        <v>-2</v>
      </c>
    </row>
    <row r="1050" spans="1:5" x14ac:dyDescent="0.2">
      <c r="A1050" s="30" t="s">
        <v>3674</v>
      </c>
      <c r="B1050" s="30" t="s">
        <v>5078</v>
      </c>
      <c r="C1050" s="30">
        <v>-21.1</v>
      </c>
      <c r="D1050" s="30">
        <v>-23</v>
      </c>
      <c r="E1050" s="30">
        <v>-6</v>
      </c>
    </row>
    <row r="1051" spans="1:5" x14ac:dyDescent="0.2">
      <c r="A1051" s="30" t="s">
        <v>3582</v>
      </c>
      <c r="B1051" s="30" t="s">
        <v>5079</v>
      </c>
      <c r="C1051" s="30">
        <v>12.8</v>
      </c>
      <c r="D1051" s="30">
        <v>13</v>
      </c>
      <c r="E1051" s="30">
        <v>5</v>
      </c>
    </row>
    <row r="1052" spans="1:5" x14ac:dyDescent="0.2">
      <c r="A1052" s="30" t="s">
        <v>3235</v>
      </c>
      <c r="B1052" s="30" t="s">
        <v>5080</v>
      </c>
      <c r="C1052" s="30">
        <v>47.3</v>
      </c>
      <c r="D1052" s="30">
        <v>-58</v>
      </c>
      <c r="E1052" s="30">
        <v>-9</v>
      </c>
    </row>
    <row r="1053" spans="1:5" x14ac:dyDescent="0.2">
      <c r="A1053" s="30" t="s">
        <v>3278</v>
      </c>
      <c r="B1053" s="30" t="s">
        <v>5081</v>
      </c>
      <c r="C1053" s="30">
        <v>-56.3</v>
      </c>
      <c r="D1053" s="30">
        <v>-49</v>
      </c>
      <c r="E1053" s="30">
        <v>-1</v>
      </c>
    </row>
    <row r="1054" spans="1:5" x14ac:dyDescent="0.2">
      <c r="A1054" s="30" t="s">
        <v>3472</v>
      </c>
      <c r="B1054" s="30" t="s">
        <v>5082</v>
      </c>
      <c r="C1054" s="30">
        <v>8</v>
      </c>
      <c r="D1054" s="30">
        <v>-72</v>
      </c>
      <c r="E1054" s="30">
        <v>-2</v>
      </c>
    </row>
    <row r="1055" spans="1:5" x14ac:dyDescent="0.2">
      <c r="A1055" s="30" t="s">
        <v>3639</v>
      </c>
      <c r="B1055" s="30" t="s">
        <v>5083</v>
      </c>
      <c r="C1055" s="30">
        <v>-19.8</v>
      </c>
      <c r="D1055" s="30">
        <v>0</v>
      </c>
      <c r="E1055" s="30">
        <v>-2</v>
      </c>
    </row>
    <row r="1056" spans="1:5" x14ac:dyDescent="0.2">
      <c r="A1056" s="30" t="s">
        <v>3470</v>
      </c>
      <c r="B1056" s="30" t="s">
        <v>5084</v>
      </c>
      <c r="C1056" s="30">
        <v>-11.9</v>
      </c>
      <c r="D1056" s="30">
        <v>-11</v>
      </c>
      <c r="E1056" s="30">
        <v>-6</v>
      </c>
    </row>
    <row r="1057" spans="1:5" x14ac:dyDescent="0.2">
      <c r="A1057" s="30" t="s">
        <v>3306</v>
      </c>
      <c r="B1057" s="30" t="s">
        <v>5085</v>
      </c>
      <c r="C1057" s="30">
        <v>-13.9</v>
      </c>
      <c r="D1057" s="30">
        <v>-30</v>
      </c>
      <c r="E1057" s="30">
        <v>-12</v>
      </c>
    </row>
    <row r="1058" spans="1:5" x14ac:dyDescent="0.2">
      <c r="A1058" s="30" t="s">
        <v>3282</v>
      </c>
      <c r="B1058" s="30" t="s">
        <v>5086</v>
      </c>
      <c r="C1058" s="30">
        <v>3</v>
      </c>
      <c r="D1058" s="30">
        <v>-56</v>
      </c>
      <c r="E1058" s="30">
        <v>9</v>
      </c>
    </row>
    <row r="1059" spans="1:5" x14ac:dyDescent="0.2">
      <c r="A1059" s="30" t="s">
        <v>3233</v>
      </c>
      <c r="B1059" s="30" t="s">
        <v>5087</v>
      </c>
      <c r="C1059" s="30">
        <v>16.100000000000001</v>
      </c>
      <c r="D1059" s="30">
        <v>-91</v>
      </c>
      <c r="E1059" s="30">
        <v>-2</v>
      </c>
    </row>
    <row r="1060" spans="1:5" x14ac:dyDescent="0.2">
      <c r="A1060" s="30" t="s">
        <v>3631</v>
      </c>
      <c r="B1060" s="30" t="s">
        <v>5088</v>
      </c>
      <c r="C1060" s="30">
        <v>-56.3</v>
      </c>
      <c r="D1060" s="30">
        <v>-77</v>
      </c>
      <c r="E1060" s="30">
        <v>-13</v>
      </c>
    </row>
    <row r="1061" spans="1:5" x14ac:dyDescent="0.2">
      <c r="A1061" s="30" t="s">
        <v>3458</v>
      </c>
      <c r="B1061" s="30" t="s">
        <v>5089</v>
      </c>
      <c r="C1061" s="30">
        <v>10.1</v>
      </c>
      <c r="D1061" s="30">
        <v>-33</v>
      </c>
      <c r="E1061" s="30">
        <v>-1</v>
      </c>
    </row>
    <row r="1062" spans="1:5" x14ac:dyDescent="0.2">
      <c r="A1062" s="30" t="s">
        <v>3580</v>
      </c>
      <c r="B1062" s="30" t="s">
        <v>5090</v>
      </c>
      <c r="C1062" s="30">
        <v>51.7</v>
      </c>
      <c r="D1062" s="30">
        <v>17</v>
      </c>
      <c r="E1062" s="30">
        <v>4</v>
      </c>
    </row>
    <row r="1063" spans="1:5" x14ac:dyDescent="0.2">
      <c r="A1063" s="30" t="s">
        <v>3861</v>
      </c>
      <c r="B1063" s="30" t="s">
        <v>5091</v>
      </c>
      <c r="C1063" s="30">
        <v>-22</v>
      </c>
      <c r="D1063" s="30">
        <v>8</v>
      </c>
      <c r="E1063" s="30">
        <v>0</v>
      </c>
    </row>
    <row r="1064" spans="1:5" x14ac:dyDescent="0.2">
      <c r="A1064" s="30" t="s">
        <v>3558</v>
      </c>
      <c r="B1064" s="30" t="s">
        <v>5092</v>
      </c>
      <c r="C1064" s="30">
        <v>-38.299999999999997</v>
      </c>
      <c r="D1064" s="30">
        <v>-20</v>
      </c>
      <c r="E1064" s="30">
        <v>4</v>
      </c>
    </row>
    <row r="1065" spans="1:5" x14ac:dyDescent="0.2">
      <c r="A1065" s="30" t="s">
        <v>3358</v>
      </c>
      <c r="B1065" s="30" t="s">
        <v>5093</v>
      </c>
      <c r="C1065" s="30">
        <v>-13.1</v>
      </c>
      <c r="D1065" s="30">
        <v>5</v>
      </c>
      <c r="E1065" s="30">
        <v>5</v>
      </c>
    </row>
    <row r="1066" spans="1:5" x14ac:dyDescent="0.2">
      <c r="A1066" s="30" t="s">
        <v>3302</v>
      </c>
      <c r="B1066" s="30" t="s">
        <v>5094</v>
      </c>
      <c r="C1066" s="30">
        <v>-48.7</v>
      </c>
      <c r="D1066" s="30">
        <v>-42</v>
      </c>
      <c r="E1066" s="30">
        <v>2</v>
      </c>
    </row>
    <row r="1067" spans="1:5" x14ac:dyDescent="0.2">
      <c r="A1067" s="30" t="s">
        <v>3615</v>
      </c>
      <c r="B1067" s="30" t="s">
        <v>5095</v>
      </c>
      <c r="C1067" s="30">
        <v>-24.6</v>
      </c>
      <c r="D1067" s="30">
        <v>-66</v>
      </c>
      <c r="E1067" s="30">
        <v>-8</v>
      </c>
    </row>
    <row r="1068" spans="1:5" x14ac:dyDescent="0.2">
      <c r="A1068" s="30" t="s">
        <v>3676</v>
      </c>
      <c r="B1068" s="30" t="s">
        <v>5096</v>
      </c>
      <c r="C1068" s="30">
        <v>-17.3</v>
      </c>
      <c r="D1068" s="30">
        <v>-6</v>
      </c>
      <c r="E1068" s="30">
        <v>-2</v>
      </c>
    </row>
    <row r="1069" spans="1:5" x14ac:dyDescent="0.2">
      <c r="A1069" s="30" t="s">
        <v>3894</v>
      </c>
      <c r="B1069" s="30" t="s">
        <v>5097</v>
      </c>
      <c r="C1069" s="30">
        <v>-18.8</v>
      </c>
      <c r="D1069" s="30">
        <v>-3</v>
      </c>
      <c r="E1069" s="30">
        <v>-7</v>
      </c>
    </row>
    <row r="1070" spans="1:5" x14ac:dyDescent="0.2">
      <c r="A1070" s="30" t="s">
        <v>3402</v>
      </c>
      <c r="B1070" s="30" t="s">
        <v>5098</v>
      </c>
      <c r="C1070" s="30">
        <v>-5.5</v>
      </c>
      <c r="D1070" s="30">
        <v>36</v>
      </c>
      <c r="E1070" s="30">
        <v>5</v>
      </c>
    </row>
    <row r="1071" spans="1:5" x14ac:dyDescent="0.2">
      <c r="A1071" s="30" t="s">
        <v>3346</v>
      </c>
      <c r="B1071" s="30" t="s">
        <v>5099</v>
      </c>
      <c r="C1071" s="30">
        <v>39.6</v>
      </c>
      <c r="D1071" s="30">
        <v>8</v>
      </c>
      <c r="E1071" s="30">
        <v>-3</v>
      </c>
    </row>
    <row r="1072" spans="1:5" x14ac:dyDescent="0.2">
      <c r="A1072" s="30" t="s">
        <v>3680</v>
      </c>
      <c r="B1072" s="30" t="s">
        <v>5100</v>
      </c>
      <c r="C1072" s="30">
        <v>0.3</v>
      </c>
      <c r="D1072" s="30">
        <v>-13</v>
      </c>
      <c r="E1072" s="30">
        <v>-9</v>
      </c>
    </row>
    <row r="1073" spans="1:5" x14ac:dyDescent="0.2">
      <c r="A1073" s="30" t="s">
        <v>4024</v>
      </c>
      <c r="B1073" s="30" t="s">
        <v>5101</v>
      </c>
      <c r="C1073" s="30">
        <v>13.9</v>
      </c>
      <c r="D1073" s="30">
        <v>-41</v>
      </c>
      <c r="E1073" s="30">
        <v>1</v>
      </c>
    </row>
    <row r="1074" spans="1:5" x14ac:dyDescent="0.2">
      <c r="A1074" s="30" t="s">
        <v>3619</v>
      </c>
      <c r="B1074" s="30" t="s">
        <v>5102</v>
      </c>
      <c r="C1074" s="30">
        <v>-123</v>
      </c>
      <c r="D1074" s="30">
        <v>-42</v>
      </c>
      <c r="E1074" s="30">
        <v>8</v>
      </c>
    </row>
    <row r="1075" spans="1:5" x14ac:dyDescent="0.2">
      <c r="A1075" s="30" t="s">
        <v>3627</v>
      </c>
      <c r="B1075" s="30" t="s">
        <v>5103</v>
      </c>
      <c r="C1075" s="30">
        <v>-54.7</v>
      </c>
      <c r="D1075" s="30">
        <v>-66</v>
      </c>
      <c r="E1075" s="30">
        <v>-4</v>
      </c>
    </row>
    <row r="1076" spans="1:5" x14ac:dyDescent="0.2">
      <c r="A1076" s="30" t="s">
        <v>3584</v>
      </c>
      <c r="B1076" s="30" t="s">
        <v>5104</v>
      </c>
      <c r="C1076" s="30">
        <v>17.8</v>
      </c>
      <c r="D1076" s="30">
        <v>-18</v>
      </c>
      <c r="E1076" s="30">
        <v>-5</v>
      </c>
    </row>
    <row r="1077" spans="1:5" x14ac:dyDescent="0.2">
      <c r="A1077" s="30" t="s">
        <v>3637</v>
      </c>
      <c r="B1077" s="30" t="s">
        <v>5105</v>
      </c>
      <c r="C1077" s="30">
        <v>12.7</v>
      </c>
      <c r="D1077" s="30">
        <v>8</v>
      </c>
      <c r="E1077" s="30">
        <v>-6</v>
      </c>
    </row>
    <row r="1078" spans="1:5" x14ac:dyDescent="0.2">
      <c r="A1078" s="30" t="s">
        <v>3570</v>
      </c>
      <c r="B1078" s="30" t="s">
        <v>5106</v>
      </c>
      <c r="C1078" s="30">
        <v>-96.5</v>
      </c>
      <c r="D1078" s="30">
        <v>-32</v>
      </c>
      <c r="E1078" s="30">
        <v>-7</v>
      </c>
    </row>
    <row r="1079" spans="1:5" x14ac:dyDescent="0.2">
      <c r="A1079" s="30" t="s">
        <v>3292</v>
      </c>
      <c r="B1079" s="30" t="s">
        <v>5107</v>
      </c>
      <c r="C1079" s="30">
        <v>5</v>
      </c>
      <c r="D1079" s="30">
        <v>-14</v>
      </c>
      <c r="E1079" s="30">
        <v>5</v>
      </c>
    </row>
    <row r="1080" spans="1:5" x14ac:dyDescent="0.2">
      <c r="A1080" s="30" t="s">
        <v>3516</v>
      </c>
      <c r="B1080" s="30" t="s">
        <v>5108</v>
      </c>
      <c r="C1080" s="30">
        <v>-1.4</v>
      </c>
      <c r="D1080" s="30">
        <v>10</v>
      </c>
      <c r="E1080" s="30">
        <v>-5</v>
      </c>
    </row>
    <row r="1081" spans="1:5" x14ac:dyDescent="0.2">
      <c r="A1081" s="30" t="s">
        <v>3308</v>
      </c>
      <c r="B1081" s="30" t="s">
        <v>5109</v>
      </c>
      <c r="C1081" s="30">
        <v>39.6</v>
      </c>
      <c r="D1081" s="30">
        <v>-9</v>
      </c>
      <c r="E1081" s="30">
        <v>1</v>
      </c>
    </row>
    <row r="1082" spans="1:5" x14ac:dyDescent="0.2">
      <c r="A1082" s="30" t="s">
        <v>3514</v>
      </c>
      <c r="B1082" s="30" t="s">
        <v>5110</v>
      </c>
      <c r="C1082" s="30">
        <v>18.899999999999999</v>
      </c>
      <c r="D1082" s="30">
        <v>-23</v>
      </c>
      <c r="E1082" s="30">
        <v>-3</v>
      </c>
    </row>
    <row r="1083" spans="1:5" x14ac:dyDescent="0.2">
      <c r="A1083" s="30" t="s">
        <v>3736</v>
      </c>
      <c r="B1083" s="30" t="s">
        <v>5111</v>
      </c>
      <c r="C1083" s="30">
        <v>7.3</v>
      </c>
      <c r="D1083" s="30">
        <v>29</v>
      </c>
      <c r="E1083" s="30">
        <v>-6</v>
      </c>
    </row>
    <row r="1084" spans="1:5" x14ac:dyDescent="0.2">
      <c r="A1084" s="30" t="s">
        <v>3900</v>
      </c>
      <c r="B1084" s="30" t="s">
        <v>5112</v>
      </c>
      <c r="C1084" s="30">
        <v>-55</v>
      </c>
      <c r="D1084" s="30">
        <v>-17</v>
      </c>
      <c r="E1084" s="30">
        <v>-1</v>
      </c>
    </row>
    <row r="1085" spans="1:5" x14ac:dyDescent="0.2">
      <c r="A1085" s="30" t="s">
        <v>3941</v>
      </c>
      <c r="B1085" s="30" t="s">
        <v>5113</v>
      </c>
      <c r="C1085" s="30">
        <v>-13.4</v>
      </c>
      <c r="D1085" s="30">
        <v>-5</v>
      </c>
      <c r="E1085" s="30">
        <v>-2</v>
      </c>
    </row>
    <row r="1086" spans="1:5" x14ac:dyDescent="0.2">
      <c r="A1086" s="30" t="s">
        <v>3617</v>
      </c>
      <c r="B1086" s="30" t="s">
        <v>5114</v>
      </c>
      <c r="C1086" s="30">
        <v>24.5</v>
      </c>
      <c r="D1086" s="30">
        <v>-65</v>
      </c>
      <c r="E1086" s="30">
        <v>-7</v>
      </c>
    </row>
    <row r="1087" spans="1:5" x14ac:dyDescent="0.2">
      <c r="A1087" s="30" t="s">
        <v>3777</v>
      </c>
      <c r="B1087" s="30" t="s">
        <v>5115</v>
      </c>
      <c r="C1087" s="30">
        <v>36.5</v>
      </c>
      <c r="D1087" s="30">
        <v>8</v>
      </c>
      <c r="E1087" s="30">
        <v>1</v>
      </c>
    </row>
    <row r="1088" spans="1:5" x14ac:dyDescent="0.2">
      <c r="A1088" s="30" t="s">
        <v>3779</v>
      </c>
      <c r="B1088" s="30" t="s">
        <v>5116</v>
      </c>
      <c r="C1088" s="30">
        <v>60.6</v>
      </c>
      <c r="D1088" s="30">
        <v>27</v>
      </c>
      <c r="E1088" s="30">
        <v>2</v>
      </c>
    </row>
    <row r="1089" spans="1:5" x14ac:dyDescent="0.2">
      <c r="A1089" s="30" t="s">
        <v>3781</v>
      </c>
      <c r="B1089" s="30" t="s">
        <v>5117</v>
      </c>
      <c r="C1089" s="30">
        <v>29</v>
      </c>
      <c r="D1089" s="30">
        <v>46</v>
      </c>
      <c r="E1089" s="30">
        <v>6</v>
      </c>
    </row>
    <row r="1090" spans="1:5" x14ac:dyDescent="0.2">
      <c r="A1090" s="30" t="s">
        <v>3783</v>
      </c>
      <c r="B1090" s="30" t="s">
        <v>5118</v>
      </c>
      <c r="C1090" s="30">
        <v>-38.299999999999997</v>
      </c>
      <c r="D1090" s="30">
        <v>-30</v>
      </c>
      <c r="E1090" s="30">
        <v>-2</v>
      </c>
    </row>
    <row r="1091" spans="1:5" x14ac:dyDescent="0.2">
      <c r="A1091" s="30" t="s">
        <v>3863</v>
      </c>
      <c r="B1091" s="30" t="s">
        <v>5119</v>
      </c>
      <c r="C1091" s="30">
        <v>-3.1</v>
      </c>
      <c r="D1091" s="30">
        <v>2</v>
      </c>
      <c r="E1091" s="30">
        <v>2</v>
      </c>
    </row>
    <row r="1092" spans="1:5" x14ac:dyDescent="0.2">
      <c r="A1092" s="30" t="s">
        <v>3945</v>
      </c>
      <c r="B1092" s="30" t="s">
        <v>5120</v>
      </c>
      <c r="C1092" s="30">
        <v>-35.799999999999997</v>
      </c>
      <c r="D1092" s="30">
        <v>-21</v>
      </c>
      <c r="E1092" s="30">
        <v>5</v>
      </c>
    </row>
    <row r="1093" spans="1:5" x14ac:dyDescent="0.2">
      <c r="A1093" s="30" t="s">
        <v>3962</v>
      </c>
      <c r="B1093" s="30" t="s">
        <v>5121</v>
      </c>
      <c r="C1093" s="30">
        <v>-57.8</v>
      </c>
      <c r="D1093" s="30">
        <v>6</v>
      </c>
      <c r="E1093" s="30">
        <v>7</v>
      </c>
    </row>
    <row r="1094" spans="1:5" x14ac:dyDescent="0.2">
      <c r="A1094" s="30" t="s">
        <v>4002</v>
      </c>
      <c r="B1094" s="30" t="s">
        <v>5122</v>
      </c>
      <c r="C1094" s="30">
        <v>-28.1</v>
      </c>
      <c r="D1094" s="30">
        <v>-11</v>
      </c>
      <c r="E1094" s="30">
        <v>4</v>
      </c>
    </row>
    <row r="1095" spans="1:5" x14ac:dyDescent="0.2">
      <c r="A1095" s="30" t="s">
        <v>3799</v>
      </c>
      <c r="B1095" s="30" t="s">
        <v>5123</v>
      </c>
      <c r="C1095" s="30">
        <v>-5.4</v>
      </c>
      <c r="D1095" s="30">
        <v>-59</v>
      </c>
      <c r="E1095" s="30">
        <v>-4</v>
      </c>
    </row>
    <row r="1096" spans="1:5" x14ac:dyDescent="0.2">
      <c r="A1096" s="30" t="s">
        <v>3840</v>
      </c>
      <c r="B1096" s="30" t="s">
        <v>5124</v>
      </c>
      <c r="C1096" s="30">
        <v>-8.1</v>
      </c>
      <c r="D1096" s="30">
        <v>-32</v>
      </c>
      <c r="E1096" s="30">
        <v>-3</v>
      </c>
    </row>
    <row r="1097" spans="1:5" x14ac:dyDescent="0.2">
      <c r="A1097" s="30" t="s">
        <v>3882</v>
      </c>
      <c r="B1097" s="30" t="s">
        <v>5125</v>
      </c>
      <c r="C1097" s="30">
        <v>-25</v>
      </c>
      <c r="D1097" s="30">
        <v>-38</v>
      </c>
      <c r="E1097" s="30">
        <v>-3</v>
      </c>
    </row>
    <row r="1098" spans="1:5" x14ac:dyDescent="0.2">
      <c r="A1098" s="30" t="s">
        <v>3922</v>
      </c>
      <c r="B1098" s="30" t="s">
        <v>5126</v>
      </c>
      <c r="C1098" s="30">
        <v>34.1</v>
      </c>
      <c r="D1098" s="30">
        <v>6</v>
      </c>
      <c r="E1098" s="30">
        <v>-2</v>
      </c>
    </row>
    <row r="1099" spans="1:5" x14ac:dyDescent="0.2">
      <c r="A1099" s="30" t="s">
        <v>3964</v>
      </c>
      <c r="B1099" s="30" t="s">
        <v>5127</v>
      </c>
      <c r="C1099" s="30">
        <v>-90.3</v>
      </c>
      <c r="D1099" s="30">
        <v>18</v>
      </c>
      <c r="E1099" s="30">
        <v>-7</v>
      </c>
    </row>
    <row r="1100" spans="1:5" x14ac:dyDescent="0.2">
      <c r="A1100" s="30" t="s">
        <v>3990</v>
      </c>
      <c r="B1100" s="30" t="s">
        <v>5128</v>
      </c>
      <c r="C1100" s="30">
        <v>19.899999999999999</v>
      </c>
      <c r="D1100" s="30">
        <v>-62</v>
      </c>
      <c r="E1100" s="30">
        <v>3</v>
      </c>
    </row>
    <row r="1101" spans="1:5" x14ac:dyDescent="0.2">
      <c r="A1101" s="30" t="s">
        <v>3787</v>
      </c>
      <c r="B1101" s="30" t="s">
        <v>5129</v>
      </c>
      <c r="C1101" s="30">
        <v>-5.2</v>
      </c>
      <c r="D1101" s="30">
        <v>12</v>
      </c>
      <c r="E1101" s="30">
        <v>3</v>
      </c>
    </row>
    <row r="1102" spans="1:5" x14ac:dyDescent="0.2">
      <c r="A1102" s="30" t="s">
        <v>3828</v>
      </c>
      <c r="B1102" s="30" t="s">
        <v>5130</v>
      </c>
      <c r="C1102" s="30">
        <v>26.2</v>
      </c>
      <c r="D1102" s="30">
        <v>-9</v>
      </c>
      <c r="E1102" s="30">
        <v>4</v>
      </c>
    </row>
    <row r="1103" spans="1:5" x14ac:dyDescent="0.2">
      <c r="A1103" s="30" t="s">
        <v>3869</v>
      </c>
      <c r="B1103" s="30" t="s">
        <v>5131</v>
      </c>
      <c r="C1103" s="30">
        <v>-114.9</v>
      </c>
      <c r="D1103" s="30">
        <v>27</v>
      </c>
      <c r="E1103" s="30">
        <v>3</v>
      </c>
    </row>
    <row r="1104" spans="1:5" x14ac:dyDescent="0.2">
      <c r="A1104" s="30" t="s">
        <v>3910</v>
      </c>
      <c r="B1104" s="30" t="s">
        <v>5132</v>
      </c>
      <c r="C1104" s="30">
        <v>-13.2</v>
      </c>
      <c r="D1104" s="30">
        <v>-19</v>
      </c>
      <c r="E1104" s="30">
        <v>3</v>
      </c>
    </row>
    <row r="1105" spans="1:5" x14ac:dyDescent="0.2">
      <c r="A1105" s="30" t="s">
        <v>3263</v>
      </c>
      <c r="B1105" s="30" t="s">
        <v>5133</v>
      </c>
      <c r="C1105" s="30">
        <v>12</v>
      </c>
      <c r="D1105" s="30">
        <v>10</v>
      </c>
      <c r="E1105" s="30">
        <v>-3</v>
      </c>
    </row>
    <row r="1106" spans="1:5" x14ac:dyDescent="0.2">
      <c r="A1106" s="30" t="s">
        <v>3954</v>
      </c>
      <c r="B1106" s="30" t="s">
        <v>5134</v>
      </c>
      <c r="C1106" s="30">
        <v>-36</v>
      </c>
      <c r="D1106" s="30">
        <v>-49</v>
      </c>
      <c r="E1106" s="30">
        <v>6</v>
      </c>
    </row>
    <row r="1107" spans="1:5" x14ac:dyDescent="0.2">
      <c r="A1107" s="30" t="s">
        <v>3994</v>
      </c>
      <c r="B1107" s="30" t="s">
        <v>5135</v>
      </c>
      <c r="C1107" s="30">
        <v>-26.7</v>
      </c>
      <c r="D1107" s="30">
        <v>-2</v>
      </c>
      <c r="E1107" s="30">
        <v>9</v>
      </c>
    </row>
    <row r="1108" spans="1:5" x14ac:dyDescent="0.2">
      <c r="A1108" s="30" t="s">
        <v>3791</v>
      </c>
      <c r="B1108" s="30" t="s">
        <v>5136</v>
      </c>
      <c r="C1108" s="30">
        <v>-224.2</v>
      </c>
      <c r="D1108" s="30">
        <v>-194</v>
      </c>
      <c r="E1108" s="30">
        <v>5</v>
      </c>
    </row>
    <row r="1109" spans="1:5" x14ac:dyDescent="0.2">
      <c r="A1109" s="30" t="s">
        <v>3832</v>
      </c>
      <c r="B1109" s="30" t="s">
        <v>5137</v>
      </c>
      <c r="C1109" s="30">
        <v>-63.1</v>
      </c>
      <c r="D1109" s="30">
        <v>-26</v>
      </c>
      <c r="E1109" s="30">
        <v>-4</v>
      </c>
    </row>
    <row r="1110" spans="1:5" x14ac:dyDescent="0.2">
      <c r="A1110" s="30" t="s">
        <v>3874</v>
      </c>
      <c r="B1110" s="30" t="s">
        <v>5138</v>
      </c>
      <c r="C1110" s="30">
        <v>22.9</v>
      </c>
      <c r="D1110" s="30">
        <v>21</v>
      </c>
      <c r="E1110" s="30">
        <v>-3</v>
      </c>
    </row>
    <row r="1111" spans="1:5" x14ac:dyDescent="0.2">
      <c r="A1111" s="30" t="s">
        <v>3914</v>
      </c>
      <c r="B1111" s="30" t="s">
        <v>5139</v>
      </c>
      <c r="C1111" s="30">
        <v>36.9</v>
      </c>
      <c r="D1111" s="30">
        <v>-5</v>
      </c>
      <c r="E1111" s="30">
        <v>0</v>
      </c>
    </row>
    <row r="1112" spans="1:5" x14ac:dyDescent="0.2">
      <c r="A1112" s="30" t="s">
        <v>3956</v>
      </c>
      <c r="B1112" s="30" t="s">
        <v>5140</v>
      </c>
      <c r="C1112" s="30">
        <v>-24.9</v>
      </c>
      <c r="D1112" s="30">
        <v>-9</v>
      </c>
      <c r="E1112" s="30">
        <v>1</v>
      </c>
    </row>
    <row r="1113" spans="1:5" x14ac:dyDescent="0.2">
      <c r="A1113" s="30" t="s">
        <v>3645</v>
      </c>
      <c r="B1113" s="30" t="s">
        <v>5141</v>
      </c>
      <c r="C1113" s="30">
        <v>14.4</v>
      </c>
      <c r="D1113" s="30">
        <v>-75</v>
      </c>
      <c r="E1113" s="30">
        <v>-8</v>
      </c>
    </row>
    <row r="1114" spans="1:5" x14ac:dyDescent="0.2">
      <c r="A1114" s="30" t="s">
        <v>3688</v>
      </c>
      <c r="B1114" s="30" t="s">
        <v>5142</v>
      </c>
      <c r="C1114" s="30">
        <v>19.399999999999999</v>
      </c>
      <c r="D1114" s="30">
        <v>-14</v>
      </c>
      <c r="E1114" s="30">
        <v>-6</v>
      </c>
    </row>
    <row r="1115" spans="1:5" x14ac:dyDescent="0.2">
      <c r="A1115" s="30" t="s">
        <v>3690</v>
      </c>
      <c r="B1115" s="30" t="s">
        <v>5143</v>
      </c>
      <c r="C1115" s="30">
        <v>-56.9</v>
      </c>
      <c r="D1115" s="30">
        <v>13</v>
      </c>
      <c r="E1115" s="30">
        <v>-2</v>
      </c>
    </row>
    <row r="1116" spans="1:5" x14ac:dyDescent="0.2">
      <c r="A1116" s="30" t="s">
        <v>3692</v>
      </c>
      <c r="B1116" s="30" t="s">
        <v>5144</v>
      </c>
      <c r="C1116" s="30">
        <v>86.8</v>
      </c>
      <c r="D1116" s="30">
        <v>15</v>
      </c>
      <c r="E1116" s="30">
        <v>7</v>
      </c>
    </row>
    <row r="1117" spans="1:5" x14ac:dyDescent="0.2">
      <c r="A1117" s="30" t="s">
        <v>3694</v>
      </c>
      <c r="B1117" s="30" t="s">
        <v>5145</v>
      </c>
      <c r="C1117" s="30">
        <v>31.4</v>
      </c>
      <c r="D1117" s="30">
        <v>20</v>
      </c>
      <c r="E1117" s="30">
        <v>3</v>
      </c>
    </row>
    <row r="1118" spans="1:5" x14ac:dyDescent="0.2">
      <c r="A1118" s="30" t="s">
        <v>3696</v>
      </c>
      <c r="B1118" s="30" t="s">
        <v>5146</v>
      </c>
      <c r="C1118" s="30">
        <v>41.4</v>
      </c>
      <c r="D1118" s="30">
        <v>46</v>
      </c>
      <c r="E1118" s="30">
        <v>2</v>
      </c>
    </row>
    <row r="1119" spans="1:5" x14ac:dyDescent="0.2">
      <c r="A1119" s="30" t="s">
        <v>3698</v>
      </c>
      <c r="B1119" s="30" t="s">
        <v>5147</v>
      </c>
      <c r="C1119" s="30">
        <v>11.6</v>
      </c>
      <c r="D1119" s="30">
        <v>6</v>
      </c>
      <c r="E1119" s="30">
        <v>-1</v>
      </c>
    </row>
    <row r="1120" spans="1:5" x14ac:dyDescent="0.2">
      <c r="A1120" s="30" t="s">
        <v>3700</v>
      </c>
      <c r="B1120" s="30" t="s">
        <v>5148</v>
      </c>
      <c r="C1120" s="30">
        <v>-79.3</v>
      </c>
      <c r="D1120" s="30">
        <v>-118</v>
      </c>
      <c r="E1120" s="30">
        <v>3</v>
      </c>
    </row>
    <row r="1121" spans="1:5" x14ac:dyDescent="0.2">
      <c r="A1121" s="30" t="s">
        <v>3702</v>
      </c>
      <c r="B1121" s="30" t="s">
        <v>5149</v>
      </c>
      <c r="C1121" s="30">
        <v>-37.200000000000003</v>
      </c>
      <c r="D1121" s="30">
        <v>-28</v>
      </c>
      <c r="E1121" s="30">
        <v>-2</v>
      </c>
    </row>
    <row r="1122" spans="1:5" x14ac:dyDescent="0.2">
      <c r="A1122" s="30" t="s">
        <v>3744</v>
      </c>
      <c r="B1122" s="30" t="s">
        <v>5150</v>
      </c>
      <c r="C1122" s="30">
        <v>7.8</v>
      </c>
      <c r="D1122" s="30">
        <v>20</v>
      </c>
      <c r="E1122" s="30">
        <v>-6</v>
      </c>
    </row>
    <row r="1123" spans="1:5" x14ac:dyDescent="0.2">
      <c r="A1123" s="30" t="s">
        <v>3748</v>
      </c>
      <c r="B1123" s="30" t="s">
        <v>5151</v>
      </c>
      <c r="C1123" s="30">
        <v>-20.8</v>
      </c>
      <c r="D1123" s="30">
        <v>29</v>
      </c>
      <c r="E1123" s="30">
        <v>-1</v>
      </c>
    </row>
    <row r="1124" spans="1:5" x14ac:dyDescent="0.2">
      <c r="A1124" s="30" t="s">
        <v>3750</v>
      </c>
      <c r="B1124" s="30" t="s">
        <v>5152</v>
      </c>
      <c r="C1124" s="30">
        <v>-34.4</v>
      </c>
      <c r="D1124" s="30">
        <v>31</v>
      </c>
      <c r="E1124" s="30">
        <v>3</v>
      </c>
    </row>
    <row r="1125" spans="1:5" x14ac:dyDescent="0.2">
      <c r="A1125" s="30" t="s">
        <v>3752</v>
      </c>
      <c r="B1125" s="30" t="s">
        <v>5153</v>
      </c>
      <c r="C1125" s="30">
        <v>18.100000000000001</v>
      </c>
      <c r="D1125" s="30">
        <v>-20</v>
      </c>
      <c r="E1125" s="30">
        <v>1</v>
      </c>
    </row>
    <row r="1126" spans="1:5" x14ac:dyDescent="0.2">
      <c r="A1126" s="30" t="s">
        <v>3758</v>
      </c>
      <c r="B1126" s="30" t="s">
        <v>5154</v>
      </c>
      <c r="C1126" s="30">
        <v>11.8</v>
      </c>
      <c r="D1126" s="30">
        <v>-32</v>
      </c>
      <c r="E1126" s="30">
        <v>-1</v>
      </c>
    </row>
    <row r="1127" spans="1:5" x14ac:dyDescent="0.2">
      <c r="A1127" s="30" t="s">
        <v>3978</v>
      </c>
      <c r="B1127" s="30" t="s">
        <v>5155</v>
      </c>
      <c r="C1127" s="30">
        <v>-20.6</v>
      </c>
      <c r="D1127" s="30">
        <v>-61</v>
      </c>
      <c r="E1127" s="30">
        <v>-2</v>
      </c>
    </row>
    <row r="1128" spans="1:5" x14ac:dyDescent="0.2">
      <c r="A1128" s="30" t="s">
        <v>3996</v>
      </c>
      <c r="B1128" s="30" t="s">
        <v>5156</v>
      </c>
      <c r="C1128" s="30">
        <v>-21.5</v>
      </c>
      <c r="D1128" s="30">
        <v>-70</v>
      </c>
      <c r="E1128" s="30">
        <v>4</v>
      </c>
    </row>
    <row r="1129" spans="1:5" x14ac:dyDescent="0.2">
      <c r="A1129" s="30" t="s">
        <v>3249</v>
      </c>
      <c r="B1129" s="30" t="s">
        <v>5157</v>
      </c>
      <c r="C1129" s="30">
        <v>26.7</v>
      </c>
      <c r="D1129" s="30">
        <v>-56</v>
      </c>
      <c r="E1129" s="30">
        <v>-2</v>
      </c>
    </row>
    <row r="1130" spans="1:5" x14ac:dyDescent="0.2">
      <c r="A1130" s="30" t="s">
        <v>3265</v>
      </c>
      <c r="B1130" s="30" t="s">
        <v>5158</v>
      </c>
      <c r="C1130" s="30">
        <v>48.6</v>
      </c>
      <c r="D1130" s="30">
        <v>51</v>
      </c>
      <c r="E1130" s="30">
        <v>3</v>
      </c>
    </row>
    <row r="1131" spans="1:5" x14ac:dyDescent="0.2">
      <c r="A1131" s="30" t="s">
        <v>3968</v>
      </c>
      <c r="B1131" s="30" t="s">
        <v>5159</v>
      </c>
      <c r="C1131" s="30">
        <v>19.899999999999999</v>
      </c>
      <c r="D1131" s="30">
        <v>-17</v>
      </c>
      <c r="E1131" s="30">
        <v>3</v>
      </c>
    </row>
    <row r="1132" spans="1:5" x14ac:dyDescent="0.2">
      <c r="A1132" s="30" t="s">
        <v>3324</v>
      </c>
      <c r="B1132" s="30" t="s">
        <v>5160</v>
      </c>
      <c r="C1132" s="30">
        <v>-63.2</v>
      </c>
      <c r="D1132" s="30">
        <v>-9</v>
      </c>
      <c r="E1132" s="30">
        <v>1</v>
      </c>
    </row>
    <row r="1133" spans="1:5" x14ac:dyDescent="0.2">
      <c r="A1133" s="30" t="s">
        <v>3939</v>
      </c>
      <c r="B1133" s="30" t="s">
        <v>5161</v>
      </c>
      <c r="C1133" s="30">
        <v>-79.099999999999994</v>
      </c>
      <c r="D1133" s="30">
        <v>-32</v>
      </c>
      <c r="E1133" s="30">
        <v>-2</v>
      </c>
    </row>
    <row r="1134" spans="1:5" x14ac:dyDescent="0.2">
      <c r="A1134" s="30" t="s">
        <v>3366</v>
      </c>
      <c r="B1134" s="30" t="s">
        <v>5162</v>
      </c>
      <c r="C1134" s="30">
        <v>19.899999999999999</v>
      </c>
      <c r="D1134" s="30">
        <v>-33</v>
      </c>
      <c r="E1134" s="30">
        <v>3</v>
      </c>
    </row>
    <row r="1135" spans="1:5" x14ac:dyDescent="0.2">
      <c r="A1135" s="30" t="s">
        <v>3431</v>
      </c>
      <c r="B1135" s="30" t="s">
        <v>5163</v>
      </c>
      <c r="C1135" s="30">
        <v>-30.6</v>
      </c>
      <c r="D1135" s="30">
        <v>1</v>
      </c>
      <c r="E1135" s="30">
        <v>-4</v>
      </c>
    </row>
    <row r="1136" spans="1:5" x14ac:dyDescent="0.2">
      <c r="A1136" s="30" t="s">
        <v>3486</v>
      </c>
      <c r="B1136" s="30" t="s">
        <v>5164</v>
      </c>
      <c r="C1136" s="30">
        <v>78.599999999999994</v>
      </c>
      <c r="D1136" s="30">
        <v>-14</v>
      </c>
      <c r="E1136" s="30">
        <v>0</v>
      </c>
    </row>
    <row r="1137" spans="1:5" x14ac:dyDescent="0.2">
      <c r="A1137" s="30" t="s">
        <v>3815</v>
      </c>
      <c r="B1137" s="30" t="s">
        <v>5165</v>
      </c>
      <c r="C1137" s="30">
        <v>14</v>
      </c>
      <c r="D1137" s="30">
        <v>-17</v>
      </c>
      <c r="E1137" s="30">
        <v>-2</v>
      </c>
    </row>
    <row r="1138" spans="1:5" x14ac:dyDescent="0.2">
      <c r="A1138" s="30" t="s">
        <v>3320</v>
      </c>
      <c r="B1138" s="30" t="s">
        <v>5166</v>
      </c>
      <c r="C1138" s="30">
        <v>-32</v>
      </c>
      <c r="D1138" s="30">
        <v>-75</v>
      </c>
      <c r="E1138" s="30">
        <v>-5</v>
      </c>
    </row>
    <row r="1139" spans="1:5" x14ac:dyDescent="0.2">
      <c r="A1139" s="30" t="s">
        <v>3898</v>
      </c>
      <c r="B1139" s="30" t="s">
        <v>5167</v>
      </c>
      <c r="C1139" s="30">
        <v>-4.9000000000000004</v>
      </c>
      <c r="D1139" s="30">
        <v>-17</v>
      </c>
      <c r="E1139" s="30">
        <v>2</v>
      </c>
    </row>
    <row r="1140" spans="1:5" x14ac:dyDescent="0.2">
      <c r="A1140" s="30" t="s">
        <v>3316</v>
      </c>
      <c r="B1140" s="30" t="s">
        <v>5168</v>
      </c>
      <c r="C1140" s="30">
        <v>-25.6</v>
      </c>
      <c r="D1140" s="30">
        <v>-75</v>
      </c>
      <c r="E1140" s="30">
        <v>-8</v>
      </c>
    </row>
    <row r="1141" spans="1:5" x14ac:dyDescent="0.2">
      <c r="A1141" s="30" t="s">
        <v>4006</v>
      </c>
      <c r="B1141" s="30" t="s">
        <v>5169</v>
      </c>
      <c r="C1141" s="30">
        <v>75.8</v>
      </c>
      <c r="D1141" s="30">
        <v>-40</v>
      </c>
      <c r="E1141" s="30">
        <v>18</v>
      </c>
    </row>
    <row r="1142" spans="1:5" x14ac:dyDescent="0.2">
      <c r="A1142" s="30" t="s">
        <v>3261</v>
      </c>
      <c r="B1142" s="30" t="s">
        <v>5170</v>
      </c>
      <c r="C1142" s="30">
        <v>17.2</v>
      </c>
      <c r="D1142" s="30">
        <v>-66</v>
      </c>
      <c r="E1142" s="30">
        <v>3</v>
      </c>
    </row>
    <row r="1143" spans="1:5" x14ac:dyDescent="0.2">
      <c r="A1143" s="30" t="s">
        <v>3490</v>
      </c>
      <c r="B1143" s="30" t="s">
        <v>5171</v>
      </c>
      <c r="C1143" s="30">
        <v>16.2</v>
      </c>
      <c r="D1143" s="30">
        <v>8</v>
      </c>
      <c r="E1143" s="30">
        <v>-2</v>
      </c>
    </row>
    <row r="1144" spans="1:5" x14ac:dyDescent="0.2">
      <c r="A1144" s="30" t="s">
        <v>3980</v>
      </c>
      <c r="B1144" s="30" t="s">
        <v>5172</v>
      </c>
      <c r="C1144" s="30">
        <v>41.8</v>
      </c>
      <c r="D1144" s="30">
        <v>10</v>
      </c>
      <c r="E1144" s="30">
        <v>2</v>
      </c>
    </row>
    <row r="1145" spans="1:5" x14ac:dyDescent="0.2">
      <c r="A1145" s="30" t="s">
        <v>3482</v>
      </c>
      <c r="B1145" s="30" t="s">
        <v>5173</v>
      </c>
      <c r="C1145" s="30">
        <v>92.9</v>
      </c>
      <c r="D1145" s="30">
        <v>-136</v>
      </c>
      <c r="E1145" s="30">
        <v>-1</v>
      </c>
    </row>
    <row r="1146" spans="1:5" x14ac:dyDescent="0.2">
      <c r="A1146" s="30" t="s">
        <v>4018</v>
      </c>
      <c r="B1146" s="30" t="s">
        <v>5174</v>
      </c>
      <c r="C1146" s="30">
        <v>20.9</v>
      </c>
      <c r="D1146" s="30">
        <v>-74</v>
      </c>
      <c r="E1146" s="30">
        <v>-5</v>
      </c>
    </row>
    <row r="1147" spans="1:5" x14ac:dyDescent="0.2">
      <c r="A1147" s="30" t="s">
        <v>3318</v>
      </c>
      <c r="B1147" s="30" t="s">
        <v>5175</v>
      </c>
      <c r="C1147" s="30">
        <v>-10.7</v>
      </c>
      <c r="D1147" s="30">
        <v>-16</v>
      </c>
      <c r="E1147" s="30">
        <v>2</v>
      </c>
    </row>
    <row r="1148" spans="1:5" x14ac:dyDescent="0.2">
      <c r="A1148" s="30" t="s">
        <v>3803</v>
      </c>
      <c r="B1148" s="30" t="s">
        <v>5176</v>
      </c>
      <c r="C1148" s="30">
        <v>-75</v>
      </c>
      <c r="D1148" s="30">
        <v>-175</v>
      </c>
      <c r="E1148" s="30">
        <v>-1</v>
      </c>
    </row>
    <row r="1149" spans="1:5" x14ac:dyDescent="0.2">
      <c r="A1149" s="30" t="s">
        <v>3253</v>
      </c>
      <c r="B1149" s="30" t="s">
        <v>5177</v>
      </c>
      <c r="C1149" s="30">
        <v>8.4</v>
      </c>
      <c r="D1149" s="30">
        <v>-44</v>
      </c>
      <c r="E1149" s="30">
        <v>15</v>
      </c>
    </row>
    <row r="1150" spans="1:5" x14ac:dyDescent="0.2">
      <c r="A1150" s="30" t="s">
        <v>3257</v>
      </c>
      <c r="B1150" s="30" t="s">
        <v>5178</v>
      </c>
      <c r="C1150" s="30">
        <v>-2.4</v>
      </c>
      <c r="D1150" s="30">
        <v>13</v>
      </c>
      <c r="E1150" s="30">
        <v>7</v>
      </c>
    </row>
    <row r="1151" spans="1:5" x14ac:dyDescent="0.2">
      <c r="A1151" s="30" t="s">
        <v>3312</v>
      </c>
      <c r="B1151" s="30" t="s">
        <v>5179</v>
      </c>
      <c r="C1151" s="30">
        <v>16.600000000000001</v>
      </c>
      <c r="D1151" s="30">
        <v>-130</v>
      </c>
      <c r="E1151" s="30">
        <v>-8</v>
      </c>
    </row>
    <row r="1152" spans="1:5" x14ac:dyDescent="0.2">
      <c r="A1152" s="30" t="s">
        <v>3420</v>
      </c>
      <c r="B1152" s="30" t="s">
        <v>5180</v>
      </c>
      <c r="C1152" s="30">
        <v>-45.4</v>
      </c>
      <c r="D1152" s="30">
        <v>-94</v>
      </c>
      <c r="E1152" s="30">
        <v>-4</v>
      </c>
    </row>
    <row r="1153" spans="1:5" x14ac:dyDescent="0.2">
      <c r="A1153" s="30" t="s">
        <v>3424</v>
      </c>
      <c r="B1153" s="30" t="s">
        <v>5181</v>
      </c>
      <c r="C1153" s="30">
        <v>-146.69999999999999</v>
      </c>
      <c r="D1153" s="30">
        <v>-98</v>
      </c>
      <c r="E1153" s="30">
        <v>-7</v>
      </c>
    </row>
    <row r="1154" spans="1:5" x14ac:dyDescent="0.2">
      <c r="A1154" s="30" t="s">
        <v>3376</v>
      </c>
      <c r="B1154" s="30" t="s">
        <v>5182</v>
      </c>
      <c r="C1154" s="30">
        <v>-48.1</v>
      </c>
      <c r="D1154" s="30">
        <v>-18</v>
      </c>
      <c r="E1154" s="30">
        <v>-1</v>
      </c>
    </row>
    <row r="1155" spans="1:5" x14ac:dyDescent="0.2">
      <c r="A1155" s="30" t="s">
        <v>3436</v>
      </c>
      <c r="B1155" s="30" t="s">
        <v>5183</v>
      </c>
      <c r="C1155" s="30">
        <v>-58.9</v>
      </c>
      <c r="D1155" s="30">
        <v>-14</v>
      </c>
      <c r="E1155" s="30">
        <v>-4</v>
      </c>
    </row>
    <row r="1156" spans="1:5" x14ac:dyDescent="0.2">
      <c r="A1156" s="30" t="s">
        <v>3484</v>
      </c>
      <c r="B1156" s="30" t="s">
        <v>5184</v>
      </c>
      <c r="C1156" s="30">
        <v>-0.5</v>
      </c>
      <c r="D1156" s="30">
        <v>8</v>
      </c>
      <c r="E1156" s="30">
        <v>-2</v>
      </c>
    </row>
    <row r="1157" spans="1:5" x14ac:dyDescent="0.2">
      <c r="A1157" s="30" t="s">
        <v>4008</v>
      </c>
      <c r="B1157" s="30" t="s">
        <v>5185</v>
      </c>
      <c r="C1157" s="30">
        <v>-51.5</v>
      </c>
      <c r="D1157" s="30">
        <v>-57</v>
      </c>
      <c r="E1157" s="30">
        <v>15</v>
      </c>
    </row>
    <row r="1158" spans="1:5" x14ac:dyDescent="0.2">
      <c r="A1158" s="30" t="s">
        <v>3314</v>
      </c>
      <c r="B1158" s="30" t="s">
        <v>5186</v>
      </c>
      <c r="C1158" s="30">
        <v>-112.2</v>
      </c>
      <c r="D1158" s="30">
        <v>-80</v>
      </c>
      <c r="E1158" s="30">
        <v>-16</v>
      </c>
    </row>
    <row r="1159" spans="1:5" x14ac:dyDescent="0.2">
      <c r="A1159" s="30" t="s">
        <v>3374</v>
      </c>
      <c r="B1159" s="30" t="s">
        <v>5187</v>
      </c>
      <c r="C1159" s="30">
        <v>-189.2</v>
      </c>
      <c r="D1159" s="30">
        <v>-14</v>
      </c>
      <c r="E1159" s="30">
        <v>-6</v>
      </c>
    </row>
    <row r="1160" spans="1:5" x14ac:dyDescent="0.2">
      <c r="A1160" s="30" t="s">
        <v>3259</v>
      </c>
      <c r="B1160" s="30" t="s">
        <v>5188</v>
      </c>
      <c r="C1160" s="30">
        <v>-22.8</v>
      </c>
      <c r="D1160" s="30">
        <v>3</v>
      </c>
      <c r="E1160" s="30">
        <v>-1</v>
      </c>
    </row>
    <row r="1161" spans="1:5" x14ac:dyDescent="0.2">
      <c r="A1161" s="30" t="s">
        <v>3966</v>
      </c>
      <c r="B1161" s="30" t="s">
        <v>5189</v>
      </c>
      <c r="C1161" s="30">
        <v>-25.7</v>
      </c>
      <c r="D1161" s="30">
        <v>-45</v>
      </c>
      <c r="E1161" s="30">
        <v>-6</v>
      </c>
    </row>
    <row r="1162" spans="1:5" x14ac:dyDescent="0.2">
      <c r="A1162" s="30" t="s">
        <v>3488</v>
      </c>
      <c r="B1162" s="30" t="s">
        <v>5190</v>
      </c>
      <c r="C1162" s="30">
        <v>-100.8</v>
      </c>
      <c r="D1162" s="30">
        <v>1</v>
      </c>
      <c r="E1162" s="30">
        <v>-6</v>
      </c>
    </row>
    <row r="1163" spans="1:5" x14ac:dyDescent="0.2">
      <c r="A1163" s="30" t="s">
        <v>3372</v>
      </c>
      <c r="B1163" s="30" t="s">
        <v>5191</v>
      </c>
      <c r="C1163" s="30">
        <v>-83.5</v>
      </c>
      <c r="D1163" s="30">
        <v>-23</v>
      </c>
      <c r="E1163" s="30">
        <v>-3</v>
      </c>
    </row>
    <row r="1164" spans="1:5" x14ac:dyDescent="0.2">
      <c r="A1164" s="30" t="s">
        <v>3368</v>
      </c>
      <c r="B1164" s="30" t="s">
        <v>5192</v>
      </c>
      <c r="C1164" s="30">
        <v>-61.4</v>
      </c>
      <c r="D1164" s="30">
        <v>-16</v>
      </c>
      <c r="E1164" s="30">
        <v>-1</v>
      </c>
    </row>
    <row r="1165" spans="1:5" x14ac:dyDescent="0.2">
      <c r="A1165" s="30" t="s">
        <v>3886</v>
      </c>
      <c r="B1165" s="30" t="s">
        <v>5193</v>
      </c>
      <c r="C1165" s="30">
        <v>-31.5</v>
      </c>
      <c r="D1165" s="30">
        <v>0</v>
      </c>
      <c r="E1165" s="30">
        <v>-6</v>
      </c>
    </row>
    <row r="1166" spans="1:5" x14ac:dyDescent="0.2">
      <c r="A1166" s="30" t="s">
        <v>4020</v>
      </c>
      <c r="B1166" s="30" t="s">
        <v>5194</v>
      </c>
      <c r="C1166" s="30">
        <v>43.6</v>
      </c>
      <c r="D1166" s="30">
        <v>19</v>
      </c>
      <c r="E1166" s="30">
        <v>1</v>
      </c>
    </row>
    <row r="1167" spans="1:5" x14ac:dyDescent="0.2">
      <c r="A1167" s="30" t="s">
        <v>3255</v>
      </c>
      <c r="B1167" s="30" t="s">
        <v>5195</v>
      </c>
      <c r="C1167" s="30">
        <v>47.7</v>
      </c>
      <c r="D1167" s="30">
        <v>5</v>
      </c>
      <c r="E1167" s="30">
        <v>1</v>
      </c>
    </row>
    <row r="1168" spans="1:5" x14ac:dyDescent="0.2">
      <c r="A1168" s="30" t="s">
        <v>3926</v>
      </c>
      <c r="B1168" s="30" t="s">
        <v>5196</v>
      </c>
      <c r="C1168" s="30">
        <v>-24.9</v>
      </c>
      <c r="D1168" s="30">
        <v>4</v>
      </c>
      <c r="E1168" s="30">
        <v>-4</v>
      </c>
    </row>
    <row r="1169" spans="1:5" x14ac:dyDescent="0.2">
      <c r="A1169" s="30" t="s">
        <v>3268</v>
      </c>
      <c r="B1169" s="30" t="s">
        <v>5197</v>
      </c>
      <c r="C1169" s="30">
        <v>-20.3</v>
      </c>
      <c r="D1169" s="30">
        <v>-37</v>
      </c>
      <c r="E1169" s="30">
        <v>-1</v>
      </c>
    </row>
    <row r="1170" spans="1:5" x14ac:dyDescent="0.2">
      <c r="A1170" s="30" t="s">
        <v>3429</v>
      </c>
      <c r="B1170" s="30" t="s">
        <v>5198</v>
      </c>
      <c r="C1170" s="30">
        <v>-117.8</v>
      </c>
      <c r="D1170" s="30">
        <v>-68</v>
      </c>
      <c r="E1170" s="30">
        <v>-8</v>
      </c>
    </row>
    <row r="1171" spans="1:5" x14ac:dyDescent="0.2">
      <c r="A1171" s="30" t="s">
        <v>3296</v>
      </c>
      <c r="B1171" s="30" t="s">
        <v>5199</v>
      </c>
      <c r="C1171" s="30">
        <v>1.7</v>
      </c>
      <c r="D1171" s="30">
        <v>-28</v>
      </c>
      <c r="E1171" s="30">
        <v>-1</v>
      </c>
    </row>
    <row r="1172" spans="1:5" x14ac:dyDescent="0.2">
      <c r="A1172" s="30" t="s">
        <v>3635</v>
      </c>
      <c r="B1172" s="30" t="s">
        <v>5200</v>
      </c>
      <c r="C1172" s="30">
        <v>3.8</v>
      </c>
      <c r="D1172" s="30">
        <v>19</v>
      </c>
      <c r="E1172" s="30">
        <v>-11</v>
      </c>
    </row>
    <row r="1173" spans="1:5" x14ac:dyDescent="0.2">
      <c r="A1173" s="30" t="s">
        <v>3456</v>
      </c>
      <c r="B1173" s="30" t="s">
        <v>5201</v>
      </c>
      <c r="C1173" s="30">
        <v>-0.3</v>
      </c>
      <c r="D1173" s="30">
        <v>-11</v>
      </c>
      <c r="E1173" s="30">
        <v>-11</v>
      </c>
    </row>
    <row r="1174" spans="1:5" x14ac:dyDescent="0.2">
      <c r="A1174" s="30" t="s">
        <v>3410</v>
      </c>
      <c r="B1174" s="30" t="s">
        <v>5202</v>
      </c>
      <c r="C1174" s="30">
        <v>78.099999999999994</v>
      </c>
      <c r="D1174" s="30">
        <v>-32</v>
      </c>
      <c r="E1174" s="30">
        <v>6</v>
      </c>
    </row>
    <row r="1175" spans="1:5" x14ac:dyDescent="0.2">
      <c r="A1175" s="30" t="s">
        <v>3633</v>
      </c>
      <c r="B1175" s="30" t="s">
        <v>5203</v>
      </c>
      <c r="C1175" s="30">
        <v>13.4</v>
      </c>
      <c r="D1175" s="30">
        <v>-14</v>
      </c>
      <c r="E1175" s="30">
        <v>-11</v>
      </c>
    </row>
    <row r="1176" spans="1:5" x14ac:dyDescent="0.2">
      <c r="A1176" s="30" t="s">
        <v>3734</v>
      </c>
      <c r="B1176" s="30" t="s">
        <v>5204</v>
      </c>
      <c r="C1176" s="30">
        <v>-7.3</v>
      </c>
      <c r="D1176" s="30">
        <v>27</v>
      </c>
      <c r="E1176" s="30">
        <v>-11</v>
      </c>
    </row>
    <row r="1177" spans="1:5" x14ac:dyDescent="0.2">
      <c r="A1177" s="30" t="s">
        <v>3241</v>
      </c>
      <c r="B1177" s="30" t="s">
        <v>5205</v>
      </c>
      <c r="C1177" s="30">
        <v>96.9</v>
      </c>
      <c r="D1177" s="30">
        <v>-108</v>
      </c>
      <c r="E1177" s="30">
        <v>2</v>
      </c>
    </row>
    <row r="1178" spans="1:5" x14ac:dyDescent="0.2">
      <c r="A1178" s="30" t="s">
        <v>3388</v>
      </c>
      <c r="B1178" s="30" t="s">
        <v>5206</v>
      </c>
      <c r="C1178" s="30">
        <v>5.4</v>
      </c>
      <c r="D1178" s="30">
        <v>-23</v>
      </c>
      <c r="E1178" s="30">
        <v>-1</v>
      </c>
    </row>
    <row r="1179" spans="1:5" x14ac:dyDescent="0.2">
      <c r="A1179" s="30" t="s">
        <v>3574</v>
      </c>
      <c r="B1179" s="30" t="s">
        <v>5207</v>
      </c>
      <c r="C1179" s="30">
        <v>-55.9</v>
      </c>
      <c r="D1179" s="30">
        <v>0</v>
      </c>
      <c r="E1179" s="30">
        <v>-8</v>
      </c>
    </row>
    <row r="1180" spans="1:5" x14ac:dyDescent="0.2">
      <c r="A1180" s="30" t="s">
        <v>3450</v>
      </c>
      <c r="B1180" s="30" t="s">
        <v>5208</v>
      </c>
      <c r="C1180" s="30">
        <v>9.4</v>
      </c>
      <c r="D1180" s="30">
        <v>12</v>
      </c>
      <c r="E1180" s="30">
        <v>-7</v>
      </c>
    </row>
    <row r="1181" spans="1:5" x14ac:dyDescent="0.2">
      <c r="A1181" s="30" t="s">
        <v>3408</v>
      </c>
      <c r="B1181" s="30" t="s">
        <v>5209</v>
      </c>
      <c r="C1181" s="30">
        <v>-115.1</v>
      </c>
      <c r="D1181" s="30">
        <v>43</v>
      </c>
      <c r="E1181" s="30">
        <v>7</v>
      </c>
    </row>
    <row r="1182" spans="1:5" x14ac:dyDescent="0.2">
      <c r="A1182" s="30" t="s">
        <v>3400</v>
      </c>
      <c r="B1182" s="30" t="s">
        <v>5210</v>
      </c>
      <c r="C1182" s="30">
        <v>-41.2</v>
      </c>
      <c r="D1182" s="30">
        <v>-7</v>
      </c>
      <c r="E1182" s="30">
        <v>-2</v>
      </c>
    </row>
    <row r="1183" spans="1:5" x14ac:dyDescent="0.2">
      <c r="A1183" s="30" t="s">
        <v>3984</v>
      </c>
      <c r="B1183" s="30" t="s">
        <v>5211</v>
      </c>
      <c r="C1183" s="30">
        <v>102</v>
      </c>
      <c r="D1183" s="30">
        <v>-9</v>
      </c>
      <c r="E1183" s="30">
        <v>5</v>
      </c>
    </row>
    <row r="1184" spans="1:5" x14ac:dyDescent="0.2">
      <c r="A1184" s="30" t="s">
        <v>3560</v>
      </c>
      <c r="B1184" s="30" t="s">
        <v>5212</v>
      </c>
      <c r="C1184" s="30">
        <v>-244.1</v>
      </c>
      <c r="D1184" s="30">
        <v>-54</v>
      </c>
      <c r="E1184" s="30">
        <v>-4</v>
      </c>
    </row>
    <row r="1185" spans="1:5" x14ac:dyDescent="0.2">
      <c r="A1185" s="30" t="s">
        <v>4028</v>
      </c>
      <c r="B1185" s="30" t="s">
        <v>5213</v>
      </c>
      <c r="C1185" s="30">
        <v>-277.7</v>
      </c>
      <c r="D1185" s="30">
        <v>-40</v>
      </c>
      <c r="E1185" s="30">
        <v>5</v>
      </c>
    </row>
    <row r="1186" spans="1:5" x14ac:dyDescent="0.2">
      <c r="A1186" s="30" t="s">
        <v>3418</v>
      </c>
      <c r="B1186" s="30" t="s">
        <v>5214</v>
      </c>
      <c r="C1186" s="30">
        <v>-377.1</v>
      </c>
      <c r="D1186" s="30">
        <v>-200</v>
      </c>
      <c r="E1186" s="30">
        <v>-9</v>
      </c>
    </row>
    <row r="1187" spans="1:5" x14ac:dyDescent="0.2">
      <c r="A1187" s="30" t="s">
        <v>3294</v>
      </c>
      <c r="B1187" s="30" t="s">
        <v>5215</v>
      </c>
      <c r="C1187" s="30">
        <v>34.6</v>
      </c>
      <c r="D1187" s="30">
        <v>-25</v>
      </c>
      <c r="E1187" s="30">
        <v>-4</v>
      </c>
    </row>
    <row r="1188" spans="1:5" x14ac:dyDescent="0.2">
      <c r="A1188" s="30" t="s">
        <v>3819</v>
      </c>
      <c r="B1188" s="30" t="s">
        <v>5216</v>
      </c>
      <c r="C1188" s="30">
        <v>-71.900000000000006</v>
      </c>
      <c r="D1188" s="30">
        <v>-80</v>
      </c>
      <c r="E1188" s="30">
        <v>4</v>
      </c>
    </row>
    <row r="1189" spans="1:5" x14ac:dyDescent="0.2">
      <c r="A1189" s="30" t="s">
        <v>3562</v>
      </c>
      <c r="B1189" s="30" t="s">
        <v>5217</v>
      </c>
      <c r="C1189" s="30">
        <v>-27.8</v>
      </c>
      <c r="D1189" s="30">
        <v>-20</v>
      </c>
      <c r="E1189" s="30">
        <v>-2</v>
      </c>
    </row>
    <row r="1190" spans="1:5" x14ac:dyDescent="0.2">
      <c r="A1190" s="30" t="s">
        <v>3522</v>
      </c>
      <c r="B1190" s="30" t="s">
        <v>5218</v>
      </c>
      <c r="C1190" s="30">
        <v>107.1</v>
      </c>
      <c r="D1190" s="30">
        <v>71</v>
      </c>
      <c r="E1190" s="30">
        <v>4</v>
      </c>
    </row>
    <row r="1191" spans="1:5" x14ac:dyDescent="0.2">
      <c r="A1191" s="30" t="s">
        <v>3986</v>
      </c>
      <c r="B1191" s="30" t="s">
        <v>5219</v>
      </c>
      <c r="C1191" s="30">
        <v>67.7</v>
      </c>
      <c r="D1191" s="30">
        <v>-70</v>
      </c>
      <c r="E1191" s="30">
        <v>5</v>
      </c>
    </row>
    <row r="1192" spans="1:5" x14ac:dyDescent="0.2">
      <c r="A1192" s="30" t="s">
        <v>3730</v>
      </c>
      <c r="B1192" s="30" t="s">
        <v>5220</v>
      </c>
      <c r="C1192" s="30">
        <v>-57.8</v>
      </c>
      <c r="D1192" s="30">
        <v>-75</v>
      </c>
      <c r="E1192" s="30">
        <v>-10</v>
      </c>
    </row>
    <row r="1193" spans="1:5" x14ac:dyDescent="0.2">
      <c r="A1193" s="30" t="s">
        <v>3520</v>
      </c>
      <c r="B1193" s="30" t="s">
        <v>5221</v>
      </c>
      <c r="C1193" s="30">
        <v>-73.8</v>
      </c>
      <c r="D1193" s="30">
        <v>39</v>
      </c>
      <c r="E1193" s="30">
        <v>8</v>
      </c>
    </row>
    <row r="1194" spans="1:5" x14ac:dyDescent="0.2">
      <c r="A1194" s="30" t="s">
        <v>3360</v>
      </c>
      <c r="B1194" s="30" t="s">
        <v>5222</v>
      </c>
      <c r="C1194" s="30">
        <v>50</v>
      </c>
      <c r="D1194" s="30">
        <v>-122</v>
      </c>
      <c r="E1194" s="30">
        <v>-4</v>
      </c>
    </row>
    <row r="1195" spans="1:5" x14ac:dyDescent="0.2">
      <c r="A1195" s="30" t="s">
        <v>3412</v>
      </c>
      <c r="B1195" s="30" t="s">
        <v>5223</v>
      </c>
      <c r="C1195" s="30">
        <v>-39.700000000000003</v>
      </c>
      <c r="D1195" s="30">
        <v>27</v>
      </c>
      <c r="E1195" s="30">
        <v>12</v>
      </c>
    </row>
    <row r="1196" spans="1:5" x14ac:dyDescent="0.2">
      <c r="A1196" s="30" t="s">
        <v>3684</v>
      </c>
      <c r="B1196" s="30" t="s">
        <v>5224</v>
      </c>
      <c r="C1196" s="30">
        <v>31.6</v>
      </c>
      <c r="D1196" s="30">
        <v>-52</v>
      </c>
      <c r="E1196" s="30">
        <v>-8</v>
      </c>
    </row>
    <row r="1197" spans="1:5" x14ac:dyDescent="0.2">
      <c r="A1197" s="30" t="s">
        <v>3629</v>
      </c>
      <c r="B1197" s="30" t="s">
        <v>5225</v>
      </c>
      <c r="C1197" s="30">
        <v>-100.1</v>
      </c>
      <c r="D1197" s="30">
        <v>-61</v>
      </c>
      <c r="E1197" s="30">
        <v>-12</v>
      </c>
    </row>
    <row r="1198" spans="1:5" x14ac:dyDescent="0.2">
      <c r="A1198" s="30" t="s">
        <v>3906</v>
      </c>
      <c r="B1198" s="30" t="s">
        <v>5226</v>
      </c>
      <c r="C1198" s="30">
        <v>24.1</v>
      </c>
      <c r="D1198" s="30">
        <v>-74</v>
      </c>
      <c r="E1198" s="30">
        <v>4</v>
      </c>
    </row>
    <row r="1199" spans="1:5" x14ac:dyDescent="0.2">
      <c r="A1199" s="30" t="s">
        <v>3678</v>
      </c>
      <c r="B1199" s="30" t="s">
        <v>5227</v>
      </c>
      <c r="C1199" s="30">
        <v>-13</v>
      </c>
      <c r="D1199" s="30">
        <v>10</v>
      </c>
      <c r="E1199" s="30">
        <v>-6</v>
      </c>
    </row>
    <row r="1200" spans="1:5" x14ac:dyDescent="0.2">
      <c r="A1200" s="30" t="s">
        <v>3414</v>
      </c>
      <c r="B1200" s="30" t="s">
        <v>5228</v>
      </c>
      <c r="C1200" s="30">
        <v>39</v>
      </c>
      <c r="D1200" s="30">
        <v>5</v>
      </c>
      <c r="E1200" s="30">
        <v>11</v>
      </c>
    </row>
    <row r="1201" spans="1:5" x14ac:dyDescent="0.2">
      <c r="A1201" s="30" t="s">
        <v>3528</v>
      </c>
      <c r="B1201" s="30" t="s">
        <v>5229</v>
      </c>
      <c r="C1201" s="30">
        <v>56.7</v>
      </c>
      <c r="D1201" s="30">
        <v>-20</v>
      </c>
      <c r="E1201" s="30">
        <v>0</v>
      </c>
    </row>
    <row r="1202" spans="1:5" x14ac:dyDescent="0.2">
      <c r="A1202" s="30" t="s">
        <v>3474</v>
      </c>
      <c r="B1202" s="30" t="s">
        <v>5230</v>
      </c>
      <c r="C1202" s="30">
        <v>57.3</v>
      </c>
      <c r="D1202" s="30">
        <v>-203</v>
      </c>
      <c r="E1202" s="30">
        <v>-6</v>
      </c>
    </row>
    <row r="1203" spans="1:5" x14ac:dyDescent="0.2">
      <c r="A1203" s="30" t="s">
        <v>4016</v>
      </c>
      <c r="B1203" s="30" t="s">
        <v>5231</v>
      </c>
      <c r="C1203" s="30">
        <v>-34.1</v>
      </c>
      <c r="D1203" s="30">
        <v>-59</v>
      </c>
      <c r="E1203" s="30">
        <v>-3</v>
      </c>
    </row>
    <row r="1204" spans="1:5" x14ac:dyDescent="0.2">
      <c r="A1204" s="30" t="s">
        <v>3982</v>
      </c>
      <c r="B1204" s="30" t="s">
        <v>5232</v>
      </c>
      <c r="C1204" s="30">
        <v>-61.5</v>
      </c>
      <c r="D1204" s="30">
        <v>-38</v>
      </c>
      <c r="E1204" s="30">
        <v>3</v>
      </c>
    </row>
    <row r="1205" spans="1:5" x14ac:dyDescent="0.2">
      <c r="A1205" s="30" t="s">
        <v>3239</v>
      </c>
      <c r="B1205" s="30" t="s">
        <v>5233</v>
      </c>
      <c r="C1205" s="30">
        <v>-16.3</v>
      </c>
      <c r="D1205" s="30">
        <v>-65</v>
      </c>
      <c r="E1205" s="30">
        <v>-2</v>
      </c>
    </row>
    <row r="1206" spans="1:5" x14ac:dyDescent="0.2">
      <c r="A1206" s="30" t="s">
        <v>3524</v>
      </c>
      <c r="B1206" s="30" t="s">
        <v>5234</v>
      </c>
      <c r="C1206" s="30">
        <v>3.7</v>
      </c>
      <c r="D1206" s="30">
        <v>55</v>
      </c>
      <c r="E1206" s="30">
        <v>1</v>
      </c>
    </row>
    <row r="1207" spans="1:5" x14ac:dyDescent="0.2">
      <c r="A1207" s="30" t="s">
        <v>3280</v>
      </c>
      <c r="B1207" s="30" t="s">
        <v>5235</v>
      </c>
      <c r="C1207" s="30">
        <v>64.099999999999994</v>
      </c>
      <c r="D1207" s="30">
        <v>-9</v>
      </c>
      <c r="E1207" s="30">
        <v>1</v>
      </c>
    </row>
    <row r="1208" spans="1:5" x14ac:dyDescent="0.2">
      <c r="A1208" s="30" t="s">
        <v>3354</v>
      </c>
      <c r="B1208" s="30" t="s">
        <v>5236</v>
      </c>
      <c r="C1208" s="30">
        <v>-45.1</v>
      </c>
      <c r="D1208" s="30">
        <v>-9</v>
      </c>
      <c r="E1208" s="30">
        <v>4</v>
      </c>
    </row>
    <row r="1209" spans="1:5" x14ac:dyDescent="0.2">
      <c r="A1209" s="30" t="s">
        <v>3251</v>
      </c>
      <c r="B1209" s="30" t="s">
        <v>5237</v>
      </c>
      <c r="C1209" s="30">
        <v>17.3</v>
      </c>
      <c r="D1209" s="30">
        <v>-26</v>
      </c>
      <c r="E1209" s="30">
        <v>2</v>
      </c>
    </row>
    <row r="1210" spans="1:5" x14ac:dyDescent="0.2">
      <c r="A1210" s="30" t="s">
        <v>3460</v>
      </c>
      <c r="B1210" s="30" t="s">
        <v>5238</v>
      </c>
      <c r="C1210" s="30">
        <v>54.3</v>
      </c>
      <c r="D1210" s="30">
        <v>-30</v>
      </c>
      <c r="E1210" s="30">
        <v>-11</v>
      </c>
    </row>
    <row r="1211" spans="1:5" x14ac:dyDescent="0.2">
      <c r="A1211" s="30" t="s">
        <v>3288</v>
      </c>
      <c r="B1211" s="30" t="s">
        <v>5239</v>
      </c>
      <c r="C1211" s="30">
        <v>-27.1</v>
      </c>
      <c r="D1211" s="30">
        <v>-65</v>
      </c>
      <c r="E1211" s="30">
        <v>-7</v>
      </c>
    </row>
    <row r="1212" spans="1:5" x14ac:dyDescent="0.2">
      <c r="A1212" s="30" t="s">
        <v>3362</v>
      </c>
      <c r="B1212" s="30" t="s">
        <v>5240</v>
      </c>
      <c r="C1212" s="30">
        <v>-62.6</v>
      </c>
      <c r="D1212" s="30">
        <v>-148</v>
      </c>
      <c r="E1212" s="30">
        <v>-7</v>
      </c>
    </row>
    <row r="1213" spans="1:5" x14ac:dyDescent="0.2">
      <c r="A1213" s="30" t="s">
        <v>3406</v>
      </c>
      <c r="B1213" s="30" t="s">
        <v>5241</v>
      </c>
      <c r="C1213" s="30">
        <v>-2.2000000000000002</v>
      </c>
      <c r="D1213" s="30">
        <v>15</v>
      </c>
      <c r="E1213" s="30">
        <v>-4</v>
      </c>
    </row>
    <row r="1214" spans="1:5" x14ac:dyDescent="0.2">
      <c r="A1214" s="30" t="s">
        <v>3504</v>
      </c>
      <c r="B1214" s="30" t="s">
        <v>5242</v>
      </c>
      <c r="C1214" s="30">
        <v>45.3</v>
      </c>
      <c r="D1214" s="30">
        <v>-120</v>
      </c>
      <c r="E1214" s="30">
        <v>-8</v>
      </c>
    </row>
    <row r="1215" spans="1:5" x14ac:dyDescent="0.2">
      <c r="A1215" s="30" t="s">
        <v>3342</v>
      </c>
      <c r="B1215" s="30" t="s">
        <v>5243</v>
      </c>
      <c r="C1215" s="30">
        <v>21.5</v>
      </c>
      <c r="D1215" s="30">
        <v>-9</v>
      </c>
      <c r="E1215" s="30">
        <v>1</v>
      </c>
    </row>
    <row r="1216" spans="1:5" x14ac:dyDescent="0.2">
      <c r="A1216" s="30" t="s">
        <v>3340</v>
      </c>
      <c r="B1216" s="30" t="s">
        <v>5244</v>
      </c>
      <c r="C1216" s="30">
        <v>11.8</v>
      </c>
      <c r="D1216" s="30">
        <v>-2</v>
      </c>
      <c r="E1216" s="30">
        <v>-5</v>
      </c>
    </row>
    <row r="1217" spans="1:5" x14ac:dyDescent="0.2">
      <c r="A1217" s="30" t="s">
        <v>3298</v>
      </c>
      <c r="B1217" s="30" t="s">
        <v>5245</v>
      </c>
      <c r="C1217" s="30">
        <v>62.4</v>
      </c>
      <c r="D1217" s="30">
        <v>-25</v>
      </c>
      <c r="E1217" s="30">
        <v>-2</v>
      </c>
    </row>
    <row r="1218" spans="1:5" x14ac:dyDescent="0.2">
      <c r="A1218" s="30" t="s">
        <v>3853</v>
      </c>
      <c r="B1218" s="30" t="s">
        <v>5246</v>
      </c>
      <c r="C1218" s="30">
        <v>-44.7</v>
      </c>
      <c r="D1218" s="30">
        <v>0</v>
      </c>
      <c r="E1218" s="30">
        <v>-5</v>
      </c>
    </row>
    <row r="1219" spans="1:5" x14ac:dyDescent="0.2">
      <c r="A1219" s="30" t="s">
        <v>3243</v>
      </c>
      <c r="B1219" s="30" t="s">
        <v>5247</v>
      </c>
      <c r="C1219" s="30">
        <v>17.600000000000001</v>
      </c>
      <c r="D1219" s="30">
        <v>-11</v>
      </c>
      <c r="E1219" s="30">
        <v>-3</v>
      </c>
    </row>
    <row r="1220" spans="1:5" x14ac:dyDescent="0.2">
      <c r="A1220" s="30" t="s">
        <v>3672</v>
      </c>
      <c r="B1220" s="30" t="s">
        <v>5248</v>
      </c>
      <c r="C1220" s="30">
        <v>-172.4</v>
      </c>
      <c r="D1220" s="30">
        <v>-7</v>
      </c>
      <c r="E1220" s="30">
        <v>4</v>
      </c>
    </row>
    <row r="1221" spans="1:5" x14ac:dyDescent="0.2">
      <c r="A1221" s="30" t="s">
        <v>3476</v>
      </c>
      <c r="B1221" s="30" t="s">
        <v>5249</v>
      </c>
      <c r="C1221" s="30">
        <v>100.8</v>
      </c>
      <c r="D1221" s="30">
        <v>-63</v>
      </c>
      <c r="E1221" s="30">
        <v>10</v>
      </c>
    </row>
    <row r="1222" spans="1:5" x14ac:dyDescent="0.2">
      <c r="A1222" s="30" t="s">
        <v>3338</v>
      </c>
      <c r="B1222" s="30" t="s">
        <v>5250</v>
      </c>
      <c r="C1222" s="30">
        <v>17.100000000000001</v>
      </c>
      <c r="D1222" s="30">
        <v>-4</v>
      </c>
      <c r="E1222" s="30">
        <v>-7</v>
      </c>
    </row>
    <row r="1223" spans="1:5" x14ac:dyDescent="0.2">
      <c r="A1223" s="30" t="s">
        <v>3510</v>
      </c>
      <c r="B1223" s="30" t="s">
        <v>5251</v>
      </c>
      <c r="C1223" s="30">
        <v>37.1</v>
      </c>
      <c r="D1223" s="30">
        <v>-16</v>
      </c>
      <c r="E1223" s="30">
        <v>-1</v>
      </c>
    </row>
    <row r="1224" spans="1:5" x14ac:dyDescent="0.2">
      <c r="A1224" s="30" t="s">
        <v>3508</v>
      </c>
      <c r="B1224" s="30" t="s">
        <v>5252</v>
      </c>
      <c r="C1224" s="30">
        <v>-82</v>
      </c>
      <c r="D1224" s="30">
        <v>-72</v>
      </c>
      <c r="E1224" s="30">
        <v>-7</v>
      </c>
    </row>
    <row r="1225" spans="1:5" x14ac:dyDescent="0.2">
      <c r="A1225" s="30" t="s">
        <v>3290</v>
      </c>
      <c r="B1225" s="30" t="s">
        <v>5253</v>
      </c>
      <c r="C1225" s="30">
        <v>24.3</v>
      </c>
      <c r="D1225" s="30">
        <v>1</v>
      </c>
      <c r="E1225" s="30">
        <v>-5</v>
      </c>
    </row>
    <row r="1226" spans="1:5" x14ac:dyDescent="0.2">
      <c r="A1226" s="30" t="s">
        <v>4026</v>
      </c>
      <c r="B1226" s="30" t="s">
        <v>5254</v>
      </c>
      <c r="C1226" s="30">
        <v>0.2</v>
      </c>
      <c r="D1226" s="30">
        <v>4</v>
      </c>
      <c r="E1226" s="30">
        <v>6</v>
      </c>
    </row>
    <row r="1227" spans="1:5" x14ac:dyDescent="0.2">
      <c r="A1227" s="30" t="s">
        <v>3824</v>
      </c>
      <c r="B1227" s="30" t="s">
        <v>5255</v>
      </c>
      <c r="C1227" s="30">
        <v>-376.4</v>
      </c>
      <c r="D1227" s="30">
        <v>-6835</v>
      </c>
      <c r="E1227" s="30">
        <v>8</v>
      </c>
    </row>
    <row r="1228" spans="1:5" x14ac:dyDescent="0.2">
      <c r="A1228" s="30" t="s">
        <v>3284</v>
      </c>
      <c r="B1228" s="30" t="s">
        <v>5256</v>
      </c>
      <c r="C1228" s="30">
        <v>-5.6</v>
      </c>
      <c r="D1228" s="30">
        <v>-14</v>
      </c>
      <c r="E1228" s="30">
        <v>-2</v>
      </c>
    </row>
    <row r="1229" spans="1:5" x14ac:dyDescent="0.2">
      <c r="A1229" s="30" t="s">
        <v>3398</v>
      </c>
      <c r="B1229" s="30" t="s">
        <v>5257</v>
      </c>
      <c r="C1229" s="30">
        <v>-46</v>
      </c>
      <c r="D1229" s="30">
        <v>17</v>
      </c>
      <c r="E1229" s="30">
        <v>-2</v>
      </c>
    </row>
    <row r="1230" spans="1:5" x14ac:dyDescent="0.2">
      <c r="A1230" s="30" t="s">
        <v>3348</v>
      </c>
      <c r="B1230" s="30" t="s">
        <v>5258</v>
      </c>
      <c r="C1230" s="30">
        <v>-21.2</v>
      </c>
      <c r="D1230" s="30">
        <v>1</v>
      </c>
      <c r="E1230" s="30">
        <v>1</v>
      </c>
    </row>
    <row r="1231" spans="1:5" x14ac:dyDescent="0.2">
      <c r="A1231" s="30" t="s">
        <v>3732</v>
      </c>
      <c r="B1231" s="30" t="s">
        <v>5259</v>
      </c>
      <c r="C1231" s="30">
        <v>2</v>
      </c>
      <c r="D1231" s="30">
        <v>-73</v>
      </c>
      <c r="E1231" s="30">
        <v>-16</v>
      </c>
    </row>
    <row r="1232" spans="1:5" x14ac:dyDescent="0.2">
      <c r="A1232" s="30" t="s">
        <v>3334</v>
      </c>
      <c r="B1232" s="30" t="s">
        <v>5260</v>
      </c>
      <c r="C1232" s="30">
        <v>-32.4</v>
      </c>
      <c r="D1232" s="30">
        <v>-72</v>
      </c>
      <c r="E1232" s="30">
        <v>-4</v>
      </c>
    </row>
    <row r="1233" spans="1:5" x14ac:dyDescent="0.2">
      <c r="A1233" s="30" t="s">
        <v>3576</v>
      </c>
      <c r="B1233" s="30" t="s">
        <v>5261</v>
      </c>
      <c r="C1233" s="30">
        <v>51</v>
      </c>
      <c r="D1233" s="30">
        <v>-13</v>
      </c>
      <c r="E1233" s="30">
        <v>2</v>
      </c>
    </row>
    <row r="1234" spans="1:5" x14ac:dyDescent="0.2">
      <c r="A1234" s="30" t="s">
        <v>3566</v>
      </c>
      <c r="B1234" s="30" t="s">
        <v>5262</v>
      </c>
      <c r="C1234" s="30">
        <v>-34.5</v>
      </c>
      <c r="D1234" s="30">
        <v>-20</v>
      </c>
      <c r="E1234" s="30">
        <v>-8</v>
      </c>
    </row>
    <row r="1235" spans="1:5" x14ac:dyDescent="0.2">
      <c r="A1235" s="30" t="s">
        <v>3462</v>
      </c>
      <c r="B1235" s="30" t="s">
        <v>5263</v>
      </c>
      <c r="C1235" s="30">
        <v>-15.7</v>
      </c>
      <c r="D1235" s="30">
        <v>34</v>
      </c>
      <c r="E1235" s="30">
        <v>-2</v>
      </c>
    </row>
    <row r="1236" spans="1:5" x14ac:dyDescent="0.2">
      <c r="A1236" s="30" t="s">
        <v>3902</v>
      </c>
      <c r="B1236" s="30" t="s">
        <v>5264</v>
      </c>
      <c r="C1236" s="30">
        <v>-139.19999999999999</v>
      </c>
      <c r="D1236" s="30">
        <v>-26</v>
      </c>
      <c r="E1236" s="30">
        <v>5</v>
      </c>
    </row>
    <row r="1237" spans="1:5" x14ac:dyDescent="0.2">
      <c r="A1237" s="30" t="s">
        <v>5545</v>
      </c>
      <c r="B1237" s="30" t="s">
        <v>5265</v>
      </c>
      <c r="C1237" s="30">
        <v>38.799999999999997</v>
      </c>
      <c r="D1237" s="30">
        <v>-37</v>
      </c>
      <c r="E1237" s="30">
        <v>14</v>
      </c>
    </row>
    <row r="1238" spans="1:5" x14ac:dyDescent="0.2">
      <c r="A1238" s="30" t="s">
        <v>3392</v>
      </c>
      <c r="B1238" s="30" t="s">
        <v>5266</v>
      </c>
      <c r="C1238" s="30">
        <v>79.7</v>
      </c>
      <c r="D1238" s="30">
        <v>-39</v>
      </c>
      <c r="E1238" s="30">
        <v>9</v>
      </c>
    </row>
    <row r="1239" spans="1:5" x14ac:dyDescent="0.2">
      <c r="A1239" s="30" t="s">
        <v>3988</v>
      </c>
      <c r="B1239" s="30" t="s">
        <v>5267</v>
      </c>
      <c r="C1239" s="30">
        <v>45.6</v>
      </c>
      <c r="D1239" s="30">
        <v>-68</v>
      </c>
      <c r="E1239" s="30">
        <v>4</v>
      </c>
    </row>
    <row r="1240" spans="1:5" x14ac:dyDescent="0.2">
      <c r="A1240" s="30" t="s">
        <v>3394</v>
      </c>
      <c r="B1240" s="30" t="s">
        <v>5268</v>
      </c>
      <c r="C1240" s="30">
        <v>-104.6</v>
      </c>
      <c r="D1240" s="30">
        <v>-13</v>
      </c>
      <c r="E1240" s="30">
        <v>-2</v>
      </c>
    </row>
    <row r="1241" spans="1:5" x14ac:dyDescent="0.2">
      <c r="A1241" s="30" t="s">
        <v>3572</v>
      </c>
      <c r="B1241" s="30" t="s">
        <v>5269</v>
      </c>
      <c r="C1241" s="30">
        <v>-92.2</v>
      </c>
      <c r="D1241" s="30">
        <v>-80</v>
      </c>
      <c r="E1241" s="30">
        <v>-8</v>
      </c>
    </row>
    <row r="1242" spans="1:5" x14ac:dyDescent="0.2">
      <c r="A1242" s="30" t="s">
        <v>3811</v>
      </c>
      <c r="B1242" s="30" t="s">
        <v>5270</v>
      </c>
      <c r="C1242" s="30">
        <v>-29.2</v>
      </c>
      <c r="D1242" s="30">
        <v>-7</v>
      </c>
      <c r="E1242" s="30">
        <v>-3</v>
      </c>
    </row>
    <row r="1243" spans="1:5" x14ac:dyDescent="0.2">
      <c r="A1243" s="30" t="s">
        <v>3229</v>
      </c>
      <c r="B1243" s="30" t="s">
        <v>5271</v>
      </c>
      <c r="C1243" s="30">
        <v>66.2</v>
      </c>
      <c r="D1243" s="30">
        <v>-35</v>
      </c>
      <c r="E1243" s="30">
        <v>18</v>
      </c>
    </row>
    <row r="1244" spans="1:5" x14ac:dyDescent="0.2">
      <c r="A1244" s="30" t="s">
        <v>3396</v>
      </c>
      <c r="B1244" s="30" t="s">
        <v>5272</v>
      </c>
      <c r="C1244" s="30">
        <v>99</v>
      </c>
      <c r="D1244" s="30">
        <v>41</v>
      </c>
      <c r="E1244" s="30">
        <v>23</v>
      </c>
    </row>
    <row r="1245" spans="1:5" x14ac:dyDescent="0.2">
      <c r="A1245" s="30" t="s">
        <v>3588</v>
      </c>
      <c r="B1245" s="30" t="s">
        <v>5273</v>
      </c>
      <c r="C1245" s="30">
        <v>-34.200000000000003</v>
      </c>
      <c r="D1245" s="30">
        <v>-77</v>
      </c>
      <c r="E1245" s="30">
        <v>-7</v>
      </c>
    </row>
    <row r="1246" spans="1:5" x14ac:dyDescent="0.2">
      <c r="A1246" s="30" t="s">
        <v>3454</v>
      </c>
      <c r="B1246" s="30" t="s">
        <v>5274</v>
      </c>
      <c r="C1246" s="30">
        <v>17.600000000000001</v>
      </c>
      <c r="D1246" s="30">
        <v>-89</v>
      </c>
      <c r="E1246" s="30">
        <v>5</v>
      </c>
    </row>
    <row r="1247" spans="1:5" x14ac:dyDescent="0.2">
      <c r="A1247" s="30" t="s">
        <v>3526</v>
      </c>
      <c r="B1247" s="30" t="s">
        <v>5275</v>
      </c>
      <c r="C1247" s="30">
        <v>25</v>
      </c>
      <c r="D1247" s="30">
        <v>20</v>
      </c>
      <c r="E1247" s="30">
        <v>-1</v>
      </c>
    </row>
    <row r="1248" spans="1:5" x14ac:dyDescent="0.2">
      <c r="A1248" s="30" t="s">
        <v>3506</v>
      </c>
      <c r="B1248" s="30" t="s">
        <v>5276</v>
      </c>
      <c r="C1248" s="30">
        <v>-14.8</v>
      </c>
      <c r="D1248" s="30">
        <v>-153</v>
      </c>
      <c r="E1248" s="30">
        <v>-9</v>
      </c>
    </row>
    <row r="1249" spans="1:5" x14ac:dyDescent="0.2">
      <c r="A1249" s="30" t="s">
        <v>3464</v>
      </c>
      <c r="B1249" s="30" t="s">
        <v>5277</v>
      </c>
      <c r="C1249" s="30">
        <v>101</v>
      </c>
      <c r="D1249" s="30">
        <v>19</v>
      </c>
      <c r="E1249" s="30">
        <v>29</v>
      </c>
    </row>
    <row r="1250" spans="1:5" x14ac:dyDescent="0.2">
      <c r="A1250" s="30" t="s">
        <v>3466</v>
      </c>
      <c r="B1250" s="30" t="s">
        <v>5278</v>
      </c>
      <c r="C1250" s="30">
        <v>63.5</v>
      </c>
      <c r="D1250" s="30">
        <v>19</v>
      </c>
      <c r="E1250" s="30">
        <v>6</v>
      </c>
    </row>
    <row r="1251" spans="1:5" x14ac:dyDescent="0.2">
      <c r="A1251" s="30" t="s">
        <v>3943</v>
      </c>
      <c r="B1251" s="30" t="s">
        <v>5279</v>
      </c>
      <c r="C1251" s="30">
        <v>-238</v>
      </c>
      <c r="D1251" s="30">
        <v>4</v>
      </c>
      <c r="E1251" s="30">
        <v>7</v>
      </c>
    </row>
    <row r="1252" spans="1:5" x14ac:dyDescent="0.2">
      <c r="A1252" s="30" t="s">
        <v>3976</v>
      </c>
      <c r="B1252" s="30" t="s">
        <v>5280</v>
      </c>
      <c r="C1252" s="30">
        <v>-14.5</v>
      </c>
      <c r="D1252" s="30">
        <v>-55</v>
      </c>
      <c r="E1252" s="30">
        <v>6</v>
      </c>
    </row>
    <row r="1253" spans="1:5" x14ac:dyDescent="0.2">
      <c r="A1253" s="30" t="s">
        <v>3532</v>
      </c>
      <c r="B1253" s="30" t="s">
        <v>5281</v>
      </c>
      <c r="C1253" s="30">
        <v>66.2</v>
      </c>
      <c r="D1253" s="30">
        <v>-108</v>
      </c>
      <c r="E1253" s="30">
        <v>-1</v>
      </c>
    </row>
    <row r="1254" spans="1:5" x14ac:dyDescent="0.2">
      <c r="A1254" s="30" t="s">
        <v>3332</v>
      </c>
      <c r="B1254" s="30" t="s">
        <v>5282</v>
      </c>
      <c r="C1254" s="30">
        <v>45.3</v>
      </c>
      <c r="D1254" s="30">
        <v>-33</v>
      </c>
      <c r="E1254" s="30">
        <v>-9</v>
      </c>
    </row>
    <row r="1255" spans="1:5" x14ac:dyDescent="0.2">
      <c r="A1255" s="30" t="s">
        <v>3621</v>
      </c>
      <c r="B1255" s="30" t="s">
        <v>5283</v>
      </c>
      <c r="C1255" s="30">
        <v>-108.5</v>
      </c>
      <c r="D1255" s="30">
        <v>-32</v>
      </c>
      <c r="E1255" s="30">
        <v>-11</v>
      </c>
    </row>
    <row r="1256" spans="1:5" x14ac:dyDescent="0.2">
      <c r="A1256" s="30" t="s">
        <v>3245</v>
      </c>
      <c r="B1256" s="30" t="s">
        <v>5284</v>
      </c>
      <c r="C1256" s="30">
        <v>-11.2</v>
      </c>
      <c r="D1256" s="30">
        <v>-68</v>
      </c>
      <c r="E1256" s="30">
        <v>3</v>
      </c>
    </row>
    <row r="1257" spans="1:5" x14ac:dyDescent="0.2">
      <c r="A1257" s="30" t="s">
        <v>4014</v>
      </c>
      <c r="B1257" s="30" t="s">
        <v>5285</v>
      </c>
      <c r="C1257" s="30">
        <v>-44</v>
      </c>
      <c r="D1257" s="30">
        <v>-40</v>
      </c>
      <c r="E1257" s="30">
        <v>-1</v>
      </c>
    </row>
    <row r="1258" spans="1:5" x14ac:dyDescent="0.2">
      <c r="A1258" s="30" t="s">
        <v>3286</v>
      </c>
      <c r="B1258" s="30" t="s">
        <v>5286</v>
      </c>
      <c r="C1258" s="30">
        <v>-39.200000000000003</v>
      </c>
      <c r="D1258" s="30">
        <v>-47</v>
      </c>
      <c r="E1258" s="30">
        <v>-2</v>
      </c>
    </row>
    <row r="1259" spans="1:5" x14ac:dyDescent="0.2">
      <c r="A1259" s="30" t="s">
        <v>3682</v>
      </c>
      <c r="B1259" s="30" t="s">
        <v>5287</v>
      </c>
      <c r="C1259" s="30">
        <v>-58.2</v>
      </c>
      <c r="D1259" s="30">
        <v>31</v>
      </c>
      <c r="E1259" s="30">
        <v>-4</v>
      </c>
    </row>
    <row r="1260" spans="1:5" x14ac:dyDescent="0.2">
      <c r="A1260" s="30" t="s">
        <v>3452</v>
      </c>
      <c r="B1260" s="30" t="s">
        <v>5288</v>
      </c>
      <c r="C1260" s="30">
        <v>15.6</v>
      </c>
      <c r="D1260" s="30">
        <v>-7</v>
      </c>
      <c r="E1260" s="30">
        <v>-6</v>
      </c>
    </row>
    <row r="1261" spans="1:5" x14ac:dyDescent="0.2">
      <c r="A1261" s="30" t="s">
        <v>3740</v>
      </c>
      <c r="B1261" s="30" t="s">
        <v>5289</v>
      </c>
      <c r="C1261" s="30">
        <v>102.9</v>
      </c>
      <c r="D1261" s="30">
        <v>-25</v>
      </c>
      <c r="E1261" s="30">
        <v>-5</v>
      </c>
    </row>
    <row r="1262" spans="1:5" x14ac:dyDescent="0.2">
      <c r="A1262" s="30" t="s">
        <v>3625</v>
      </c>
      <c r="B1262" s="30" t="s">
        <v>5290</v>
      </c>
      <c r="C1262" s="30">
        <v>-6.4</v>
      </c>
      <c r="D1262" s="30">
        <v>-52</v>
      </c>
      <c r="E1262" s="30">
        <v>-11</v>
      </c>
    </row>
    <row r="1263" spans="1:5" x14ac:dyDescent="0.2">
      <c r="A1263" s="30" t="s">
        <v>3468</v>
      </c>
      <c r="B1263" s="30" t="s">
        <v>5291</v>
      </c>
      <c r="C1263" s="30">
        <v>57.1</v>
      </c>
      <c r="D1263" s="30">
        <v>-56</v>
      </c>
      <c r="E1263" s="30">
        <v>-4</v>
      </c>
    </row>
    <row r="1264" spans="1:5" x14ac:dyDescent="0.2">
      <c r="A1264" s="30" t="s">
        <v>3344</v>
      </c>
      <c r="B1264" s="30" t="s">
        <v>5292</v>
      </c>
      <c r="C1264" s="30">
        <v>-31.8</v>
      </c>
      <c r="D1264" s="30">
        <v>-51</v>
      </c>
      <c r="E1264" s="30">
        <v>0</v>
      </c>
    </row>
    <row r="1265" spans="1:5" x14ac:dyDescent="0.2">
      <c r="A1265" s="30" t="s">
        <v>3390</v>
      </c>
      <c r="B1265" s="30" t="s">
        <v>5293</v>
      </c>
      <c r="C1265" s="30">
        <v>-34</v>
      </c>
      <c r="D1265" s="30">
        <v>-56</v>
      </c>
      <c r="E1265" s="30">
        <v>-2</v>
      </c>
    </row>
    <row r="1266" spans="1:5" x14ac:dyDescent="0.2">
      <c r="A1266" s="30" t="s">
        <v>3564</v>
      </c>
      <c r="B1266" s="30" t="s">
        <v>5294</v>
      </c>
      <c r="C1266" s="30">
        <v>-170.3</v>
      </c>
      <c r="D1266" s="30">
        <v>-13</v>
      </c>
      <c r="E1266" s="30">
        <v>-10</v>
      </c>
    </row>
    <row r="1267" spans="1:5" x14ac:dyDescent="0.2">
      <c r="A1267" s="30" t="s">
        <v>3728</v>
      </c>
      <c r="B1267" s="30" t="s">
        <v>5295</v>
      </c>
      <c r="C1267" s="30">
        <v>61.4</v>
      </c>
      <c r="D1267" s="30">
        <v>-117</v>
      </c>
      <c r="E1267" s="30">
        <v>-8</v>
      </c>
    </row>
    <row r="1268" spans="1:5" x14ac:dyDescent="0.2">
      <c r="A1268" s="30" t="s">
        <v>3568</v>
      </c>
      <c r="B1268" s="30" t="s">
        <v>5296</v>
      </c>
      <c r="C1268" s="30">
        <v>73.3</v>
      </c>
      <c r="D1268" s="30">
        <v>29</v>
      </c>
      <c r="E1268" s="30">
        <v>5</v>
      </c>
    </row>
    <row r="1269" spans="1:5" x14ac:dyDescent="0.2">
      <c r="A1269" s="30" t="s">
        <v>3865</v>
      </c>
      <c r="B1269" s="30" t="s">
        <v>5297</v>
      </c>
      <c r="C1269" s="30">
        <v>40.700000000000003</v>
      </c>
      <c r="D1269" s="30">
        <v>-41</v>
      </c>
      <c r="E1269" s="30">
        <v>4</v>
      </c>
    </row>
    <row r="1270" spans="1:5" x14ac:dyDescent="0.2">
      <c r="A1270" s="30" t="s">
        <v>3756</v>
      </c>
      <c r="B1270" s="30" t="s">
        <v>5298</v>
      </c>
      <c r="C1270" s="30">
        <v>-5.5</v>
      </c>
      <c r="D1270" s="30">
        <v>-33</v>
      </c>
      <c r="E1270" s="30">
        <v>-4</v>
      </c>
    </row>
    <row r="1271" spans="1:5" x14ac:dyDescent="0.2">
      <c r="A1271" s="30" t="s">
        <v>204</v>
      </c>
      <c r="B1271" s="30" t="s">
        <v>5299</v>
      </c>
      <c r="C1271" s="30">
        <v>-17.399999999999999</v>
      </c>
      <c r="D1271" s="30">
        <v>14</v>
      </c>
      <c r="E1271" s="30">
        <v>-6</v>
      </c>
    </row>
    <row r="1272" spans="1:5" x14ac:dyDescent="0.2">
      <c r="A1272" s="30" t="s">
        <v>245</v>
      </c>
      <c r="B1272" s="30" t="s">
        <v>5300</v>
      </c>
      <c r="C1272" s="30">
        <v>101.5</v>
      </c>
      <c r="D1272" s="30">
        <v>38</v>
      </c>
      <c r="E1272" s="30">
        <v>-7</v>
      </c>
    </row>
  </sheetData>
  <sortState xmlns:xlrd2="http://schemas.microsoft.com/office/spreadsheetml/2017/richdata2" ref="B3:E1272">
    <sortCondition ref="B3:B1272"/>
  </sortState>
  <mergeCells count="1">
    <mergeCell ref="A1:E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FC005-FE20-1F47-B271-71D8B1DDB6A7}">
  <dimension ref="A1:L114"/>
  <sheetViews>
    <sheetView topLeftCell="B1" workbookViewId="0">
      <selection activeCell="H2" sqref="H2"/>
    </sheetView>
  </sheetViews>
  <sheetFormatPr baseColWidth="10" defaultRowHeight="16" x14ac:dyDescent="0.2"/>
  <cols>
    <col min="1" max="1" width="26.33203125" bestFit="1" customWidth="1"/>
    <col min="3" max="3" width="13.1640625" customWidth="1"/>
    <col min="5" max="5" width="15" customWidth="1"/>
    <col min="6" max="6" width="15.1640625" customWidth="1"/>
    <col min="7" max="7" width="14.1640625" customWidth="1"/>
    <col min="8" max="8" width="15" customWidth="1"/>
    <col min="9" max="9" width="13.5" customWidth="1"/>
    <col min="12" max="12" width="15.5" customWidth="1"/>
  </cols>
  <sheetData>
    <row r="1" spans="1:12" ht="122" customHeight="1" x14ac:dyDescent="0.2">
      <c r="A1" s="74" t="s">
        <v>5739</v>
      </c>
      <c r="B1" s="29" t="s">
        <v>7</v>
      </c>
      <c r="C1" s="29" t="s">
        <v>9</v>
      </c>
      <c r="D1" s="29" t="s">
        <v>4030</v>
      </c>
      <c r="E1" s="29" t="s">
        <v>5765</v>
      </c>
      <c r="F1" s="29" t="s">
        <v>5766</v>
      </c>
      <c r="G1" s="29" t="s">
        <v>6356</v>
      </c>
      <c r="H1" s="29" t="s">
        <v>6391</v>
      </c>
      <c r="I1" s="29" t="s">
        <v>5767</v>
      </c>
      <c r="J1" s="29" t="s">
        <v>5513</v>
      </c>
      <c r="K1" s="29" t="s">
        <v>5768</v>
      </c>
      <c r="L1" s="29" t="s">
        <v>5760</v>
      </c>
    </row>
    <row r="2" spans="1:12" x14ac:dyDescent="0.2">
      <c r="A2" s="63" t="s">
        <v>5740</v>
      </c>
      <c r="B2" s="30" t="s">
        <v>5741</v>
      </c>
      <c r="C2" s="30" t="s">
        <v>5742</v>
      </c>
      <c r="D2" s="30" t="s">
        <v>5743</v>
      </c>
      <c r="E2" s="30">
        <v>45</v>
      </c>
      <c r="F2" s="30">
        <v>-73</v>
      </c>
      <c r="G2" s="30">
        <v>13698.6</v>
      </c>
      <c r="H2" s="30">
        <v>-88.4</v>
      </c>
      <c r="I2" s="30">
        <v>68</v>
      </c>
      <c r="J2" s="30">
        <v>-9</v>
      </c>
      <c r="K2" s="30">
        <v>11921</v>
      </c>
      <c r="L2" s="30">
        <v>-12</v>
      </c>
    </row>
    <row r="3" spans="1:12" x14ac:dyDescent="0.2">
      <c r="A3" s="63" t="s">
        <v>5740</v>
      </c>
      <c r="B3" s="30" t="s">
        <v>5741</v>
      </c>
      <c r="C3" s="30" t="s">
        <v>5742</v>
      </c>
      <c r="D3" s="30" t="s">
        <v>5743</v>
      </c>
      <c r="E3" s="30">
        <v>32</v>
      </c>
      <c r="F3" s="30">
        <v>-23</v>
      </c>
      <c r="G3" s="30">
        <v>9256.2999999999993</v>
      </c>
      <c r="H3" s="30">
        <v>-26.8</v>
      </c>
      <c r="I3" s="30">
        <v>76</v>
      </c>
      <c r="J3" s="30">
        <v>-24</v>
      </c>
      <c r="K3" s="30">
        <v>11004</v>
      </c>
      <c r="L3" s="30">
        <v>-3</v>
      </c>
    </row>
    <row r="4" spans="1:12" x14ac:dyDescent="0.2">
      <c r="A4" s="63" t="s">
        <v>5740</v>
      </c>
      <c r="B4" s="30" t="s">
        <v>5741</v>
      </c>
      <c r="C4" s="30" t="s">
        <v>5742</v>
      </c>
      <c r="D4" s="30" t="s">
        <v>5743</v>
      </c>
      <c r="E4" s="30">
        <v>23</v>
      </c>
      <c r="F4" s="30">
        <v>12</v>
      </c>
      <c r="G4" s="30">
        <v>6637.8</v>
      </c>
      <c r="H4" s="30">
        <v>9.5</v>
      </c>
      <c r="I4" s="30">
        <v>52</v>
      </c>
      <c r="J4" s="30">
        <v>21</v>
      </c>
      <c r="K4" s="30">
        <v>9446</v>
      </c>
      <c r="L4" s="30">
        <v>12</v>
      </c>
    </row>
    <row r="5" spans="1:12" x14ac:dyDescent="0.2">
      <c r="A5" s="63" t="s">
        <v>5740</v>
      </c>
      <c r="B5" s="30" t="s">
        <v>5741</v>
      </c>
      <c r="C5" s="30" t="s">
        <v>5742</v>
      </c>
      <c r="D5" s="30" t="s">
        <v>5743</v>
      </c>
      <c r="E5" s="30">
        <v>32</v>
      </c>
      <c r="F5" s="30">
        <v>-23</v>
      </c>
      <c r="G5" s="30">
        <v>9531</v>
      </c>
      <c r="H5" s="30">
        <v>-30.6</v>
      </c>
      <c r="I5" s="30">
        <v>61</v>
      </c>
      <c r="J5" s="30">
        <v>4</v>
      </c>
      <c r="K5" s="30">
        <v>11015</v>
      </c>
      <c r="L5" s="30">
        <v>-3</v>
      </c>
    </row>
    <row r="6" spans="1:12" x14ac:dyDescent="0.2">
      <c r="A6" s="63" t="s">
        <v>5740</v>
      </c>
      <c r="B6" s="30" t="s">
        <v>5741</v>
      </c>
      <c r="C6" s="30" t="s">
        <v>5742</v>
      </c>
      <c r="D6" s="30" t="s">
        <v>5743</v>
      </c>
      <c r="E6" s="30">
        <v>15</v>
      </c>
      <c r="F6" s="30">
        <v>44</v>
      </c>
      <c r="G6" s="30">
        <v>3874.9</v>
      </c>
      <c r="H6" s="30">
        <v>47.8</v>
      </c>
      <c r="I6" s="30">
        <v>52</v>
      </c>
      <c r="J6" s="30">
        <v>21</v>
      </c>
      <c r="K6" s="30">
        <v>10892</v>
      </c>
      <c r="L6" s="30">
        <v>-2</v>
      </c>
    </row>
    <row r="7" spans="1:12" x14ac:dyDescent="0.2">
      <c r="A7" s="63" t="s">
        <v>5740</v>
      </c>
      <c r="B7" s="30" t="s">
        <v>5741</v>
      </c>
      <c r="C7" s="30" t="s">
        <v>5742</v>
      </c>
      <c r="D7" s="30" t="s">
        <v>5743</v>
      </c>
      <c r="E7" s="30">
        <v>24</v>
      </c>
      <c r="F7" s="30">
        <v>9</v>
      </c>
      <c r="G7" s="30">
        <v>6906.4</v>
      </c>
      <c r="H7" s="30">
        <v>5.8</v>
      </c>
      <c r="I7" s="30">
        <v>47</v>
      </c>
      <c r="J7" s="30">
        <v>30</v>
      </c>
      <c r="K7" s="30">
        <v>10444</v>
      </c>
      <c r="L7" s="30">
        <v>2</v>
      </c>
    </row>
    <row r="8" spans="1:12" x14ac:dyDescent="0.2">
      <c r="A8" s="63" t="s">
        <v>5740</v>
      </c>
      <c r="B8" s="30" t="s">
        <v>5741</v>
      </c>
      <c r="C8" s="30" t="s">
        <v>5742</v>
      </c>
      <c r="D8" s="30" t="s">
        <v>5743</v>
      </c>
      <c r="E8" s="30">
        <v>37</v>
      </c>
      <c r="F8" s="30">
        <v>-42</v>
      </c>
      <c r="G8" s="30">
        <v>12501.4</v>
      </c>
      <c r="H8" s="30">
        <v>-71.8</v>
      </c>
      <c r="I8" s="30">
        <v>54</v>
      </c>
      <c r="J8" s="30">
        <v>17</v>
      </c>
      <c r="K8" s="30">
        <v>11073</v>
      </c>
      <c r="L8" s="30">
        <v>-4</v>
      </c>
    </row>
    <row r="9" spans="1:12" x14ac:dyDescent="0.2">
      <c r="A9" s="63" t="s">
        <v>5740</v>
      </c>
      <c r="B9" s="30" t="s">
        <v>5741</v>
      </c>
      <c r="C9" s="30" t="s">
        <v>5742</v>
      </c>
      <c r="D9" s="30" t="s">
        <v>5743</v>
      </c>
      <c r="E9" s="30">
        <v>22</v>
      </c>
      <c r="F9" s="30">
        <v>16</v>
      </c>
      <c r="G9" s="30">
        <v>7638.4</v>
      </c>
      <c r="H9" s="30">
        <v>-4.4000000000000004</v>
      </c>
      <c r="I9" s="30">
        <v>43</v>
      </c>
      <c r="J9" s="30">
        <v>38</v>
      </c>
      <c r="K9" s="30">
        <v>10541</v>
      </c>
      <c r="L9" s="30">
        <v>1</v>
      </c>
    </row>
    <row r="10" spans="1:12" x14ac:dyDescent="0.2">
      <c r="A10" s="63" t="s">
        <v>5740</v>
      </c>
      <c r="B10" s="30" t="s">
        <v>5741</v>
      </c>
      <c r="C10" s="30" t="s">
        <v>5742</v>
      </c>
      <c r="D10" s="30" t="s">
        <v>5743</v>
      </c>
      <c r="E10" s="30">
        <v>24</v>
      </c>
      <c r="F10" s="30">
        <v>9</v>
      </c>
      <c r="G10" s="30">
        <v>6578.6</v>
      </c>
      <c r="H10" s="30">
        <v>10.3</v>
      </c>
      <c r="I10" s="30">
        <v>52</v>
      </c>
      <c r="J10" s="30">
        <v>21</v>
      </c>
      <c r="K10" s="30">
        <v>10902</v>
      </c>
      <c r="L10" s="30">
        <v>-2</v>
      </c>
    </row>
    <row r="11" spans="1:12" x14ac:dyDescent="0.2">
      <c r="A11" s="63" t="s">
        <v>5740</v>
      </c>
      <c r="B11" s="30" t="s">
        <v>5741</v>
      </c>
      <c r="C11" s="30" t="s">
        <v>5742</v>
      </c>
      <c r="D11" s="30" t="s">
        <v>5743</v>
      </c>
      <c r="E11" s="30">
        <v>19</v>
      </c>
      <c r="F11" s="30">
        <v>28</v>
      </c>
      <c r="G11" s="30">
        <v>4190.7</v>
      </c>
      <c r="H11" s="30">
        <v>43.4</v>
      </c>
      <c r="I11" s="30">
        <v>74</v>
      </c>
      <c r="J11" s="30">
        <v>-20</v>
      </c>
      <c r="K11" s="30">
        <v>10940</v>
      </c>
      <c r="L11" s="30">
        <v>-2</v>
      </c>
    </row>
    <row r="12" spans="1:12" x14ac:dyDescent="0.2">
      <c r="A12" s="63" t="s">
        <v>5740</v>
      </c>
      <c r="B12" s="30" t="s">
        <v>5741</v>
      </c>
      <c r="C12" s="30" t="s">
        <v>5742</v>
      </c>
      <c r="D12" s="30" t="s">
        <v>5743</v>
      </c>
      <c r="E12" s="30">
        <v>23</v>
      </c>
      <c r="F12" s="30">
        <v>12</v>
      </c>
      <c r="G12" s="30">
        <v>4920.3999999999996</v>
      </c>
      <c r="H12" s="30">
        <v>33.299999999999997</v>
      </c>
      <c r="I12" s="30">
        <v>81</v>
      </c>
      <c r="J12" s="30">
        <v>-33</v>
      </c>
      <c r="K12" s="30">
        <v>11767</v>
      </c>
      <c r="L12" s="30">
        <v>-10</v>
      </c>
    </row>
    <row r="13" spans="1:12" x14ac:dyDescent="0.2">
      <c r="A13" s="63" t="s">
        <v>5740</v>
      </c>
      <c r="B13" s="30" t="s">
        <v>5741</v>
      </c>
      <c r="C13" s="30" t="s">
        <v>5742</v>
      </c>
      <c r="D13" s="30" t="s">
        <v>5743</v>
      </c>
      <c r="E13" s="30">
        <v>18</v>
      </c>
      <c r="F13" s="30">
        <v>32</v>
      </c>
      <c r="G13" s="30">
        <v>4366.8999999999996</v>
      </c>
      <c r="H13" s="30">
        <v>41</v>
      </c>
      <c r="I13" s="30">
        <v>75</v>
      </c>
      <c r="J13" s="30">
        <v>-22</v>
      </c>
      <c r="K13" s="30">
        <v>11057</v>
      </c>
      <c r="L13" s="30">
        <v>-4</v>
      </c>
    </row>
    <row r="14" spans="1:12" x14ac:dyDescent="0.2">
      <c r="A14" s="63" t="s">
        <v>5740</v>
      </c>
      <c r="B14" s="30" t="s">
        <v>5741</v>
      </c>
      <c r="C14" s="30" t="s">
        <v>5742</v>
      </c>
      <c r="D14" s="30" t="s">
        <v>5743</v>
      </c>
      <c r="E14" s="30">
        <v>24</v>
      </c>
      <c r="F14" s="30">
        <v>9</v>
      </c>
      <c r="G14" s="30">
        <v>5524.3</v>
      </c>
      <c r="H14" s="30">
        <v>24.9</v>
      </c>
      <c r="I14" s="30">
        <v>76</v>
      </c>
      <c r="J14" s="30">
        <v>-24</v>
      </c>
      <c r="K14" s="30">
        <v>10386</v>
      </c>
      <c r="L14" s="30">
        <v>3</v>
      </c>
    </row>
    <row r="15" spans="1:12" x14ac:dyDescent="0.2">
      <c r="A15" s="63" t="s">
        <v>5740</v>
      </c>
      <c r="B15" s="30" t="s">
        <v>5741</v>
      </c>
      <c r="C15" s="30" t="s">
        <v>5742</v>
      </c>
      <c r="D15" s="30" t="s">
        <v>5743</v>
      </c>
      <c r="E15" s="30">
        <v>27</v>
      </c>
      <c r="F15" s="30">
        <v>-3</v>
      </c>
      <c r="G15" s="30">
        <v>7479.8</v>
      </c>
      <c r="H15" s="30">
        <v>-2.2000000000000002</v>
      </c>
      <c r="I15" s="30">
        <v>63</v>
      </c>
      <c r="J15" s="30">
        <v>0</v>
      </c>
      <c r="K15" s="30">
        <v>9563</v>
      </c>
      <c r="L15" s="30">
        <v>10</v>
      </c>
    </row>
    <row r="16" spans="1:12" x14ac:dyDescent="0.2">
      <c r="A16" s="63" t="s">
        <v>5740</v>
      </c>
      <c r="B16" s="30" t="s">
        <v>5741</v>
      </c>
      <c r="C16" s="30" t="s">
        <v>5742</v>
      </c>
      <c r="D16" s="30" t="s">
        <v>5743</v>
      </c>
      <c r="E16" s="30">
        <v>28</v>
      </c>
      <c r="F16" s="30">
        <v>-7</v>
      </c>
      <c r="G16" s="30">
        <v>6733.5</v>
      </c>
      <c r="H16" s="30">
        <v>8.1999999999999993</v>
      </c>
      <c r="I16" s="30">
        <v>75</v>
      </c>
      <c r="J16" s="30">
        <v>-22</v>
      </c>
      <c r="K16" s="30">
        <v>9212</v>
      </c>
      <c r="L16" s="30">
        <v>14</v>
      </c>
    </row>
    <row r="17" spans="1:12" x14ac:dyDescent="0.2">
      <c r="A17" s="63" t="s">
        <v>5744</v>
      </c>
      <c r="B17" s="30" t="s">
        <v>85</v>
      </c>
      <c r="C17" s="30" t="s">
        <v>87</v>
      </c>
      <c r="D17" s="30" t="s">
        <v>5745</v>
      </c>
      <c r="E17" s="30">
        <v>0</v>
      </c>
      <c r="F17" s="30">
        <v>102</v>
      </c>
      <c r="G17" s="30">
        <v>0</v>
      </c>
      <c r="H17" s="30">
        <v>101.5</v>
      </c>
      <c r="I17" s="30">
        <v>10</v>
      </c>
      <c r="J17" s="30">
        <v>99</v>
      </c>
      <c r="K17" s="30">
        <v>10623</v>
      </c>
      <c r="L17" s="30">
        <v>1</v>
      </c>
    </row>
    <row r="18" spans="1:12" x14ac:dyDescent="0.2">
      <c r="A18" s="63" t="s">
        <v>5744</v>
      </c>
      <c r="B18" s="30" t="s">
        <v>85</v>
      </c>
      <c r="C18" s="30" t="s">
        <v>87</v>
      </c>
      <c r="D18" s="30" t="s">
        <v>5745</v>
      </c>
      <c r="E18" s="30">
        <v>1</v>
      </c>
      <c r="F18" s="30">
        <v>98</v>
      </c>
      <c r="G18" s="30">
        <v>231.2</v>
      </c>
      <c r="H18" s="30">
        <v>98.3</v>
      </c>
      <c r="I18" s="30">
        <v>12</v>
      </c>
      <c r="J18" s="30">
        <v>95</v>
      </c>
      <c r="K18" s="30">
        <v>10797</v>
      </c>
      <c r="L18" s="30">
        <v>-1</v>
      </c>
    </row>
    <row r="19" spans="1:12" x14ac:dyDescent="0.2">
      <c r="A19" s="63" t="s">
        <v>5744</v>
      </c>
      <c r="B19" s="30" t="s">
        <v>85</v>
      </c>
      <c r="C19" s="30" t="s">
        <v>87</v>
      </c>
      <c r="D19" s="30" t="s">
        <v>5745</v>
      </c>
      <c r="E19" s="30">
        <v>0</v>
      </c>
      <c r="F19" s="30">
        <v>102</v>
      </c>
      <c r="G19" s="30">
        <v>0</v>
      </c>
      <c r="H19" s="30">
        <v>101.5</v>
      </c>
      <c r="I19" s="30">
        <v>12</v>
      </c>
      <c r="J19" s="30">
        <v>95</v>
      </c>
      <c r="K19" s="30">
        <v>11214</v>
      </c>
      <c r="L19" s="30">
        <v>-5</v>
      </c>
    </row>
    <row r="20" spans="1:12" x14ac:dyDescent="0.2">
      <c r="A20" s="63" t="s">
        <v>5744</v>
      </c>
      <c r="B20" s="30" t="s">
        <v>85</v>
      </c>
      <c r="C20" s="30" t="s">
        <v>87</v>
      </c>
      <c r="D20" s="30" t="s">
        <v>5745</v>
      </c>
      <c r="E20" s="30">
        <v>0</v>
      </c>
      <c r="F20" s="30">
        <v>102</v>
      </c>
      <c r="G20" s="30">
        <v>0</v>
      </c>
      <c r="H20" s="30">
        <v>101.5</v>
      </c>
      <c r="I20" s="30">
        <v>11</v>
      </c>
      <c r="J20" s="30">
        <v>97</v>
      </c>
      <c r="K20" s="30">
        <v>10300</v>
      </c>
      <c r="L20" s="30">
        <v>4</v>
      </c>
    </row>
    <row r="21" spans="1:12" x14ac:dyDescent="0.2">
      <c r="A21" s="63" t="s">
        <v>5744</v>
      </c>
      <c r="B21" s="30" t="s">
        <v>85</v>
      </c>
      <c r="C21" s="30" t="s">
        <v>87</v>
      </c>
      <c r="D21" s="30" t="s">
        <v>5745</v>
      </c>
      <c r="E21" s="30">
        <v>0</v>
      </c>
      <c r="F21" s="30">
        <v>102</v>
      </c>
      <c r="G21" s="30">
        <v>0</v>
      </c>
      <c r="H21" s="30">
        <v>101.5</v>
      </c>
      <c r="I21" s="30">
        <v>7</v>
      </c>
      <c r="J21" s="30">
        <v>105</v>
      </c>
      <c r="K21" s="30">
        <v>10002</v>
      </c>
      <c r="L21" s="30">
        <v>6</v>
      </c>
    </row>
    <row r="22" spans="1:12" x14ac:dyDescent="0.2">
      <c r="A22" s="63" t="s">
        <v>5744</v>
      </c>
      <c r="B22" s="30" t="s">
        <v>85</v>
      </c>
      <c r="C22" s="30" t="s">
        <v>87</v>
      </c>
      <c r="D22" s="30" t="s">
        <v>5745</v>
      </c>
      <c r="E22" s="30">
        <v>2</v>
      </c>
      <c r="F22" s="30">
        <v>94</v>
      </c>
      <c r="G22" s="30">
        <v>414.3</v>
      </c>
      <c r="H22" s="30">
        <v>95.7</v>
      </c>
      <c r="I22" s="30">
        <v>5</v>
      </c>
      <c r="J22" s="30">
        <v>108</v>
      </c>
      <c r="K22" s="30">
        <v>10213</v>
      </c>
      <c r="L22" s="30">
        <v>4</v>
      </c>
    </row>
    <row r="23" spans="1:12" x14ac:dyDescent="0.2">
      <c r="A23" s="63" t="s">
        <v>5746</v>
      </c>
      <c r="B23" s="30" t="s">
        <v>28</v>
      </c>
      <c r="C23" s="30" t="s">
        <v>30</v>
      </c>
      <c r="D23" s="30" t="s">
        <v>5747</v>
      </c>
      <c r="E23" s="30">
        <v>6</v>
      </c>
      <c r="F23" s="30">
        <v>79</v>
      </c>
      <c r="G23" s="30">
        <v>1218.4000000000001</v>
      </c>
      <c r="H23" s="30">
        <v>84.6</v>
      </c>
      <c r="I23" s="30">
        <v>70</v>
      </c>
      <c r="J23" s="30">
        <v>-13</v>
      </c>
      <c r="K23" s="30">
        <v>10606</v>
      </c>
      <c r="L23" s="30">
        <v>1</v>
      </c>
    </row>
    <row r="24" spans="1:12" x14ac:dyDescent="0.2">
      <c r="A24" s="63" t="s">
        <v>5746</v>
      </c>
      <c r="B24" s="30" t="s">
        <v>28</v>
      </c>
      <c r="C24" s="30" t="s">
        <v>30</v>
      </c>
      <c r="D24" s="30" t="s">
        <v>5747</v>
      </c>
      <c r="E24" s="30">
        <v>6</v>
      </c>
      <c r="F24" s="30">
        <v>79</v>
      </c>
      <c r="G24" s="30">
        <v>1215.5999999999999</v>
      </c>
      <c r="H24" s="30">
        <v>84.6</v>
      </c>
      <c r="I24" s="30">
        <v>74</v>
      </c>
      <c r="J24" s="30">
        <v>-20</v>
      </c>
      <c r="K24" s="30">
        <v>11035</v>
      </c>
      <c r="L24" s="30">
        <v>-3</v>
      </c>
    </row>
    <row r="25" spans="1:12" x14ac:dyDescent="0.2">
      <c r="A25" s="63" t="s">
        <v>5746</v>
      </c>
      <c r="B25" s="30" t="s">
        <v>28</v>
      </c>
      <c r="C25" s="30" t="s">
        <v>30</v>
      </c>
      <c r="D25" s="30" t="s">
        <v>5747</v>
      </c>
      <c r="E25" s="30">
        <v>4</v>
      </c>
      <c r="F25" s="30">
        <v>86</v>
      </c>
      <c r="G25" s="30">
        <v>767.1</v>
      </c>
      <c r="H25" s="30">
        <v>90.9</v>
      </c>
      <c r="I25" s="30">
        <v>72</v>
      </c>
      <c r="J25" s="30">
        <v>-16</v>
      </c>
      <c r="K25" s="30">
        <v>10967</v>
      </c>
      <c r="L25" s="30">
        <v>-3</v>
      </c>
    </row>
    <row r="26" spans="1:12" x14ac:dyDescent="0.2">
      <c r="A26" s="63" t="s">
        <v>5746</v>
      </c>
      <c r="B26" s="30" t="s">
        <v>28</v>
      </c>
      <c r="C26" s="30" t="s">
        <v>30</v>
      </c>
      <c r="D26" s="30" t="s">
        <v>5747</v>
      </c>
      <c r="E26" s="30">
        <v>10</v>
      </c>
      <c r="F26" s="30">
        <v>63</v>
      </c>
      <c r="G26" s="30">
        <v>2144.6</v>
      </c>
      <c r="H26" s="30">
        <v>71.8</v>
      </c>
      <c r="I26" s="30">
        <v>68</v>
      </c>
      <c r="J26" s="30">
        <v>-9</v>
      </c>
      <c r="K26" s="30">
        <v>10641</v>
      </c>
      <c r="L26" s="30">
        <v>0</v>
      </c>
    </row>
    <row r="27" spans="1:12" x14ac:dyDescent="0.2">
      <c r="A27" s="63" t="s">
        <v>5746</v>
      </c>
      <c r="B27" s="30" t="s">
        <v>28</v>
      </c>
      <c r="C27" s="30" t="s">
        <v>30</v>
      </c>
      <c r="D27" s="30" t="s">
        <v>5747</v>
      </c>
      <c r="E27" s="30">
        <v>9</v>
      </c>
      <c r="F27" s="30">
        <v>67</v>
      </c>
      <c r="G27" s="30">
        <v>1929.6</v>
      </c>
      <c r="H27" s="30">
        <v>74.7</v>
      </c>
      <c r="I27" s="30">
        <v>71</v>
      </c>
      <c r="J27" s="30">
        <v>-14</v>
      </c>
      <c r="K27" s="30">
        <v>10451</v>
      </c>
      <c r="L27" s="30">
        <v>2</v>
      </c>
    </row>
    <row r="28" spans="1:12" x14ac:dyDescent="0.2">
      <c r="A28" s="63" t="s">
        <v>5746</v>
      </c>
      <c r="B28" s="30" t="s">
        <v>28</v>
      </c>
      <c r="C28" s="30" t="s">
        <v>30</v>
      </c>
      <c r="D28" s="30" t="s">
        <v>5747</v>
      </c>
      <c r="E28" s="30">
        <v>12</v>
      </c>
      <c r="F28" s="30">
        <v>55</v>
      </c>
      <c r="G28" s="30">
        <v>2636.1</v>
      </c>
      <c r="H28" s="30">
        <v>65</v>
      </c>
      <c r="I28" s="30">
        <v>72</v>
      </c>
      <c r="J28" s="30">
        <v>-16</v>
      </c>
      <c r="K28" s="30">
        <v>10437</v>
      </c>
      <c r="L28" s="30">
        <v>2</v>
      </c>
    </row>
    <row r="29" spans="1:12" x14ac:dyDescent="0.2">
      <c r="A29" s="63" t="s">
        <v>5748</v>
      </c>
      <c r="B29" s="30" t="s">
        <v>10</v>
      </c>
      <c r="C29" s="30" t="s">
        <v>12</v>
      </c>
      <c r="D29" s="30" t="s">
        <v>5749</v>
      </c>
      <c r="E29" s="30">
        <v>18</v>
      </c>
      <c r="F29" s="30">
        <v>32</v>
      </c>
      <c r="G29" s="30">
        <v>4556</v>
      </c>
      <c r="H29" s="30">
        <v>38.299999999999997</v>
      </c>
      <c r="I29" s="30">
        <v>60</v>
      </c>
      <c r="J29" s="30">
        <v>6</v>
      </c>
      <c r="K29" s="30">
        <v>11579</v>
      </c>
      <c r="L29" s="30">
        <v>-8</v>
      </c>
    </row>
    <row r="30" spans="1:12" x14ac:dyDescent="0.2">
      <c r="A30" s="63" t="s">
        <v>5748</v>
      </c>
      <c r="B30" s="30" t="s">
        <v>10</v>
      </c>
      <c r="C30" s="30" t="s">
        <v>12</v>
      </c>
      <c r="D30" s="30" t="s">
        <v>5749</v>
      </c>
      <c r="E30" s="30">
        <v>16</v>
      </c>
      <c r="F30" s="30">
        <v>40</v>
      </c>
      <c r="G30" s="30">
        <v>4077</v>
      </c>
      <c r="H30" s="30">
        <v>45</v>
      </c>
      <c r="I30" s="30">
        <v>54</v>
      </c>
      <c r="J30" s="30">
        <v>17</v>
      </c>
      <c r="K30" s="30">
        <v>11261</v>
      </c>
      <c r="L30" s="30">
        <v>-5</v>
      </c>
    </row>
    <row r="31" spans="1:12" x14ac:dyDescent="0.2">
      <c r="A31" s="63" t="s">
        <v>5748</v>
      </c>
      <c r="B31" s="30" t="s">
        <v>10</v>
      </c>
      <c r="C31" s="30" t="s">
        <v>12</v>
      </c>
      <c r="D31" s="30" t="s">
        <v>5749</v>
      </c>
      <c r="E31" s="30">
        <v>10</v>
      </c>
      <c r="F31" s="30">
        <v>63</v>
      </c>
      <c r="G31" s="30">
        <v>2228.8000000000002</v>
      </c>
      <c r="H31" s="30">
        <v>70.599999999999994</v>
      </c>
      <c r="I31" s="30">
        <v>43</v>
      </c>
      <c r="J31" s="30">
        <v>38</v>
      </c>
      <c r="K31" s="30">
        <v>10619</v>
      </c>
      <c r="L31" s="30">
        <v>1</v>
      </c>
    </row>
    <row r="32" spans="1:12" x14ac:dyDescent="0.2">
      <c r="A32" s="63" t="s">
        <v>5748</v>
      </c>
      <c r="B32" s="30" t="s">
        <v>10</v>
      </c>
      <c r="C32" s="30" t="s">
        <v>12</v>
      </c>
      <c r="D32" s="30" t="s">
        <v>5749</v>
      </c>
      <c r="E32" s="30">
        <v>16</v>
      </c>
      <c r="F32" s="30">
        <v>40</v>
      </c>
      <c r="G32" s="30">
        <v>3776.9</v>
      </c>
      <c r="H32" s="30">
        <v>49.1</v>
      </c>
      <c r="I32" s="30">
        <v>50</v>
      </c>
      <c r="J32" s="30">
        <v>25</v>
      </c>
      <c r="K32" s="30">
        <v>11915</v>
      </c>
      <c r="L32" s="30">
        <v>-12</v>
      </c>
    </row>
    <row r="33" spans="1:12" x14ac:dyDescent="0.2">
      <c r="A33" s="63" t="s">
        <v>5748</v>
      </c>
      <c r="B33" s="30" t="s">
        <v>10</v>
      </c>
      <c r="C33" s="30" t="s">
        <v>12</v>
      </c>
      <c r="D33" s="30" t="s">
        <v>5749</v>
      </c>
      <c r="E33" s="30">
        <v>14</v>
      </c>
      <c r="F33" s="30">
        <v>47</v>
      </c>
      <c r="G33" s="30">
        <v>3268.2</v>
      </c>
      <c r="H33" s="30">
        <v>56.2</v>
      </c>
      <c r="I33" s="30">
        <v>62</v>
      </c>
      <c r="J33" s="30">
        <v>2</v>
      </c>
      <c r="K33" s="30">
        <v>11212</v>
      </c>
      <c r="L33" s="30">
        <v>-5</v>
      </c>
    </row>
    <row r="34" spans="1:12" x14ac:dyDescent="0.2">
      <c r="A34" s="63" t="s">
        <v>5748</v>
      </c>
      <c r="B34" s="30" t="s">
        <v>10</v>
      </c>
      <c r="C34" s="30" t="s">
        <v>12</v>
      </c>
      <c r="D34" s="30" t="s">
        <v>5749</v>
      </c>
      <c r="E34" s="30">
        <v>15</v>
      </c>
      <c r="F34" s="30">
        <v>44</v>
      </c>
      <c r="G34" s="30">
        <v>3568.3</v>
      </c>
      <c r="H34" s="30">
        <v>52</v>
      </c>
      <c r="I34" s="30">
        <v>77</v>
      </c>
      <c r="J34" s="30">
        <v>-26</v>
      </c>
      <c r="K34" s="30">
        <v>11106</v>
      </c>
      <c r="L34" s="30">
        <v>-4</v>
      </c>
    </row>
    <row r="35" spans="1:12" x14ac:dyDescent="0.2">
      <c r="A35" s="63" t="s">
        <v>5750</v>
      </c>
      <c r="B35" s="30" t="s">
        <v>70</v>
      </c>
      <c r="C35" s="30" t="s">
        <v>72</v>
      </c>
      <c r="D35" s="30" t="s">
        <v>4075</v>
      </c>
      <c r="E35" s="30">
        <v>25</v>
      </c>
      <c r="F35" s="30">
        <v>5</v>
      </c>
      <c r="G35" s="30">
        <v>5562.7</v>
      </c>
      <c r="H35" s="30">
        <v>24.4</v>
      </c>
      <c r="I35" s="30">
        <v>75</v>
      </c>
      <c r="J35" s="30">
        <v>-22</v>
      </c>
      <c r="K35" s="30">
        <v>11312</v>
      </c>
      <c r="L35" s="30">
        <v>-6</v>
      </c>
    </row>
    <row r="36" spans="1:12" x14ac:dyDescent="0.2">
      <c r="A36" s="63" t="s">
        <v>5750</v>
      </c>
      <c r="B36" s="30" t="s">
        <v>73</v>
      </c>
      <c r="C36" s="30" t="s">
        <v>75</v>
      </c>
      <c r="D36" s="30" t="s">
        <v>4061</v>
      </c>
      <c r="E36" s="30">
        <v>37</v>
      </c>
      <c r="F36" s="30">
        <v>-42</v>
      </c>
      <c r="G36" s="30">
        <v>10022.1</v>
      </c>
      <c r="H36" s="30">
        <v>-37.4</v>
      </c>
      <c r="I36" s="30">
        <v>64</v>
      </c>
      <c r="J36" s="30">
        <v>-1</v>
      </c>
      <c r="K36" s="30">
        <v>10272</v>
      </c>
      <c r="L36" s="30">
        <v>4</v>
      </c>
    </row>
    <row r="37" spans="1:12" x14ac:dyDescent="0.2">
      <c r="A37" s="63" t="s">
        <v>5750</v>
      </c>
      <c r="B37" s="30" t="s">
        <v>76</v>
      </c>
      <c r="C37" s="30" t="s">
        <v>78</v>
      </c>
      <c r="D37" s="30" t="s">
        <v>4060</v>
      </c>
      <c r="E37" s="30">
        <v>26</v>
      </c>
      <c r="F37" s="30">
        <v>1</v>
      </c>
      <c r="G37" s="30">
        <v>8102.2</v>
      </c>
      <c r="H37" s="30">
        <v>-10.8</v>
      </c>
      <c r="I37" s="30">
        <v>61</v>
      </c>
      <c r="J37" s="30">
        <v>4</v>
      </c>
      <c r="K37" s="30">
        <v>11107</v>
      </c>
      <c r="L37" s="30">
        <v>-4</v>
      </c>
    </row>
    <row r="38" spans="1:12" x14ac:dyDescent="0.2">
      <c r="A38" s="63" t="s">
        <v>5750</v>
      </c>
      <c r="B38" s="30" t="s">
        <v>79</v>
      </c>
      <c r="C38" s="30" t="s">
        <v>81</v>
      </c>
      <c r="D38" s="30" t="s">
        <v>4091</v>
      </c>
      <c r="E38" s="30">
        <v>25</v>
      </c>
      <c r="F38" s="30">
        <v>5</v>
      </c>
      <c r="G38" s="30">
        <v>5274.1</v>
      </c>
      <c r="H38" s="30">
        <v>28.4</v>
      </c>
      <c r="I38" s="30">
        <v>90</v>
      </c>
      <c r="J38" s="30">
        <v>-50</v>
      </c>
      <c r="K38" s="30">
        <v>11120</v>
      </c>
      <c r="L38" s="30">
        <v>-4</v>
      </c>
    </row>
    <row r="39" spans="1:12" x14ac:dyDescent="0.2">
      <c r="A39" s="63" t="s">
        <v>5750</v>
      </c>
      <c r="B39" s="30" t="s">
        <v>190</v>
      </c>
      <c r="C39" s="30" t="s">
        <v>192</v>
      </c>
      <c r="D39" s="30" t="s">
        <v>4090</v>
      </c>
      <c r="E39" s="30">
        <v>17</v>
      </c>
      <c r="F39" s="30">
        <v>36</v>
      </c>
      <c r="G39" s="30">
        <v>4632.8</v>
      </c>
      <c r="H39" s="30">
        <v>37.299999999999997</v>
      </c>
      <c r="I39" s="30">
        <v>78</v>
      </c>
      <c r="J39" s="30">
        <v>-27</v>
      </c>
      <c r="K39" s="30">
        <v>11875</v>
      </c>
      <c r="L39" s="30">
        <v>-11</v>
      </c>
    </row>
    <row r="40" spans="1:12" x14ac:dyDescent="0.2">
      <c r="A40" s="63" t="s">
        <v>5750</v>
      </c>
      <c r="B40" s="30" t="s">
        <v>82</v>
      </c>
      <c r="C40" s="30" t="s">
        <v>84</v>
      </c>
      <c r="D40" s="30" t="s">
        <v>4038</v>
      </c>
      <c r="E40" s="30">
        <v>47</v>
      </c>
      <c r="F40" s="30">
        <v>-81</v>
      </c>
      <c r="G40" s="30">
        <v>13086.4</v>
      </c>
      <c r="H40" s="30">
        <v>-79.900000000000006</v>
      </c>
      <c r="I40" s="30">
        <v>82</v>
      </c>
      <c r="J40" s="30">
        <v>-35</v>
      </c>
      <c r="K40" s="30">
        <v>11104</v>
      </c>
      <c r="L40" s="30">
        <v>-4</v>
      </c>
    </row>
    <row r="41" spans="1:12" x14ac:dyDescent="0.2">
      <c r="A41" s="63" t="s">
        <v>5750</v>
      </c>
      <c r="B41" s="30" t="s">
        <v>13</v>
      </c>
      <c r="C41" s="30" t="s">
        <v>15</v>
      </c>
      <c r="D41" s="30" t="s">
        <v>4042</v>
      </c>
      <c r="E41" s="30">
        <v>23</v>
      </c>
      <c r="F41" s="30">
        <v>12</v>
      </c>
      <c r="G41" s="30">
        <v>4605</v>
      </c>
      <c r="H41" s="30">
        <v>37.700000000000003</v>
      </c>
      <c r="I41" s="30">
        <v>86</v>
      </c>
      <c r="J41" s="30">
        <v>-42</v>
      </c>
      <c r="K41" s="30">
        <v>11652</v>
      </c>
      <c r="L41" s="30">
        <v>-9</v>
      </c>
    </row>
    <row r="42" spans="1:12" x14ac:dyDescent="0.2">
      <c r="A42" s="63" t="s">
        <v>5750</v>
      </c>
      <c r="B42" s="30" t="s">
        <v>25</v>
      </c>
      <c r="C42" s="30" t="s">
        <v>27</v>
      </c>
      <c r="D42" s="30" t="s">
        <v>4057</v>
      </c>
      <c r="E42" s="30">
        <v>40</v>
      </c>
      <c r="F42" s="30">
        <v>-54</v>
      </c>
      <c r="G42" s="30">
        <v>11044</v>
      </c>
      <c r="H42" s="30">
        <v>-51.6</v>
      </c>
      <c r="I42" s="30">
        <v>113</v>
      </c>
      <c r="J42" s="30">
        <v>-92</v>
      </c>
      <c r="K42" s="30">
        <v>12154</v>
      </c>
      <c r="L42" s="30">
        <v>-14</v>
      </c>
    </row>
    <row r="43" spans="1:12" x14ac:dyDescent="0.2">
      <c r="A43" s="63" t="s">
        <v>5750</v>
      </c>
      <c r="B43" s="30" t="s">
        <v>85</v>
      </c>
      <c r="C43" s="30" t="s">
        <v>87</v>
      </c>
      <c r="D43" s="30" t="s">
        <v>4502</v>
      </c>
      <c r="E43" s="30">
        <v>1</v>
      </c>
      <c r="F43" s="30">
        <v>98</v>
      </c>
      <c r="G43" s="30">
        <v>434.7</v>
      </c>
      <c r="H43" s="30">
        <v>95.5</v>
      </c>
      <c r="I43" s="30">
        <v>15</v>
      </c>
      <c r="J43" s="30">
        <v>90</v>
      </c>
      <c r="K43" s="30">
        <v>12230</v>
      </c>
      <c r="L43" s="30">
        <v>-15</v>
      </c>
    </row>
    <row r="44" spans="1:12" x14ac:dyDescent="0.2">
      <c r="A44" s="63" t="s">
        <v>5750</v>
      </c>
      <c r="B44" s="30" t="s">
        <v>88</v>
      </c>
      <c r="C44" s="30" t="s">
        <v>90</v>
      </c>
      <c r="D44" s="30" t="s">
        <v>4569</v>
      </c>
      <c r="E44" s="30">
        <v>0</v>
      </c>
      <c r="F44" s="30">
        <v>102</v>
      </c>
      <c r="G44" s="30">
        <v>0</v>
      </c>
      <c r="H44" s="30">
        <v>101.5</v>
      </c>
      <c r="I44" s="30">
        <v>18</v>
      </c>
      <c r="J44" s="30">
        <v>84</v>
      </c>
      <c r="K44" s="30">
        <v>10700</v>
      </c>
      <c r="L44" s="30">
        <v>0</v>
      </c>
    </row>
    <row r="45" spans="1:12" x14ac:dyDescent="0.2">
      <c r="A45" s="63" t="s">
        <v>5750</v>
      </c>
      <c r="B45" s="30" t="s">
        <v>10</v>
      </c>
      <c r="C45" s="30" t="s">
        <v>12</v>
      </c>
      <c r="D45" s="30" t="s">
        <v>4056</v>
      </c>
      <c r="E45" s="30">
        <v>20</v>
      </c>
      <c r="F45" s="30">
        <v>24</v>
      </c>
      <c r="G45" s="30">
        <v>5116.5</v>
      </c>
      <c r="H45" s="30">
        <v>30.6</v>
      </c>
      <c r="I45" s="30">
        <v>53</v>
      </c>
      <c r="J45" s="30">
        <v>19</v>
      </c>
      <c r="K45" s="30">
        <v>9633</v>
      </c>
      <c r="L45" s="30">
        <v>10</v>
      </c>
    </row>
    <row r="46" spans="1:12" x14ac:dyDescent="0.2">
      <c r="A46" s="63" t="s">
        <v>5750</v>
      </c>
      <c r="B46" s="30" t="s">
        <v>91</v>
      </c>
      <c r="C46" s="30" t="s">
        <v>93</v>
      </c>
      <c r="D46" s="30" t="s">
        <v>4071</v>
      </c>
      <c r="E46" s="30">
        <v>2</v>
      </c>
      <c r="F46" s="30">
        <v>94</v>
      </c>
      <c r="G46" s="30">
        <v>611.29999999999995</v>
      </c>
      <c r="H46" s="30">
        <v>93</v>
      </c>
      <c r="I46" s="30">
        <v>62</v>
      </c>
      <c r="J46" s="30">
        <v>2</v>
      </c>
      <c r="K46" s="30">
        <v>13094</v>
      </c>
      <c r="L46" s="30">
        <v>-23</v>
      </c>
    </row>
    <row r="47" spans="1:12" x14ac:dyDescent="0.2">
      <c r="A47" s="63" t="s">
        <v>5750</v>
      </c>
      <c r="B47" s="30" t="s">
        <v>28</v>
      </c>
      <c r="C47" s="30" t="s">
        <v>30</v>
      </c>
      <c r="D47" s="30" t="s">
        <v>4073</v>
      </c>
      <c r="E47" s="30">
        <v>10</v>
      </c>
      <c r="F47" s="30">
        <v>63</v>
      </c>
      <c r="G47" s="30">
        <v>3116.6</v>
      </c>
      <c r="H47" s="30">
        <v>58.3</v>
      </c>
      <c r="I47" s="30">
        <v>76</v>
      </c>
      <c r="J47" s="30">
        <v>-24</v>
      </c>
      <c r="K47" s="30">
        <v>11352</v>
      </c>
      <c r="L47" s="30">
        <v>-6</v>
      </c>
    </row>
    <row r="48" spans="1:12" x14ac:dyDescent="0.2">
      <c r="A48" s="63" t="s">
        <v>5750</v>
      </c>
      <c r="B48" s="30" t="s">
        <v>94</v>
      </c>
      <c r="C48" s="30" t="s">
        <v>96</v>
      </c>
      <c r="D48" s="30" t="s">
        <v>4731</v>
      </c>
      <c r="E48" s="30">
        <v>1</v>
      </c>
      <c r="F48" s="30">
        <v>98</v>
      </c>
      <c r="G48" s="30">
        <v>326</v>
      </c>
      <c r="H48" s="30">
        <v>97</v>
      </c>
      <c r="I48" s="30">
        <v>14</v>
      </c>
      <c r="J48" s="30">
        <v>92</v>
      </c>
      <c r="K48" s="30">
        <v>10352</v>
      </c>
      <c r="L48" s="30">
        <v>3</v>
      </c>
    </row>
    <row r="49" spans="1:12" x14ac:dyDescent="0.2">
      <c r="A49" s="63" t="s">
        <v>5750</v>
      </c>
      <c r="B49" s="30" t="s">
        <v>97</v>
      </c>
      <c r="C49" s="30" t="s">
        <v>99</v>
      </c>
      <c r="D49" s="30" t="s">
        <v>4327</v>
      </c>
      <c r="E49" s="30">
        <v>7</v>
      </c>
      <c r="F49" s="30">
        <v>75</v>
      </c>
      <c r="G49" s="30">
        <v>1435.3</v>
      </c>
      <c r="H49" s="30">
        <v>81.599999999999994</v>
      </c>
      <c r="I49" s="30">
        <v>75</v>
      </c>
      <c r="J49" s="30">
        <v>-22</v>
      </c>
      <c r="K49" s="30">
        <v>12556</v>
      </c>
      <c r="L49" s="30">
        <v>-18</v>
      </c>
    </row>
    <row r="50" spans="1:12" x14ac:dyDescent="0.2">
      <c r="A50" s="63" t="s">
        <v>5750</v>
      </c>
      <c r="B50" s="30" t="s">
        <v>31</v>
      </c>
      <c r="C50" s="30" t="s">
        <v>33</v>
      </c>
      <c r="D50" s="30" t="s">
        <v>4734</v>
      </c>
      <c r="E50" s="30">
        <v>0</v>
      </c>
      <c r="F50" s="30">
        <v>102</v>
      </c>
      <c r="G50" s="30">
        <v>0</v>
      </c>
      <c r="H50" s="30">
        <v>101.5</v>
      </c>
      <c r="I50" s="30">
        <v>49</v>
      </c>
      <c r="J50" s="30">
        <v>27</v>
      </c>
      <c r="K50" s="30">
        <v>11411</v>
      </c>
      <c r="L50" s="30">
        <v>-7</v>
      </c>
    </row>
    <row r="51" spans="1:12" x14ac:dyDescent="0.2">
      <c r="A51" s="63" t="s">
        <v>5750</v>
      </c>
      <c r="B51" s="30" t="s">
        <v>34</v>
      </c>
      <c r="C51" s="30" t="s">
        <v>36</v>
      </c>
      <c r="D51" s="30" t="s">
        <v>4727</v>
      </c>
      <c r="E51" s="30">
        <v>13</v>
      </c>
      <c r="F51" s="30">
        <v>51</v>
      </c>
      <c r="G51" s="30">
        <v>2744.8</v>
      </c>
      <c r="H51" s="30">
        <v>63.4</v>
      </c>
      <c r="I51" s="30">
        <v>80</v>
      </c>
      <c r="J51" s="30">
        <v>-31</v>
      </c>
      <c r="K51" s="30">
        <v>11348</v>
      </c>
      <c r="L51" s="30">
        <v>-6</v>
      </c>
    </row>
    <row r="52" spans="1:12" x14ac:dyDescent="0.2">
      <c r="A52" s="63" t="s">
        <v>5750</v>
      </c>
      <c r="B52" s="30" t="s">
        <v>100</v>
      </c>
      <c r="C52" s="30" t="s">
        <v>102</v>
      </c>
      <c r="D52" s="30" t="s">
        <v>4093</v>
      </c>
      <c r="E52" s="30">
        <v>2</v>
      </c>
      <c r="F52" s="30">
        <v>94</v>
      </c>
      <c r="G52" s="30">
        <v>322.3</v>
      </c>
      <c r="H52" s="30">
        <v>97</v>
      </c>
      <c r="I52" s="30">
        <v>76</v>
      </c>
      <c r="J52" s="30">
        <v>-24</v>
      </c>
      <c r="K52" s="30">
        <v>11605</v>
      </c>
      <c r="L52" s="30">
        <v>-9</v>
      </c>
    </row>
    <row r="53" spans="1:12" x14ac:dyDescent="0.2">
      <c r="A53" s="63" t="s">
        <v>5750</v>
      </c>
      <c r="B53" s="30" t="s">
        <v>37</v>
      </c>
      <c r="C53" s="30" t="s">
        <v>39</v>
      </c>
      <c r="D53" s="30" t="s">
        <v>4444</v>
      </c>
      <c r="E53" s="30">
        <v>9</v>
      </c>
      <c r="F53" s="30">
        <v>67</v>
      </c>
      <c r="G53" s="30">
        <v>1912</v>
      </c>
      <c r="H53" s="30">
        <v>75</v>
      </c>
      <c r="I53" s="30">
        <v>62</v>
      </c>
      <c r="J53" s="30">
        <v>2</v>
      </c>
      <c r="K53" s="30">
        <v>11769</v>
      </c>
      <c r="L53" s="30">
        <v>-10</v>
      </c>
    </row>
    <row r="54" spans="1:12" x14ac:dyDescent="0.2">
      <c r="A54" s="63" t="s">
        <v>5750</v>
      </c>
      <c r="B54" s="30" t="s">
        <v>103</v>
      </c>
      <c r="C54" s="30" t="s">
        <v>105</v>
      </c>
      <c r="D54" s="30" t="s">
        <v>4052</v>
      </c>
      <c r="E54" s="30">
        <v>10</v>
      </c>
      <c r="F54" s="30">
        <v>63</v>
      </c>
      <c r="G54" s="30">
        <v>2110.9</v>
      </c>
      <c r="H54" s="30">
        <v>72.2</v>
      </c>
      <c r="I54" s="30">
        <v>80</v>
      </c>
      <c r="J54" s="30">
        <v>-31</v>
      </c>
      <c r="K54" s="30">
        <v>10697</v>
      </c>
      <c r="L54" s="30">
        <v>0</v>
      </c>
    </row>
    <row r="55" spans="1:12" x14ac:dyDescent="0.2">
      <c r="A55" s="63" t="s">
        <v>5750</v>
      </c>
      <c r="B55" s="30" t="s">
        <v>106</v>
      </c>
      <c r="C55" s="30" t="s">
        <v>108</v>
      </c>
      <c r="D55" s="30" t="s">
        <v>4730</v>
      </c>
      <c r="E55" s="30">
        <v>4</v>
      </c>
      <c r="F55" s="30">
        <v>86</v>
      </c>
      <c r="G55" s="30">
        <v>726.9</v>
      </c>
      <c r="H55" s="30">
        <v>91.4</v>
      </c>
      <c r="I55" s="30">
        <v>35</v>
      </c>
      <c r="J55" s="30">
        <v>53</v>
      </c>
      <c r="K55" s="30">
        <v>11652</v>
      </c>
      <c r="L55" s="30">
        <v>-9</v>
      </c>
    </row>
    <row r="56" spans="1:12" x14ac:dyDescent="0.2">
      <c r="A56" s="63" t="s">
        <v>5750</v>
      </c>
      <c r="B56" s="30" t="s">
        <v>109</v>
      </c>
      <c r="C56" s="30" t="s">
        <v>111</v>
      </c>
      <c r="D56" s="30" t="s">
        <v>4067</v>
      </c>
      <c r="E56" s="30">
        <v>38</v>
      </c>
      <c r="F56" s="30">
        <v>-46</v>
      </c>
      <c r="G56" s="30">
        <v>7765.1</v>
      </c>
      <c r="H56" s="30">
        <v>-6.1</v>
      </c>
      <c r="I56" s="30">
        <v>104</v>
      </c>
      <c r="J56" s="30">
        <v>-76</v>
      </c>
      <c r="K56" s="30">
        <v>9563</v>
      </c>
      <c r="L56" s="30">
        <v>10</v>
      </c>
    </row>
    <row r="57" spans="1:12" x14ac:dyDescent="0.2">
      <c r="A57" s="63" t="s">
        <v>5750</v>
      </c>
      <c r="B57" s="30" t="s">
        <v>112</v>
      </c>
      <c r="C57" s="30" t="s">
        <v>114</v>
      </c>
      <c r="D57" s="30" t="s">
        <v>4068</v>
      </c>
      <c r="E57" s="30">
        <v>27</v>
      </c>
      <c r="F57" s="30">
        <v>-3</v>
      </c>
      <c r="G57" s="30">
        <v>5443.4</v>
      </c>
      <c r="H57" s="30">
        <v>26</v>
      </c>
      <c r="I57" s="30">
        <v>79</v>
      </c>
      <c r="J57" s="30">
        <v>-29</v>
      </c>
      <c r="K57" s="30">
        <v>10305</v>
      </c>
      <c r="L57" s="30">
        <v>3</v>
      </c>
    </row>
    <row r="58" spans="1:12" x14ac:dyDescent="0.2">
      <c r="A58" s="63" t="s">
        <v>5750</v>
      </c>
      <c r="B58" s="30" t="s">
        <v>19</v>
      </c>
      <c r="C58" s="30" t="s">
        <v>21</v>
      </c>
      <c r="D58" s="30" t="s">
        <v>4069</v>
      </c>
      <c r="E58" s="30">
        <v>21</v>
      </c>
      <c r="F58" s="30">
        <v>20</v>
      </c>
      <c r="G58" s="30">
        <v>4863.5</v>
      </c>
      <c r="H58" s="30">
        <v>34.1</v>
      </c>
      <c r="I58" s="30">
        <v>78</v>
      </c>
      <c r="J58" s="30">
        <v>-27</v>
      </c>
      <c r="K58" s="30">
        <v>11084</v>
      </c>
      <c r="L58" s="30">
        <v>-4</v>
      </c>
    </row>
    <row r="59" spans="1:12" x14ac:dyDescent="0.2">
      <c r="A59" s="63" t="s">
        <v>5750</v>
      </c>
      <c r="B59" s="30" t="s">
        <v>40</v>
      </c>
      <c r="C59" s="30" t="s">
        <v>42</v>
      </c>
      <c r="D59" s="30" t="s">
        <v>4037</v>
      </c>
      <c r="E59" s="30">
        <v>22</v>
      </c>
      <c r="F59" s="30">
        <v>16</v>
      </c>
      <c r="G59" s="30">
        <v>4470.5</v>
      </c>
      <c r="H59" s="30">
        <v>39.5</v>
      </c>
      <c r="I59" s="30">
        <v>95</v>
      </c>
      <c r="J59" s="30">
        <v>-59</v>
      </c>
      <c r="K59" s="30">
        <v>10661</v>
      </c>
      <c r="L59" s="30">
        <v>0</v>
      </c>
    </row>
    <row r="60" spans="1:12" x14ac:dyDescent="0.2">
      <c r="A60" s="63" t="s">
        <v>5750</v>
      </c>
      <c r="B60" s="30" t="s">
        <v>22</v>
      </c>
      <c r="C60" s="30" t="s">
        <v>24</v>
      </c>
      <c r="D60" s="30" t="s">
        <v>4076</v>
      </c>
      <c r="E60" s="30">
        <v>16</v>
      </c>
      <c r="F60" s="30">
        <v>40</v>
      </c>
      <c r="G60" s="30">
        <v>3431.5</v>
      </c>
      <c r="H60" s="30">
        <v>53.9</v>
      </c>
      <c r="I60" s="30">
        <v>77</v>
      </c>
      <c r="J60" s="30">
        <v>-26</v>
      </c>
      <c r="K60" s="30">
        <v>11999</v>
      </c>
      <c r="L60" s="30">
        <v>-12</v>
      </c>
    </row>
    <row r="61" spans="1:12" x14ac:dyDescent="0.2">
      <c r="A61" s="63" t="s">
        <v>5750</v>
      </c>
      <c r="B61" s="30" t="s">
        <v>43</v>
      </c>
      <c r="C61" s="30" t="s">
        <v>45</v>
      </c>
      <c r="D61" s="30" t="s">
        <v>4062</v>
      </c>
      <c r="E61" s="30">
        <v>1</v>
      </c>
      <c r="F61" s="30">
        <v>98</v>
      </c>
      <c r="G61" s="30">
        <v>185.4</v>
      </c>
      <c r="H61" s="30">
        <v>98.9</v>
      </c>
      <c r="I61" s="30">
        <v>57</v>
      </c>
      <c r="J61" s="30">
        <v>12</v>
      </c>
      <c r="K61" s="30">
        <v>9584</v>
      </c>
      <c r="L61" s="30">
        <v>10</v>
      </c>
    </row>
    <row r="62" spans="1:12" x14ac:dyDescent="0.2">
      <c r="A62" s="63" t="s">
        <v>5750</v>
      </c>
      <c r="B62" s="30" t="s">
        <v>115</v>
      </c>
      <c r="C62" s="30" t="s">
        <v>117</v>
      </c>
      <c r="D62" s="30" t="s">
        <v>4045</v>
      </c>
      <c r="E62" s="30">
        <v>18</v>
      </c>
      <c r="F62" s="30">
        <v>32</v>
      </c>
      <c r="G62" s="30">
        <v>4409.8999999999996</v>
      </c>
      <c r="H62" s="30">
        <v>40.4</v>
      </c>
      <c r="I62" s="30">
        <v>71</v>
      </c>
      <c r="J62" s="30">
        <v>-14</v>
      </c>
      <c r="K62" s="30">
        <v>10499</v>
      </c>
      <c r="L62" s="30">
        <v>2</v>
      </c>
    </row>
    <row r="63" spans="1:12" x14ac:dyDescent="0.2">
      <c r="A63" s="63" t="s">
        <v>5750</v>
      </c>
      <c r="B63" s="30" t="s">
        <v>118</v>
      </c>
      <c r="C63" s="30" t="s">
        <v>5548</v>
      </c>
      <c r="D63" s="30" t="s">
        <v>4044</v>
      </c>
      <c r="E63" s="30">
        <v>28</v>
      </c>
      <c r="F63" s="30">
        <v>-7</v>
      </c>
      <c r="G63" s="30">
        <v>7643</v>
      </c>
      <c r="H63" s="30">
        <v>-4.4000000000000004</v>
      </c>
      <c r="I63" s="30">
        <v>77</v>
      </c>
      <c r="J63" s="30">
        <v>-26</v>
      </c>
      <c r="K63" s="30">
        <v>10504</v>
      </c>
      <c r="L63" s="30">
        <v>2</v>
      </c>
    </row>
    <row r="64" spans="1:12" x14ac:dyDescent="0.2">
      <c r="A64" s="63" t="s">
        <v>5750</v>
      </c>
      <c r="B64" s="30" t="s">
        <v>121</v>
      </c>
      <c r="C64" s="30" t="s">
        <v>123</v>
      </c>
      <c r="D64" s="30" t="s">
        <v>4086</v>
      </c>
      <c r="E64" s="30">
        <v>10</v>
      </c>
      <c r="F64" s="30">
        <v>63</v>
      </c>
      <c r="G64" s="30">
        <v>2326.8000000000002</v>
      </c>
      <c r="H64" s="30">
        <v>69.2</v>
      </c>
      <c r="I64" s="30">
        <v>67</v>
      </c>
      <c r="J64" s="30">
        <v>-7</v>
      </c>
      <c r="K64" s="30">
        <v>11101</v>
      </c>
      <c r="L64" s="30">
        <v>-4</v>
      </c>
    </row>
    <row r="65" spans="1:12" x14ac:dyDescent="0.2">
      <c r="A65" s="63" t="s">
        <v>5750</v>
      </c>
      <c r="B65" s="30" t="s">
        <v>193</v>
      </c>
      <c r="C65" s="30" t="s">
        <v>195</v>
      </c>
      <c r="D65" s="30" t="s">
        <v>4089</v>
      </c>
      <c r="E65" s="30">
        <v>12</v>
      </c>
      <c r="F65" s="30">
        <v>55</v>
      </c>
      <c r="G65" s="30">
        <v>2560.8000000000002</v>
      </c>
      <c r="H65" s="30">
        <v>66</v>
      </c>
      <c r="I65" s="30">
        <v>67</v>
      </c>
      <c r="J65" s="30">
        <v>-7</v>
      </c>
      <c r="K65" s="30">
        <v>10785</v>
      </c>
      <c r="L65" s="30">
        <v>-1</v>
      </c>
    </row>
    <row r="66" spans="1:12" x14ac:dyDescent="0.2">
      <c r="A66" s="63" t="s">
        <v>5750</v>
      </c>
      <c r="B66" s="30" t="s">
        <v>46</v>
      </c>
      <c r="C66" s="30" t="s">
        <v>48</v>
      </c>
      <c r="D66" s="30" t="s">
        <v>4043</v>
      </c>
      <c r="E66" s="30">
        <v>50</v>
      </c>
      <c r="F66" s="30">
        <v>-93</v>
      </c>
      <c r="G66" s="30">
        <v>12898.2</v>
      </c>
      <c r="H66" s="30">
        <v>-77.3</v>
      </c>
      <c r="I66" s="30">
        <v>84</v>
      </c>
      <c r="J66" s="30">
        <v>-39</v>
      </c>
      <c r="K66" s="30">
        <v>10224</v>
      </c>
      <c r="L66" s="30">
        <v>4</v>
      </c>
    </row>
    <row r="67" spans="1:12" x14ac:dyDescent="0.2">
      <c r="A67" s="63" t="s">
        <v>5750</v>
      </c>
      <c r="B67" s="30" t="s">
        <v>124</v>
      </c>
      <c r="C67" s="30" t="s">
        <v>126</v>
      </c>
      <c r="D67" s="30" t="s">
        <v>4040</v>
      </c>
      <c r="E67" s="30">
        <v>23</v>
      </c>
      <c r="F67" s="30">
        <v>12</v>
      </c>
      <c r="G67" s="30">
        <v>5325.9</v>
      </c>
      <c r="H67" s="30">
        <v>27.7</v>
      </c>
      <c r="I67" s="30">
        <v>65</v>
      </c>
      <c r="J67" s="30">
        <v>-3</v>
      </c>
      <c r="K67" s="30">
        <v>11446</v>
      </c>
      <c r="L67" s="30">
        <v>-7</v>
      </c>
    </row>
    <row r="68" spans="1:12" x14ac:dyDescent="0.2">
      <c r="A68" s="63" t="s">
        <v>5750</v>
      </c>
      <c r="B68" s="30" t="s">
        <v>127</v>
      </c>
      <c r="C68" s="30" t="s">
        <v>129</v>
      </c>
      <c r="D68" s="30" t="s">
        <v>4066</v>
      </c>
      <c r="E68" s="30">
        <v>1</v>
      </c>
      <c r="F68" s="30">
        <v>98</v>
      </c>
      <c r="G68" s="30">
        <v>201.1</v>
      </c>
      <c r="H68" s="30">
        <v>98.7</v>
      </c>
      <c r="I68" s="30">
        <v>89</v>
      </c>
      <c r="J68" s="30">
        <v>-48</v>
      </c>
      <c r="K68" s="30">
        <v>11076</v>
      </c>
      <c r="L68" s="30">
        <v>-4</v>
      </c>
    </row>
    <row r="69" spans="1:12" x14ac:dyDescent="0.2">
      <c r="A69" s="63" t="s">
        <v>5750</v>
      </c>
      <c r="B69" s="30" t="s">
        <v>213</v>
      </c>
      <c r="C69" s="30" t="s">
        <v>215</v>
      </c>
      <c r="D69" s="30" t="s">
        <v>4046</v>
      </c>
      <c r="E69" s="30">
        <v>15</v>
      </c>
      <c r="F69" s="30">
        <v>44</v>
      </c>
      <c r="G69" s="30">
        <v>3306.2</v>
      </c>
      <c r="H69" s="30">
        <v>55.7</v>
      </c>
      <c r="I69" s="30">
        <v>53</v>
      </c>
      <c r="J69" s="30">
        <v>19</v>
      </c>
      <c r="K69" s="30">
        <v>11083</v>
      </c>
      <c r="L69" s="30">
        <v>-4</v>
      </c>
    </row>
    <row r="70" spans="1:12" x14ac:dyDescent="0.2">
      <c r="A70" s="63" t="s">
        <v>5750</v>
      </c>
      <c r="B70" s="30" t="s">
        <v>130</v>
      </c>
      <c r="C70" s="30" t="s">
        <v>132</v>
      </c>
      <c r="D70" s="30" t="s">
        <v>4033</v>
      </c>
      <c r="E70" s="30">
        <v>9</v>
      </c>
      <c r="F70" s="30">
        <v>67</v>
      </c>
      <c r="G70" s="30">
        <v>2212.6</v>
      </c>
      <c r="H70" s="30">
        <v>70.8</v>
      </c>
      <c r="I70" s="30">
        <v>86</v>
      </c>
      <c r="J70" s="30">
        <v>-42</v>
      </c>
      <c r="K70" s="30">
        <v>12007</v>
      </c>
      <c r="L70" s="30">
        <v>-12</v>
      </c>
    </row>
    <row r="71" spans="1:12" x14ac:dyDescent="0.2">
      <c r="A71" s="63" t="s">
        <v>5750</v>
      </c>
      <c r="B71" s="30" t="s">
        <v>216</v>
      </c>
      <c r="C71" s="30" t="s">
        <v>218</v>
      </c>
      <c r="D71" s="30" t="s">
        <v>4725</v>
      </c>
      <c r="E71" s="30">
        <v>17</v>
      </c>
      <c r="F71" s="30">
        <v>36</v>
      </c>
      <c r="G71" s="30">
        <v>3759.8</v>
      </c>
      <c r="H71" s="30">
        <v>49.4</v>
      </c>
      <c r="I71" s="30">
        <v>64</v>
      </c>
      <c r="J71" s="30">
        <v>-1</v>
      </c>
      <c r="K71" s="30">
        <v>11250</v>
      </c>
      <c r="L71" s="30">
        <v>-5</v>
      </c>
    </row>
    <row r="72" spans="1:12" x14ac:dyDescent="0.2">
      <c r="A72" s="63" t="s">
        <v>5750</v>
      </c>
      <c r="B72" s="30" t="s">
        <v>219</v>
      </c>
      <c r="C72" s="30" t="s">
        <v>221</v>
      </c>
      <c r="D72" s="30" t="s">
        <v>4081</v>
      </c>
      <c r="E72" s="30">
        <v>18</v>
      </c>
      <c r="F72" s="30">
        <v>32</v>
      </c>
      <c r="G72" s="30">
        <v>4135.7</v>
      </c>
      <c r="H72" s="30">
        <v>44.2</v>
      </c>
      <c r="I72" s="30">
        <v>77</v>
      </c>
      <c r="J72" s="30">
        <v>-26</v>
      </c>
      <c r="K72" s="30">
        <v>12046</v>
      </c>
      <c r="L72" s="30">
        <v>-13</v>
      </c>
    </row>
    <row r="73" spans="1:12" x14ac:dyDescent="0.2">
      <c r="A73" s="63" t="s">
        <v>5750</v>
      </c>
      <c r="B73" s="30" t="s">
        <v>133</v>
      </c>
      <c r="C73" s="30" t="s">
        <v>135</v>
      </c>
      <c r="D73" s="30" t="s">
        <v>4065</v>
      </c>
      <c r="E73" s="30">
        <v>36</v>
      </c>
      <c r="F73" s="30">
        <v>-38</v>
      </c>
      <c r="G73" s="30">
        <v>10464.1</v>
      </c>
      <c r="H73" s="30">
        <v>-43.5</v>
      </c>
      <c r="I73" s="30">
        <v>93</v>
      </c>
      <c r="J73" s="30">
        <v>-55</v>
      </c>
      <c r="K73" s="30">
        <v>12210</v>
      </c>
      <c r="L73" s="30">
        <v>-14</v>
      </c>
    </row>
    <row r="74" spans="1:12" x14ac:dyDescent="0.2">
      <c r="A74" s="63" t="s">
        <v>5750</v>
      </c>
      <c r="B74" s="30" t="s">
        <v>136</v>
      </c>
      <c r="C74" s="30" t="s">
        <v>138</v>
      </c>
      <c r="D74" s="30" t="s">
        <v>4079</v>
      </c>
      <c r="E74" s="30">
        <v>40</v>
      </c>
      <c r="F74" s="30">
        <v>-54</v>
      </c>
      <c r="G74" s="30">
        <v>11370</v>
      </c>
      <c r="H74" s="30">
        <v>-56.1</v>
      </c>
      <c r="I74" s="30">
        <v>65</v>
      </c>
      <c r="J74" s="30">
        <v>-3</v>
      </c>
      <c r="K74" s="30">
        <v>12593</v>
      </c>
      <c r="L74" s="30">
        <v>-18</v>
      </c>
    </row>
    <row r="75" spans="1:12" x14ac:dyDescent="0.2">
      <c r="A75" s="63" t="s">
        <v>5750</v>
      </c>
      <c r="B75" s="30" t="s">
        <v>222</v>
      </c>
      <c r="C75" s="30" t="s">
        <v>224</v>
      </c>
      <c r="D75" s="30" t="s">
        <v>4085</v>
      </c>
      <c r="E75" s="30">
        <v>32</v>
      </c>
      <c r="F75" s="30">
        <v>-23</v>
      </c>
      <c r="G75" s="30">
        <v>10038.700000000001</v>
      </c>
      <c r="H75" s="30">
        <v>-37.6</v>
      </c>
      <c r="I75" s="30">
        <v>76</v>
      </c>
      <c r="J75" s="30">
        <v>-24</v>
      </c>
      <c r="K75" s="30">
        <v>11955</v>
      </c>
      <c r="L75" s="30">
        <v>-12</v>
      </c>
    </row>
    <row r="76" spans="1:12" x14ac:dyDescent="0.2">
      <c r="A76" s="63" t="s">
        <v>5750</v>
      </c>
      <c r="B76" s="30" t="s">
        <v>139</v>
      </c>
      <c r="C76" s="30" t="s">
        <v>141</v>
      </c>
      <c r="D76" s="30" t="s">
        <v>4032</v>
      </c>
      <c r="E76" s="30">
        <v>16</v>
      </c>
      <c r="F76" s="30">
        <v>40</v>
      </c>
      <c r="G76" s="30">
        <v>3464.3</v>
      </c>
      <c r="H76" s="30">
        <v>53.5</v>
      </c>
      <c r="I76" s="30">
        <v>72</v>
      </c>
      <c r="J76" s="30">
        <v>-16</v>
      </c>
      <c r="K76" s="30">
        <v>10313</v>
      </c>
      <c r="L76" s="30">
        <v>3</v>
      </c>
    </row>
    <row r="77" spans="1:12" x14ac:dyDescent="0.2">
      <c r="A77" s="63" t="s">
        <v>5750</v>
      </c>
      <c r="B77" s="30" t="s">
        <v>196</v>
      </c>
      <c r="C77" s="30" t="s">
        <v>198</v>
      </c>
      <c r="D77" s="30" t="s">
        <v>4432</v>
      </c>
      <c r="E77" s="30">
        <v>21</v>
      </c>
      <c r="F77" s="30">
        <v>20</v>
      </c>
      <c r="G77" s="30">
        <v>4472.3</v>
      </c>
      <c r="H77" s="30">
        <v>39.5</v>
      </c>
      <c r="I77" s="30">
        <v>91</v>
      </c>
      <c r="J77" s="30">
        <v>-52</v>
      </c>
      <c r="K77" s="30">
        <v>11203</v>
      </c>
      <c r="L77" s="30">
        <v>-5</v>
      </c>
    </row>
    <row r="78" spans="1:12" x14ac:dyDescent="0.2">
      <c r="A78" s="63" t="s">
        <v>5750</v>
      </c>
      <c r="B78" s="30" t="s">
        <v>199</v>
      </c>
      <c r="C78" s="30" t="s">
        <v>200</v>
      </c>
      <c r="D78" s="30" t="s">
        <v>4732</v>
      </c>
      <c r="E78" s="30">
        <v>3</v>
      </c>
      <c r="F78" s="30">
        <v>90</v>
      </c>
      <c r="G78" s="30">
        <v>547</v>
      </c>
      <c r="H78" s="30">
        <v>93.9</v>
      </c>
      <c r="I78" s="30">
        <v>85</v>
      </c>
      <c r="J78" s="30">
        <v>-40</v>
      </c>
      <c r="K78" s="30">
        <v>10932</v>
      </c>
      <c r="L78" s="30">
        <v>-2</v>
      </c>
    </row>
    <row r="79" spans="1:12" x14ac:dyDescent="0.2">
      <c r="A79" s="63" t="s">
        <v>5750</v>
      </c>
      <c r="B79" s="30" t="s">
        <v>142</v>
      </c>
      <c r="C79" s="30" t="s">
        <v>144</v>
      </c>
      <c r="D79" s="30" t="s">
        <v>4070</v>
      </c>
      <c r="E79" s="30">
        <v>46</v>
      </c>
      <c r="F79" s="30">
        <v>-77</v>
      </c>
      <c r="G79" s="30">
        <v>11525.3</v>
      </c>
      <c r="H79" s="30">
        <v>-58.2</v>
      </c>
      <c r="I79" s="30">
        <v>93</v>
      </c>
      <c r="J79" s="30">
        <v>-55</v>
      </c>
      <c r="K79" s="30">
        <v>11817</v>
      </c>
      <c r="L79" s="30">
        <v>-11</v>
      </c>
    </row>
    <row r="80" spans="1:12" x14ac:dyDescent="0.2">
      <c r="A80" s="63" t="s">
        <v>5750</v>
      </c>
      <c r="B80" s="30" t="s">
        <v>145</v>
      </c>
      <c r="C80" s="30" t="s">
        <v>147</v>
      </c>
      <c r="D80" s="30" t="s">
        <v>4063</v>
      </c>
      <c r="E80" s="30">
        <v>0</v>
      </c>
      <c r="F80" s="30">
        <v>102</v>
      </c>
      <c r="G80" s="30">
        <v>0</v>
      </c>
      <c r="H80" s="30">
        <v>101.5</v>
      </c>
      <c r="I80" s="30">
        <v>20</v>
      </c>
      <c r="J80" s="30">
        <v>80</v>
      </c>
      <c r="K80" s="30">
        <v>11731</v>
      </c>
      <c r="L80" s="30">
        <v>-10</v>
      </c>
    </row>
    <row r="81" spans="1:12" x14ac:dyDescent="0.2">
      <c r="A81" s="63" t="s">
        <v>5750</v>
      </c>
      <c r="B81" s="30" t="s">
        <v>49</v>
      </c>
      <c r="C81" s="30" t="s">
        <v>51</v>
      </c>
      <c r="D81" s="30" t="s">
        <v>4053</v>
      </c>
      <c r="E81" s="30">
        <v>16</v>
      </c>
      <c r="F81" s="30">
        <v>40</v>
      </c>
      <c r="G81" s="30">
        <v>4670.7</v>
      </c>
      <c r="H81" s="30">
        <v>36.799999999999997</v>
      </c>
      <c r="I81" s="30">
        <v>32</v>
      </c>
      <c r="J81" s="30">
        <v>58</v>
      </c>
      <c r="K81" s="30">
        <v>10714</v>
      </c>
      <c r="L81" s="30">
        <v>0</v>
      </c>
    </row>
    <row r="82" spans="1:12" x14ac:dyDescent="0.2">
      <c r="A82" s="63" t="s">
        <v>5750</v>
      </c>
      <c r="B82" s="30" t="s">
        <v>148</v>
      </c>
      <c r="C82" s="30" t="s">
        <v>150</v>
      </c>
      <c r="D82" s="30" t="s">
        <v>4078</v>
      </c>
      <c r="E82" s="30">
        <v>22</v>
      </c>
      <c r="F82" s="30">
        <v>16</v>
      </c>
      <c r="G82" s="30">
        <v>5216.8</v>
      </c>
      <c r="H82" s="30">
        <v>29.2</v>
      </c>
      <c r="I82" s="30">
        <v>63</v>
      </c>
      <c r="J82" s="30">
        <v>0</v>
      </c>
      <c r="K82" s="30">
        <v>11798</v>
      </c>
      <c r="L82" s="30">
        <v>-10</v>
      </c>
    </row>
    <row r="83" spans="1:12" x14ac:dyDescent="0.2">
      <c r="A83" s="63" t="s">
        <v>5750</v>
      </c>
      <c r="B83" s="30" t="s">
        <v>225</v>
      </c>
      <c r="C83" s="30" t="s">
        <v>227</v>
      </c>
      <c r="D83" s="30" t="s">
        <v>4568</v>
      </c>
      <c r="E83" s="30">
        <v>0</v>
      </c>
      <c r="F83" s="30">
        <v>102</v>
      </c>
      <c r="G83" s="30">
        <v>0</v>
      </c>
      <c r="H83" s="30">
        <v>101.5</v>
      </c>
      <c r="I83" s="30">
        <v>10</v>
      </c>
      <c r="J83" s="30">
        <v>99</v>
      </c>
      <c r="K83" s="30">
        <v>11966</v>
      </c>
      <c r="L83" s="30">
        <v>-12</v>
      </c>
    </row>
    <row r="84" spans="1:12" x14ac:dyDescent="0.2">
      <c r="A84" s="63" t="s">
        <v>5750</v>
      </c>
      <c r="B84" s="30" t="s">
        <v>201</v>
      </c>
      <c r="C84" s="30" t="s">
        <v>203</v>
      </c>
      <c r="D84" s="30" t="s">
        <v>4084</v>
      </c>
      <c r="E84" s="30">
        <v>34</v>
      </c>
      <c r="F84" s="30">
        <v>-30</v>
      </c>
      <c r="G84" s="30">
        <v>10013.700000000001</v>
      </c>
      <c r="H84" s="30">
        <v>-37.299999999999997</v>
      </c>
      <c r="I84" s="30">
        <v>60</v>
      </c>
      <c r="J84" s="30">
        <v>6</v>
      </c>
      <c r="K84" s="30">
        <v>14571</v>
      </c>
      <c r="L84" s="30">
        <v>-36</v>
      </c>
    </row>
    <row r="85" spans="1:12" x14ac:dyDescent="0.2">
      <c r="A85" s="63" t="s">
        <v>5750</v>
      </c>
      <c r="B85" s="30" t="s">
        <v>151</v>
      </c>
      <c r="C85" s="30" t="s">
        <v>153</v>
      </c>
      <c r="D85" s="30" t="s">
        <v>4064</v>
      </c>
      <c r="E85" s="30">
        <v>53</v>
      </c>
      <c r="F85" s="30">
        <v>-104</v>
      </c>
      <c r="G85" s="30">
        <v>14894.4</v>
      </c>
      <c r="H85" s="30">
        <v>-104.9</v>
      </c>
      <c r="I85" s="30">
        <v>84</v>
      </c>
      <c r="J85" s="30">
        <v>-39</v>
      </c>
      <c r="K85" s="30">
        <v>11098</v>
      </c>
      <c r="L85" s="30">
        <v>-4</v>
      </c>
    </row>
    <row r="86" spans="1:12" x14ac:dyDescent="0.2">
      <c r="A86" s="63" t="s">
        <v>5750</v>
      </c>
      <c r="B86" s="30" t="s">
        <v>154</v>
      </c>
      <c r="C86" s="30" t="s">
        <v>156</v>
      </c>
      <c r="D86" s="30" t="s">
        <v>4039</v>
      </c>
      <c r="E86" s="30">
        <v>42</v>
      </c>
      <c r="F86" s="30">
        <v>-61</v>
      </c>
      <c r="G86" s="30">
        <v>12998.1</v>
      </c>
      <c r="H86" s="30">
        <v>-78.7</v>
      </c>
      <c r="I86" s="30">
        <v>63</v>
      </c>
      <c r="J86" s="30">
        <v>0</v>
      </c>
      <c r="K86" s="30">
        <v>11511</v>
      </c>
      <c r="L86" s="30">
        <v>-8</v>
      </c>
    </row>
    <row r="87" spans="1:12" x14ac:dyDescent="0.2">
      <c r="A87" s="63" t="s">
        <v>5750</v>
      </c>
      <c r="B87" s="30" t="s">
        <v>157</v>
      </c>
      <c r="C87" s="30" t="s">
        <v>159</v>
      </c>
      <c r="D87" s="30" t="s">
        <v>4049</v>
      </c>
      <c r="E87" s="30">
        <v>49</v>
      </c>
      <c r="F87" s="30">
        <v>-89</v>
      </c>
      <c r="G87" s="30">
        <v>15120.9</v>
      </c>
      <c r="H87" s="30">
        <v>-108.1</v>
      </c>
      <c r="I87" s="30">
        <v>80</v>
      </c>
      <c r="J87" s="30">
        <v>-31</v>
      </c>
      <c r="K87" s="30">
        <v>10549</v>
      </c>
      <c r="L87" s="30">
        <v>1</v>
      </c>
    </row>
    <row r="88" spans="1:12" x14ac:dyDescent="0.2">
      <c r="A88" s="63" t="s">
        <v>5750</v>
      </c>
      <c r="B88" s="30" t="s">
        <v>52</v>
      </c>
      <c r="C88" s="30" t="s">
        <v>54</v>
      </c>
      <c r="D88" s="30" t="s">
        <v>4054</v>
      </c>
      <c r="E88" s="30">
        <v>44</v>
      </c>
      <c r="F88" s="30">
        <v>-69</v>
      </c>
      <c r="G88" s="30">
        <v>14032.9</v>
      </c>
      <c r="H88" s="30">
        <v>-93</v>
      </c>
      <c r="I88" s="30">
        <v>66</v>
      </c>
      <c r="J88" s="30">
        <v>-5</v>
      </c>
      <c r="K88" s="30">
        <v>11573</v>
      </c>
      <c r="L88" s="30">
        <v>-8</v>
      </c>
    </row>
    <row r="89" spans="1:12" x14ac:dyDescent="0.2">
      <c r="A89" s="63" t="s">
        <v>5750</v>
      </c>
      <c r="B89" s="30" t="s">
        <v>204</v>
      </c>
      <c r="C89" s="30" t="s">
        <v>206</v>
      </c>
      <c r="D89" s="30" t="s">
        <v>5299</v>
      </c>
      <c r="E89" s="30">
        <v>30</v>
      </c>
      <c r="F89" s="30">
        <v>-15</v>
      </c>
      <c r="G89" s="30">
        <v>8578.4</v>
      </c>
      <c r="H89" s="30">
        <v>-17.399999999999999</v>
      </c>
      <c r="I89" s="30">
        <v>56</v>
      </c>
      <c r="J89" s="30">
        <v>14</v>
      </c>
      <c r="K89" s="30">
        <v>11334</v>
      </c>
      <c r="L89" s="30">
        <v>-6</v>
      </c>
    </row>
    <row r="90" spans="1:12" x14ac:dyDescent="0.2">
      <c r="A90" s="63" t="s">
        <v>5750</v>
      </c>
      <c r="B90" s="30" t="s">
        <v>228</v>
      </c>
      <c r="C90" s="30" t="s">
        <v>230</v>
      </c>
      <c r="D90" s="30" t="s">
        <v>4083</v>
      </c>
      <c r="E90" s="30">
        <v>48</v>
      </c>
      <c r="F90" s="30">
        <v>-85</v>
      </c>
      <c r="G90" s="30">
        <v>15482.5</v>
      </c>
      <c r="H90" s="30">
        <v>-113.1</v>
      </c>
      <c r="I90" s="30">
        <v>63</v>
      </c>
      <c r="J90" s="30">
        <v>0</v>
      </c>
      <c r="K90" s="30">
        <v>12853</v>
      </c>
      <c r="L90" s="30">
        <v>-20</v>
      </c>
    </row>
    <row r="91" spans="1:12" x14ac:dyDescent="0.2">
      <c r="A91" s="63" t="s">
        <v>5750</v>
      </c>
      <c r="B91" s="30" t="s">
        <v>160</v>
      </c>
      <c r="C91" s="30" t="s">
        <v>162</v>
      </c>
      <c r="D91" s="30" t="s">
        <v>4175</v>
      </c>
      <c r="E91" s="30">
        <v>37</v>
      </c>
      <c r="F91" s="30">
        <v>-42</v>
      </c>
      <c r="G91" s="30">
        <v>9387.6</v>
      </c>
      <c r="H91" s="30">
        <v>-28.6</v>
      </c>
      <c r="I91" s="30">
        <v>80</v>
      </c>
      <c r="J91" s="30">
        <v>-31</v>
      </c>
      <c r="K91" s="30">
        <v>11097</v>
      </c>
      <c r="L91" s="30">
        <v>-4</v>
      </c>
    </row>
    <row r="92" spans="1:12" x14ac:dyDescent="0.2">
      <c r="A92" s="63" t="s">
        <v>5750</v>
      </c>
      <c r="B92" s="30" t="s">
        <v>163</v>
      </c>
      <c r="C92" s="30" t="s">
        <v>165</v>
      </c>
      <c r="D92" s="30" t="s">
        <v>4074</v>
      </c>
      <c r="E92" s="30">
        <v>13</v>
      </c>
      <c r="F92" s="30">
        <v>51</v>
      </c>
      <c r="G92" s="30">
        <v>3151.7</v>
      </c>
      <c r="H92" s="30">
        <v>57.8</v>
      </c>
      <c r="I92" s="30">
        <v>56</v>
      </c>
      <c r="J92" s="30">
        <v>14</v>
      </c>
      <c r="K92" s="30">
        <v>10064</v>
      </c>
      <c r="L92" s="30">
        <v>6</v>
      </c>
    </row>
    <row r="93" spans="1:12" x14ac:dyDescent="0.2">
      <c r="A93" s="63" t="s">
        <v>5750</v>
      </c>
      <c r="B93" s="30" t="s">
        <v>166</v>
      </c>
      <c r="C93" s="30" t="s">
        <v>168</v>
      </c>
      <c r="D93" s="30" t="s">
        <v>4031</v>
      </c>
      <c r="E93" s="30">
        <v>18</v>
      </c>
      <c r="F93" s="30">
        <v>32</v>
      </c>
      <c r="G93" s="30">
        <v>3612.7</v>
      </c>
      <c r="H93" s="30">
        <v>51.4</v>
      </c>
      <c r="I93" s="30">
        <v>89</v>
      </c>
      <c r="J93" s="30">
        <v>-48</v>
      </c>
      <c r="K93" s="30">
        <v>10719</v>
      </c>
      <c r="L93" s="30">
        <v>0</v>
      </c>
    </row>
    <row r="94" spans="1:12" x14ac:dyDescent="0.2">
      <c r="A94" s="63" t="s">
        <v>5750</v>
      </c>
      <c r="B94" s="30" t="s">
        <v>231</v>
      </c>
      <c r="C94" s="30" t="s">
        <v>233</v>
      </c>
      <c r="D94" s="30" t="s">
        <v>4082</v>
      </c>
      <c r="E94" s="30">
        <v>19</v>
      </c>
      <c r="F94" s="30">
        <v>28</v>
      </c>
      <c r="G94" s="30">
        <v>4133.3999999999996</v>
      </c>
      <c r="H94" s="30">
        <v>44.2</v>
      </c>
      <c r="I94" s="30">
        <v>66</v>
      </c>
      <c r="J94" s="30">
        <v>-5</v>
      </c>
      <c r="K94" s="30">
        <v>11878</v>
      </c>
      <c r="L94" s="30">
        <v>-11</v>
      </c>
    </row>
    <row r="95" spans="1:12" x14ac:dyDescent="0.2">
      <c r="A95" s="63" t="s">
        <v>5750</v>
      </c>
      <c r="B95" s="30" t="s">
        <v>207</v>
      </c>
      <c r="C95" s="30" t="s">
        <v>209</v>
      </c>
      <c r="D95" s="30" t="s">
        <v>4576</v>
      </c>
      <c r="E95" s="30">
        <v>4</v>
      </c>
      <c r="F95" s="30">
        <v>86</v>
      </c>
      <c r="G95" s="30">
        <v>799</v>
      </c>
      <c r="H95" s="30">
        <v>90.4</v>
      </c>
      <c r="I95" s="30">
        <v>88</v>
      </c>
      <c r="J95" s="30">
        <v>-46</v>
      </c>
      <c r="K95" s="30">
        <v>10739</v>
      </c>
      <c r="L95" s="30">
        <v>-1</v>
      </c>
    </row>
    <row r="96" spans="1:12" x14ac:dyDescent="0.2">
      <c r="A96" s="63" t="s">
        <v>5750</v>
      </c>
      <c r="B96" s="30" t="s">
        <v>55</v>
      </c>
      <c r="C96" s="30" t="s">
        <v>57</v>
      </c>
      <c r="D96" s="30" t="s">
        <v>4567</v>
      </c>
      <c r="E96" s="30">
        <v>3</v>
      </c>
      <c r="F96" s="30">
        <v>90</v>
      </c>
      <c r="G96" s="30">
        <v>978</v>
      </c>
      <c r="H96" s="30">
        <v>87.9</v>
      </c>
      <c r="I96" s="30">
        <v>51</v>
      </c>
      <c r="J96" s="30">
        <v>23</v>
      </c>
      <c r="K96" s="30">
        <v>11264</v>
      </c>
      <c r="L96" s="30">
        <v>-5</v>
      </c>
    </row>
    <row r="97" spans="1:12" x14ac:dyDescent="0.2">
      <c r="A97" s="63" t="s">
        <v>5750</v>
      </c>
      <c r="B97" s="30" t="s">
        <v>58</v>
      </c>
      <c r="C97" s="30" t="s">
        <v>60</v>
      </c>
      <c r="D97" s="30" t="s">
        <v>4058</v>
      </c>
      <c r="E97" s="30">
        <v>3</v>
      </c>
      <c r="F97" s="30">
        <v>90</v>
      </c>
      <c r="G97" s="30">
        <v>673.3</v>
      </c>
      <c r="H97" s="30">
        <v>92.2</v>
      </c>
      <c r="I97" s="30">
        <v>106</v>
      </c>
      <c r="J97" s="30">
        <v>-79</v>
      </c>
      <c r="K97" s="30">
        <v>10546</v>
      </c>
      <c r="L97" s="30">
        <v>1</v>
      </c>
    </row>
    <row r="98" spans="1:12" x14ac:dyDescent="0.2">
      <c r="A98" s="63" t="s">
        <v>5750</v>
      </c>
      <c r="B98" s="30" t="s">
        <v>169</v>
      </c>
      <c r="C98" s="30" t="s">
        <v>171</v>
      </c>
      <c r="D98" s="30" t="s">
        <v>4051</v>
      </c>
      <c r="E98" s="30">
        <v>29</v>
      </c>
      <c r="F98" s="30">
        <v>-11</v>
      </c>
      <c r="G98" s="30">
        <v>7419.7</v>
      </c>
      <c r="H98" s="30">
        <v>-1.3</v>
      </c>
      <c r="I98" s="30">
        <v>75</v>
      </c>
      <c r="J98" s="30">
        <v>-22</v>
      </c>
      <c r="K98" s="30">
        <v>11247</v>
      </c>
      <c r="L98" s="30">
        <v>-5</v>
      </c>
    </row>
    <row r="99" spans="1:12" x14ac:dyDescent="0.2">
      <c r="A99" s="63" t="s">
        <v>5750</v>
      </c>
      <c r="B99" s="30" t="s">
        <v>210</v>
      </c>
      <c r="C99" s="30" t="s">
        <v>212</v>
      </c>
      <c r="D99" s="30" t="s">
        <v>4724</v>
      </c>
      <c r="E99" s="30">
        <v>3</v>
      </c>
      <c r="F99" s="30">
        <v>90</v>
      </c>
      <c r="G99" s="30">
        <v>591.9</v>
      </c>
      <c r="H99" s="30">
        <v>93.3</v>
      </c>
      <c r="I99" s="30">
        <v>86</v>
      </c>
      <c r="J99" s="30">
        <v>-42</v>
      </c>
      <c r="K99" s="30">
        <v>9259</v>
      </c>
      <c r="L99" s="30">
        <v>13</v>
      </c>
    </row>
    <row r="100" spans="1:12" x14ac:dyDescent="0.2">
      <c r="A100" s="63" t="s">
        <v>5750</v>
      </c>
      <c r="B100" s="30" t="s">
        <v>61</v>
      </c>
      <c r="C100" s="30" t="s">
        <v>63</v>
      </c>
      <c r="D100" s="30" t="s">
        <v>4503</v>
      </c>
      <c r="E100" s="30">
        <v>38</v>
      </c>
      <c r="F100" s="30">
        <v>-46</v>
      </c>
      <c r="G100" s="30">
        <v>9572.1</v>
      </c>
      <c r="H100" s="30">
        <v>-31.2</v>
      </c>
      <c r="I100" s="30">
        <v>91</v>
      </c>
      <c r="J100" s="30">
        <v>-52</v>
      </c>
      <c r="K100" s="30">
        <v>11349</v>
      </c>
      <c r="L100" s="30">
        <v>-6</v>
      </c>
    </row>
    <row r="101" spans="1:12" x14ac:dyDescent="0.2">
      <c r="A101" s="63" t="s">
        <v>5750</v>
      </c>
      <c r="B101" s="30" t="s">
        <v>64</v>
      </c>
      <c r="C101" s="30" t="s">
        <v>66</v>
      </c>
      <c r="D101" s="30" t="s">
        <v>4050</v>
      </c>
      <c r="E101" s="30">
        <v>10</v>
      </c>
      <c r="F101" s="30">
        <v>63</v>
      </c>
      <c r="G101" s="30">
        <v>2195.9</v>
      </c>
      <c r="H101" s="30">
        <v>71.099999999999994</v>
      </c>
      <c r="I101" s="30">
        <v>77</v>
      </c>
      <c r="J101" s="30">
        <v>-26</v>
      </c>
      <c r="K101" s="30">
        <v>10259</v>
      </c>
      <c r="L101" s="30">
        <v>4</v>
      </c>
    </row>
    <row r="102" spans="1:12" x14ac:dyDescent="0.2">
      <c r="A102" s="63" t="s">
        <v>5750</v>
      </c>
      <c r="B102" s="30" t="s">
        <v>234</v>
      </c>
      <c r="C102" s="30" t="s">
        <v>236</v>
      </c>
      <c r="D102" s="30" t="s">
        <v>4080</v>
      </c>
      <c r="E102" s="30">
        <v>28</v>
      </c>
      <c r="F102" s="30">
        <v>-7</v>
      </c>
      <c r="G102" s="30">
        <v>7416.4</v>
      </c>
      <c r="H102" s="30">
        <v>-1.3</v>
      </c>
      <c r="I102" s="30">
        <v>83</v>
      </c>
      <c r="J102" s="30">
        <v>-37</v>
      </c>
      <c r="K102" s="30">
        <v>10752</v>
      </c>
      <c r="L102" s="30">
        <v>-1</v>
      </c>
    </row>
    <row r="103" spans="1:12" x14ac:dyDescent="0.2">
      <c r="A103" s="63" t="s">
        <v>5750</v>
      </c>
      <c r="B103" s="30" t="s">
        <v>172</v>
      </c>
      <c r="C103" s="30" t="s">
        <v>174</v>
      </c>
      <c r="D103" s="30" t="s">
        <v>4536</v>
      </c>
      <c r="E103" s="30">
        <v>22</v>
      </c>
      <c r="F103" s="30">
        <v>16</v>
      </c>
      <c r="G103" s="30">
        <v>5526.1</v>
      </c>
      <c r="H103" s="30">
        <v>24.9</v>
      </c>
      <c r="I103" s="30">
        <v>61</v>
      </c>
      <c r="J103" s="30">
        <v>4</v>
      </c>
      <c r="K103" s="30">
        <v>11075</v>
      </c>
      <c r="L103" s="30">
        <v>-4</v>
      </c>
    </row>
    <row r="104" spans="1:12" x14ac:dyDescent="0.2">
      <c r="A104" s="63" t="s">
        <v>5750</v>
      </c>
      <c r="B104" s="30" t="s">
        <v>237</v>
      </c>
      <c r="C104" s="30" t="s">
        <v>239</v>
      </c>
      <c r="D104" s="30" t="s">
        <v>4072</v>
      </c>
      <c r="E104" s="30">
        <v>24</v>
      </c>
      <c r="F104" s="30">
        <v>9</v>
      </c>
      <c r="G104" s="30">
        <v>6173.5</v>
      </c>
      <c r="H104" s="30">
        <v>15.9</v>
      </c>
      <c r="I104" s="30">
        <v>77</v>
      </c>
      <c r="J104" s="30">
        <v>-26</v>
      </c>
      <c r="K104" s="30">
        <v>10052</v>
      </c>
      <c r="L104" s="30">
        <v>6</v>
      </c>
    </row>
    <row r="105" spans="1:12" x14ac:dyDescent="0.2">
      <c r="A105" s="63" t="s">
        <v>5750</v>
      </c>
      <c r="B105" s="30" t="s">
        <v>240</v>
      </c>
      <c r="C105" s="30" t="s">
        <v>241</v>
      </c>
      <c r="D105" s="30" t="s">
        <v>4906</v>
      </c>
      <c r="E105" s="30">
        <v>30</v>
      </c>
      <c r="F105" s="30">
        <v>-15</v>
      </c>
      <c r="G105" s="30">
        <v>6496.7</v>
      </c>
      <c r="H105" s="30">
        <v>11.4</v>
      </c>
      <c r="I105" s="30">
        <v>91</v>
      </c>
      <c r="J105" s="30">
        <v>-52</v>
      </c>
      <c r="K105" s="30">
        <v>10984</v>
      </c>
      <c r="L105" s="30">
        <v>-3</v>
      </c>
    </row>
    <row r="106" spans="1:12" x14ac:dyDescent="0.2">
      <c r="A106" s="63" t="s">
        <v>5750</v>
      </c>
      <c r="B106" s="30" t="s">
        <v>175</v>
      </c>
      <c r="C106" s="30" t="s">
        <v>177</v>
      </c>
      <c r="D106" s="30" t="s">
        <v>4077</v>
      </c>
      <c r="E106" s="30">
        <v>11</v>
      </c>
      <c r="F106" s="30">
        <v>59</v>
      </c>
      <c r="G106" s="30">
        <v>2234.8000000000002</v>
      </c>
      <c r="H106" s="30">
        <v>70.5</v>
      </c>
      <c r="I106" s="30">
        <v>87</v>
      </c>
      <c r="J106" s="30">
        <v>-44</v>
      </c>
      <c r="K106" s="30">
        <v>11134</v>
      </c>
      <c r="L106" s="30">
        <v>-4</v>
      </c>
    </row>
    <row r="107" spans="1:12" x14ac:dyDescent="0.2">
      <c r="A107" s="63" t="s">
        <v>5750</v>
      </c>
      <c r="B107" s="30" t="s">
        <v>178</v>
      </c>
      <c r="C107" s="30" t="s">
        <v>180</v>
      </c>
      <c r="D107" s="30" t="s">
        <v>4059</v>
      </c>
      <c r="E107" s="30">
        <v>19</v>
      </c>
      <c r="F107" s="30">
        <v>28</v>
      </c>
      <c r="G107" s="30">
        <v>4776.6000000000004</v>
      </c>
      <c r="H107" s="30">
        <v>35.299999999999997</v>
      </c>
      <c r="I107" s="30">
        <v>71</v>
      </c>
      <c r="J107" s="30">
        <v>-14</v>
      </c>
      <c r="K107" s="30">
        <v>11127</v>
      </c>
      <c r="L107" s="30">
        <v>-4</v>
      </c>
    </row>
    <row r="108" spans="1:12" x14ac:dyDescent="0.2">
      <c r="A108" s="63" t="s">
        <v>5750</v>
      </c>
      <c r="B108" s="30" t="s">
        <v>16</v>
      </c>
      <c r="C108" s="30" t="s">
        <v>18</v>
      </c>
      <c r="D108" s="30" t="s">
        <v>4047</v>
      </c>
      <c r="E108" s="30">
        <v>14</v>
      </c>
      <c r="F108" s="30">
        <v>47</v>
      </c>
      <c r="G108" s="30">
        <v>3075</v>
      </c>
      <c r="H108" s="30">
        <v>58.9</v>
      </c>
      <c r="I108" s="30">
        <v>76</v>
      </c>
      <c r="J108" s="30">
        <v>-24</v>
      </c>
      <c r="K108" s="30">
        <v>9825</v>
      </c>
      <c r="L108" s="30">
        <v>8</v>
      </c>
    </row>
    <row r="109" spans="1:12" x14ac:dyDescent="0.2">
      <c r="A109" s="63" t="s">
        <v>5750</v>
      </c>
      <c r="B109" s="30" t="s">
        <v>181</v>
      </c>
      <c r="C109" s="30" t="s">
        <v>183</v>
      </c>
      <c r="D109" s="30" t="s">
        <v>4092</v>
      </c>
      <c r="E109" s="30">
        <v>21</v>
      </c>
      <c r="F109" s="30">
        <v>20</v>
      </c>
      <c r="G109" s="30">
        <v>5265.3</v>
      </c>
      <c r="H109" s="30">
        <v>28.5</v>
      </c>
      <c r="I109" s="30">
        <v>86</v>
      </c>
      <c r="J109" s="30">
        <v>-42</v>
      </c>
      <c r="K109" s="30">
        <v>11662</v>
      </c>
      <c r="L109" s="30">
        <v>-9</v>
      </c>
    </row>
    <row r="110" spans="1:12" x14ac:dyDescent="0.2">
      <c r="A110" s="63" t="s">
        <v>5750</v>
      </c>
      <c r="B110" s="30" t="s">
        <v>242</v>
      </c>
      <c r="C110" s="30" t="s">
        <v>244</v>
      </c>
      <c r="D110" s="30" t="s">
        <v>4729</v>
      </c>
      <c r="E110" s="30">
        <v>31</v>
      </c>
      <c r="F110" s="30">
        <v>-19</v>
      </c>
      <c r="G110" s="30">
        <v>6991.5</v>
      </c>
      <c r="H110" s="30">
        <v>4.5999999999999996</v>
      </c>
      <c r="I110" s="30">
        <v>93</v>
      </c>
      <c r="J110" s="30">
        <v>-55</v>
      </c>
      <c r="K110" s="30">
        <v>10542</v>
      </c>
      <c r="L110" s="30">
        <v>1</v>
      </c>
    </row>
    <row r="111" spans="1:12" x14ac:dyDescent="0.2">
      <c r="A111" s="63" t="s">
        <v>5750</v>
      </c>
      <c r="B111" s="30" t="s">
        <v>245</v>
      </c>
      <c r="C111" s="30" t="s">
        <v>246</v>
      </c>
      <c r="D111" s="30" t="s">
        <v>5300</v>
      </c>
      <c r="E111" s="30">
        <v>0</v>
      </c>
      <c r="F111" s="30">
        <v>102</v>
      </c>
      <c r="G111" s="30">
        <v>0</v>
      </c>
      <c r="H111" s="30">
        <v>101.5</v>
      </c>
      <c r="I111" s="30">
        <v>43</v>
      </c>
      <c r="J111" s="30">
        <v>38</v>
      </c>
      <c r="K111" s="30">
        <v>11375</v>
      </c>
      <c r="L111" s="30">
        <v>-7</v>
      </c>
    </row>
    <row r="112" spans="1:12" x14ac:dyDescent="0.2">
      <c r="A112" s="63" t="s">
        <v>5750</v>
      </c>
      <c r="B112" s="30" t="s">
        <v>184</v>
      </c>
      <c r="C112" s="30" t="s">
        <v>186</v>
      </c>
      <c r="D112" s="30" t="s">
        <v>4036</v>
      </c>
      <c r="E112" s="30">
        <v>26</v>
      </c>
      <c r="F112" s="30">
        <v>1</v>
      </c>
      <c r="G112" s="30">
        <v>5992.2</v>
      </c>
      <c r="H112" s="30">
        <v>18.399999999999999</v>
      </c>
      <c r="I112" s="30">
        <v>93</v>
      </c>
      <c r="J112" s="30">
        <v>-55</v>
      </c>
      <c r="K112" s="30">
        <v>12766</v>
      </c>
      <c r="L112" s="30">
        <v>-20</v>
      </c>
    </row>
    <row r="113" spans="1:12" x14ac:dyDescent="0.2">
      <c r="A113" s="63" t="s">
        <v>5750</v>
      </c>
      <c r="B113" s="30" t="s">
        <v>187</v>
      </c>
      <c r="C113" s="30" t="s">
        <v>189</v>
      </c>
      <c r="D113" s="30" t="s">
        <v>4034</v>
      </c>
      <c r="E113" s="30">
        <v>26</v>
      </c>
      <c r="F113" s="30">
        <v>1</v>
      </c>
      <c r="G113" s="30">
        <v>6478.2</v>
      </c>
      <c r="H113" s="30">
        <v>11.7</v>
      </c>
      <c r="I113" s="30">
        <v>56</v>
      </c>
      <c r="J113" s="30">
        <v>14</v>
      </c>
      <c r="K113" s="30">
        <v>12129</v>
      </c>
      <c r="L113" s="30">
        <v>-14</v>
      </c>
    </row>
    <row r="114" spans="1:12" x14ac:dyDescent="0.2">
      <c r="A114" s="63" t="s">
        <v>5750</v>
      </c>
      <c r="B114" s="30" t="s">
        <v>67</v>
      </c>
      <c r="C114" s="30" t="s">
        <v>69</v>
      </c>
      <c r="D114" s="30" t="s">
        <v>4035</v>
      </c>
      <c r="E114" s="30">
        <v>15</v>
      </c>
      <c r="F114" s="30">
        <v>44</v>
      </c>
      <c r="G114" s="30">
        <v>2886.3</v>
      </c>
      <c r="H114" s="30">
        <v>61.5</v>
      </c>
      <c r="I114" s="30">
        <v>41</v>
      </c>
      <c r="J114" s="30">
        <v>41</v>
      </c>
      <c r="K114" s="30">
        <v>9596</v>
      </c>
      <c r="L114" s="30">
        <v>10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7098F-B2AD-7C4C-9858-4C237A524411}">
  <dimension ref="A1:L114"/>
  <sheetViews>
    <sheetView topLeftCell="B1" workbookViewId="0">
      <selection activeCell="H2" sqref="H2"/>
    </sheetView>
  </sheetViews>
  <sheetFormatPr baseColWidth="10" defaultRowHeight="16" x14ac:dyDescent="0.2"/>
  <cols>
    <col min="1" max="1" width="24.83203125" style="63" customWidth="1"/>
    <col min="2" max="4" width="10.83203125" style="63"/>
    <col min="5" max="5" width="14.1640625" style="63" customWidth="1"/>
    <col min="6" max="6" width="13.5" style="63" customWidth="1"/>
    <col min="7" max="7" width="13.33203125" style="63" customWidth="1"/>
    <col min="8" max="8" width="14" style="63" customWidth="1"/>
    <col min="9" max="9" width="14.5" style="63" customWidth="1"/>
    <col min="10" max="10" width="15" style="63" customWidth="1"/>
    <col min="11" max="11" width="14" style="63" customWidth="1"/>
    <col min="12" max="12" width="16.33203125" style="63" customWidth="1"/>
    <col min="13" max="16384" width="10.83203125" style="63"/>
  </cols>
  <sheetData>
    <row r="1" spans="1:12" ht="88" x14ac:dyDescent="0.2">
      <c r="A1" s="74" t="s">
        <v>5739</v>
      </c>
      <c r="B1" s="29" t="s">
        <v>7</v>
      </c>
      <c r="C1" s="29" t="s">
        <v>9</v>
      </c>
      <c r="D1" s="29" t="s">
        <v>4030</v>
      </c>
      <c r="E1" s="29" t="s">
        <v>5769</v>
      </c>
      <c r="F1" s="29" t="s">
        <v>5770</v>
      </c>
      <c r="G1" s="29" t="s">
        <v>6357</v>
      </c>
      <c r="H1" s="29" t="s">
        <v>6392</v>
      </c>
      <c r="I1" s="29" t="s">
        <v>5771</v>
      </c>
      <c r="J1" s="29" t="s">
        <v>5512</v>
      </c>
      <c r="K1" s="29" t="s">
        <v>5772</v>
      </c>
      <c r="L1" s="29" t="s">
        <v>5761</v>
      </c>
    </row>
    <row r="2" spans="1:12" x14ac:dyDescent="0.2">
      <c r="A2" s="63" t="s">
        <v>5740</v>
      </c>
      <c r="B2" s="31" t="s">
        <v>5741</v>
      </c>
      <c r="C2" s="31" t="s">
        <v>5742</v>
      </c>
      <c r="D2" s="31" t="s">
        <v>5743</v>
      </c>
      <c r="E2" s="31">
        <v>20</v>
      </c>
      <c r="F2" s="31">
        <v>-24</v>
      </c>
      <c r="G2" s="31">
        <v>27012.9</v>
      </c>
      <c r="H2" s="31">
        <v>-15.7</v>
      </c>
      <c r="I2" s="31">
        <v>25</v>
      </c>
      <c r="J2" s="31">
        <v>34</v>
      </c>
      <c r="K2" s="31">
        <v>11244</v>
      </c>
      <c r="L2" s="31">
        <v>-3</v>
      </c>
    </row>
    <row r="3" spans="1:12" x14ac:dyDescent="0.2">
      <c r="A3" s="63" t="s">
        <v>5740</v>
      </c>
      <c r="B3" s="31" t="s">
        <v>5741</v>
      </c>
      <c r="C3" s="31" t="s">
        <v>5742</v>
      </c>
      <c r="D3" s="31" t="s">
        <v>5743</v>
      </c>
      <c r="E3" s="31">
        <v>28</v>
      </c>
      <c r="F3" s="31">
        <v>-117</v>
      </c>
      <c r="G3" s="31">
        <v>38269.199999999997</v>
      </c>
      <c r="H3" s="31">
        <v>-69.7</v>
      </c>
      <c r="I3" s="31">
        <v>34</v>
      </c>
      <c r="J3" s="31">
        <v>10</v>
      </c>
      <c r="K3" s="31">
        <v>11069</v>
      </c>
      <c r="L3" s="31">
        <v>-1</v>
      </c>
    </row>
    <row r="4" spans="1:12" x14ac:dyDescent="0.2">
      <c r="A4" s="63" t="s">
        <v>5740</v>
      </c>
      <c r="B4" s="31" t="s">
        <v>5741</v>
      </c>
      <c r="C4" s="31" t="s">
        <v>5742</v>
      </c>
      <c r="D4" s="31" t="s">
        <v>5743</v>
      </c>
      <c r="E4" s="31">
        <v>8</v>
      </c>
      <c r="F4" s="31">
        <v>116</v>
      </c>
      <c r="G4" s="31">
        <v>8958.2999999999993</v>
      </c>
      <c r="H4" s="31">
        <v>70.900000000000006</v>
      </c>
      <c r="I4" s="31">
        <v>34</v>
      </c>
      <c r="J4" s="31">
        <v>10</v>
      </c>
      <c r="K4" s="31">
        <v>11306</v>
      </c>
      <c r="L4" s="31">
        <v>-4</v>
      </c>
    </row>
    <row r="5" spans="1:12" x14ac:dyDescent="0.2">
      <c r="A5" s="63" t="s">
        <v>5740</v>
      </c>
      <c r="B5" s="31" t="s">
        <v>5741</v>
      </c>
      <c r="C5" s="31" t="s">
        <v>5742</v>
      </c>
      <c r="D5" s="31" t="s">
        <v>5743</v>
      </c>
      <c r="E5" s="31">
        <v>22</v>
      </c>
      <c r="F5" s="31">
        <v>-47</v>
      </c>
      <c r="G5" s="31">
        <v>29753.5</v>
      </c>
      <c r="H5" s="31">
        <v>-28.8</v>
      </c>
      <c r="I5" s="31">
        <v>35</v>
      </c>
      <c r="J5" s="31">
        <v>7</v>
      </c>
      <c r="K5" s="31">
        <v>11338</v>
      </c>
      <c r="L5" s="31">
        <v>-4</v>
      </c>
    </row>
    <row r="6" spans="1:12" x14ac:dyDescent="0.2">
      <c r="A6" s="63" t="s">
        <v>5740</v>
      </c>
      <c r="B6" s="31" t="s">
        <v>5741</v>
      </c>
      <c r="C6" s="31" t="s">
        <v>5742</v>
      </c>
      <c r="D6" s="31" t="s">
        <v>5743</v>
      </c>
      <c r="E6" s="31">
        <v>11</v>
      </c>
      <c r="F6" s="31">
        <v>81</v>
      </c>
      <c r="G6" s="31">
        <v>14554.5</v>
      </c>
      <c r="H6" s="31">
        <v>44.1</v>
      </c>
      <c r="I6" s="31">
        <v>34</v>
      </c>
      <c r="J6" s="31">
        <v>10</v>
      </c>
      <c r="K6" s="31">
        <v>11176</v>
      </c>
      <c r="L6" s="31">
        <v>-2</v>
      </c>
    </row>
    <row r="7" spans="1:12" x14ac:dyDescent="0.2">
      <c r="A7" s="63" t="s">
        <v>5740</v>
      </c>
      <c r="B7" s="31" t="s">
        <v>5741</v>
      </c>
      <c r="C7" s="31" t="s">
        <v>5742</v>
      </c>
      <c r="D7" s="31" t="s">
        <v>5743</v>
      </c>
      <c r="E7" s="31">
        <v>20</v>
      </c>
      <c r="F7" s="31">
        <v>-24</v>
      </c>
      <c r="G7" s="31">
        <v>23982.6</v>
      </c>
      <c r="H7" s="31">
        <v>-1.2</v>
      </c>
      <c r="I7" s="31">
        <v>41</v>
      </c>
      <c r="J7" s="31">
        <v>-9</v>
      </c>
      <c r="K7" s="31">
        <v>11233</v>
      </c>
      <c r="L7" s="31">
        <v>-3</v>
      </c>
    </row>
    <row r="8" spans="1:12" x14ac:dyDescent="0.2">
      <c r="A8" s="63" t="s">
        <v>5740</v>
      </c>
      <c r="B8" s="31" t="s">
        <v>5741</v>
      </c>
      <c r="C8" s="31" t="s">
        <v>5742</v>
      </c>
      <c r="D8" s="31" t="s">
        <v>5743</v>
      </c>
      <c r="E8" s="31">
        <v>22</v>
      </c>
      <c r="F8" s="31">
        <v>-47</v>
      </c>
      <c r="G8" s="31">
        <v>39860.6</v>
      </c>
      <c r="H8" s="31">
        <v>-77.3</v>
      </c>
      <c r="I8" s="31">
        <v>29</v>
      </c>
      <c r="J8" s="31">
        <v>23</v>
      </c>
      <c r="K8" s="31">
        <v>10711</v>
      </c>
      <c r="L8" s="31">
        <v>2</v>
      </c>
    </row>
    <row r="9" spans="1:12" x14ac:dyDescent="0.2">
      <c r="A9" s="63" t="s">
        <v>5740</v>
      </c>
      <c r="B9" s="31" t="s">
        <v>5741</v>
      </c>
      <c r="C9" s="31" t="s">
        <v>5742</v>
      </c>
      <c r="D9" s="31" t="s">
        <v>5743</v>
      </c>
      <c r="E9" s="31">
        <v>20</v>
      </c>
      <c r="F9" s="31">
        <v>-24</v>
      </c>
      <c r="G9" s="31">
        <v>31981.1</v>
      </c>
      <c r="H9" s="31">
        <v>-39.5</v>
      </c>
      <c r="I9" s="31">
        <v>28</v>
      </c>
      <c r="J9" s="31">
        <v>26</v>
      </c>
      <c r="K9" s="31">
        <v>11226</v>
      </c>
      <c r="L9" s="31">
        <v>-3</v>
      </c>
    </row>
    <row r="10" spans="1:12" x14ac:dyDescent="0.2">
      <c r="A10" s="63" t="s">
        <v>5740</v>
      </c>
      <c r="B10" s="31" t="s">
        <v>5741</v>
      </c>
      <c r="C10" s="31" t="s">
        <v>5742</v>
      </c>
      <c r="D10" s="31" t="s">
        <v>5743</v>
      </c>
      <c r="E10" s="31">
        <v>15</v>
      </c>
      <c r="F10" s="31">
        <v>34</v>
      </c>
      <c r="G10" s="31">
        <v>12454.2</v>
      </c>
      <c r="H10" s="31">
        <v>54.2</v>
      </c>
      <c r="I10" s="31">
        <v>35</v>
      </c>
      <c r="J10" s="31">
        <v>7</v>
      </c>
      <c r="K10" s="31">
        <v>10950</v>
      </c>
      <c r="L10" s="31">
        <v>0</v>
      </c>
    </row>
    <row r="11" spans="1:12" x14ac:dyDescent="0.2">
      <c r="A11" s="63" t="s">
        <v>5740</v>
      </c>
      <c r="B11" s="31" t="s">
        <v>5741</v>
      </c>
      <c r="C11" s="31" t="s">
        <v>5742</v>
      </c>
      <c r="D11" s="31" t="s">
        <v>5743</v>
      </c>
      <c r="E11" s="31">
        <v>19</v>
      </c>
      <c r="F11" s="31">
        <v>-12</v>
      </c>
      <c r="G11" s="31">
        <v>21903.9</v>
      </c>
      <c r="H11" s="31">
        <v>8.8000000000000007</v>
      </c>
      <c r="I11" s="31">
        <v>47</v>
      </c>
      <c r="J11" s="31">
        <v>-25</v>
      </c>
      <c r="K11" s="31">
        <v>10826</v>
      </c>
      <c r="L11" s="31">
        <v>1</v>
      </c>
    </row>
    <row r="12" spans="1:12" x14ac:dyDescent="0.2">
      <c r="A12" s="63" t="s">
        <v>5740</v>
      </c>
      <c r="B12" s="31" t="s">
        <v>5741</v>
      </c>
      <c r="C12" s="31" t="s">
        <v>5742</v>
      </c>
      <c r="D12" s="31" t="s">
        <v>5743</v>
      </c>
      <c r="E12" s="31">
        <v>22</v>
      </c>
      <c r="F12" s="31">
        <v>-47</v>
      </c>
      <c r="G12" s="31">
        <v>23506.9</v>
      </c>
      <c r="H12" s="31">
        <v>1.1000000000000001</v>
      </c>
      <c r="I12" s="31">
        <v>49</v>
      </c>
      <c r="J12" s="31">
        <v>-30</v>
      </c>
      <c r="K12" s="31">
        <v>10604</v>
      </c>
      <c r="L12" s="31">
        <v>3</v>
      </c>
    </row>
    <row r="13" spans="1:12" x14ac:dyDescent="0.2">
      <c r="A13" s="63" t="s">
        <v>5740</v>
      </c>
      <c r="B13" s="31" t="s">
        <v>5741</v>
      </c>
      <c r="C13" s="31" t="s">
        <v>5742</v>
      </c>
      <c r="D13" s="31" t="s">
        <v>5743</v>
      </c>
      <c r="E13" s="31">
        <v>14</v>
      </c>
      <c r="F13" s="31">
        <v>46</v>
      </c>
      <c r="G13" s="31">
        <v>12611.9</v>
      </c>
      <c r="H13" s="31">
        <v>53.4</v>
      </c>
      <c r="I13" s="31">
        <v>43</v>
      </c>
      <c r="J13" s="31">
        <v>-14</v>
      </c>
      <c r="K13" s="31">
        <v>10768</v>
      </c>
      <c r="L13" s="31">
        <v>1</v>
      </c>
    </row>
    <row r="14" spans="1:12" x14ac:dyDescent="0.2">
      <c r="A14" s="63" t="s">
        <v>5740</v>
      </c>
      <c r="B14" s="31" t="s">
        <v>5741</v>
      </c>
      <c r="C14" s="31" t="s">
        <v>5742</v>
      </c>
      <c r="D14" s="31" t="s">
        <v>5743</v>
      </c>
      <c r="E14" s="31">
        <v>7</v>
      </c>
      <c r="F14" s="31">
        <v>127</v>
      </c>
      <c r="G14" s="31">
        <v>5351.2</v>
      </c>
      <c r="H14" s="31">
        <v>88.2</v>
      </c>
      <c r="I14" s="31">
        <v>43</v>
      </c>
      <c r="J14" s="31">
        <v>-14</v>
      </c>
      <c r="K14" s="31">
        <v>10768</v>
      </c>
      <c r="L14" s="31">
        <v>1</v>
      </c>
    </row>
    <row r="15" spans="1:12" x14ac:dyDescent="0.2">
      <c r="A15" s="63" t="s">
        <v>5740</v>
      </c>
      <c r="B15" s="31" t="s">
        <v>5741</v>
      </c>
      <c r="C15" s="31" t="s">
        <v>5742</v>
      </c>
      <c r="D15" s="31" t="s">
        <v>5743</v>
      </c>
      <c r="E15" s="31">
        <v>15</v>
      </c>
      <c r="F15" s="31">
        <v>34</v>
      </c>
      <c r="G15" s="31">
        <v>17038.2</v>
      </c>
      <c r="H15" s="31">
        <v>32.200000000000003</v>
      </c>
      <c r="I15" s="31">
        <v>50</v>
      </c>
      <c r="J15" s="31">
        <v>-33</v>
      </c>
      <c r="K15" s="31">
        <v>10237</v>
      </c>
      <c r="L15" s="31">
        <v>6</v>
      </c>
    </row>
    <row r="16" spans="1:12" x14ac:dyDescent="0.2">
      <c r="A16" s="63" t="s">
        <v>5740</v>
      </c>
      <c r="B16" s="31" t="s">
        <v>5741</v>
      </c>
      <c r="C16" s="31" t="s">
        <v>5742</v>
      </c>
      <c r="D16" s="31" t="s">
        <v>5743</v>
      </c>
      <c r="E16" s="31">
        <v>15</v>
      </c>
      <c r="F16" s="31">
        <v>34</v>
      </c>
      <c r="G16" s="31">
        <v>15717.5</v>
      </c>
      <c r="H16" s="31">
        <v>38.5</v>
      </c>
      <c r="I16" s="31">
        <v>37</v>
      </c>
      <c r="J16" s="31">
        <v>2</v>
      </c>
      <c r="K16" s="31">
        <v>10388</v>
      </c>
      <c r="L16" s="31">
        <v>5</v>
      </c>
    </row>
    <row r="17" spans="1:12" x14ac:dyDescent="0.2">
      <c r="A17" s="63" t="s">
        <v>5744</v>
      </c>
      <c r="B17" s="31" t="s">
        <v>85</v>
      </c>
      <c r="C17" s="31" t="s">
        <v>87</v>
      </c>
      <c r="D17" s="31" t="s">
        <v>5745</v>
      </c>
      <c r="E17" s="31">
        <v>16</v>
      </c>
      <c r="F17" s="31">
        <v>22</v>
      </c>
      <c r="G17" s="31">
        <v>7814.6</v>
      </c>
      <c r="H17" s="31">
        <v>76.400000000000006</v>
      </c>
      <c r="I17" s="31">
        <v>38</v>
      </c>
      <c r="J17" s="31">
        <v>-1</v>
      </c>
      <c r="K17" s="31">
        <v>11683</v>
      </c>
      <c r="L17" s="31">
        <v>-7</v>
      </c>
    </row>
    <row r="18" spans="1:12" x14ac:dyDescent="0.2">
      <c r="A18" s="63" t="s">
        <v>5744</v>
      </c>
      <c r="B18" s="31" t="s">
        <v>85</v>
      </c>
      <c r="C18" s="31" t="s">
        <v>87</v>
      </c>
      <c r="D18" s="31" t="s">
        <v>5745</v>
      </c>
      <c r="E18" s="31">
        <v>8</v>
      </c>
      <c r="F18" s="31">
        <v>116</v>
      </c>
      <c r="G18" s="31">
        <v>1939.9</v>
      </c>
      <c r="H18" s="31">
        <v>104.6</v>
      </c>
      <c r="I18" s="31">
        <v>23</v>
      </c>
      <c r="J18" s="31">
        <v>39</v>
      </c>
      <c r="K18" s="31">
        <v>11928</v>
      </c>
      <c r="L18" s="31">
        <v>-9</v>
      </c>
    </row>
    <row r="19" spans="1:12" x14ac:dyDescent="0.2">
      <c r="A19" s="63" t="s">
        <v>5744</v>
      </c>
      <c r="B19" s="31" t="s">
        <v>85</v>
      </c>
      <c r="C19" s="31" t="s">
        <v>87</v>
      </c>
      <c r="D19" s="31" t="s">
        <v>5745</v>
      </c>
      <c r="E19" s="31">
        <v>8</v>
      </c>
      <c r="F19" s="31">
        <v>116</v>
      </c>
      <c r="G19" s="31">
        <v>1877.8</v>
      </c>
      <c r="H19" s="31">
        <v>104.9</v>
      </c>
      <c r="I19" s="31">
        <v>35</v>
      </c>
      <c r="J19" s="31">
        <v>7</v>
      </c>
      <c r="K19" s="31">
        <v>11646</v>
      </c>
      <c r="L19" s="31">
        <v>-7</v>
      </c>
    </row>
    <row r="20" spans="1:12" x14ac:dyDescent="0.2">
      <c r="A20" s="63" t="s">
        <v>5744</v>
      </c>
      <c r="B20" s="31" t="s">
        <v>85</v>
      </c>
      <c r="C20" s="31" t="s">
        <v>87</v>
      </c>
      <c r="D20" s="31" t="s">
        <v>5745</v>
      </c>
      <c r="E20" s="31">
        <v>11</v>
      </c>
      <c r="F20" s="31">
        <v>81</v>
      </c>
      <c r="G20" s="31">
        <v>2593.5</v>
      </c>
      <c r="H20" s="31">
        <v>101.5</v>
      </c>
      <c r="I20" s="31">
        <v>31</v>
      </c>
      <c r="J20" s="31">
        <v>18</v>
      </c>
      <c r="K20" s="31">
        <v>11480</v>
      </c>
      <c r="L20" s="31">
        <v>-5</v>
      </c>
    </row>
    <row r="21" spans="1:12" x14ac:dyDescent="0.2">
      <c r="A21" s="63" t="s">
        <v>5744</v>
      </c>
      <c r="B21" s="31" t="s">
        <v>85</v>
      </c>
      <c r="C21" s="31" t="s">
        <v>87</v>
      </c>
      <c r="D21" s="31" t="s">
        <v>5745</v>
      </c>
      <c r="E21" s="31">
        <v>7</v>
      </c>
      <c r="F21" s="31">
        <v>127</v>
      </c>
      <c r="G21" s="31">
        <v>1992.3</v>
      </c>
      <c r="H21" s="31">
        <v>104.3</v>
      </c>
      <c r="I21" s="31">
        <v>24</v>
      </c>
      <c r="J21" s="31">
        <v>36</v>
      </c>
      <c r="K21" s="31">
        <v>11615</v>
      </c>
      <c r="L21" s="31">
        <v>-6</v>
      </c>
    </row>
    <row r="22" spans="1:12" x14ac:dyDescent="0.2">
      <c r="A22" s="63" t="s">
        <v>5744</v>
      </c>
      <c r="B22" s="31" t="s">
        <v>85</v>
      </c>
      <c r="C22" s="31" t="s">
        <v>87</v>
      </c>
      <c r="D22" s="31" t="s">
        <v>5745</v>
      </c>
      <c r="E22" s="31">
        <v>6</v>
      </c>
      <c r="F22" s="31">
        <v>139</v>
      </c>
      <c r="G22" s="31">
        <v>1169.9000000000001</v>
      </c>
      <c r="H22" s="31">
        <v>108.3</v>
      </c>
      <c r="I22" s="31">
        <v>28</v>
      </c>
      <c r="J22" s="31">
        <v>26</v>
      </c>
      <c r="K22" s="31">
        <v>10993</v>
      </c>
      <c r="L22" s="31">
        <v>-1</v>
      </c>
    </row>
    <row r="23" spans="1:12" x14ac:dyDescent="0.2">
      <c r="A23" s="63" t="s">
        <v>5746</v>
      </c>
      <c r="B23" s="31" t="s">
        <v>28</v>
      </c>
      <c r="C23" s="31" t="s">
        <v>30</v>
      </c>
      <c r="D23" s="31" t="s">
        <v>5747</v>
      </c>
      <c r="E23" s="31">
        <v>17</v>
      </c>
      <c r="F23" s="31">
        <v>11</v>
      </c>
      <c r="G23" s="31">
        <v>14824.3</v>
      </c>
      <c r="H23" s="31">
        <v>42.8</v>
      </c>
      <c r="I23" s="31">
        <v>29</v>
      </c>
      <c r="J23" s="31">
        <v>23</v>
      </c>
      <c r="K23" s="31">
        <v>11200</v>
      </c>
      <c r="L23" s="31">
        <v>-3</v>
      </c>
    </row>
    <row r="24" spans="1:12" x14ac:dyDescent="0.2">
      <c r="A24" s="63" t="s">
        <v>5746</v>
      </c>
      <c r="B24" s="31" t="s">
        <v>28</v>
      </c>
      <c r="C24" s="31" t="s">
        <v>30</v>
      </c>
      <c r="D24" s="31" t="s">
        <v>5747</v>
      </c>
      <c r="E24" s="31">
        <v>20</v>
      </c>
      <c r="F24" s="31">
        <v>-24</v>
      </c>
      <c r="G24" s="31">
        <v>19131.099999999999</v>
      </c>
      <c r="H24" s="31">
        <v>22.1</v>
      </c>
      <c r="I24" s="31">
        <v>45</v>
      </c>
      <c r="J24" s="31">
        <v>-20</v>
      </c>
      <c r="K24" s="31">
        <v>10888</v>
      </c>
      <c r="L24" s="31">
        <v>0</v>
      </c>
    </row>
    <row r="25" spans="1:12" x14ac:dyDescent="0.2">
      <c r="A25" s="63" t="s">
        <v>5746</v>
      </c>
      <c r="B25" s="31" t="s">
        <v>28</v>
      </c>
      <c r="C25" s="31" t="s">
        <v>30</v>
      </c>
      <c r="D25" s="31" t="s">
        <v>5747</v>
      </c>
      <c r="E25" s="31">
        <v>12</v>
      </c>
      <c r="F25" s="31">
        <v>69</v>
      </c>
      <c r="G25" s="31">
        <v>8115.7</v>
      </c>
      <c r="H25" s="31">
        <v>75</v>
      </c>
      <c r="I25" s="31">
        <v>38</v>
      </c>
      <c r="J25" s="31">
        <v>-1</v>
      </c>
      <c r="K25" s="31">
        <v>11080</v>
      </c>
      <c r="L25" s="31">
        <v>-1</v>
      </c>
    </row>
    <row r="26" spans="1:12" x14ac:dyDescent="0.2">
      <c r="A26" s="63" t="s">
        <v>5746</v>
      </c>
      <c r="B26" s="31" t="s">
        <v>28</v>
      </c>
      <c r="C26" s="31" t="s">
        <v>30</v>
      </c>
      <c r="D26" s="31" t="s">
        <v>5747</v>
      </c>
      <c r="E26" s="31">
        <v>15</v>
      </c>
      <c r="F26" s="31">
        <v>34</v>
      </c>
      <c r="G26" s="31">
        <v>21799.1</v>
      </c>
      <c r="H26" s="31">
        <v>9.3000000000000007</v>
      </c>
      <c r="I26" s="31">
        <v>43</v>
      </c>
      <c r="J26" s="31">
        <v>-14</v>
      </c>
      <c r="K26" s="31">
        <v>11216</v>
      </c>
      <c r="L26" s="31">
        <v>-3</v>
      </c>
    </row>
    <row r="27" spans="1:12" x14ac:dyDescent="0.2">
      <c r="A27" s="63" t="s">
        <v>5746</v>
      </c>
      <c r="B27" s="31" t="s">
        <v>28</v>
      </c>
      <c r="C27" s="31" t="s">
        <v>30</v>
      </c>
      <c r="D27" s="31" t="s">
        <v>5747</v>
      </c>
      <c r="E27" s="31">
        <v>17</v>
      </c>
      <c r="F27" s="31">
        <v>11</v>
      </c>
      <c r="G27" s="31">
        <v>16553.2</v>
      </c>
      <c r="H27" s="31">
        <v>34.5</v>
      </c>
      <c r="I27" s="31">
        <v>41</v>
      </c>
      <c r="J27" s="31">
        <v>-9</v>
      </c>
      <c r="K27" s="31">
        <v>11106</v>
      </c>
      <c r="L27" s="31">
        <v>-2</v>
      </c>
    </row>
    <row r="28" spans="1:12" x14ac:dyDescent="0.2">
      <c r="A28" s="63" t="s">
        <v>5746</v>
      </c>
      <c r="B28" s="31" t="s">
        <v>28</v>
      </c>
      <c r="C28" s="31" t="s">
        <v>30</v>
      </c>
      <c r="D28" s="31" t="s">
        <v>5747</v>
      </c>
      <c r="E28" s="31">
        <v>20</v>
      </c>
      <c r="F28" s="31">
        <v>-24</v>
      </c>
      <c r="G28" s="31">
        <v>15503.3</v>
      </c>
      <c r="H28" s="31">
        <v>39.5</v>
      </c>
      <c r="I28" s="31">
        <v>37</v>
      </c>
      <c r="J28" s="31">
        <v>2</v>
      </c>
      <c r="K28" s="31">
        <v>10867</v>
      </c>
      <c r="L28" s="31">
        <v>1</v>
      </c>
    </row>
    <row r="29" spans="1:12" x14ac:dyDescent="0.2">
      <c r="A29" s="63" t="s">
        <v>5748</v>
      </c>
      <c r="B29" s="31" t="s">
        <v>10</v>
      </c>
      <c r="C29" s="31" t="s">
        <v>12</v>
      </c>
      <c r="D29" s="31" t="s">
        <v>5749</v>
      </c>
      <c r="E29" s="31">
        <v>19</v>
      </c>
      <c r="F29" s="31">
        <v>-12</v>
      </c>
      <c r="G29" s="31">
        <v>28453.5</v>
      </c>
      <c r="H29" s="31">
        <v>-22.6</v>
      </c>
      <c r="I29" s="31">
        <v>28</v>
      </c>
      <c r="J29" s="31">
        <v>26</v>
      </c>
      <c r="K29" s="31">
        <v>11284</v>
      </c>
      <c r="L29" s="31">
        <v>-3</v>
      </c>
    </row>
    <row r="30" spans="1:12" x14ac:dyDescent="0.2">
      <c r="A30" s="63" t="s">
        <v>5748</v>
      </c>
      <c r="B30" s="31" t="s">
        <v>10</v>
      </c>
      <c r="C30" s="31" t="s">
        <v>12</v>
      </c>
      <c r="D30" s="31" t="s">
        <v>5749</v>
      </c>
      <c r="E30" s="31">
        <v>19</v>
      </c>
      <c r="F30" s="31">
        <v>-12</v>
      </c>
      <c r="G30" s="31">
        <v>21910.799999999999</v>
      </c>
      <c r="H30" s="31">
        <v>8.8000000000000007</v>
      </c>
      <c r="I30" s="31">
        <v>32</v>
      </c>
      <c r="J30" s="31">
        <v>15</v>
      </c>
      <c r="K30" s="31">
        <v>11001</v>
      </c>
      <c r="L30" s="31">
        <v>-1</v>
      </c>
    </row>
    <row r="31" spans="1:12" x14ac:dyDescent="0.2">
      <c r="A31" s="63" t="s">
        <v>5748</v>
      </c>
      <c r="B31" s="31" t="s">
        <v>10</v>
      </c>
      <c r="C31" s="31" t="s">
        <v>12</v>
      </c>
      <c r="D31" s="31" t="s">
        <v>5749</v>
      </c>
      <c r="E31" s="31">
        <v>14</v>
      </c>
      <c r="F31" s="31">
        <v>46</v>
      </c>
      <c r="G31" s="31">
        <v>21634.6</v>
      </c>
      <c r="H31" s="31">
        <v>10.1</v>
      </c>
      <c r="I31" s="31">
        <v>32</v>
      </c>
      <c r="J31" s="31">
        <v>15</v>
      </c>
      <c r="K31" s="31">
        <v>11034</v>
      </c>
      <c r="L31" s="31">
        <v>-1</v>
      </c>
    </row>
    <row r="32" spans="1:12" x14ac:dyDescent="0.2">
      <c r="A32" s="63" t="s">
        <v>5748</v>
      </c>
      <c r="B32" s="31" t="s">
        <v>10</v>
      </c>
      <c r="C32" s="31" t="s">
        <v>12</v>
      </c>
      <c r="D32" s="31" t="s">
        <v>5749</v>
      </c>
      <c r="E32" s="31">
        <v>14</v>
      </c>
      <c r="F32" s="31">
        <v>46</v>
      </c>
      <c r="G32" s="31">
        <v>18340.5</v>
      </c>
      <c r="H32" s="31">
        <v>25.9</v>
      </c>
      <c r="I32" s="31">
        <v>36</v>
      </c>
      <c r="J32" s="31">
        <v>4</v>
      </c>
      <c r="K32" s="31">
        <v>11151</v>
      </c>
      <c r="L32" s="31">
        <v>-2</v>
      </c>
    </row>
    <row r="33" spans="1:12" x14ac:dyDescent="0.2">
      <c r="A33" s="63" t="s">
        <v>5748</v>
      </c>
      <c r="B33" s="31" t="s">
        <v>10</v>
      </c>
      <c r="C33" s="31" t="s">
        <v>12</v>
      </c>
      <c r="D33" s="31" t="s">
        <v>5749</v>
      </c>
      <c r="E33" s="31">
        <v>19</v>
      </c>
      <c r="F33" s="31">
        <v>-12</v>
      </c>
      <c r="G33" s="31">
        <v>19013.900000000001</v>
      </c>
      <c r="H33" s="31">
        <v>22.7</v>
      </c>
      <c r="I33" s="31">
        <v>39</v>
      </c>
      <c r="J33" s="31">
        <v>-4</v>
      </c>
      <c r="K33" s="31">
        <v>10843</v>
      </c>
      <c r="L33" s="31">
        <v>1</v>
      </c>
    </row>
    <row r="34" spans="1:12" x14ac:dyDescent="0.2">
      <c r="A34" s="63" t="s">
        <v>5748</v>
      </c>
      <c r="B34" s="31" t="s">
        <v>10</v>
      </c>
      <c r="C34" s="31" t="s">
        <v>12</v>
      </c>
      <c r="D34" s="31" t="s">
        <v>5749</v>
      </c>
      <c r="E34" s="31">
        <v>15</v>
      </c>
      <c r="F34" s="31">
        <v>34</v>
      </c>
      <c r="G34" s="31">
        <v>14322.4</v>
      </c>
      <c r="H34" s="31">
        <v>45.2</v>
      </c>
      <c r="I34" s="31">
        <v>14</v>
      </c>
      <c r="J34" s="31">
        <v>63</v>
      </c>
      <c r="K34" s="31">
        <v>11182</v>
      </c>
      <c r="L34" s="31">
        <v>-2</v>
      </c>
    </row>
    <row r="35" spans="1:12" x14ac:dyDescent="0.2">
      <c r="A35" s="63" t="s">
        <v>5750</v>
      </c>
      <c r="B35" s="31" t="s">
        <v>67</v>
      </c>
      <c r="C35" s="31" t="s">
        <v>69</v>
      </c>
      <c r="D35" s="31" t="s">
        <v>4035</v>
      </c>
      <c r="E35" s="31">
        <v>19</v>
      </c>
      <c r="F35" s="31">
        <v>-12</v>
      </c>
      <c r="G35" s="31">
        <v>19538.900000000001</v>
      </c>
      <c r="H35" s="31">
        <v>20.2</v>
      </c>
      <c r="I35" s="31">
        <v>44</v>
      </c>
      <c r="J35" s="31">
        <v>-17</v>
      </c>
      <c r="K35" s="31">
        <v>11126</v>
      </c>
      <c r="L35" s="31">
        <v>-2</v>
      </c>
    </row>
    <row r="36" spans="1:12" x14ac:dyDescent="0.2">
      <c r="A36" s="63" t="s">
        <v>5750</v>
      </c>
      <c r="B36" s="31" t="s">
        <v>187</v>
      </c>
      <c r="C36" s="31" t="s">
        <v>189</v>
      </c>
      <c r="D36" s="31" t="s">
        <v>4034</v>
      </c>
      <c r="E36" s="31">
        <v>25</v>
      </c>
      <c r="F36" s="31">
        <v>-82</v>
      </c>
      <c r="G36" s="31">
        <v>25061.5</v>
      </c>
      <c r="H36" s="31">
        <v>-6.3</v>
      </c>
      <c r="I36" s="31">
        <v>29</v>
      </c>
      <c r="J36" s="31">
        <v>23</v>
      </c>
      <c r="K36" s="31">
        <v>11356</v>
      </c>
      <c r="L36" s="31">
        <v>-4</v>
      </c>
    </row>
    <row r="37" spans="1:12" x14ac:dyDescent="0.2">
      <c r="A37" s="63" t="s">
        <v>5750</v>
      </c>
      <c r="B37" s="31" t="s">
        <v>184</v>
      </c>
      <c r="C37" s="31" t="s">
        <v>186</v>
      </c>
      <c r="D37" s="31" t="s">
        <v>4036</v>
      </c>
      <c r="E37" s="31">
        <v>10</v>
      </c>
      <c r="F37" s="31">
        <v>92</v>
      </c>
      <c r="G37" s="31">
        <v>13283</v>
      </c>
      <c r="H37" s="31">
        <v>50.2</v>
      </c>
      <c r="I37" s="31">
        <v>25</v>
      </c>
      <c r="J37" s="31">
        <v>34</v>
      </c>
      <c r="K37" s="31">
        <v>11052</v>
      </c>
      <c r="L37" s="31">
        <v>-1</v>
      </c>
    </row>
    <row r="38" spans="1:12" x14ac:dyDescent="0.2">
      <c r="A38" s="63" t="s">
        <v>5750</v>
      </c>
      <c r="B38" s="31" t="s">
        <v>245</v>
      </c>
      <c r="C38" s="31" t="s">
        <v>246</v>
      </c>
      <c r="D38" s="31" t="s">
        <v>5300</v>
      </c>
      <c r="E38" s="31">
        <v>16</v>
      </c>
      <c r="F38" s="31">
        <v>22</v>
      </c>
      <c r="G38" s="31">
        <v>11165.7</v>
      </c>
      <c r="H38" s="31">
        <v>60.3</v>
      </c>
      <c r="I38" s="31">
        <v>25</v>
      </c>
      <c r="J38" s="31">
        <v>34</v>
      </c>
      <c r="K38" s="31">
        <v>11424</v>
      </c>
      <c r="L38" s="31">
        <v>-5</v>
      </c>
    </row>
    <row r="39" spans="1:12" x14ac:dyDescent="0.2">
      <c r="A39" s="63" t="s">
        <v>5750</v>
      </c>
      <c r="B39" s="31" t="s">
        <v>242</v>
      </c>
      <c r="C39" s="31" t="s">
        <v>244</v>
      </c>
      <c r="D39" s="31" t="s">
        <v>4729</v>
      </c>
      <c r="E39" s="31">
        <v>17</v>
      </c>
      <c r="F39" s="31">
        <v>11</v>
      </c>
      <c r="G39" s="31">
        <v>17003.7</v>
      </c>
      <c r="H39" s="31">
        <v>32.299999999999997</v>
      </c>
      <c r="I39" s="31">
        <v>35</v>
      </c>
      <c r="J39" s="31">
        <v>7</v>
      </c>
      <c r="K39" s="31">
        <v>11298</v>
      </c>
      <c r="L39" s="31">
        <v>-3</v>
      </c>
    </row>
    <row r="40" spans="1:12" x14ac:dyDescent="0.2">
      <c r="A40" s="63" t="s">
        <v>5750</v>
      </c>
      <c r="B40" s="31" t="s">
        <v>181</v>
      </c>
      <c r="C40" s="31" t="s">
        <v>183</v>
      </c>
      <c r="D40" s="31" t="s">
        <v>4092</v>
      </c>
      <c r="E40" s="31">
        <v>14</v>
      </c>
      <c r="F40" s="31">
        <v>46</v>
      </c>
      <c r="G40" s="31">
        <v>9598.7000000000007</v>
      </c>
      <c r="H40" s="31">
        <v>67.900000000000006</v>
      </c>
      <c r="I40" s="31">
        <v>38</v>
      </c>
      <c r="J40" s="31">
        <v>-1</v>
      </c>
      <c r="K40" s="31">
        <v>11094</v>
      </c>
      <c r="L40" s="31">
        <v>-2</v>
      </c>
    </row>
    <row r="41" spans="1:12" x14ac:dyDescent="0.2">
      <c r="A41" s="63" t="s">
        <v>5750</v>
      </c>
      <c r="B41" s="31" t="s">
        <v>16</v>
      </c>
      <c r="C41" s="31" t="s">
        <v>18</v>
      </c>
      <c r="D41" s="31" t="s">
        <v>4047</v>
      </c>
      <c r="E41" s="31">
        <v>7</v>
      </c>
      <c r="F41" s="31">
        <v>127</v>
      </c>
      <c r="G41" s="31">
        <v>4599.6000000000004</v>
      </c>
      <c r="H41" s="31">
        <v>91.8</v>
      </c>
      <c r="I41" s="31">
        <v>27</v>
      </c>
      <c r="J41" s="31">
        <v>28</v>
      </c>
      <c r="K41" s="31">
        <v>9860</v>
      </c>
      <c r="L41" s="31">
        <v>10</v>
      </c>
    </row>
    <row r="42" spans="1:12" x14ac:dyDescent="0.2">
      <c r="A42" s="63" t="s">
        <v>5750</v>
      </c>
      <c r="B42" s="31" t="s">
        <v>178</v>
      </c>
      <c r="C42" s="31" t="s">
        <v>180</v>
      </c>
      <c r="D42" s="31" t="s">
        <v>4059</v>
      </c>
      <c r="E42" s="31">
        <v>11</v>
      </c>
      <c r="F42" s="31">
        <v>81</v>
      </c>
      <c r="G42" s="31">
        <v>7303</v>
      </c>
      <c r="H42" s="31">
        <v>78.900000000000006</v>
      </c>
      <c r="I42" s="31">
        <v>19</v>
      </c>
      <c r="J42" s="31">
        <v>49</v>
      </c>
      <c r="K42" s="31">
        <v>10320</v>
      </c>
      <c r="L42" s="31">
        <v>6</v>
      </c>
    </row>
    <row r="43" spans="1:12" x14ac:dyDescent="0.2">
      <c r="A43" s="63" t="s">
        <v>5750</v>
      </c>
      <c r="B43" s="31" t="s">
        <v>175</v>
      </c>
      <c r="C43" s="31" t="s">
        <v>177</v>
      </c>
      <c r="D43" s="31" t="s">
        <v>4077</v>
      </c>
      <c r="E43" s="31">
        <v>10</v>
      </c>
      <c r="F43" s="31">
        <v>92</v>
      </c>
      <c r="G43" s="31">
        <v>10060.6</v>
      </c>
      <c r="H43" s="31">
        <v>65.599999999999994</v>
      </c>
      <c r="I43" s="31">
        <v>35</v>
      </c>
      <c r="J43" s="31">
        <v>7</v>
      </c>
      <c r="K43" s="31">
        <v>10395</v>
      </c>
      <c r="L43" s="31">
        <v>5</v>
      </c>
    </row>
    <row r="44" spans="1:12" x14ac:dyDescent="0.2">
      <c r="A44" s="63" t="s">
        <v>5750</v>
      </c>
      <c r="B44" s="31" t="s">
        <v>240</v>
      </c>
      <c r="C44" s="31" t="s">
        <v>241</v>
      </c>
      <c r="D44" s="31" t="s">
        <v>4906</v>
      </c>
      <c r="E44" s="31">
        <v>18</v>
      </c>
      <c r="F44" s="31">
        <v>-1</v>
      </c>
      <c r="G44" s="31">
        <v>12382</v>
      </c>
      <c r="H44" s="31">
        <v>54.5</v>
      </c>
      <c r="I44" s="31">
        <v>35</v>
      </c>
      <c r="J44" s="31">
        <v>7</v>
      </c>
      <c r="K44" s="31">
        <v>11324</v>
      </c>
      <c r="L44" s="31">
        <v>-4</v>
      </c>
    </row>
    <row r="45" spans="1:12" x14ac:dyDescent="0.2">
      <c r="A45" s="63" t="s">
        <v>5750</v>
      </c>
      <c r="B45" s="31" t="s">
        <v>237</v>
      </c>
      <c r="C45" s="31" t="s">
        <v>239</v>
      </c>
      <c r="D45" s="31" t="s">
        <v>4072</v>
      </c>
      <c r="E45" s="31">
        <v>19</v>
      </c>
      <c r="F45" s="31">
        <v>-12</v>
      </c>
      <c r="G45" s="31">
        <v>31738</v>
      </c>
      <c r="H45" s="31">
        <v>-38.4</v>
      </c>
      <c r="I45" s="31">
        <v>34</v>
      </c>
      <c r="J45" s="31">
        <v>10</v>
      </c>
      <c r="K45" s="31">
        <v>10871</v>
      </c>
      <c r="L45" s="31">
        <v>0</v>
      </c>
    </row>
    <row r="46" spans="1:12" x14ac:dyDescent="0.2">
      <c r="A46" s="63" t="s">
        <v>5750</v>
      </c>
      <c r="B46" s="31" t="s">
        <v>172</v>
      </c>
      <c r="C46" s="31" t="s">
        <v>174</v>
      </c>
      <c r="D46" s="31" t="s">
        <v>4536</v>
      </c>
      <c r="E46" s="31">
        <v>17</v>
      </c>
      <c r="F46" s="31">
        <v>11</v>
      </c>
      <c r="G46" s="31">
        <v>14270.4</v>
      </c>
      <c r="H46" s="31">
        <v>45.4</v>
      </c>
      <c r="I46" s="31">
        <v>32</v>
      </c>
      <c r="J46" s="31">
        <v>15</v>
      </c>
      <c r="K46" s="31">
        <v>11288</v>
      </c>
      <c r="L46" s="31">
        <v>-3</v>
      </c>
    </row>
    <row r="47" spans="1:12" x14ac:dyDescent="0.2">
      <c r="A47" s="63" t="s">
        <v>5750</v>
      </c>
      <c r="B47" s="31" t="s">
        <v>234</v>
      </c>
      <c r="C47" s="31" t="s">
        <v>236</v>
      </c>
      <c r="D47" s="31" t="s">
        <v>4080</v>
      </c>
      <c r="E47" s="31">
        <v>21</v>
      </c>
      <c r="F47" s="31">
        <v>-36</v>
      </c>
      <c r="G47" s="31">
        <v>31071.4</v>
      </c>
      <c r="H47" s="31">
        <v>-35.200000000000003</v>
      </c>
      <c r="I47" s="31">
        <v>31</v>
      </c>
      <c r="J47" s="31">
        <v>18</v>
      </c>
      <c r="K47" s="31">
        <v>11081</v>
      </c>
      <c r="L47" s="31">
        <v>-1</v>
      </c>
    </row>
    <row r="48" spans="1:12" x14ac:dyDescent="0.2">
      <c r="A48" s="63" t="s">
        <v>5750</v>
      </c>
      <c r="B48" s="31" t="s">
        <v>64</v>
      </c>
      <c r="C48" s="31" t="s">
        <v>66</v>
      </c>
      <c r="D48" s="31" t="s">
        <v>4050</v>
      </c>
      <c r="E48" s="31">
        <v>14</v>
      </c>
      <c r="F48" s="31">
        <v>46</v>
      </c>
      <c r="G48" s="31">
        <v>17773.7</v>
      </c>
      <c r="H48" s="31">
        <v>28.6</v>
      </c>
      <c r="I48" s="31">
        <v>31</v>
      </c>
      <c r="J48" s="31">
        <v>18</v>
      </c>
      <c r="K48" s="31">
        <v>11610</v>
      </c>
      <c r="L48" s="31">
        <v>-6</v>
      </c>
    </row>
    <row r="49" spans="1:12" x14ac:dyDescent="0.2">
      <c r="A49" s="63" t="s">
        <v>5750</v>
      </c>
      <c r="B49" s="31" t="s">
        <v>61</v>
      </c>
      <c r="C49" s="31" t="s">
        <v>63</v>
      </c>
      <c r="D49" s="31" t="s">
        <v>4503</v>
      </c>
      <c r="E49" s="31">
        <v>15</v>
      </c>
      <c r="F49" s="31">
        <v>34</v>
      </c>
      <c r="G49" s="31">
        <v>17845.400000000001</v>
      </c>
      <c r="H49" s="31">
        <v>28.3</v>
      </c>
      <c r="I49" s="31">
        <v>42</v>
      </c>
      <c r="J49" s="31">
        <v>-12</v>
      </c>
      <c r="K49" s="31">
        <v>11251</v>
      </c>
      <c r="L49" s="31">
        <v>-3</v>
      </c>
    </row>
    <row r="50" spans="1:12" x14ac:dyDescent="0.2">
      <c r="A50" s="63" t="s">
        <v>5750</v>
      </c>
      <c r="B50" s="31" t="s">
        <v>210</v>
      </c>
      <c r="C50" s="31" t="s">
        <v>212</v>
      </c>
      <c r="D50" s="31" t="s">
        <v>4724</v>
      </c>
      <c r="E50" s="31">
        <v>21</v>
      </c>
      <c r="F50" s="31">
        <v>-36</v>
      </c>
      <c r="G50" s="31">
        <v>23417.7</v>
      </c>
      <c r="H50" s="31">
        <v>1.6</v>
      </c>
      <c r="I50" s="31">
        <v>45</v>
      </c>
      <c r="J50" s="31">
        <v>-20</v>
      </c>
      <c r="K50" s="31">
        <v>11195</v>
      </c>
      <c r="L50" s="31">
        <v>-2</v>
      </c>
    </row>
    <row r="51" spans="1:12" x14ac:dyDescent="0.2">
      <c r="A51" s="63" t="s">
        <v>5750</v>
      </c>
      <c r="B51" s="31" t="s">
        <v>169</v>
      </c>
      <c r="C51" s="31" t="s">
        <v>171</v>
      </c>
      <c r="D51" s="31" t="s">
        <v>4051</v>
      </c>
      <c r="E51" s="31">
        <v>17</v>
      </c>
      <c r="F51" s="31">
        <v>11</v>
      </c>
      <c r="G51" s="31">
        <v>17896.400000000001</v>
      </c>
      <c r="H51" s="31">
        <v>28</v>
      </c>
      <c r="I51" s="31">
        <v>28</v>
      </c>
      <c r="J51" s="31">
        <v>26</v>
      </c>
      <c r="K51" s="31">
        <v>11131</v>
      </c>
      <c r="L51" s="31">
        <v>-2</v>
      </c>
    </row>
    <row r="52" spans="1:12" x14ac:dyDescent="0.2">
      <c r="A52" s="63" t="s">
        <v>5750</v>
      </c>
      <c r="B52" s="31" t="s">
        <v>58</v>
      </c>
      <c r="C52" s="31" t="s">
        <v>60</v>
      </c>
      <c r="D52" s="31" t="s">
        <v>4058</v>
      </c>
      <c r="E52" s="31">
        <v>15</v>
      </c>
      <c r="F52" s="31">
        <v>34</v>
      </c>
      <c r="G52" s="31">
        <v>13019.6</v>
      </c>
      <c r="H52" s="31">
        <v>51.4</v>
      </c>
      <c r="I52" s="31">
        <v>23</v>
      </c>
      <c r="J52" s="31">
        <v>39</v>
      </c>
      <c r="K52" s="31">
        <v>10732</v>
      </c>
      <c r="L52" s="31">
        <v>2</v>
      </c>
    </row>
    <row r="53" spans="1:12" x14ac:dyDescent="0.2">
      <c r="A53" s="63" t="s">
        <v>5750</v>
      </c>
      <c r="B53" s="31" t="s">
        <v>55</v>
      </c>
      <c r="C53" s="31" t="s">
        <v>57</v>
      </c>
      <c r="D53" s="31" t="s">
        <v>4567</v>
      </c>
      <c r="E53" s="31">
        <v>20</v>
      </c>
      <c r="F53" s="31">
        <v>-24</v>
      </c>
      <c r="G53" s="31">
        <v>16197.9</v>
      </c>
      <c r="H53" s="31">
        <v>36.200000000000003</v>
      </c>
      <c r="I53" s="31">
        <v>37</v>
      </c>
      <c r="J53" s="31">
        <v>2</v>
      </c>
      <c r="K53" s="31">
        <v>11596</v>
      </c>
      <c r="L53" s="31">
        <v>-6</v>
      </c>
    </row>
    <row r="54" spans="1:12" x14ac:dyDescent="0.2">
      <c r="A54" s="63" t="s">
        <v>5750</v>
      </c>
      <c r="B54" s="31" t="s">
        <v>207</v>
      </c>
      <c r="C54" s="31" t="s">
        <v>209</v>
      </c>
      <c r="D54" s="31" t="s">
        <v>4576</v>
      </c>
      <c r="E54" s="31">
        <v>13</v>
      </c>
      <c r="F54" s="31">
        <v>57</v>
      </c>
      <c r="G54" s="31">
        <v>17374.7</v>
      </c>
      <c r="H54" s="31">
        <v>30.5</v>
      </c>
      <c r="I54" s="31">
        <v>31</v>
      </c>
      <c r="J54" s="31">
        <v>18</v>
      </c>
      <c r="K54" s="31">
        <v>11472</v>
      </c>
      <c r="L54" s="31">
        <v>-5</v>
      </c>
    </row>
    <row r="55" spans="1:12" x14ac:dyDescent="0.2">
      <c r="A55" s="63" t="s">
        <v>5750</v>
      </c>
      <c r="B55" s="31" t="s">
        <v>231</v>
      </c>
      <c r="C55" s="31" t="s">
        <v>233</v>
      </c>
      <c r="D55" s="31" t="s">
        <v>4082</v>
      </c>
      <c r="E55" s="31">
        <v>16</v>
      </c>
      <c r="F55" s="31">
        <v>22</v>
      </c>
      <c r="G55" s="31">
        <v>22099.3</v>
      </c>
      <c r="H55" s="31">
        <v>7.9</v>
      </c>
      <c r="I55" s="31">
        <v>24</v>
      </c>
      <c r="J55" s="31">
        <v>36</v>
      </c>
      <c r="K55" s="31">
        <v>11689</v>
      </c>
      <c r="L55" s="31">
        <v>-7</v>
      </c>
    </row>
    <row r="56" spans="1:12" x14ac:dyDescent="0.2">
      <c r="A56" s="63" t="s">
        <v>5750</v>
      </c>
      <c r="B56" s="31" t="s">
        <v>166</v>
      </c>
      <c r="C56" s="31" t="s">
        <v>168</v>
      </c>
      <c r="D56" s="31" t="s">
        <v>4031</v>
      </c>
      <c r="E56" s="31">
        <v>9</v>
      </c>
      <c r="F56" s="31">
        <v>104</v>
      </c>
      <c r="G56" s="31">
        <v>15106.6</v>
      </c>
      <c r="H56" s="31">
        <v>41.4</v>
      </c>
      <c r="I56" s="31">
        <v>32</v>
      </c>
      <c r="J56" s="31">
        <v>15</v>
      </c>
      <c r="K56" s="31">
        <v>11664</v>
      </c>
      <c r="L56" s="31">
        <v>-7</v>
      </c>
    </row>
    <row r="57" spans="1:12" x14ac:dyDescent="0.2">
      <c r="A57" s="63" t="s">
        <v>5750</v>
      </c>
      <c r="B57" s="31" t="s">
        <v>163</v>
      </c>
      <c r="C57" s="31" t="s">
        <v>165</v>
      </c>
      <c r="D57" s="31" t="s">
        <v>4074</v>
      </c>
      <c r="E57" s="31">
        <v>8</v>
      </c>
      <c r="F57" s="31">
        <v>116</v>
      </c>
      <c r="G57" s="31">
        <v>8577.7000000000007</v>
      </c>
      <c r="H57" s="31">
        <v>72.8</v>
      </c>
      <c r="I57" s="31">
        <v>20</v>
      </c>
      <c r="J57" s="31">
        <v>47</v>
      </c>
      <c r="K57" s="31">
        <v>11550</v>
      </c>
      <c r="L57" s="31">
        <v>-6</v>
      </c>
    </row>
    <row r="58" spans="1:12" x14ac:dyDescent="0.2">
      <c r="A58" s="63" t="s">
        <v>5750</v>
      </c>
      <c r="B58" s="31" t="s">
        <v>160</v>
      </c>
      <c r="C58" s="31" t="s">
        <v>162</v>
      </c>
      <c r="D58" s="31" t="s">
        <v>4175</v>
      </c>
      <c r="E58" s="31">
        <v>10</v>
      </c>
      <c r="F58" s="31">
        <v>92</v>
      </c>
      <c r="G58" s="31">
        <v>10289.1</v>
      </c>
      <c r="H58" s="31">
        <v>64.5</v>
      </c>
      <c r="I58" s="31">
        <v>27</v>
      </c>
      <c r="J58" s="31">
        <v>28</v>
      </c>
      <c r="K58" s="31">
        <v>10794</v>
      </c>
      <c r="L58" s="31">
        <v>1</v>
      </c>
    </row>
    <row r="59" spans="1:12" x14ac:dyDescent="0.2">
      <c r="A59" s="63" t="s">
        <v>5750</v>
      </c>
      <c r="B59" s="31" t="s">
        <v>228</v>
      </c>
      <c r="C59" s="31" t="s">
        <v>230</v>
      </c>
      <c r="D59" s="31" t="s">
        <v>4083</v>
      </c>
      <c r="E59" s="31">
        <v>21</v>
      </c>
      <c r="F59" s="31">
        <v>-36</v>
      </c>
      <c r="G59" s="31">
        <v>34438.1</v>
      </c>
      <c r="H59" s="31">
        <v>-51.3</v>
      </c>
      <c r="I59" s="31">
        <v>34</v>
      </c>
      <c r="J59" s="31">
        <v>10</v>
      </c>
      <c r="K59" s="31">
        <v>14679</v>
      </c>
      <c r="L59" s="31">
        <v>-34</v>
      </c>
    </row>
    <row r="60" spans="1:12" x14ac:dyDescent="0.2">
      <c r="A60" s="63" t="s">
        <v>5750</v>
      </c>
      <c r="B60" s="31" t="s">
        <v>204</v>
      </c>
      <c r="C60" s="31" t="s">
        <v>206</v>
      </c>
      <c r="D60" s="31" t="s">
        <v>5299</v>
      </c>
      <c r="E60" s="31">
        <v>28</v>
      </c>
      <c r="F60" s="31">
        <v>-117</v>
      </c>
      <c r="G60" s="31">
        <v>37909.699999999997</v>
      </c>
      <c r="H60" s="31">
        <v>-68</v>
      </c>
      <c r="I60" s="31">
        <v>41</v>
      </c>
      <c r="J60" s="31">
        <v>-9</v>
      </c>
      <c r="K60" s="31">
        <v>11511</v>
      </c>
      <c r="L60" s="31">
        <v>-5</v>
      </c>
    </row>
    <row r="61" spans="1:12" x14ac:dyDescent="0.2">
      <c r="A61" s="63" t="s">
        <v>5750</v>
      </c>
      <c r="B61" s="31" t="s">
        <v>52</v>
      </c>
      <c r="C61" s="31" t="s">
        <v>54</v>
      </c>
      <c r="D61" s="31" t="s">
        <v>4054</v>
      </c>
      <c r="E61" s="31">
        <v>20</v>
      </c>
      <c r="F61" s="31">
        <v>-24</v>
      </c>
      <c r="G61" s="31">
        <v>22155.4</v>
      </c>
      <c r="H61" s="31">
        <v>7.6</v>
      </c>
      <c r="I61" s="31">
        <v>34</v>
      </c>
      <c r="J61" s="31">
        <v>10</v>
      </c>
      <c r="K61" s="31">
        <v>11139</v>
      </c>
      <c r="L61" s="31">
        <v>-2</v>
      </c>
    </row>
    <row r="62" spans="1:12" x14ac:dyDescent="0.2">
      <c r="A62" s="63" t="s">
        <v>5750</v>
      </c>
      <c r="B62" s="31" t="s">
        <v>157</v>
      </c>
      <c r="C62" s="31" t="s">
        <v>159</v>
      </c>
      <c r="D62" s="31" t="s">
        <v>4049</v>
      </c>
      <c r="E62" s="31">
        <v>23</v>
      </c>
      <c r="F62" s="31">
        <v>-59</v>
      </c>
      <c r="G62" s="31">
        <v>26276</v>
      </c>
      <c r="H62" s="31">
        <v>-12.2</v>
      </c>
      <c r="I62" s="31">
        <v>30</v>
      </c>
      <c r="J62" s="31">
        <v>20</v>
      </c>
      <c r="K62" s="31">
        <v>11498</v>
      </c>
      <c r="L62" s="31">
        <v>-5</v>
      </c>
    </row>
    <row r="63" spans="1:12" x14ac:dyDescent="0.2">
      <c r="A63" s="63" t="s">
        <v>5750</v>
      </c>
      <c r="B63" s="31" t="s">
        <v>154</v>
      </c>
      <c r="C63" s="31" t="s">
        <v>156</v>
      </c>
      <c r="D63" s="31" t="s">
        <v>4039</v>
      </c>
      <c r="E63" s="31">
        <v>20</v>
      </c>
      <c r="F63" s="31">
        <v>-24</v>
      </c>
      <c r="G63" s="31">
        <v>24775.599999999999</v>
      </c>
      <c r="H63" s="31">
        <v>-5</v>
      </c>
      <c r="I63" s="31">
        <v>30</v>
      </c>
      <c r="J63" s="31">
        <v>20</v>
      </c>
      <c r="K63" s="31">
        <v>11008</v>
      </c>
      <c r="L63" s="31">
        <v>-1</v>
      </c>
    </row>
    <row r="64" spans="1:12" x14ac:dyDescent="0.2">
      <c r="A64" s="63" t="s">
        <v>5750</v>
      </c>
      <c r="B64" s="31" t="s">
        <v>151</v>
      </c>
      <c r="C64" s="31" t="s">
        <v>153</v>
      </c>
      <c r="D64" s="31" t="s">
        <v>4064</v>
      </c>
      <c r="E64" s="31">
        <v>16</v>
      </c>
      <c r="F64" s="31">
        <v>22</v>
      </c>
      <c r="G64" s="31">
        <v>28561.5</v>
      </c>
      <c r="H64" s="31">
        <v>-23.1</v>
      </c>
      <c r="I64" s="31">
        <v>22</v>
      </c>
      <c r="J64" s="31">
        <v>41</v>
      </c>
      <c r="K64" s="31">
        <v>10873</v>
      </c>
      <c r="L64" s="31">
        <v>0</v>
      </c>
    </row>
    <row r="65" spans="1:12" x14ac:dyDescent="0.2">
      <c r="A65" s="63" t="s">
        <v>5750</v>
      </c>
      <c r="B65" s="31" t="s">
        <v>201</v>
      </c>
      <c r="C65" s="31" t="s">
        <v>203</v>
      </c>
      <c r="D65" s="31" t="s">
        <v>4084</v>
      </c>
      <c r="E65" s="31">
        <v>15</v>
      </c>
      <c r="F65" s="31">
        <v>34</v>
      </c>
      <c r="G65" s="31">
        <v>16810.599999999999</v>
      </c>
      <c r="H65" s="31">
        <v>33.299999999999997</v>
      </c>
      <c r="I65" s="31">
        <v>32</v>
      </c>
      <c r="J65" s="31">
        <v>15</v>
      </c>
      <c r="K65" s="31">
        <v>14927</v>
      </c>
      <c r="L65" s="31">
        <v>-37</v>
      </c>
    </row>
    <row r="66" spans="1:12" x14ac:dyDescent="0.2">
      <c r="A66" s="63" t="s">
        <v>5750</v>
      </c>
      <c r="B66" s="31" t="s">
        <v>225</v>
      </c>
      <c r="C66" s="31" t="s">
        <v>227</v>
      </c>
      <c r="D66" s="31" t="s">
        <v>4568</v>
      </c>
      <c r="E66" s="31">
        <v>4</v>
      </c>
      <c r="F66" s="31">
        <v>162</v>
      </c>
      <c r="G66" s="31">
        <v>1949.5</v>
      </c>
      <c r="H66" s="31">
        <v>104.6</v>
      </c>
      <c r="I66" s="31">
        <v>28</v>
      </c>
      <c r="J66" s="31">
        <v>26</v>
      </c>
      <c r="K66" s="31">
        <v>11926</v>
      </c>
      <c r="L66" s="31">
        <v>-9</v>
      </c>
    </row>
    <row r="67" spans="1:12" x14ac:dyDescent="0.2">
      <c r="A67" s="63" t="s">
        <v>5750</v>
      </c>
      <c r="B67" s="31" t="s">
        <v>148</v>
      </c>
      <c r="C67" s="31" t="s">
        <v>150</v>
      </c>
      <c r="D67" s="31" t="s">
        <v>4078</v>
      </c>
      <c r="E67" s="31">
        <v>13</v>
      </c>
      <c r="F67" s="31">
        <v>57</v>
      </c>
      <c r="G67" s="31">
        <v>13626.4</v>
      </c>
      <c r="H67" s="31">
        <v>48.5</v>
      </c>
      <c r="I67" s="31">
        <v>33</v>
      </c>
      <c r="J67" s="31">
        <v>12</v>
      </c>
      <c r="K67" s="31">
        <v>11605</v>
      </c>
      <c r="L67" s="31">
        <v>-6</v>
      </c>
    </row>
    <row r="68" spans="1:12" x14ac:dyDescent="0.2">
      <c r="A68" s="63" t="s">
        <v>5750</v>
      </c>
      <c r="B68" s="31" t="s">
        <v>49</v>
      </c>
      <c r="C68" s="31" t="s">
        <v>51</v>
      </c>
      <c r="D68" s="31" t="s">
        <v>4053</v>
      </c>
      <c r="E68" s="31">
        <v>17</v>
      </c>
      <c r="F68" s="31">
        <v>11</v>
      </c>
      <c r="G68" s="31">
        <v>14937.9</v>
      </c>
      <c r="H68" s="31">
        <v>42.2</v>
      </c>
      <c r="I68" s="31">
        <v>28</v>
      </c>
      <c r="J68" s="31">
        <v>26</v>
      </c>
      <c r="K68" s="31">
        <v>11692</v>
      </c>
      <c r="L68" s="31">
        <v>-7</v>
      </c>
    </row>
    <row r="69" spans="1:12" x14ac:dyDescent="0.2">
      <c r="A69" s="63" t="s">
        <v>5750</v>
      </c>
      <c r="B69" s="31" t="s">
        <v>145</v>
      </c>
      <c r="C69" s="31" t="s">
        <v>147</v>
      </c>
      <c r="D69" s="31" t="s">
        <v>4063</v>
      </c>
      <c r="E69" s="31">
        <v>11</v>
      </c>
      <c r="F69" s="31">
        <v>81</v>
      </c>
      <c r="G69" s="31">
        <v>3558</v>
      </c>
      <c r="H69" s="31">
        <v>96.8</v>
      </c>
      <c r="I69" s="31">
        <v>26</v>
      </c>
      <c r="J69" s="31">
        <v>31</v>
      </c>
      <c r="K69" s="31">
        <v>10350</v>
      </c>
      <c r="L69" s="31">
        <v>5</v>
      </c>
    </row>
    <row r="70" spans="1:12" x14ac:dyDescent="0.2">
      <c r="A70" s="63" t="s">
        <v>5750</v>
      </c>
      <c r="B70" s="31" t="s">
        <v>142</v>
      </c>
      <c r="C70" s="31" t="s">
        <v>144</v>
      </c>
      <c r="D70" s="31" t="s">
        <v>4070</v>
      </c>
      <c r="E70" s="31">
        <v>22</v>
      </c>
      <c r="F70" s="31">
        <v>-47</v>
      </c>
      <c r="G70" s="31">
        <v>23894.400000000001</v>
      </c>
      <c r="H70" s="31">
        <v>-0.7</v>
      </c>
      <c r="I70" s="31">
        <v>33</v>
      </c>
      <c r="J70" s="31">
        <v>12</v>
      </c>
      <c r="K70" s="31">
        <v>11153</v>
      </c>
      <c r="L70" s="31">
        <v>-2</v>
      </c>
    </row>
    <row r="71" spans="1:12" x14ac:dyDescent="0.2">
      <c r="A71" s="63" t="s">
        <v>5750</v>
      </c>
      <c r="B71" s="31" t="s">
        <v>199</v>
      </c>
      <c r="C71" s="31" t="s">
        <v>200</v>
      </c>
      <c r="D71" s="31" t="s">
        <v>4732</v>
      </c>
      <c r="E71" s="31">
        <v>20</v>
      </c>
      <c r="F71" s="31">
        <v>-24</v>
      </c>
      <c r="G71" s="31">
        <v>25958.799999999999</v>
      </c>
      <c r="H71" s="31">
        <v>-10.6</v>
      </c>
      <c r="I71" s="31">
        <v>24</v>
      </c>
      <c r="J71" s="31">
        <v>36</v>
      </c>
      <c r="K71" s="31">
        <v>10968</v>
      </c>
      <c r="L71" s="31">
        <v>0</v>
      </c>
    </row>
    <row r="72" spans="1:12" x14ac:dyDescent="0.2">
      <c r="A72" s="63" t="s">
        <v>5750</v>
      </c>
      <c r="B72" s="31" t="s">
        <v>196</v>
      </c>
      <c r="C72" s="31" t="s">
        <v>198</v>
      </c>
      <c r="D72" s="31" t="s">
        <v>4432</v>
      </c>
      <c r="E72" s="31">
        <v>15</v>
      </c>
      <c r="F72" s="31">
        <v>34</v>
      </c>
      <c r="G72" s="31">
        <v>16456.2</v>
      </c>
      <c r="H72" s="31">
        <v>35</v>
      </c>
      <c r="I72" s="31">
        <v>32</v>
      </c>
      <c r="J72" s="31">
        <v>15</v>
      </c>
      <c r="K72" s="31">
        <v>11846</v>
      </c>
      <c r="L72" s="31">
        <v>-8</v>
      </c>
    </row>
    <row r="73" spans="1:12" x14ac:dyDescent="0.2">
      <c r="A73" s="63" t="s">
        <v>5750</v>
      </c>
      <c r="B73" s="31" t="s">
        <v>139</v>
      </c>
      <c r="C73" s="31" t="s">
        <v>141</v>
      </c>
      <c r="D73" s="31" t="s">
        <v>4032</v>
      </c>
      <c r="E73" s="31">
        <v>11</v>
      </c>
      <c r="F73" s="31">
        <v>81</v>
      </c>
      <c r="G73" s="31">
        <v>12851.4</v>
      </c>
      <c r="H73" s="31">
        <v>52.2</v>
      </c>
      <c r="I73" s="31">
        <v>36</v>
      </c>
      <c r="J73" s="31">
        <v>4</v>
      </c>
      <c r="K73" s="31">
        <v>11361</v>
      </c>
      <c r="L73" s="31">
        <v>-4</v>
      </c>
    </row>
    <row r="74" spans="1:12" x14ac:dyDescent="0.2">
      <c r="A74" s="63" t="s">
        <v>5750</v>
      </c>
      <c r="B74" s="31" t="s">
        <v>222</v>
      </c>
      <c r="C74" s="31" t="s">
        <v>224</v>
      </c>
      <c r="D74" s="31" t="s">
        <v>4085</v>
      </c>
      <c r="E74" s="31">
        <v>21</v>
      </c>
      <c r="F74" s="31">
        <v>-36</v>
      </c>
      <c r="G74" s="31">
        <v>23832.799999999999</v>
      </c>
      <c r="H74" s="31">
        <v>-0.4</v>
      </c>
      <c r="I74" s="31">
        <v>30</v>
      </c>
      <c r="J74" s="31">
        <v>20</v>
      </c>
      <c r="K74" s="31">
        <v>10939</v>
      </c>
      <c r="L74" s="31">
        <v>0</v>
      </c>
    </row>
    <row r="75" spans="1:12" x14ac:dyDescent="0.2">
      <c r="A75" s="63" t="s">
        <v>5750</v>
      </c>
      <c r="B75" s="31" t="s">
        <v>136</v>
      </c>
      <c r="C75" s="31" t="s">
        <v>138</v>
      </c>
      <c r="D75" s="31" t="s">
        <v>4079</v>
      </c>
      <c r="E75" s="31">
        <v>8</v>
      </c>
      <c r="F75" s="31">
        <v>116</v>
      </c>
      <c r="G75" s="31">
        <v>12292.9</v>
      </c>
      <c r="H75" s="31">
        <v>54.9</v>
      </c>
      <c r="I75" s="31">
        <v>21</v>
      </c>
      <c r="J75" s="31">
        <v>44</v>
      </c>
      <c r="K75" s="31">
        <v>11333</v>
      </c>
      <c r="L75" s="31">
        <v>-4</v>
      </c>
    </row>
    <row r="76" spans="1:12" x14ac:dyDescent="0.2">
      <c r="A76" s="63" t="s">
        <v>5750</v>
      </c>
      <c r="B76" s="31" t="s">
        <v>133</v>
      </c>
      <c r="C76" s="31" t="s">
        <v>135</v>
      </c>
      <c r="D76" s="31" t="s">
        <v>4065</v>
      </c>
      <c r="E76" s="31">
        <v>14</v>
      </c>
      <c r="F76" s="31">
        <v>46</v>
      </c>
      <c r="G76" s="31">
        <v>10410.5</v>
      </c>
      <c r="H76" s="31">
        <v>64</v>
      </c>
      <c r="I76" s="31">
        <v>26</v>
      </c>
      <c r="J76" s="31">
        <v>31</v>
      </c>
      <c r="K76" s="31">
        <v>10920</v>
      </c>
      <c r="L76" s="31">
        <v>0</v>
      </c>
    </row>
    <row r="77" spans="1:12" x14ac:dyDescent="0.2">
      <c r="A77" s="63" t="s">
        <v>5750</v>
      </c>
      <c r="B77" s="31" t="s">
        <v>219</v>
      </c>
      <c r="C77" s="31" t="s">
        <v>221</v>
      </c>
      <c r="D77" s="31" t="s">
        <v>4081</v>
      </c>
      <c r="E77" s="31">
        <v>13</v>
      </c>
      <c r="F77" s="31">
        <v>57</v>
      </c>
      <c r="G77" s="31">
        <v>15433.9</v>
      </c>
      <c r="H77" s="31">
        <v>39.9</v>
      </c>
      <c r="I77" s="31">
        <v>18</v>
      </c>
      <c r="J77" s="31">
        <v>52</v>
      </c>
      <c r="K77" s="31">
        <v>11573</v>
      </c>
      <c r="L77" s="31">
        <v>-6</v>
      </c>
    </row>
    <row r="78" spans="1:12" x14ac:dyDescent="0.2">
      <c r="A78" s="63" t="s">
        <v>5750</v>
      </c>
      <c r="B78" s="31" t="s">
        <v>216</v>
      </c>
      <c r="C78" s="31" t="s">
        <v>218</v>
      </c>
      <c r="D78" s="31" t="s">
        <v>4725</v>
      </c>
      <c r="E78" s="31">
        <v>17</v>
      </c>
      <c r="F78" s="31">
        <v>11</v>
      </c>
      <c r="G78" s="31">
        <v>19332.5</v>
      </c>
      <c r="H78" s="31">
        <v>21.2</v>
      </c>
      <c r="I78" s="31">
        <v>22</v>
      </c>
      <c r="J78" s="31">
        <v>41</v>
      </c>
      <c r="K78" s="31">
        <v>11931</v>
      </c>
      <c r="L78" s="31">
        <v>-9</v>
      </c>
    </row>
    <row r="79" spans="1:12" x14ac:dyDescent="0.2">
      <c r="A79" s="63" t="s">
        <v>5750</v>
      </c>
      <c r="B79" s="31" t="s">
        <v>130</v>
      </c>
      <c r="C79" s="31" t="s">
        <v>132</v>
      </c>
      <c r="D79" s="31" t="s">
        <v>4033</v>
      </c>
      <c r="E79" s="31">
        <v>6</v>
      </c>
      <c r="F79" s="31">
        <v>139</v>
      </c>
      <c r="G79" s="31">
        <v>5600.8</v>
      </c>
      <c r="H79" s="31">
        <v>87</v>
      </c>
      <c r="I79" s="31">
        <v>31</v>
      </c>
      <c r="J79" s="31">
        <v>18</v>
      </c>
      <c r="K79" s="31">
        <v>11680</v>
      </c>
      <c r="L79" s="31">
        <v>-7</v>
      </c>
    </row>
    <row r="80" spans="1:12" x14ac:dyDescent="0.2">
      <c r="A80" s="63" t="s">
        <v>5750</v>
      </c>
      <c r="B80" s="31" t="s">
        <v>213</v>
      </c>
      <c r="C80" s="31" t="s">
        <v>215</v>
      </c>
      <c r="D80" s="31" t="s">
        <v>4046</v>
      </c>
      <c r="E80" s="31">
        <v>6</v>
      </c>
      <c r="F80" s="31">
        <v>139</v>
      </c>
      <c r="G80" s="31">
        <v>5963</v>
      </c>
      <c r="H80" s="31">
        <v>85.3</v>
      </c>
      <c r="I80" s="31">
        <v>22</v>
      </c>
      <c r="J80" s="31">
        <v>41</v>
      </c>
      <c r="K80" s="31">
        <v>9577</v>
      </c>
      <c r="L80" s="31">
        <v>12</v>
      </c>
    </row>
    <row r="81" spans="1:12" x14ac:dyDescent="0.2">
      <c r="A81" s="63" t="s">
        <v>5750</v>
      </c>
      <c r="B81" s="31" t="s">
        <v>127</v>
      </c>
      <c r="C81" s="31" t="s">
        <v>129</v>
      </c>
      <c r="D81" s="31" t="s">
        <v>4066</v>
      </c>
      <c r="E81" s="31">
        <v>16</v>
      </c>
      <c r="F81" s="31">
        <v>22</v>
      </c>
      <c r="G81" s="31">
        <v>16427.3</v>
      </c>
      <c r="H81" s="31">
        <v>35.1</v>
      </c>
      <c r="I81" s="31">
        <v>29</v>
      </c>
      <c r="J81" s="31">
        <v>23</v>
      </c>
      <c r="K81" s="31">
        <v>11084</v>
      </c>
      <c r="L81" s="31">
        <v>-1</v>
      </c>
    </row>
    <row r="82" spans="1:12" x14ac:dyDescent="0.2">
      <c r="A82" s="63" t="s">
        <v>5750</v>
      </c>
      <c r="B82" s="31" t="s">
        <v>124</v>
      </c>
      <c r="C82" s="31" t="s">
        <v>126</v>
      </c>
      <c r="D82" s="31" t="s">
        <v>4040</v>
      </c>
      <c r="E82" s="31">
        <v>11</v>
      </c>
      <c r="F82" s="31">
        <v>81</v>
      </c>
      <c r="G82" s="31">
        <v>12822.9</v>
      </c>
      <c r="H82" s="31">
        <v>52.4</v>
      </c>
      <c r="I82" s="31">
        <v>25</v>
      </c>
      <c r="J82" s="31">
        <v>34</v>
      </c>
      <c r="K82" s="31">
        <v>10780</v>
      </c>
      <c r="L82" s="31">
        <v>1</v>
      </c>
    </row>
    <row r="83" spans="1:12" x14ac:dyDescent="0.2">
      <c r="A83" s="63" t="s">
        <v>5750</v>
      </c>
      <c r="B83" s="31" t="s">
        <v>46</v>
      </c>
      <c r="C83" s="31" t="s">
        <v>48</v>
      </c>
      <c r="D83" s="31" t="s">
        <v>4043</v>
      </c>
      <c r="E83" s="31">
        <v>16</v>
      </c>
      <c r="F83" s="31">
        <v>22</v>
      </c>
      <c r="G83" s="31">
        <v>15458.7</v>
      </c>
      <c r="H83" s="31">
        <v>39.700000000000003</v>
      </c>
      <c r="I83" s="31">
        <v>28</v>
      </c>
      <c r="J83" s="31">
        <v>26</v>
      </c>
      <c r="K83" s="31">
        <v>10948</v>
      </c>
      <c r="L83" s="31">
        <v>0</v>
      </c>
    </row>
    <row r="84" spans="1:12" x14ac:dyDescent="0.2">
      <c r="A84" s="63" t="s">
        <v>5750</v>
      </c>
      <c r="B84" s="31" t="s">
        <v>193</v>
      </c>
      <c r="C84" s="31" t="s">
        <v>195</v>
      </c>
      <c r="D84" s="31" t="s">
        <v>4089</v>
      </c>
      <c r="E84" s="31">
        <v>17</v>
      </c>
      <c r="F84" s="31">
        <v>11</v>
      </c>
      <c r="G84" s="31">
        <v>23783.599999999999</v>
      </c>
      <c r="H84" s="31">
        <v>-0.2</v>
      </c>
      <c r="I84" s="31">
        <v>37</v>
      </c>
      <c r="J84" s="31">
        <v>2</v>
      </c>
      <c r="K84" s="31">
        <v>11470</v>
      </c>
      <c r="L84" s="31">
        <v>-5</v>
      </c>
    </row>
    <row r="85" spans="1:12" x14ac:dyDescent="0.2">
      <c r="A85" s="63" t="s">
        <v>5750</v>
      </c>
      <c r="B85" s="31" t="s">
        <v>121</v>
      </c>
      <c r="C85" s="31" t="s">
        <v>123</v>
      </c>
      <c r="D85" s="31" t="s">
        <v>4086</v>
      </c>
      <c r="E85" s="31">
        <v>16</v>
      </c>
      <c r="F85" s="31">
        <v>22</v>
      </c>
      <c r="G85" s="31">
        <v>13409.9</v>
      </c>
      <c r="H85" s="31">
        <v>49.6</v>
      </c>
      <c r="I85" s="31">
        <v>17</v>
      </c>
      <c r="J85" s="31">
        <v>55</v>
      </c>
      <c r="K85" s="31">
        <v>11768</v>
      </c>
      <c r="L85" s="31">
        <v>-8</v>
      </c>
    </row>
    <row r="86" spans="1:12" x14ac:dyDescent="0.2">
      <c r="A86" s="63" t="s">
        <v>5750</v>
      </c>
      <c r="B86" s="31" t="s">
        <v>118</v>
      </c>
      <c r="C86" s="31" t="s">
        <v>5548</v>
      </c>
      <c r="D86" s="31" t="s">
        <v>4044</v>
      </c>
      <c r="E86" s="31">
        <v>10</v>
      </c>
      <c r="F86" s="31">
        <v>92</v>
      </c>
      <c r="G86" s="31">
        <v>6386.8</v>
      </c>
      <c r="H86" s="31">
        <v>83.3</v>
      </c>
      <c r="I86" s="31">
        <v>15</v>
      </c>
      <c r="J86" s="31">
        <v>60</v>
      </c>
      <c r="K86" s="31">
        <v>11022</v>
      </c>
      <c r="L86" s="31">
        <v>-1</v>
      </c>
    </row>
    <row r="87" spans="1:12" x14ac:dyDescent="0.2">
      <c r="A87" s="63" t="s">
        <v>5750</v>
      </c>
      <c r="B87" s="31" t="s">
        <v>115</v>
      </c>
      <c r="C87" s="31" t="s">
        <v>117</v>
      </c>
      <c r="D87" s="31" t="s">
        <v>4045</v>
      </c>
      <c r="E87" s="31">
        <v>7</v>
      </c>
      <c r="F87" s="31">
        <v>127</v>
      </c>
      <c r="G87" s="31">
        <v>3347.9</v>
      </c>
      <c r="H87" s="31">
        <v>97.8</v>
      </c>
      <c r="I87" s="31">
        <v>29</v>
      </c>
      <c r="J87" s="31">
        <v>23</v>
      </c>
      <c r="K87" s="31">
        <v>11025</v>
      </c>
      <c r="L87" s="31">
        <v>-1</v>
      </c>
    </row>
    <row r="88" spans="1:12" x14ac:dyDescent="0.2">
      <c r="A88" s="63" t="s">
        <v>5750</v>
      </c>
      <c r="B88" s="31" t="s">
        <v>43</v>
      </c>
      <c r="C88" s="31" t="s">
        <v>45</v>
      </c>
      <c r="D88" s="31" t="s">
        <v>4062</v>
      </c>
      <c r="E88" s="31">
        <v>16</v>
      </c>
      <c r="F88" s="31">
        <v>22</v>
      </c>
      <c r="G88" s="31">
        <v>14906.2</v>
      </c>
      <c r="H88" s="31">
        <v>42.4</v>
      </c>
      <c r="I88" s="31">
        <v>39</v>
      </c>
      <c r="J88" s="31">
        <v>-4</v>
      </c>
      <c r="K88" s="31">
        <v>11155</v>
      </c>
      <c r="L88" s="31">
        <v>-2</v>
      </c>
    </row>
    <row r="89" spans="1:12" x14ac:dyDescent="0.2">
      <c r="A89" s="63" t="s">
        <v>5750</v>
      </c>
      <c r="B89" s="31" t="s">
        <v>22</v>
      </c>
      <c r="C89" s="31" t="s">
        <v>24</v>
      </c>
      <c r="D89" s="31" t="s">
        <v>4076</v>
      </c>
      <c r="E89" s="31">
        <v>16</v>
      </c>
      <c r="F89" s="31">
        <v>22</v>
      </c>
      <c r="G89" s="31">
        <v>23052.7</v>
      </c>
      <c r="H89" s="31">
        <v>3.3</v>
      </c>
      <c r="I89" s="31">
        <v>31</v>
      </c>
      <c r="J89" s="31">
        <v>18</v>
      </c>
      <c r="K89" s="31">
        <v>11514</v>
      </c>
      <c r="L89" s="31">
        <v>-5</v>
      </c>
    </row>
    <row r="90" spans="1:12" x14ac:dyDescent="0.2">
      <c r="A90" s="63" t="s">
        <v>5750</v>
      </c>
      <c r="B90" s="31" t="s">
        <v>40</v>
      </c>
      <c r="C90" s="31" t="s">
        <v>42</v>
      </c>
      <c r="D90" s="31" t="s">
        <v>4037</v>
      </c>
      <c r="E90" s="31">
        <v>12</v>
      </c>
      <c r="F90" s="31">
        <v>69</v>
      </c>
      <c r="G90" s="31">
        <v>16636</v>
      </c>
      <c r="H90" s="31">
        <v>34.1</v>
      </c>
      <c r="I90" s="31">
        <v>36</v>
      </c>
      <c r="J90" s="31">
        <v>4</v>
      </c>
      <c r="K90" s="31">
        <v>10881</v>
      </c>
      <c r="L90" s="31">
        <v>0</v>
      </c>
    </row>
    <row r="91" spans="1:12" x14ac:dyDescent="0.2">
      <c r="A91" s="63" t="s">
        <v>5750</v>
      </c>
      <c r="B91" s="31" t="s">
        <v>19</v>
      </c>
      <c r="C91" s="31" t="s">
        <v>21</v>
      </c>
      <c r="D91" s="31" t="s">
        <v>4069</v>
      </c>
      <c r="E91" s="31">
        <v>16</v>
      </c>
      <c r="F91" s="31">
        <v>22</v>
      </c>
      <c r="G91" s="31">
        <v>21780.7</v>
      </c>
      <c r="H91" s="31">
        <v>9.4</v>
      </c>
      <c r="I91" s="31">
        <v>25</v>
      </c>
      <c r="J91" s="31">
        <v>34</v>
      </c>
      <c r="K91" s="31">
        <v>10366</v>
      </c>
      <c r="L91" s="31">
        <v>5</v>
      </c>
    </row>
    <row r="92" spans="1:12" x14ac:dyDescent="0.2">
      <c r="A92" s="63" t="s">
        <v>5750</v>
      </c>
      <c r="B92" s="31" t="s">
        <v>112</v>
      </c>
      <c r="C92" s="31" t="s">
        <v>114</v>
      </c>
      <c r="D92" s="31" t="s">
        <v>4068</v>
      </c>
      <c r="E92" s="31">
        <v>8</v>
      </c>
      <c r="F92" s="31">
        <v>116</v>
      </c>
      <c r="G92" s="31">
        <v>7912.5</v>
      </c>
      <c r="H92" s="31">
        <v>75.900000000000006</v>
      </c>
      <c r="I92" s="31">
        <v>20</v>
      </c>
      <c r="J92" s="31">
        <v>47</v>
      </c>
      <c r="K92" s="31">
        <v>11609</v>
      </c>
      <c r="L92" s="31">
        <v>-6</v>
      </c>
    </row>
    <row r="93" spans="1:12" x14ac:dyDescent="0.2">
      <c r="A93" s="63" t="s">
        <v>5750</v>
      </c>
      <c r="B93" s="31" t="s">
        <v>109</v>
      </c>
      <c r="C93" s="31" t="s">
        <v>111</v>
      </c>
      <c r="D93" s="31" t="s">
        <v>4067</v>
      </c>
      <c r="E93" s="31">
        <v>17</v>
      </c>
      <c r="F93" s="31">
        <v>11</v>
      </c>
      <c r="G93" s="31">
        <v>21014</v>
      </c>
      <c r="H93" s="31">
        <v>13.1</v>
      </c>
      <c r="I93" s="31">
        <v>32</v>
      </c>
      <c r="J93" s="31">
        <v>15</v>
      </c>
      <c r="K93" s="31">
        <v>11129</v>
      </c>
      <c r="L93" s="31">
        <v>-2</v>
      </c>
    </row>
    <row r="94" spans="1:12" x14ac:dyDescent="0.2">
      <c r="A94" s="63" t="s">
        <v>5750</v>
      </c>
      <c r="B94" s="31" t="s">
        <v>106</v>
      </c>
      <c r="C94" s="31" t="s">
        <v>108</v>
      </c>
      <c r="D94" s="31" t="s">
        <v>4730</v>
      </c>
      <c r="E94" s="31">
        <v>8</v>
      </c>
      <c r="F94" s="31">
        <v>116</v>
      </c>
      <c r="G94" s="31">
        <v>5440.8</v>
      </c>
      <c r="H94" s="31">
        <v>87.8</v>
      </c>
      <c r="I94" s="31">
        <v>25</v>
      </c>
      <c r="J94" s="31">
        <v>34</v>
      </c>
      <c r="K94" s="31">
        <v>11594</v>
      </c>
      <c r="L94" s="31">
        <v>-6</v>
      </c>
    </row>
    <row r="95" spans="1:12" x14ac:dyDescent="0.2">
      <c r="A95" s="63" t="s">
        <v>5750</v>
      </c>
      <c r="B95" s="31" t="s">
        <v>103</v>
      </c>
      <c r="C95" s="31" t="s">
        <v>105</v>
      </c>
      <c r="D95" s="31" t="s">
        <v>4052</v>
      </c>
      <c r="E95" s="31">
        <v>20</v>
      </c>
      <c r="F95" s="31">
        <v>-24</v>
      </c>
      <c r="G95" s="31">
        <v>22530.5</v>
      </c>
      <c r="H95" s="31">
        <v>5.8</v>
      </c>
      <c r="I95" s="31">
        <v>28</v>
      </c>
      <c r="J95" s="31">
        <v>26</v>
      </c>
      <c r="K95" s="31">
        <v>10980</v>
      </c>
      <c r="L95" s="31">
        <v>-1</v>
      </c>
    </row>
    <row r="96" spans="1:12" x14ac:dyDescent="0.2">
      <c r="A96" s="63" t="s">
        <v>5750</v>
      </c>
      <c r="B96" s="31" t="s">
        <v>37</v>
      </c>
      <c r="C96" s="31" t="s">
        <v>39</v>
      </c>
      <c r="D96" s="31" t="s">
        <v>4444</v>
      </c>
      <c r="E96" s="31">
        <v>13</v>
      </c>
      <c r="F96" s="31">
        <v>57</v>
      </c>
      <c r="G96" s="31">
        <v>11205.3</v>
      </c>
      <c r="H96" s="31">
        <v>60.1</v>
      </c>
      <c r="I96" s="31">
        <v>29</v>
      </c>
      <c r="J96" s="31">
        <v>23</v>
      </c>
      <c r="K96" s="31">
        <v>12185</v>
      </c>
      <c r="L96" s="31">
        <v>-12</v>
      </c>
    </row>
    <row r="97" spans="1:12" x14ac:dyDescent="0.2">
      <c r="A97" s="63" t="s">
        <v>5750</v>
      </c>
      <c r="B97" s="31" t="s">
        <v>100</v>
      </c>
      <c r="C97" s="31" t="s">
        <v>102</v>
      </c>
      <c r="D97" s="31" t="s">
        <v>4093</v>
      </c>
      <c r="E97" s="31">
        <v>7</v>
      </c>
      <c r="F97" s="31">
        <v>127</v>
      </c>
      <c r="G97" s="31">
        <v>10779.6</v>
      </c>
      <c r="H97" s="31">
        <v>62.2</v>
      </c>
      <c r="I97" s="31">
        <v>18</v>
      </c>
      <c r="J97" s="31">
        <v>52</v>
      </c>
      <c r="K97" s="31">
        <v>11545</v>
      </c>
      <c r="L97" s="31">
        <v>-6</v>
      </c>
    </row>
    <row r="98" spans="1:12" x14ac:dyDescent="0.2">
      <c r="A98" s="63" t="s">
        <v>5750</v>
      </c>
      <c r="B98" s="31" t="s">
        <v>34</v>
      </c>
      <c r="C98" s="31" t="s">
        <v>36</v>
      </c>
      <c r="D98" s="31" t="s">
        <v>4727</v>
      </c>
      <c r="E98" s="31">
        <v>12</v>
      </c>
      <c r="F98" s="31">
        <v>69</v>
      </c>
      <c r="G98" s="31">
        <v>10729.9</v>
      </c>
      <c r="H98" s="31">
        <v>62.4</v>
      </c>
      <c r="I98" s="31">
        <v>37</v>
      </c>
      <c r="J98" s="31">
        <v>2</v>
      </c>
      <c r="K98" s="31">
        <v>10621</v>
      </c>
      <c r="L98" s="31">
        <v>3</v>
      </c>
    </row>
    <row r="99" spans="1:12" x14ac:dyDescent="0.2">
      <c r="A99" s="63" t="s">
        <v>5750</v>
      </c>
      <c r="B99" s="31" t="s">
        <v>31</v>
      </c>
      <c r="C99" s="31" t="s">
        <v>33</v>
      </c>
      <c r="D99" s="31" t="s">
        <v>4734</v>
      </c>
      <c r="E99" s="31">
        <v>14</v>
      </c>
      <c r="F99" s="31">
        <v>46</v>
      </c>
      <c r="G99" s="31">
        <v>18579.5</v>
      </c>
      <c r="H99" s="31">
        <v>24.8</v>
      </c>
      <c r="I99" s="31">
        <v>31</v>
      </c>
      <c r="J99" s="31">
        <v>18</v>
      </c>
      <c r="K99" s="31">
        <v>11646</v>
      </c>
      <c r="L99" s="31">
        <v>-7</v>
      </c>
    </row>
    <row r="100" spans="1:12" x14ac:dyDescent="0.2">
      <c r="A100" s="63" t="s">
        <v>5750</v>
      </c>
      <c r="B100" s="31" t="s">
        <v>97</v>
      </c>
      <c r="C100" s="31" t="s">
        <v>99</v>
      </c>
      <c r="D100" s="31" t="s">
        <v>4327</v>
      </c>
      <c r="E100" s="31">
        <v>9</v>
      </c>
      <c r="F100" s="31">
        <v>104</v>
      </c>
      <c r="G100" s="31">
        <v>4395</v>
      </c>
      <c r="H100" s="31">
        <v>92.8</v>
      </c>
      <c r="I100" s="31">
        <v>30</v>
      </c>
      <c r="J100" s="31">
        <v>20</v>
      </c>
      <c r="K100" s="31">
        <v>11254</v>
      </c>
      <c r="L100" s="31">
        <v>-3</v>
      </c>
    </row>
    <row r="101" spans="1:12" x14ac:dyDescent="0.2">
      <c r="A101" s="63" t="s">
        <v>5750</v>
      </c>
      <c r="B101" s="31" t="s">
        <v>94</v>
      </c>
      <c r="C101" s="31" t="s">
        <v>96</v>
      </c>
      <c r="D101" s="31" t="s">
        <v>4731</v>
      </c>
      <c r="E101" s="31">
        <v>12</v>
      </c>
      <c r="F101" s="31">
        <v>69</v>
      </c>
      <c r="G101" s="31">
        <v>4115.1000000000004</v>
      </c>
      <c r="H101" s="31">
        <v>94.2</v>
      </c>
      <c r="I101" s="31">
        <v>38</v>
      </c>
      <c r="J101" s="31">
        <v>-1</v>
      </c>
      <c r="K101" s="31">
        <v>11552</v>
      </c>
      <c r="L101" s="31">
        <v>-6</v>
      </c>
    </row>
    <row r="102" spans="1:12" x14ac:dyDescent="0.2">
      <c r="A102" s="63" t="s">
        <v>5750</v>
      </c>
      <c r="B102" s="31" t="s">
        <v>28</v>
      </c>
      <c r="C102" s="31" t="s">
        <v>30</v>
      </c>
      <c r="D102" s="31" t="s">
        <v>4073</v>
      </c>
      <c r="E102" s="31">
        <v>12</v>
      </c>
      <c r="F102" s="31">
        <v>69</v>
      </c>
      <c r="G102" s="31">
        <v>13027.9</v>
      </c>
      <c r="H102" s="31">
        <v>51.4</v>
      </c>
      <c r="I102" s="31">
        <v>35</v>
      </c>
      <c r="J102" s="31">
        <v>7</v>
      </c>
      <c r="K102" s="31">
        <v>11245</v>
      </c>
      <c r="L102" s="31">
        <v>-3</v>
      </c>
    </row>
    <row r="103" spans="1:12" x14ac:dyDescent="0.2">
      <c r="A103" s="63" t="s">
        <v>5750</v>
      </c>
      <c r="B103" s="31" t="s">
        <v>91</v>
      </c>
      <c r="C103" s="31" t="s">
        <v>93</v>
      </c>
      <c r="D103" s="31" t="s">
        <v>4071</v>
      </c>
      <c r="E103" s="31">
        <v>7</v>
      </c>
      <c r="F103" s="31">
        <v>127</v>
      </c>
      <c r="G103" s="31">
        <v>4532.8999999999996</v>
      </c>
      <c r="H103" s="31">
        <v>92.2</v>
      </c>
      <c r="I103" s="31">
        <v>16</v>
      </c>
      <c r="J103" s="31">
        <v>57</v>
      </c>
      <c r="K103" s="31">
        <v>12054</v>
      </c>
      <c r="L103" s="31">
        <v>-10</v>
      </c>
    </row>
    <row r="104" spans="1:12" x14ac:dyDescent="0.2">
      <c r="A104" s="63" t="s">
        <v>5750</v>
      </c>
      <c r="B104" s="31" t="s">
        <v>10</v>
      </c>
      <c r="C104" s="31" t="s">
        <v>12</v>
      </c>
      <c r="D104" s="31" t="s">
        <v>4056</v>
      </c>
      <c r="E104" s="31">
        <v>20</v>
      </c>
      <c r="F104" s="31">
        <v>-24</v>
      </c>
      <c r="G104" s="31">
        <v>26530.2</v>
      </c>
      <c r="H104" s="31">
        <v>-13.4</v>
      </c>
      <c r="I104" s="31">
        <v>32</v>
      </c>
      <c r="J104" s="31">
        <v>15</v>
      </c>
      <c r="K104" s="31">
        <v>10940</v>
      </c>
      <c r="L104" s="31">
        <v>0</v>
      </c>
    </row>
    <row r="105" spans="1:12" x14ac:dyDescent="0.2">
      <c r="A105" s="63" t="s">
        <v>5750</v>
      </c>
      <c r="B105" s="31" t="s">
        <v>88</v>
      </c>
      <c r="C105" s="31" t="s">
        <v>90</v>
      </c>
      <c r="D105" s="31" t="s">
        <v>4569</v>
      </c>
      <c r="E105" s="31">
        <v>12</v>
      </c>
      <c r="F105" s="31">
        <v>69</v>
      </c>
      <c r="G105" s="31">
        <v>6321.1</v>
      </c>
      <c r="H105" s="31">
        <v>83.6</v>
      </c>
      <c r="I105" s="31">
        <v>33</v>
      </c>
      <c r="J105" s="31">
        <v>12</v>
      </c>
      <c r="K105" s="31">
        <v>11242</v>
      </c>
      <c r="L105" s="31">
        <v>-3</v>
      </c>
    </row>
    <row r="106" spans="1:12" x14ac:dyDescent="0.2">
      <c r="A106" s="63" t="s">
        <v>5750</v>
      </c>
      <c r="B106" s="31" t="s">
        <v>85</v>
      </c>
      <c r="C106" s="31" t="s">
        <v>87</v>
      </c>
      <c r="D106" s="31" t="s">
        <v>4502</v>
      </c>
      <c r="E106" s="31">
        <v>6</v>
      </c>
      <c r="F106" s="31">
        <v>139</v>
      </c>
      <c r="G106" s="31">
        <v>1405.7</v>
      </c>
      <c r="H106" s="31">
        <v>107.2</v>
      </c>
      <c r="I106" s="31">
        <v>40</v>
      </c>
      <c r="J106" s="31">
        <v>-6</v>
      </c>
      <c r="K106" s="31">
        <v>11911</v>
      </c>
      <c r="L106" s="31">
        <v>-9</v>
      </c>
    </row>
    <row r="107" spans="1:12" x14ac:dyDescent="0.2">
      <c r="A107" s="63" t="s">
        <v>5750</v>
      </c>
      <c r="B107" s="31" t="s">
        <v>25</v>
      </c>
      <c r="C107" s="31" t="s">
        <v>27</v>
      </c>
      <c r="D107" s="31" t="s">
        <v>4057</v>
      </c>
      <c r="E107" s="31">
        <v>18</v>
      </c>
      <c r="F107" s="31">
        <v>-1</v>
      </c>
      <c r="G107" s="31">
        <v>24293.8</v>
      </c>
      <c r="H107" s="31">
        <v>-2.6</v>
      </c>
      <c r="I107" s="31">
        <v>32</v>
      </c>
      <c r="J107" s="31">
        <v>15</v>
      </c>
      <c r="K107" s="31">
        <v>10210</v>
      </c>
      <c r="L107" s="31">
        <v>7</v>
      </c>
    </row>
    <row r="108" spans="1:12" x14ac:dyDescent="0.2">
      <c r="A108" s="63" t="s">
        <v>5750</v>
      </c>
      <c r="B108" s="31" t="s">
        <v>13</v>
      </c>
      <c r="C108" s="31" t="s">
        <v>15</v>
      </c>
      <c r="D108" s="31" t="s">
        <v>4042</v>
      </c>
      <c r="E108" s="31">
        <v>16</v>
      </c>
      <c r="F108" s="31">
        <v>22</v>
      </c>
      <c r="G108" s="31">
        <v>9579.4</v>
      </c>
      <c r="H108" s="31">
        <v>67.900000000000006</v>
      </c>
      <c r="I108" s="31">
        <v>24</v>
      </c>
      <c r="J108" s="31">
        <v>36</v>
      </c>
      <c r="K108" s="31">
        <v>10677</v>
      </c>
      <c r="L108" s="31">
        <v>2</v>
      </c>
    </row>
    <row r="109" spans="1:12" x14ac:dyDescent="0.2">
      <c r="A109" s="63" t="s">
        <v>5750</v>
      </c>
      <c r="B109" s="31" t="s">
        <v>82</v>
      </c>
      <c r="C109" s="31" t="s">
        <v>84</v>
      </c>
      <c r="D109" s="31" t="s">
        <v>4038</v>
      </c>
      <c r="E109" s="31">
        <v>6</v>
      </c>
      <c r="F109" s="31">
        <v>139</v>
      </c>
      <c r="G109" s="31">
        <v>5681.7</v>
      </c>
      <c r="H109" s="31">
        <v>86.6</v>
      </c>
      <c r="I109" s="31">
        <v>22</v>
      </c>
      <c r="J109" s="31">
        <v>41</v>
      </c>
      <c r="K109" s="31">
        <v>10985</v>
      </c>
      <c r="L109" s="31">
        <v>-1</v>
      </c>
    </row>
    <row r="110" spans="1:12" x14ac:dyDescent="0.2">
      <c r="A110" s="63" t="s">
        <v>5750</v>
      </c>
      <c r="B110" s="31" t="s">
        <v>190</v>
      </c>
      <c r="C110" s="31" t="s">
        <v>192</v>
      </c>
      <c r="D110" s="31" t="s">
        <v>4090</v>
      </c>
      <c r="E110" s="31">
        <v>16</v>
      </c>
      <c r="F110" s="31">
        <v>22</v>
      </c>
      <c r="G110" s="31">
        <v>21625.8</v>
      </c>
      <c r="H110" s="31">
        <v>10.199999999999999</v>
      </c>
      <c r="I110" s="31">
        <v>26</v>
      </c>
      <c r="J110" s="31">
        <v>31</v>
      </c>
      <c r="K110" s="31">
        <v>11559</v>
      </c>
      <c r="L110" s="31">
        <v>-6</v>
      </c>
    </row>
    <row r="111" spans="1:12" x14ac:dyDescent="0.2">
      <c r="A111" s="63" t="s">
        <v>5750</v>
      </c>
      <c r="B111" s="31" t="s">
        <v>79</v>
      </c>
      <c r="C111" s="31" t="s">
        <v>81</v>
      </c>
      <c r="D111" s="31" t="s">
        <v>4091</v>
      </c>
      <c r="E111" s="31">
        <v>21</v>
      </c>
      <c r="F111" s="31">
        <v>-36</v>
      </c>
      <c r="G111" s="31">
        <v>18699.900000000001</v>
      </c>
      <c r="H111" s="31">
        <v>24.2</v>
      </c>
      <c r="I111" s="31">
        <v>48</v>
      </c>
      <c r="J111" s="31">
        <v>-28</v>
      </c>
      <c r="K111" s="31">
        <v>7278</v>
      </c>
      <c r="L111" s="31">
        <v>33</v>
      </c>
    </row>
    <row r="112" spans="1:12" x14ac:dyDescent="0.2">
      <c r="A112" s="63" t="s">
        <v>5750</v>
      </c>
      <c r="B112" s="31" t="s">
        <v>76</v>
      </c>
      <c r="C112" s="31" t="s">
        <v>78</v>
      </c>
      <c r="D112" s="31" t="s">
        <v>4060</v>
      </c>
      <c r="E112" s="31">
        <v>15</v>
      </c>
      <c r="F112" s="31">
        <v>34</v>
      </c>
      <c r="G112" s="31">
        <v>11452.6</v>
      </c>
      <c r="H112" s="31">
        <v>59</v>
      </c>
      <c r="I112" s="31">
        <v>22</v>
      </c>
      <c r="J112" s="31">
        <v>41</v>
      </c>
      <c r="K112" s="31">
        <v>11153</v>
      </c>
      <c r="L112" s="31">
        <v>-2</v>
      </c>
    </row>
    <row r="113" spans="1:12" x14ac:dyDescent="0.2">
      <c r="A113" s="63" t="s">
        <v>5750</v>
      </c>
      <c r="B113" s="31" t="s">
        <v>73</v>
      </c>
      <c r="C113" s="31" t="s">
        <v>75</v>
      </c>
      <c r="D113" s="31" t="s">
        <v>4061</v>
      </c>
      <c r="E113" s="31">
        <v>7</v>
      </c>
      <c r="F113" s="31">
        <v>127</v>
      </c>
      <c r="G113" s="31">
        <v>10843.9</v>
      </c>
      <c r="H113" s="31">
        <v>61.9</v>
      </c>
      <c r="I113" s="31">
        <v>32</v>
      </c>
      <c r="J113" s="31">
        <v>15</v>
      </c>
      <c r="K113" s="31">
        <v>11276</v>
      </c>
      <c r="L113" s="31">
        <v>-3</v>
      </c>
    </row>
    <row r="114" spans="1:12" x14ac:dyDescent="0.2">
      <c r="A114" s="63" t="s">
        <v>5750</v>
      </c>
      <c r="B114" s="31" t="s">
        <v>70</v>
      </c>
      <c r="C114" s="31" t="s">
        <v>72</v>
      </c>
      <c r="D114" s="31" t="s">
        <v>4075</v>
      </c>
      <c r="E114" s="31">
        <v>13</v>
      </c>
      <c r="F114" s="31">
        <v>57</v>
      </c>
      <c r="G114" s="31">
        <v>16936.099999999999</v>
      </c>
      <c r="H114" s="31">
        <v>32.700000000000003</v>
      </c>
      <c r="I114" s="31">
        <v>29</v>
      </c>
      <c r="J114" s="31">
        <v>23</v>
      </c>
      <c r="K114" s="31">
        <v>11286</v>
      </c>
      <c r="L114" s="31">
        <v>-3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81C03-9A0F-3642-882D-5DA4CF3BB757}">
  <dimension ref="A1:M882"/>
  <sheetViews>
    <sheetView workbookViewId="0">
      <selection activeCell="I2" sqref="I2"/>
    </sheetView>
  </sheetViews>
  <sheetFormatPr baseColWidth="10" defaultRowHeight="16" x14ac:dyDescent="0.2"/>
  <cols>
    <col min="1" max="4" width="10.83203125" style="63"/>
    <col min="5" max="5" width="11.33203125" style="63" customWidth="1"/>
    <col min="6" max="6" width="12.83203125" style="63" customWidth="1"/>
    <col min="7" max="7" width="13.33203125" style="63" customWidth="1"/>
    <col min="8" max="8" width="15" style="63" customWidth="1"/>
    <col min="9" max="9" width="12.83203125" style="63" customWidth="1"/>
    <col min="10" max="10" width="14.5" style="63" customWidth="1"/>
    <col min="11" max="11" width="14" style="63" customWidth="1"/>
    <col min="12" max="12" width="11.6640625" style="63" customWidth="1"/>
    <col min="13" max="13" width="14.6640625" style="63" bestFit="1" customWidth="1"/>
    <col min="14" max="16384" width="10.83203125" style="63"/>
  </cols>
  <sheetData>
    <row r="1" spans="1:13" ht="88" x14ac:dyDescent="0.2">
      <c r="A1" s="77" t="s">
        <v>5739</v>
      </c>
      <c r="B1" s="33" t="s">
        <v>7</v>
      </c>
      <c r="C1" s="33" t="s">
        <v>9</v>
      </c>
      <c r="D1" s="33" t="s">
        <v>5773</v>
      </c>
      <c r="E1" s="33" t="s">
        <v>4030</v>
      </c>
      <c r="F1" s="52" t="s">
        <v>5765</v>
      </c>
      <c r="G1" s="52" t="s">
        <v>5766</v>
      </c>
      <c r="H1" s="52" t="s">
        <v>6358</v>
      </c>
      <c r="I1" s="52" t="s">
        <v>6391</v>
      </c>
      <c r="J1" s="52" t="s">
        <v>5767</v>
      </c>
      <c r="K1" s="52" t="s">
        <v>5513</v>
      </c>
      <c r="L1" s="52" t="s">
        <v>5768</v>
      </c>
      <c r="M1" s="52" t="s">
        <v>5760</v>
      </c>
    </row>
    <row r="2" spans="1:13" x14ac:dyDescent="0.2">
      <c r="A2" s="20" t="s">
        <v>5740</v>
      </c>
      <c r="B2" s="25" t="s">
        <v>5741</v>
      </c>
      <c r="C2" s="25" t="s">
        <v>5742</v>
      </c>
      <c r="D2" s="20"/>
      <c r="E2" s="25" t="s">
        <v>5743</v>
      </c>
      <c r="F2" s="25">
        <v>16</v>
      </c>
      <c r="G2" s="25">
        <v>36</v>
      </c>
      <c r="H2" s="25">
        <v>4077.4</v>
      </c>
      <c r="I2" s="25">
        <v>35.799999999999997</v>
      </c>
      <c r="J2" s="25">
        <v>82</v>
      </c>
      <c r="K2" s="25">
        <v>-2</v>
      </c>
      <c r="L2" s="25">
        <v>11861</v>
      </c>
      <c r="M2" s="25">
        <v>0</v>
      </c>
    </row>
    <row r="3" spans="1:13" x14ac:dyDescent="0.2">
      <c r="A3" s="20" t="s">
        <v>5740</v>
      </c>
      <c r="B3" s="25" t="s">
        <v>5741</v>
      </c>
      <c r="C3" s="25" t="s">
        <v>5742</v>
      </c>
      <c r="D3" s="20"/>
      <c r="E3" s="25" t="s">
        <v>5743</v>
      </c>
      <c r="F3" s="25">
        <v>23</v>
      </c>
      <c r="G3" s="25">
        <v>6</v>
      </c>
      <c r="H3" s="25">
        <v>5535.4</v>
      </c>
      <c r="I3" s="25">
        <v>10.4</v>
      </c>
      <c r="J3" s="25">
        <v>67</v>
      </c>
      <c r="K3" s="25">
        <v>24</v>
      </c>
      <c r="L3" s="25">
        <v>12047</v>
      </c>
      <c r="M3" s="25">
        <v>-1</v>
      </c>
    </row>
    <row r="4" spans="1:13" x14ac:dyDescent="0.2">
      <c r="A4" s="20" t="s">
        <v>5740</v>
      </c>
      <c r="B4" s="25" t="s">
        <v>5741</v>
      </c>
      <c r="C4" s="25" t="s">
        <v>5742</v>
      </c>
      <c r="D4" s="20"/>
      <c r="E4" s="25" t="s">
        <v>5743</v>
      </c>
      <c r="F4" s="25">
        <v>27</v>
      </c>
      <c r="G4" s="25">
        <v>3</v>
      </c>
      <c r="H4" s="25">
        <v>6891.6</v>
      </c>
      <c r="I4" s="25">
        <v>4.3</v>
      </c>
      <c r="J4" s="25">
        <v>81</v>
      </c>
      <c r="K4" s="25">
        <v>-6</v>
      </c>
      <c r="L4" s="25">
        <v>12164</v>
      </c>
      <c r="M4" s="25">
        <v>2</v>
      </c>
    </row>
    <row r="5" spans="1:13" x14ac:dyDescent="0.2">
      <c r="A5" s="20" t="s">
        <v>5740</v>
      </c>
      <c r="B5" s="25" t="s">
        <v>5741</v>
      </c>
      <c r="C5" s="25" t="s">
        <v>5742</v>
      </c>
      <c r="D5" s="20"/>
      <c r="E5" s="25" t="s">
        <v>5743</v>
      </c>
      <c r="F5" s="25">
        <v>18</v>
      </c>
      <c r="G5" s="25">
        <v>36</v>
      </c>
      <c r="H5" s="25">
        <v>3942</v>
      </c>
      <c r="I5" s="25">
        <v>46</v>
      </c>
      <c r="J5" s="25">
        <v>93</v>
      </c>
      <c r="K5" s="25">
        <v>-23</v>
      </c>
      <c r="L5" s="25">
        <v>12169</v>
      </c>
      <c r="M5" s="25">
        <v>2</v>
      </c>
    </row>
    <row r="6" spans="1:13" x14ac:dyDescent="0.2">
      <c r="A6" s="20" t="s">
        <v>5740</v>
      </c>
      <c r="B6" s="25" t="s">
        <v>5741</v>
      </c>
      <c r="C6" s="25" t="s">
        <v>5742</v>
      </c>
      <c r="D6" s="20"/>
      <c r="E6" s="25" t="s">
        <v>5743</v>
      </c>
      <c r="F6" s="25">
        <v>31</v>
      </c>
      <c r="G6" s="25">
        <v>-11</v>
      </c>
      <c r="H6" s="25">
        <v>8430.9</v>
      </c>
      <c r="I6" s="25">
        <v>-17.5</v>
      </c>
      <c r="J6" s="25">
        <v>64</v>
      </c>
      <c r="K6" s="25">
        <v>18</v>
      </c>
      <c r="L6" s="25">
        <v>12249</v>
      </c>
      <c r="M6" s="25">
        <v>2</v>
      </c>
    </row>
    <row r="7" spans="1:13" x14ac:dyDescent="0.2">
      <c r="A7" s="20" t="s">
        <v>5740</v>
      </c>
      <c r="B7" s="25" t="s">
        <v>5741</v>
      </c>
      <c r="C7" s="25" t="s">
        <v>5742</v>
      </c>
      <c r="D7" s="20"/>
      <c r="E7" s="25" t="s">
        <v>5743</v>
      </c>
      <c r="F7" s="25">
        <v>22</v>
      </c>
      <c r="G7" s="25">
        <v>10</v>
      </c>
      <c r="H7" s="25">
        <v>5182.6000000000004</v>
      </c>
      <c r="I7" s="25">
        <v>16.5</v>
      </c>
      <c r="J7" s="25">
        <v>71</v>
      </c>
      <c r="K7" s="25">
        <v>17</v>
      </c>
      <c r="L7" s="25">
        <v>12444</v>
      </c>
      <c r="M7" s="25">
        <v>-5</v>
      </c>
    </row>
    <row r="8" spans="1:13" x14ac:dyDescent="0.2">
      <c r="A8" s="20" t="s">
        <v>5740</v>
      </c>
      <c r="B8" s="25" t="s">
        <v>5741</v>
      </c>
      <c r="C8" s="25" t="s">
        <v>5742</v>
      </c>
      <c r="D8" s="20"/>
      <c r="E8" s="25" t="s">
        <v>5743</v>
      </c>
      <c r="F8" s="25">
        <v>13</v>
      </c>
      <c r="G8" s="25">
        <v>45</v>
      </c>
      <c r="H8" s="25">
        <v>3393.1</v>
      </c>
      <c r="I8" s="25">
        <v>42.6</v>
      </c>
      <c r="J8" s="25">
        <v>78</v>
      </c>
      <c r="K8" s="25">
        <v>-9</v>
      </c>
      <c r="L8" s="25">
        <v>12467</v>
      </c>
      <c r="M8" s="25">
        <v>8</v>
      </c>
    </row>
    <row r="9" spans="1:13" x14ac:dyDescent="0.2">
      <c r="A9" s="20" t="s">
        <v>5740</v>
      </c>
      <c r="B9" s="25" t="s">
        <v>5741</v>
      </c>
      <c r="C9" s="25" t="s">
        <v>5742</v>
      </c>
      <c r="D9" s="20"/>
      <c r="E9" s="25" t="s">
        <v>5743</v>
      </c>
      <c r="F9" s="25">
        <v>24</v>
      </c>
      <c r="G9" s="25">
        <v>1</v>
      </c>
      <c r="H9" s="25">
        <v>6055.6</v>
      </c>
      <c r="I9" s="25">
        <v>1.3</v>
      </c>
      <c r="J9" s="25">
        <v>93</v>
      </c>
      <c r="K9" s="25">
        <v>-21</v>
      </c>
      <c r="L9" s="25">
        <v>12492</v>
      </c>
      <c r="M9" s="25">
        <v>-5</v>
      </c>
    </row>
    <row r="10" spans="1:13" x14ac:dyDescent="0.2">
      <c r="A10" s="20" t="s">
        <v>5740</v>
      </c>
      <c r="B10" s="25" t="s">
        <v>5741</v>
      </c>
      <c r="C10" s="25" t="s">
        <v>5742</v>
      </c>
      <c r="D10" s="20"/>
      <c r="E10" s="25" t="s">
        <v>5743</v>
      </c>
      <c r="F10" s="25">
        <v>31</v>
      </c>
      <c r="G10" s="25">
        <v>-11</v>
      </c>
      <c r="H10" s="25">
        <v>7886.2</v>
      </c>
      <c r="I10" s="25">
        <v>-9.8000000000000007</v>
      </c>
      <c r="J10" s="25">
        <v>69</v>
      </c>
      <c r="K10" s="25">
        <v>11</v>
      </c>
      <c r="L10" s="25">
        <v>12513</v>
      </c>
      <c r="M10" s="25">
        <v>0</v>
      </c>
    </row>
    <row r="11" spans="1:13" x14ac:dyDescent="0.2">
      <c r="A11" s="20" t="s">
        <v>5740</v>
      </c>
      <c r="B11" s="25" t="s">
        <v>5741</v>
      </c>
      <c r="C11" s="25" t="s">
        <v>5742</v>
      </c>
      <c r="D11" s="20"/>
      <c r="E11" s="25" t="s">
        <v>5743</v>
      </c>
      <c r="F11" s="25">
        <v>25</v>
      </c>
      <c r="G11" s="25">
        <v>-3</v>
      </c>
      <c r="H11" s="25">
        <v>6524.9</v>
      </c>
      <c r="I11" s="25">
        <v>-6.9</v>
      </c>
      <c r="J11" s="25">
        <v>80</v>
      </c>
      <c r="K11" s="25">
        <v>1</v>
      </c>
      <c r="L11" s="25">
        <v>12536</v>
      </c>
      <c r="M11" s="25">
        <v>-5</v>
      </c>
    </row>
    <row r="12" spans="1:13" x14ac:dyDescent="0.2">
      <c r="A12" s="20" t="s">
        <v>5740</v>
      </c>
      <c r="B12" s="25" t="s">
        <v>5741</v>
      </c>
      <c r="C12" s="25" t="s">
        <v>5742</v>
      </c>
      <c r="D12" s="20"/>
      <c r="E12" s="25" t="s">
        <v>5743</v>
      </c>
      <c r="F12" s="25">
        <v>30</v>
      </c>
      <c r="G12" s="25">
        <v>-25</v>
      </c>
      <c r="H12" s="25">
        <v>7314.2</v>
      </c>
      <c r="I12" s="25">
        <v>-20.7</v>
      </c>
      <c r="J12" s="25">
        <v>92</v>
      </c>
      <c r="K12" s="25">
        <v>-20</v>
      </c>
      <c r="L12" s="25">
        <v>12573</v>
      </c>
      <c r="M12" s="25">
        <v>-6</v>
      </c>
    </row>
    <row r="13" spans="1:13" x14ac:dyDescent="0.2">
      <c r="A13" s="20" t="s">
        <v>5740</v>
      </c>
      <c r="B13" s="25" t="s">
        <v>5741</v>
      </c>
      <c r="C13" s="25" t="s">
        <v>5742</v>
      </c>
      <c r="D13" s="20"/>
      <c r="E13" s="25" t="s">
        <v>5743</v>
      </c>
      <c r="F13" s="25">
        <v>20</v>
      </c>
      <c r="G13" s="25">
        <v>11</v>
      </c>
      <c r="H13" s="25">
        <v>5547</v>
      </c>
      <c r="I13" s="25">
        <v>0.4</v>
      </c>
      <c r="J13" s="25">
        <v>73</v>
      </c>
      <c r="K13" s="25">
        <v>0</v>
      </c>
      <c r="L13" s="25">
        <v>12663</v>
      </c>
      <c r="M13" s="25">
        <v>6</v>
      </c>
    </row>
    <row r="14" spans="1:13" x14ac:dyDescent="0.2">
      <c r="A14" s="20" t="s">
        <v>5740</v>
      </c>
      <c r="B14" s="25" t="s">
        <v>5741</v>
      </c>
      <c r="C14" s="25" t="s">
        <v>5742</v>
      </c>
      <c r="D14" s="20"/>
      <c r="E14" s="25" t="s">
        <v>5743</v>
      </c>
      <c r="F14" s="25">
        <v>28</v>
      </c>
      <c r="G14" s="25">
        <v>-28</v>
      </c>
      <c r="H14" s="25">
        <v>6133.7</v>
      </c>
      <c r="I14" s="25">
        <v>-11.1</v>
      </c>
      <c r="J14" s="25">
        <v>128</v>
      </c>
      <c r="K14" s="25">
        <v>-104</v>
      </c>
      <c r="L14" s="25">
        <v>12678</v>
      </c>
      <c r="M14" s="25">
        <v>6</v>
      </c>
    </row>
    <row r="15" spans="1:13" x14ac:dyDescent="0.2">
      <c r="A15" s="20" t="s">
        <v>5740</v>
      </c>
      <c r="B15" s="25" t="s">
        <v>5741</v>
      </c>
      <c r="C15" s="25" t="s">
        <v>5742</v>
      </c>
      <c r="D15" s="20"/>
      <c r="E15" s="25" t="s">
        <v>5743</v>
      </c>
      <c r="F15" s="25">
        <v>23</v>
      </c>
      <c r="G15" s="25">
        <v>18</v>
      </c>
      <c r="H15" s="25">
        <v>6073.2</v>
      </c>
      <c r="I15" s="25">
        <v>15.9</v>
      </c>
      <c r="J15" s="25">
        <v>67</v>
      </c>
      <c r="K15" s="25">
        <v>14</v>
      </c>
      <c r="L15" s="25">
        <v>12692</v>
      </c>
      <c r="M15" s="25">
        <v>-2</v>
      </c>
    </row>
    <row r="16" spans="1:13" x14ac:dyDescent="0.2">
      <c r="A16" s="20" t="s">
        <v>5740</v>
      </c>
      <c r="B16" s="25" t="s">
        <v>5741</v>
      </c>
      <c r="C16" s="25" t="s">
        <v>5742</v>
      </c>
      <c r="D16" s="20"/>
      <c r="E16" s="25" t="s">
        <v>5743</v>
      </c>
      <c r="F16" s="25">
        <v>26</v>
      </c>
      <c r="G16" s="25">
        <v>-19</v>
      </c>
      <c r="H16" s="25">
        <v>7062.2</v>
      </c>
      <c r="I16" s="25">
        <v>-29.3</v>
      </c>
      <c r="J16" s="25">
        <v>59</v>
      </c>
      <c r="K16" s="25">
        <v>27</v>
      </c>
      <c r="L16" s="25">
        <v>12706</v>
      </c>
      <c r="M16" s="25">
        <v>6</v>
      </c>
    </row>
    <row r="17" spans="1:13" x14ac:dyDescent="0.2">
      <c r="A17" s="20" t="s">
        <v>5740</v>
      </c>
      <c r="B17" s="25" t="s">
        <v>5741</v>
      </c>
      <c r="C17" s="25" t="s">
        <v>5742</v>
      </c>
      <c r="D17" s="20"/>
      <c r="E17" s="25" t="s">
        <v>5743</v>
      </c>
      <c r="F17" s="25">
        <v>29</v>
      </c>
      <c r="G17" s="25">
        <v>-4</v>
      </c>
      <c r="H17" s="25">
        <v>7648.6</v>
      </c>
      <c r="I17" s="25">
        <v>-6.5</v>
      </c>
      <c r="J17" s="25">
        <v>83</v>
      </c>
      <c r="K17" s="25">
        <v>-9</v>
      </c>
      <c r="L17" s="25">
        <v>12745</v>
      </c>
      <c r="M17" s="25">
        <v>-2</v>
      </c>
    </row>
    <row r="18" spans="1:13" x14ac:dyDescent="0.2">
      <c r="A18" s="20" t="s">
        <v>5740</v>
      </c>
      <c r="B18" s="25" t="s">
        <v>5741</v>
      </c>
      <c r="C18" s="25" t="s">
        <v>5742</v>
      </c>
      <c r="D18" s="20"/>
      <c r="E18" s="25" t="s">
        <v>5743</v>
      </c>
      <c r="F18" s="25">
        <v>30</v>
      </c>
      <c r="G18" s="25">
        <v>-25</v>
      </c>
      <c r="H18" s="25">
        <v>8204.4</v>
      </c>
      <c r="I18" s="25">
        <v>-36.299999999999997</v>
      </c>
      <c r="J18" s="25">
        <v>80</v>
      </c>
      <c r="K18" s="25">
        <v>1</v>
      </c>
      <c r="L18" s="25">
        <v>12796</v>
      </c>
      <c r="M18" s="25">
        <v>-8</v>
      </c>
    </row>
    <row r="19" spans="1:13" x14ac:dyDescent="0.2">
      <c r="A19" s="20" t="s">
        <v>5740</v>
      </c>
      <c r="B19" s="25" t="s">
        <v>5741</v>
      </c>
      <c r="C19" s="25" t="s">
        <v>5742</v>
      </c>
      <c r="D19" s="20"/>
      <c r="E19" s="25" t="s">
        <v>5743</v>
      </c>
      <c r="F19" s="25">
        <v>24</v>
      </c>
      <c r="G19" s="25">
        <v>-9</v>
      </c>
      <c r="H19" s="25">
        <v>5994.6</v>
      </c>
      <c r="I19" s="25">
        <v>-8.4</v>
      </c>
      <c r="J19" s="25">
        <v>65</v>
      </c>
      <c r="K19" s="25">
        <v>16</v>
      </c>
      <c r="L19" s="25">
        <v>12813</v>
      </c>
      <c r="M19" s="25">
        <v>5</v>
      </c>
    </row>
    <row r="20" spans="1:13" x14ac:dyDescent="0.2">
      <c r="A20" s="20" t="s">
        <v>5740</v>
      </c>
      <c r="B20" s="25" t="s">
        <v>5741</v>
      </c>
      <c r="C20" s="25" t="s">
        <v>5742</v>
      </c>
      <c r="D20" s="20"/>
      <c r="E20" s="25" t="s">
        <v>5743</v>
      </c>
      <c r="F20" s="25">
        <v>36</v>
      </c>
      <c r="G20" s="25">
        <v>-30</v>
      </c>
      <c r="H20" s="25">
        <v>9476.9</v>
      </c>
      <c r="I20" s="25">
        <v>-32.299999999999997</v>
      </c>
      <c r="J20" s="25">
        <v>81</v>
      </c>
      <c r="K20" s="25">
        <v>-6</v>
      </c>
      <c r="L20" s="25">
        <v>12818</v>
      </c>
      <c r="M20" s="25">
        <v>-3</v>
      </c>
    </row>
    <row r="21" spans="1:13" x14ac:dyDescent="0.2">
      <c r="A21" s="20" t="s">
        <v>5740</v>
      </c>
      <c r="B21" s="25" t="s">
        <v>5741</v>
      </c>
      <c r="C21" s="25" t="s">
        <v>5742</v>
      </c>
      <c r="D21" s="20"/>
      <c r="E21" s="25" t="s">
        <v>5743</v>
      </c>
      <c r="F21" s="25">
        <v>22</v>
      </c>
      <c r="G21" s="25">
        <v>1</v>
      </c>
      <c r="H21" s="25">
        <v>5278.8</v>
      </c>
      <c r="I21" s="25">
        <v>5.7</v>
      </c>
      <c r="J21" s="25">
        <v>91</v>
      </c>
      <c r="K21" s="25">
        <v>-34</v>
      </c>
      <c r="L21" s="25">
        <v>12901</v>
      </c>
      <c r="M21" s="25">
        <v>4</v>
      </c>
    </row>
    <row r="22" spans="1:13" x14ac:dyDescent="0.2">
      <c r="A22" s="20" t="s">
        <v>5744</v>
      </c>
      <c r="B22" s="25" t="s">
        <v>85</v>
      </c>
      <c r="C22" s="25" t="s">
        <v>87</v>
      </c>
      <c r="D22" s="20"/>
      <c r="E22" s="25" t="s">
        <v>5745</v>
      </c>
      <c r="F22" s="25">
        <v>1</v>
      </c>
      <c r="G22" s="25">
        <v>103</v>
      </c>
      <c r="H22" s="25">
        <v>277.39999999999998</v>
      </c>
      <c r="I22" s="25">
        <v>103.6</v>
      </c>
      <c r="J22" s="25">
        <v>24</v>
      </c>
      <c r="K22" s="25">
        <v>94</v>
      </c>
      <c r="L22" s="25">
        <v>11105</v>
      </c>
      <c r="M22" s="25">
        <v>18</v>
      </c>
    </row>
    <row r="23" spans="1:13" x14ac:dyDescent="0.2">
      <c r="A23" s="20" t="s">
        <v>5744</v>
      </c>
      <c r="B23" s="25" t="s">
        <v>85</v>
      </c>
      <c r="C23" s="25" t="s">
        <v>87</v>
      </c>
      <c r="D23" s="20"/>
      <c r="E23" s="25" t="s">
        <v>5745</v>
      </c>
      <c r="F23" s="25">
        <v>3</v>
      </c>
      <c r="G23" s="25">
        <v>94</v>
      </c>
      <c r="H23" s="25">
        <v>1052.4000000000001</v>
      </c>
      <c r="I23" s="25">
        <v>88.7</v>
      </c>
      <c r="J23" s="25">
        <v>21</v>
      </c>
      <c r="K23" s="25">
        <v>103</v>
      </c>
      <c r="L23" s="25">
        <v>11956</v>
      </c>
      <c r="M23" s="25">
        <v>-1</v>
      </c>
    </row>
    <row r="24" spans="1:13" x14ac:dyDescent="0.2">
      <c r="A24" s="20" t="s">
        <v>5744</v>
      </c>
      <c r="B24" s="25" t="s">
        <v>85</v>
      </c>
      <c r="C24" s="25" t="s">
        <v>87</v>
      </c>
      <c r="D24" s="20"/>
      <c r="E24" s="25" t="s">
        <v>5745</v>
      </c>
      <c r="F24" s="25">
        <v>4</v>
      </c>
      <c r="G24" s="25">
        <v>89</v>
      </c>
      <c r="H24" s="25">
        <v>969.7</v>
      </c>
      <c r="I24" s="25">
        <v>90.1</v>
      </c>
      <c r="J24" s="25">
        <v>18</v>
      </c>
      <c r="K24" s="25">
        <v>109</v>
      </c>
      <c r="L24" s="25">
        <v>11969</v>
      </c>
      <c r="M24" s="25">
        <v>-1</v>
      </c>
    </row>
    <row r="25" spans="1:13" x14ac:dyDescent="0.2">
      <c r="A25" s="20" t="s">
        <v>5744</v>
      </c>
      <c r="B25" s="25" t="s">
        <v>85</v>
      </c>
      <c r="C25" s="25" t="s">
        <v>87</v>
      </c>
      <c r="D25" s="20"/>
      <c r="E25" s="25" t="s">
        <v>5745</v>
      </c>
      <c r="F25" s="25">
        <v>0</v>
      </c>
      <c r="G25" s="25">
        <v>107</v>
      </c>
      <c r="H25" s="25">
        <v>0</v>
      </c>
      <c r="I25" s="25">
        <v>107.1</v>
      </c>
      <c r="J25" s="25">
        <v>24</v>
      </c>
      <c r="K25" s="25">
        <v>98</v>
      </c>
      <c r="L25" s="25">
        <v>12049</v>
      </c>
      <c r="M25" s="25">
        <v>-1</v>
      </c>
    </row>
    <row r="26" spans="1:13" x14ac:dyDescent="0.2">
      <c r="A26" s="20" t="s">
        <v>5744</v>
      </c>
      <c r="B26" s="25" t="s">
        <v>85</v>
      </c>
      <c r="C26" s="25" t="s">
        <v>87</v>
      </c>
      <c r="D26" s="20"/>
      <c r="E26" s="25" t="s">
        <v>5745</v>
      </c>
      <c r="F26" s="25">
        <v>1</v>
      </c>
      <c r="G26" s="25">
        <v>103</v>
      </c>
      <c r="H26" s="25">
        <v>178</v>
      </c>
      <c r="I26" s="25">
        <v>104</v>
      </c>
      <c r="J26" s="25">
        <v>30</v>
      </c>
      <c r="K26" s="25">
        <v>88</v>
      </c>
      <c r="L26" s="25">
        <v>12089</v>
      </c>
      <c r="M26" s="25">
        <v>-2</v>
      </c>
    </row>
    <row r="27" spans="1:13" x14ac:dyDescent="0.2">
      <c r="A27" s="20" t="s">
        <v>5744</v>
      </c>
      <c r="B27" s="25" t="s">
        <v>85</v>
      </c>
      <c r="C27" s="25" t="s">
        <v>87</v>
      </c>
      <c r="D27" s="20"/>
      <c r="E27" s="25" t="s">
        <v>5745</v>
      </c>
      <c r="F27" s="25">
        <v>0</v>
      </c>
      <c r="G27" s="25">
        <v>107</v>
      </c>
      <c r="H27" s="25">
        <v>0</v>
      </c>
      <c r="I27" s="25">
        <v>107.1</v>
      </c>
      <c r="J27" s="25">
        <v>23</v>
      </c>
      <c r="K27" s="25">
        <v>100</v>
      </c>
      <c r="L27" s="25">
        <v>12160</v>
      </c>
      <c r="M27" s="25">
        <v>-2</v>
      </c>
    </row>
    <row r="28" spans="1:13" x14ac:dyDescent="0.2">
      <c r="A28" s="20" t="s">
        <v>5744</v>
      </c>
      <c r="B28" s="25" t="s">
        <v>85</v>
      </c>
      <c r="C28" s="25" t="s">
        <v>87</v>
      </c>
      <c r="D28" s="20"/>
      <c r="E28" s="25" t="s">
        <v>5745</v>
      </c>
      <c r="F28" s="25">
        <v>1</v>
      </c>
      <c r="G28" s="25">
        <v>103</v>
      </c>
      <c r="H28" s="25">
        <v>211.8</v>
      </c>
      <c r="I28" s="25">
        <v>103.4</v>
      </c>
      <c r="J28" s="25">
        <v>21</v>
      </c>
      <c r="K28" s="25">
        <v>103</v>
      </c>
      <c r="L28" s="25">
        <v>12164</v>
      </c>
      <c r="M28" s="25">
        <v>-2</v>
      </c>
    </row>
    <row r="29" spans="1:13" x14ac:dyDescent="0.2">
      <c r="A29" s="20" t="s">
        <v>5744</v>
      </c>
      <c r="B29" s="25" t="s">
        <v>85</v>
      </c>
      <c r="C29" s="25" t="s">
        <v>87</v>
      </c>
      <c r="D29" s="20"/>
      <c r="E29" s="25" t="s">
        <v>5745</v>
      </c>
      <c r="F29" s="25">
        <v>2</v>
      </c>
      <c r="G29" s="25">
        <v>98</v>
      </c>
      <c r="H29" s="25">
        <v>428.2</v>
      </c>
      <c r="I29" s="25">
        <v>99.6</v>
      </c>
      <c r="J29" s="25">
        <v>24</v>
      </c>
      <c r="K29" s="25">
        <v>98</v>
      </c>
      <c r="L29" s="25">
        <v>12192</v>
      </c>
      <c r="M29" s="25">
        <v>-3</v>
      </c>
    </row>
    <row r="30" spans="1:13" x14ac:dyDescent="0.2">
      <c r="A30" s="20" t="s">
        <v>5744</v>
      </c>
      <c r="B30" s="25" t="s">
        <v>85</v>
      </c>
      <c r="C30" s="25" t="s">
        <v>87</v>
      </c>
      <c r="D30" s="20"/>
      <c r="E30" s="25" t="s">
        <v>5745</v>
      </c>
      <c r="F30" s="25">
        <v>0</v>
      </c>
      <c r="G30" s="25">
        <v>102</v>
      </c>
      <c r="H30" s="25">
        <v>0</v>
      </c>
      <c r="I30" s="25">
        <v>101.9</v>
      </c>
      <c r="J30" s="25">
        <v>4</v>
      </c>
      <c r="K30" s="25">
        <v>103</v>
      </c>
      <c r="L30" s="25">
        <v>12538</v>
      </c>
      <c r="M30" s="25">
        <v>-1</v>
      </c>
    </row>
    <row r="31" spans="1:13" x14ac:dyDescent="0.2">
      <c r="A31" s="20" t="s">
        <v>5744</v>
      </c>
      <c r="B31" s="25" t="s">
        <v>85</v>
      </c>
      <c r="C31" s="25" t="s">
        <v>87</v>
      </c>
      <c r="D31" s="20"/>
      <c r="E31" s="25" t="s">
        <v>5745</v>
      </c>
      <c r="F31" s="25">
        <v>0</v>
      </c>
      <c r="G31" s="25">
        <v>102</v>
      </c>
      <c r="H31" s="25">
        <v>0</v>
      </c>
      <c r="I31" s="25">
        <v>101.9</v>
      </c>
      <c r="J31" s="25">
        <v>6</v>
      </c>
      <c r="K31" s="25">
        <v>100</v>
      </c>
      <c r="L31" s="25">
        <v>12683</v>
      </c>
      <c r="M31" s="25">
        <v>-2</v>
      </c>
    </row>
    <row r="32" spans="1:13" x14ac:dyDescent="0.2">
      <c r="A32" s="20" t="s">
        <v>5744</v>
      </c>
      <c r="B32" s="25" t="s">
        <v>85</v>
      </c>
      <c r="C32" s="25" t="s">
        <v>87</v>
      </c>
      <c r="D32" s="20"/>
      <c r="E32" s="25" t="s">
        <v>5745</v>
      </c>
      <c r="F32" s="25">
        <v>0</v>
      </c>
      <c r="G32" s="25">
        <v>102</v>
      </c>
      <c r="H32" s="25">
        <v>0</v>
      </c>
      <c r="I32" s="25">
        <v>101.9</v>
      </c>
      <c r="J32" s="25">
        <v>10</v>
      </c>
      <c r="K32" s="25">
        <v>94</v>
      </c>
      <c r="L32" s="25">
        <v>12744</v>
      </c>
      <c r="M32" s="25">
        <v>-2</v>
      </c>
    </row>
    <row r="33" spans="1:13" x14ac:dyDescent="0.2">
      <c r="A33" s="20" t="s">
        <v>5744</v>
      </c>
      <c r="B33" s="25" t="s">
        <v>85</v>
      </c>
      <c r="C33" s="25" t="s">
        <v>87</v>
      </c>
      <c r="D33" s="20"/>
      <c r="E33" s="25" t="s">
        <v>5745</v>
      </c>
      <c r="F33" s="25">
        <v>3</v>
      </c>
      <c r="G33" s="25">
        <v>93</v>
      </c>
      <c r="H33" s="25">
        <v>1125</v>
      </c>
      <c r="I33" s="25">
        <v>87</v>
      </c>
      <c r="J33" s="25">
        <v>29</v>
      </c>
      <c r="K33" s="25">
        <v>84</v>
      </c>
      <c r="L33" s="25">
        <v>12752</v>
      </c>
      <c r="M33" s="25">
        <v>5</v>
      </c>
    </row>
    <row r="34" spans="1:13" x14ac:dyDescent="0.2">
      <c r="A34" s="20" t="s">
        <v>5744</v>
      </c>
      <c r="B34" s="25" t="s">
        <v>85</v>
      </c>
      <c r="C34" s="25" t="s">
        <v>87</v>
      </c>
      <c r="D34" s="20"/>
      <c r="E34" s="25" t="s">
        <v>5745</v>
      </c>
      <c r="F34" s="25">
        <v>1</v>
      </c>
      <c r="G34" s="25">
        <v>103</v>
      </c>
      <c r="H34" s="25">
        <v>314.39999999999998</v>
      </c>
      <c r="I34" s="25">
        <v>102.9</v>
      </c>
      <c r="J34" s="25">
        <v>24</v>
      </c>
      <c r="K34" s="25">
        <v>94</v>
      </c>
      <c r="L34" s="25">
        <v>13030</v>
      </c>
      <c r="M34" s="25">
        <v>3</v>
      </c>
    </row>
    <row r="35" spans="1:13" x14ac:dyDescent="0.2">
      <c r="A35" s="20" t="s">
        <v>5744</v>
      </c>
      <c r="B35" s="25" t="s">
        <v>85</v>
      </c>
      <c r="C35" s="25" t="s">
        <v>87</v>
      </c>
      <c r="D35" s="20"/>
      <c r="E35" s="25" t="s">
        <v>5745</v>
      </c>
      <c r="F35" s="25">
        <v>1</v>
      </c>
      <c r="G35" s="25">
        <v>103</v>
      </c>
      <c r="H35" s="25">
        <v>160.9</v>
      </c>
      <c r="I35" s="25">
        <v>105.9</v>
      </c>
      <c r="J35" s="25">
        <v>16</v>
      </c>
      <c r="K35" s="25">
        <v>109</v>
      </c>
      <c r="L35" s="25">
        <v>13055</v>
      </c>
      <c r="M35" s="25">
        <v>3</v>
      </c>
    </row>
    <row r="36" spans="1:13" x14ac:dyDescent="0.2">
      <c r="A36" s="20" t="s">
        <v>5744</v>
      </c>
      <c r="B36" s="25" t="s">
        <v>85</v>
      </c>
      <c r="C36" s="25" t="s">
        <v>87</v>
      </c>
      <c r="D36" s="20"/>
      <c r="E36" s="25" t="s">
        <v>5745</v>
      </c>
      <c r="F36" s="25">
        <v>0</v>
      </c>
      <c r="G36" s="25">
        <v>102</v>
      </c>
      <c r="H36" s="25">
        <v>0</v>
      </c>
      <c r="I36" s="25">
        <v>101.9</v>
      </c>
      <c r="J36" s="25">
        <v>5</v>
      </c>
      <c r="K36" s="25">
        <v>101</v>
      </c>
      <c r="L36" s="25">
        <v>13062</v>
      </c>
      <c r="M36" s="25">
        <v>-5</v>
      </c>
    </row>
    <row r="37" spans="1:13" x14ac:dyDescent="0.2">
      <c r="A37" s="20" t="s">
        <v>5744</v>
      </c>
      <c r="B37" s="25" t="s">
        <v>85</v>
      </c>
      <c r="C37" s="25" t="s">
        <v>87</v>
      </c>
      <c r="D37" s="20"/>
      <c r="E37" s="25" t="s">
        <v>5745</v>
      </c>
      <c r="F37" s="25">
        <v>0</v>
      </c>
      <c r="G37" s="25">
        <v>102</v>
      </c>
      <c r="H37" s="25">
        <v>0</v>
      </c>
      <c r="I37" s="25">
        <v>101.9</v>
      </c>
      <c r="J37" s="25">
        <v>4</v>
      </c>
      <c r="K37" s="25">
        <v>103</v>
      </c>
      <c r="L37" s="25">
        <v>13069</v>
      </c>
      <c r="M37" s="25">
        <v>-5</v>
      </c>
    </row>
    <row r="38" spans="1:13" x14ac:dyDescent="0.2">
      <c r="A38" s="20" t="s">
        <v>5744</v>
      </c>
      <c r="B38" s="25" t="s">
        <v>85</v>
      </c>
      <c r="C38" s="25" t="s">
        <v>87</v>
      </c>
      <c r="D38" s="20"/>
      <c r="E38" s="25" t="s">
        <v>5745</v>
      </c>
      <c r="F38" s="25">
        <v>1</v>
      </c>
      <c r="G38" s="25">
        <v>98</v>
      </c>
      <c r="H38" s="25">
        <v>231.7</v>
      </c>
      <c r="I38" s="25">
        <v>98.6</v>
      </c>
      <c r="J38" s="25">
        <v>8</v>
      </c>
      <c r="K38" s="25">
        <v>97</v>
      </c>
      <c r="L38" s="25">
        <v>13094</v>
      </c>
      <c r="M38" s="25">
        <v>-5</v>
      </c>
    </row>
    <row r="39" spans="1:13" x14ac:dyDescent="0.2">
      <c r="A39" s="20" t="s">
        <v>5744</v>
      </c>
      <c r="B39" s="25" t="s">
        <v>85</v>
      </c>
      <c r="C39" s="25" t="s">
        <v>87</v>
      </c>
      <c r="D39" s="20"/>
      <c r="E39" s="25" t="s">
        <v>5745</v>
      </c>
      <c r="F39" s="25">
        <v>1</v>
      </c>
      <c r="G39" s="25">
        <v>103</v>
      </c>
      <c r="H39" s="25">
        <v>258</v>
      </c>
      <c r="I39" s="25">
        <v>104</v>
      </c>
      <c r="J39" s="25">
        <v>17</v>
      </c>
      <c r="K39" s="25">
        <v>107</v>
      </c>
      <c r="L39" s="25">
        <v>13152</v>
      </c>
      <c r="M39" s="25">
        <v>3</v>
      </c>
    </row>
    <row r="40" spans="1:13" x14ac:dyDescent="0.2">
      <c r="A40" s="20" t="s">
        <v>5744</v>
      </c>
      <c r="B40" s="25" t="s">
        <v>85</v>
      </c>
      <c r="C40" s="25" t="s">
        <v>87</v>
      </c>
      <c r="D40" s="20"/>
      <c r="E40" s="25" t="s">
        <v>5745</v>
      </c>
      <c r="F40" s="25">
        <v>3</v>
      </c>
      <c r="G40" s="25">
        <v>93</v>
      </c>
      <c r="H40" s="25">
        <v>645</v>
      </c>
      <c r="I40" s="25">
        <v>96.4</v>
      </c>
      <c r="J40" s="25">
        <v>14</v>
      </c>
      <c r="K40" s="25">
        <v>113</v>
      </c>
      <c r="L40" s="25">
        <v>13596</v>
      </c>
      <c r="M40" s="25">
        <v>-1</v>
      </c>
    </row>
    <row r="41" spans="1:13" x14ac:dyDescent="0.2">
      <c r="A41" s="20" t="s">
        <v>5746</v>
      </c>
      <c r="B41" s="25" t="s">
        <v>28</v>
      </c>
      <c r="C41" s="25" t="s">
        <v>30</v>
      </c>
      <c r="D41" s="20"/>
      <c r="E41" s="25" t="s">
        <v>5747</v>
      </c>
      <c r="F41" s="25">
        <v>20</v>
      </c>
      <c r="G41" s="25">
        <v>29</v>
      </c>
      <c r="H41" s="25">
        <v>4170.8</v>
      </c>
      <c r="I41" s="25">
        <v>42.8</v>
      </c>
      <c r="J41" s="25">
        <v>129</v>
      </c>
      <c r="K41" s="25">
        <v>-74</v>
      </c>
      <c r="L41" s="25">
        <v>11869</v>
      </c>
      <c r="M41" s="25">
        <v>5</v>
      </c>
    </row>
    <row r="42" spans="1:13" x14ac:dyDescent="0.2">
      <c r="A42" s="20" t="s">
        <v>5746</v>
      </c>
      <c r="B42" s="25" t="s">
        <v>28</v>
      </c>
      <c r="C42" s="25" t="s">
        <v>30</v>
      </c>
      <c r="D42" s="20"/>
      <c r="E42" s="25" t="s">
        <v>5747</v>
      </c>
      <c r="F42" s="25">
        <v>9</v>
      </c>
      <c r="G42" s="25">
        <v>69</v>
      </c>
      <c r="H42" s="25">
        <v>1865.3</v>
      </c>
      <c r="I42" s="25">
        <v>75.400000000000006</v>
      </c>
      <c r="J42" s="25">
        <v>112</v>
      </c>
      <c r="K42" s="25">
        <v>-50</v>
      </c>
      <c r="L42" s="25">
        <v>12195</v>
      </c>
      <c r="M42" s="25">
        <v>2</v>
      </c>
    </row>
    <row r="43" spans="1:13" x14ac:dyDescent="0.2">
      <c r="A43" s="20" t="s">
        <v>5746</v>
      </c>
      <c r="B43" s="25" t="s">
        <v>28</v>
      </c>
      <c r="C43" s="25" t="s">
        <v>30</v>
      </c>
      <c r="D43" s="20"/>
      <c r="E43" s="25" t="s">
        <v>5747</v>
      </c>
      <c r="F43" s="25">
        <v>15</v>
      </c>
      <c r="G43" s="25">
        <v>41</v>
      </c>
      <c r="H43" s="25">
        <v>3419.4</v>
      </c>
      <c r="I43" s="25">
        <v>47.3</v>
      </c>
      <c r="J43" s="25">
        <v>103</v>
      </c>
      <c r="K43" s="25">
        <v>-39</v>
      </c>
      <c r="L43" s="25">
        <v>12206</v>
      </c>
      <c r="M43" s="25">
        <v>-3</v>
      </c>
    </row>
    <row r="44" spans="1:13" x14ac:dyDescent="0.2">
      <c r="A44" s="20" t="s">
        <v>5746</v>
      </c>
      <c r="B44" s="25" t="s">
        <v>28</v>
      </c>
      <c r="C44" s="25" t="s">
        <v>30</v>
      </c>
      <c r="D44" s="20"/>
      <c r="E44" s="25" t="s">
        <v>5747</v>
      </c>
      <c r="F44" s="25">
        <v>15</v>
      </c>
      <c r="G44" s="25">
        <v>41</v>
      </c>
      <c r="H44" s="25">
        <v>3252.1</v>
      </c>
      <c r="I44" s="25">
        <v>50.3</v>
      </c>
      <c r="J44" s="25">
        <v>111</v>
      </c>
      <c r="K44" s="25">
        <v>-52</v>
      </c>
      <c r="L44" s="25">
        <v>12271</v>
      </c>
      <c r="M44" s="25">
        <v>-3</v>
      </c>
    </row>
    <row r="45" spans="1:13" x14ac:dyDescent="0.2">
      <c r="A45" s="20" t="s">
        <v>5746</v>
      </c>
      <c r="B45" s="25" t="s">
        <v>28</v>
      </c>
      <c r="C45" s="25" t="s">
        <v>30</v>
      </c>
      <c r="D45" s="20"/>
      <c r="E45" s="25" t="s">
        <v>5747</v>
      </c>
      <c r="F45" s="25">
        <v>8</v>
      </c>
      <c r="G45" s="25">
        <v>72</v>
      </c>
      <c r="H45" s="25">
        <v>1682.2</v>
      </c>
      <c r="I45" s="25">
        <v>78</v>
      </c>
      <c r="J45" s="25">
        <v>82</v>
      </c>
      <c r="K45" s="25">
        <v>-7</v>
      </c>
      <c r="L45" s="25">
        <v>12289</v>
      </c>
      <c r="M45" s="25">
        <v>1</v>
      </c>
    </row>
    <row r="46" spans="1:13" x14ac:dyDescent="0.2">
      <c r="A46" s="20" t="s">
        <v>5746</v>
      </c>
      <c r="B46" s="25" t="s">
        <v>28</v>
      </c>
      <c r="C46" s="25" t="s">
        <v>30</v>
      </c>
      <c r="D46" s="20"/>
      <c r="E46" s="25" t="s">
        <v>5747</v>
      </c>
      <c r="F46" s="25">
        <v>16</v>
      </c>
      <c r="G46" s="25">
        <v>36</v>
      </c>
      <c r="H46" s="25">
        <v>3533.7</v>
      </c>
      <c r="I46" s="25">
        <v>45.3</v>
      </c>
      <c r="J46" s="25">
        <v>92</v>
      </c>
      <c r="K46" s="25">
        <v>-20</v>
      </c>
      <c r="L46" s="25">
        <v>12324</v>
      </c>
      <c r="M46" s="25">
        <v>-4</v>
      </c>
    </row>
    <row r="47" spans="1:13" x14ac:dyDescent="0.2">
      <c r="A47" s="20" t="s">
        <v>5746</v>
      </c>
      <c r="B47" s="25" t="s">
        <v>28</v>
      </c>
      <c r="C47" s="25" t="s">
        <v>30</v>
      </c>
      <c r="D47" s="20"/>
      <c r="E47" s="25" t="s">
        <v>5747</v>
      </c>
      <c r="F47" s="25">
        <v>12</v>
      </c>
      <c r="G47" s="25">
        <v>54</v>
      </c>
      <c r="H47" s="25">
        <v>2522.9</v>
      </c>
      <c r="I47" s="25">
        <v>63</v>
      </c>
      <c r="J47" s="25">
        <v>90</v>
      </c>
      <c r="K47" s="25">
        <v>-16</v>
      </c>
      <c r="L47" s="25">
        <v>12397</v>
      </c>
      <c r="M47" s="25">
        <v>-4</v>
      </c>
    </row>
    <row r="48" spans="1:13" x14ac:dyDescent="0.2">
      <c r="A48" s="20" t="s">
        <v>5746</v>
      </c>
      <c r="B48" s="25" t="s">
        <v>28</v>
      </c>
      <c r="C48" s="25" t="s">
        <v>30</v>
      </c>
      <c r="D48" s="20"/>
      <c r="E48" s="25" t="s">
        <v>5747</v>
      </c>
      <c r="F48" s="25">
        <v>9</v>
      </c>
      <c r="G48" s="25">
        <v>67</v>
      </c>
      <c r="H48" s="25">
        <v>1784.9</v>
      </c>
      <c r="I48" s="25">
        <v>75.900000000000006</v>
      </c>
      <c r="J48" s="25">
        <v>120</v>
      </c>
      <c r="K48" s="25">
        <v>-68</v>
      </c>
      <c r="L48" s="25">
        <v>12486</v>
      </c>
      <c r="M48" s="25">
        <v>-5</v>
      </c>
    </row>
    <row r="49" spans="1:13" x14ac:dyDescent="0.2">
      <c r="A49" s="20" t="s">
        <v>5746</v>
      </c>
      <c r="B49" s="25" t="s">
        <v>28</v>
      </c>
      <c r="C49" s="25" t="s">
        <v>30</v>
      </c>
      <c r="D49" s="20"/>
      <c r="E49" s="25" t="s">
        <v>5747</v>
      </c>
      <c r="F49" s="25">
        <v>18</v>
      </c>
      <c r="G49" s="25">
        <v>36</v>
      </c>
      <c r="H49" s="25">
        <v>3622.4</v>
      </c>
      <c r="I49" s="25">
        <v>50.6</v>
      </c>
      <c r="J49" s="25">
        <v>82</v>
      </c>
      <c r="K49" s="25">
        <v>-7</v>
      </c>
      <c r="L49" s="25">
        <v>12609</v>
      </c>
      <c r="M49" s="25">
        <v>-1</v>
      </c>
    </row>
    <row r="50" spans="1:13" x14ac:dyDescent="0.2">
      <c r="A50" s="20" t="s">
        <v>5746</v>
      </c>
      <c r="B50" s="25" t="s">
        <v>28</v>
      </c>
      <c r="C50" s="25" t="s">
        <v>30</v>
      </c>
      <c r="D50" s="20"/>
      <c r="E50" s="25" t="s">
        <v>5747</v>
      </c>
      <c r="F50" s="25">
        <v>16</v>
      </c>
      <c r="G50" s="25">
        <v>36</v>
      </c>
      <c r="H50" s="25">
        <v>3702</v>
      </c>
      <c r="I50" s="25">
        <v>42.4</v>
      </c>
      <c r="J50" s="25">
        <v>95</v>
      </c>
      <c r="K50" s="25">
        <v>-25</v>
      </c>
      <c r="L50" s="25">
        <v>12612</v>
      </c>
      <c r="M50" s="25">
        <v>-6</v>
      </c>
    </row>
    <row r="51" spans="1:13" x14ac:dyDescent="0.2">
      <c r="A51" s="20" t="s">
        <v>5746</v>
      </c>
      <c r="B51" s="25" t="s">
        <v>28</v>
      </c>
      <c r="C51" s="25" t="s">
        <v>30</v>
      </c>
      <c r="D51" s="20"/>
      <c r="E51" s="25" t="s">
        <v>5747</v>
      </c>
      <c r="F51" s="25">
        <v>16</v>
      </c>
      <c r="G51" s="25">
        <v>43</v>
      </c>
      <c r="H51" s="25">
        <v>3255.8</v>
      </c>
      <c r="I51" s="25">
        <v>55.8</v>
      </c>
      <c r="J51" s="25">
        <v>100</v>
      </c>
      <c r="K51" s="25">
        <v>-33</v>
      </c>
      <c r="L51" s="25">
        <v>12693</v>
      </c>
      <c r="M51" s="25">
        <v>-2</v>
      </c>
    </row>
    <row r="52" spans="1:13" x14ac:dyDescent="0.2">
      <c r="A52" s="20" t="s">
        <v>5746</v>
      </c>
      <c r="B52" s="25" t="s">
        <v>28</v>
      </c>
      <c r="C52" s="25" t="s">
        <v>30</v>
      </c>
      <c r="D52" s="20"/>
      <c r="E52" s="25" t="s">
        <v>5747</v>
      </c>
      <c r="F52" s="25">
        <v>17</v>
      </c>
      <c r="G52" s="25">
        <v>40</v>
      </c>
      <c r="H52" s="25">
        <v>3765.3</v>
      </c>
      <c r="I52" s="25">
        <v>48.5</v>
      </c>
      <c r="J52" s="25">
        <v>104</v>
      </c>
      <c r="K52" s="25">
        <v>-38</v>
      </c>
      <c r="L52" s="25">
        <v>12842</v>
      </c>
      <c r="M52" s="25">
        <v>-3</v>
      </c>
    </row>
    <row r="53" spans="1:13" x14ac:dyDescent="0.2">
      <c r="A53" s="20" t="s">
        <v>5746</v>
      </c>
      <c r="B53" s="25" t="s">
        <v>28</v>
      </c>
      <c r="C53" s="25" t="s">
        <v>30</v>
      </c>
      <c r="D53" s="20"/>
      <c r="E53" s="25" t="s">
        <v>5747</v>
      </c>
      <c r="F53" s="25">
        <v>13</v>
      </c>
      <c r="G53" s="25">
        <v>54</v>
      </c>
      <c r="H53" s="25">
        <v>2474.3000000000002</v>
      </c>
      <c r="I53" s="25">
        <v>66.8</v>
      </c>
      <c r="J53" s="25">
        <v>77</v>
      </c>
      <c r="K53" s="25">
        <v>0</v>
      </c>
      <c r="L53" s="25">
        <v>12853</v>
      </c>
      <c r="M53" s="25">
        <v>-3</v>
      </c>
    </row>
    <row r="54" spans="1:13" x14ac:dyDescent="0.2">
      <c r="A54" s="20" t="s">
        <v>5746</v>
      </c>
      <c r="B54" s="25" t="s">
        <v>28</v>
      </c>
      <c r="C54" s="25" t="s">
        <v>30</v>
      </c>
      <c r="D54" s="20"/>
      <c r="E54" s="25" t="s">
        <v>5747</v>
      </c>
      <c r="F54" s="25">
        <v>10</v>
      </c>
      <c r="G54" s="25">
        <v>63</v>
      </c>
      <c r="H54" s="25">
        <v>2131.6999999999998</v>
      </c>
      <c r="I54" s="25">
        <v>69.8</v>
      </c>
      <c r="J54" s="25">
        <v>100</v>
      </c>
      <c r="K54" s="25">
        <v>-33</v>
      </c>
      <c r="L54" s="25">
        <v>12921</v>
      </c>
      <c r="M54" s="25">
        <v>-9</v>
      </c>
    </row>
    <row r="55" spans="1:13" x14ac:dyDescent="0.2">
      <c r="A55" s="20" t="s">
        <v>5746</v>
      </c>
      <c r="B55" s="25" t="s">
        <v>28</v>
      </c>
      <c r="C55" s="25" t="s">
        <v>30</v>
      </c>
      <c r="D55" s="20"/>
      <c r="E55" s="25" t="s">
        <v>5747</v>
      </c>
      <c r="F55" s="25">
        <v>13</v>
      </c>
      <c r="G55" s="25">
        <v>45</v>
      </c>
      <c r="H55" s="25">
        <v>2649.1</v>
      </c>
      <c r="I55" s="25">
        <v>57.2</v>
      </c>
      <c r="J55" s="25">
        <v>100</v>
      </c>
      <c r="K55" s="25">
        <v>-51</v>
      </c>
      <c r="L55" s="25">
        <v>13178</v>
      </c>
      <c r="M55" s="25">
        <v>-4</v>
      </c>
    </row>
    <row r="56" spans="1:13" x14ac:dyDescent="0.2">
      <c r="A56" s="20" t="s">
        <v>5746</v>
      </c>
      <c r="B56" s="25" t="s">
        <v>28</v>
      </c>
      <c r="C56" s="25" t="s">
        <v>30</v>
      </c>
      <c r="D56" s="20"/>
      <c r="E56" s="25" t="s">
        <v>5747</v>
      </c>
      <c r="F56" s="25">
        <v>10</v>
      </c>
      <c r="G56" s="25">
        <v>59</v>
      </c>
      <c r="H56" s="25">
        <v>2159.4</v>
      </c>
      <c r="I56" s="25">
        <v>66.8</v>
      </c>
      <c r="J56" s="25">
        <v>122</v>
      </c>
      <c r="K56" s="25">
        <v>-93</v>
      </c>
      <c r="L56" s="25">
        <v>13269</v>
      </c>
      <c r="M56" s="25">
        <v>-5</v>
      </c>
    </row>
    <row r="57" spans="1:13" x14ac:dyDescent="0.2">
      <c r="A57" s="20" t="s">
        <v>5746</v>
      </c>
      <c r="B57" s="25" t="s">
        <v>28</v>
      </c>
      <c r="C57" s="25" t="s">
        <v>30</v>
      </c>
      <c r="D57" s="20"/>
      <c r="E57" s="25" t="s">
        <v>5747</v>
      </c>
      <c r="F57" s="25">
        <v>12</v>
      </c>
      <c r="G57" s="25">
        <v>50</v>
      </c>
      <c r="H57" s="25">
        <v>2306</v>
      </c>
      <c r="I57" s="25">
        <v>63.9</v>
      </c>
      <c r="J57" s="25">
        <v>68</v>
      </c>
      <c r="K57" s="25">
        <v>10</v>
      </c>
      <c r="L57" s="25">
        <v>13523</v>
      </c>
      <c r="M57" s="25">
        <v>0</v>
      </c>
    </row>
    <row r="58" spans="1:13" x14ac:dyDescent="0.2">
      <c r="A58" s="20" t="s">
        <v>5746</v>
      </c>
      <c r="B58" s="25" t="s">
        <v>28</v>
      </c>
      <c r="C58" s="25" t="s">
        <v>30</v>
      </c>
      <c r="D58" s="20"/>
      <c r="E58" s="25" t="s">
        <v>5747</v>
      </c>
      <c r="F58" s="25">
        <v>12</v>
      </c>
      <c r="G58" s="25">
        <v>50</v>
      </c>
      <c r="H58" s="25">
        <v>2306</v>
      </c>
      <c r="I58" s="25">
        <v>63.9</v>
      </c>
      <c r="J58" s="25">
        <v>68</v>
      </c>
      <c r="K58" s="25">
        <v>10</v>
      </c>
      <c r="L58" s="25">
        <v>13523</v>
      </c>
      <c r="M58" s="25">
        <v>-7</v>
      </c>
    </row>
    <row r="59" spans="1:13" x14ac:dyDescent="0.2">
      <c r="A59" s="20" t="s">
        <v>5746</v>
      </c>
      <c r="B59" s="25" t="s">
        <v>28</v>
      </c>
      <c r="C59" s="25" t="s">
        <v>30</v>
      </c>
      <c r="D59" s="20"/>
      <c r="E59" s="25" t="s">
        <v>5747</v>
      </c>
      <c r="F59" s="25">
        <v>12</v>
      </c>
      <c r="G59" s="25">
        <v>50</v>
      </c>
      <c r="H59" s="25">
        <v>2306</v>
      </c>
      <c r="I59" s="25">
        <v>63.9</v>
      </c>
      <c r="J59" s="25">
        <v>68</v>
      </c>
      <c r="K59" s="25">
        <v>10</v>
      </c>
      <c r="L59" s="25">
        <v>13523</v>
      </c>
      <c r="M59" s="25">
        <v>-7</v>
      </c>
    </row>
    <row r="60" spans="1:13" x14ac:dyDescent="0.2">
      <c r="A60" s="20" t="s">
        <v>5746</v>
      </c>
      <c r="B60" s="25" t="s">
        <v>28</v>
      </c>
      <c r="C60" s="25" t="s">
        <v>30</v>
      </c>
      <c r="D60" s="20"/>
      <c r="E60" s="25" t="s">
        <v>5747</v>
      </c>
      <c r="F60" s="25">
        <v>22</v>
      </c>
      <c r="G60" s="25">
        <v>1</v>
      </c>
      <c r="H60" s="25">
        <v>4782.1000000000004</v>
      </c>
      <c r="I60" s="25">
        <v>15.4</v>
      </c>
      <c r="J60" s="25">
        <v>103</v>
      </c>
      <c r="K60" s="25">
        <v>-57</v>
      </c>
      <c r="L60" s="25">
        <v>13549</v>
      </c>
      <c r="M60" s="25">
        <v>0</v>
      </c>
    </row>
    <row r="61" spans="1:13" x14ac:dyDescent="0.2">
      <c r="A61" s="20" t="s">
        <v>5746</v>
      </c>
      <c r="B61" s="25" t="s">
        <v>28</v>
      </c>
      <c r="C61" s="25" t="s">
        <v>30</v>
      </c>
      <c r="D61" s="20"/>
      <c r="E61" s="25" t="s">
        <v>5747</v>
      </c>
      <c r="F61" s="25">
        <v>13</v>
      </c>
      <c r="G61" s="25">
        <v>45</v>
      </c>
      <c r="H61" s="25">
        <v>3052.8</v>
      </c>
      <c r="I61" s="25">
        <v>49.3</v>
      </c>
      <c r="J61" s="25">
        <v>95</v>
      </c>
      <c r="K61" s="25">
        <v>-41</v>
      </c>
      <c r="L61" s="25">
        <v>13551</v>
      </c>
      <c r="M61" s="25">
        <v>-7</v>
      </c>
    </row>
    <row r="62" spans="1:13" x14ac:dyDescent="0.2">
      <c r="A62" s="20" t="s">
        <v>5746</v>
      </c>
      <c r="B62" s="25" t="s">
        <v>28</v>
      </c>
      <c r="C62" s="25" t="s">
        <v>30</v>
      </c>
      <c r="D62" s="20"/>
      <c r="E62" s="25" t="s">
        <v>5747</v>
      </c>
      <c r="F62" s="25">
        <v>15</v>
      </c>
      <c r="G62" s="25">
        <v>35</v>
      </c>
      <c r="H62" s="25">
        <v>3202.6</v>
      </c>
      <c r="I62" s="25">
        <v>46.3</v>
      </c>
      <c r="J62" s="25">
        <v>106</v>
      </c>
      <c r="K62" s="25">
        <v>-62</v>
      </c>
      <c r="L62" s="25">
        <v>13761</v>
      </c>
      <c r="M62" s="25">
        <v>-8</v>
      </c>
    </row>
    <row r="63" spans="1:13" x14ac:dyDescent="0.2">
      <c r="A63" s="20" t="s">
        <v>5748</v>
      </c>
      <c r="B63" s="25" t="s">
        <v>10</v>
      </c>
      <c r="C63" s="25" t="s">
        <v>12</v>
      </c>
      <c r="D63" s="20"/>
      <c r="E63" s="25" t="s">
        <v>5749</v>
      </c>
      <c r="F63" s="25">
        <v>3</v>
      </c>
      <c r="G63" s="25">
        <v>94</v>
      </c>
      <c r="H63" s="25">
        <v>632.6</v>
      </c>
      <c r="I63" s="25">
        <v>96</v>
      </c>
      <c r="J63" s="25">
        <v>62</v>
      </c>
      <c r="K63" s="25">
        <v>32</v>
      </c>
      <c r="L63" s="25">
        <v>11588</v>
      </c>
      <c r="M63" s="25">
        <v>3</v>
      </c>
    </row>
    <row r="64" spans="1:13" x14ac:dyDescent="0.2">
      <c r="A64" s="20" t="s">
        <v>5748</v>
      </c>
      <c r="B64" s="25" t="s">
        <v>10</v>
      </c>
      <c r="C64" s="25" t="s">
        <v>12</v>
      </c>
      <c r="D64" s="20"/>
      <c r="E64" s="25" t="s">
        <v>5749</v>
      </c>
      <c r="F64" s="25">
        <v>8</v>
      </c>
      <c r="G64" s="25">
        <v>72</v>
      </c>
      <c r="H64" s="25">
        <v>1903.2</v>
      </c>
      <c r="I64" s="25">
        <v>73.8</v>
      </c>
      <c r="J64" s="25">
        <v>98</v>
      </c>
      <c r="K64" s="25">
        <v>-30</v>
      </c>
      <c r="L64" s="25">
        <v>11755</v>
      </c>
      <c r="M64" s="25">
        <v>1</v>
      </c>
    </row>
    <row r="65" spans="1:13" x14ac:dyDescent="0.2">
      <c r="A65" s="20" t="s">
        <v>5748</v>
      </c>
      <c r="B65" s="25" t="s">
        <v>10</v>
      </c>
      <c r="C65" s="25" t="s">
        <v>12</v>
      </c>
      <c r="D65" s="20"/>
      <c r="E65" s="25" t="s">
        <v>5749</v>
      </c>
      <c r="F65" s="25">
        <v>4</v>
      </c>
      <c r="G65" s="25">
        <v>89</v>
      </c>
      <c r="H65" s="25">
        <v>741.7</v>
      </c>
      <c r="I65" s="25">
        <v>94.1</v>
      </c>
      <c r="J65" s="25">
        <v>86</v>
      </c>
      <c r="K65" s="25">
        <v>-9</v>
      </c>
      <c r="L65" s="25">
        <v>11800</v>
      </c>
      <c r="M65" s="25">
        <v>1</v>
      </c>
    </row>
    <row r="66" spans="1:13" x14ac:dyDescent="0.2">
      <c r="A66" s="20" t="s">
        <v>5748</v>
      </c>
      <c r="B66" s="25" t="s">
        <v>10</v>
      </c>
      <c r="C66" s="25" t="s">
        <v>12</v>
      </c>
      <c r="D66" s="20"/>
      <c r="E66" s="25" t="s">
        <v>5749</v>
      </c>
      <c r="F66" s="25">
        <v>5</v>
      </c>
      <c r="G66" s="25">
        <v>85</v>
      </c>
      <c r="H66" s="25">
        <v>1424.7</v>
      </c>
      <c r="I66" s="25">
        <v>82.2</v>
      </c>
      <c r="J66" s="25">
        <v>81</v>
      </c>
      <c r="K66" s="25">
        <v>0</v>
      </c>
      <c r="L66" s="25">
        <v>11802</v>
      </c>
      <c r="M66" s="25">
        <v>1</v>
      </c>
    </row>
    <row r="67" spans="1:13" x14ac:dyDescent="0.2">
      <c r="A67" s="20" t="s">
        <v>5748</v>
      </c>
      <c r="B67" s="25" t="s">
        <v>10</v>
      </c>
      <c r="C67" s="25" t="s">
        <v>12</v>
      </c>
      <c r="D67" s="20"/>
      <c r="E67" s="25" t="s">
        <v>5749</v>
      </c>
      <c r="F67" s="25">
        <v>2</v>
      </c>
      <c r="G67" s="25">
        <v>98</v>
      </c>
      <c r="H67" s="25">
        <v>442.5</v>
      </c>
      <c r="I67" s="25">
        <v>99.4</v>
      </c>
      <c r="J67" s="25">
        <v>82</v>
      </c>
      <c r="K67" s="25">
        <v>-2</v>
      </c>
      <c r="L67" s="25">
        <v>11860</v>
      </c>
      <c r="M67" s="25">
        <v>0</v>
      </c>
    </row>
    <row r="68" spans="1:13" x14ac:dyDescent="0.2">
      <c r="A68" s="20" t="s">
        <v>5748</v>
      </c>
      <c r="B68" s="25" t="s">
        <v>10</v>
      </c>
      <c r="C68" s="25" t="s">
        <v>12</v>
      </c>
      <c r="D68" s="20"/>
      <c r="E68" s="25" t="s">
        <v>5749</v>
      </c>
      <c r="F68" s="25">
        <v>3</v>
      </c>
      <c r="G68" s="25">
        <v>91</v>
      </c>
      <c r="H68" s="25">
        <v>669.6</v>
      </c>
      <c r="I68" s="25">
        <v>92.4</v>
      </c>
      <c r="J68" s="25">
        <v>85</v>
      </c>
      <c r="K68" s="25">
        <v>-11</v>
      </c>
      <c r="L68" s="25">
        <v>11984</v>
      </c>
      <c r="M68" s="25">
        <v>4</v>
      </c>
    </row>
    <row r="69" spans="1:13" x14ac:dyDescent="0.2">
      <c r="A69" s="20" t="s">
        <v>5748</v>
      </c>
      <c r="B69" s="25" t="s">
        <v>10</v>
      </c>
      <c r="C69" s="25" t="s">
        <v>12</v>
      </c>
      <c r="D69" s="20"/>
      <c r="E69" s="25" t="s">
        <v>5749</v>
      </c>
      <c r="F69" s="25">
        <v>4</v>
      </c>
      <c r="G69" s="25">
        <v>87</v>
      </c>
      <c r="H69" s="25">
        <v>851.7</v>
      </c>
      <c r="I69" s="25">
        <v>89.8</v>
      </c>
      <c r="J69" s="25">
        <v>74</v>
      </c>
      <c r="K69" s="25">
        <v>4</v>
      </c>
      <c r="L69" s="25">
        <v>12100</v>
      </c>
      <c r="M69" s="25">
        <v>3</v>
      </c>
    </row>
    <row r="70" spans="1:13" x14ac:dyDescent="0.2">
      <c r="A70" s="20" t="s">
        <v>5748</v>
      </c>
      <c r="B70" s="25" t="s">
        <v>10</v>
      </c>
      <c r="C70" s="25" t="s">
        <v>12</v>
      </c>
      <c r="D70" s="20"/>
      <c r="E70" s="25" t="s">
        <v>5749</v>
      </c>
      <c r="F70" s="25">
        <v>3</v>
      </c>
      <c r="G70" s="25">
        <v>91</v>
      </c>
      <c r="H70" s="25">
        <v>640.9</v>
      </c>
      <c r="I70" s="25">
        <v>92.8</v>
      </c>
      <c r="J70" s="25">
        <v>89</v>
      </c>
      <c r="K70" s="25">
        <v>-17</v>
      </c>
      <c r="L70" s="25">
        <v>12206</v>
      </c>
      <c r="M70" s="25">
        <v>2</v>
      </c>
    </row>
    <row r="71" spans="1:13" x14ac:dyDescent="0.2">
      <c r="A71" s="20" t="s">
        <v>5748</v>
      </c>
      <c r="B71" s="25" t="s">
        <v>10</v>
      </c>
      <c r="C71" s="25" t="s">
        <v>12</v>
      </c>
      <c r="D71" s="20"/>
      <c r="E71" s="25" t="s">
        <v>5749</v>
      </c>
      <c r="F71" s="25">
        <v>4</v>
      </c>
      <c r="G71" s="25">
        <v>87</v>
      </c>
      <c r="H71" s="25">
        <v>928</v>
      </c>
      <c r="I71" s="25">
        <v>88.7</v>
      </c>
      <c r="J71" s="25">
        <v>77</v>
      </c>
      <c r="K71" s="25">
        <v>0</v>
      </c>
      <c r="L71" s="25">
        <v>12282</v>
      </c>
      <c r="M71" s="25">
        <v>1</v>
      </c>
    </row>
    <row r="72" spans="1:13" x14ac:dyDescent="0.2">
      <c r="A72" s="20" t="s">
        <v>5748</v>
      </c>
      <c r="B72" s="25" t="s">
        <v>10</v>
      </c>
      <c r="C72" s="25" t="s">
        <v>12</v>
      </c>
      <c r="D72" s="20"/>
      <c r="E72" s="25" t="s">
        <v>5749</v>
      </c>
      <c r="F72" s="25">
        <v>3</v>
      </c>
      <c r="G72" s="25">
        <v>91</v>
      </c>
      <c r="H72" s="25">
        <v>750.9</v>
      </c>
      <c r="I72" s="25">
        <v>91.2</v>
      </c>
      <c r="J72" s="25">
        <v>79</v>
      </c>
      <c r="K72" s="25">
        <v>-3</v>
      </c>
      <c r="L72" s="25">
        <v>12291</v>
      </c>
      <c r="M72" s="25">
        <v>1</v>
      </c>
    </row>
    <row r="73" spans="1:13" x14ac:dyDescent="0.2">
      <c r="A73" s="20" t="s">
        <v>5748</v>
      </c>
      <c r="B73" s="25" t="s">
        <v>10</v>
      </c>
      <c r="C73" s="25" t="s">
        <v>12</v>
      </c>
      <c r="D73" s="20"/>
      <c r="E73" s="25" t="s">
        <v>5749</v>
      </c>
      <c r="F73" s="25">
        <v>9</v>
      </c>
      <c r="G73" s="25">
        <v>67</v>
      </c>
      <c r="H73" s="25">
        <v>2423.4</v>
      </c>
      <c r="I73" s="25">
        <v>64.7</v>
      </c>
      <c r="J73" s="25">
        <v>77</v>
      </c>
      <c r="K73" s="25">
        <v>6</v>
      </c>
      <c r="L73" s="25">
        <v>12321</v>
      </c>
      <c r="M73" s="25">
        <v>-4</v>
      </c>
    </row>
    <row r="74" spans="1:13" x14ac:dyDescent="0.2">
      <c r="A74" s="20" t="s">
        <v>5748</v>
      </c>
      <c r="B74" s="25" t="s">
        <v>10</v>
      </c>
      <c r="C74" s="25" t="s">
        <v>12</v>
      </c>
      <c r="D74" s="20"/>
      <c r="E74" s="25" t="s">
        <v>5749</v>
      </c>
      <c r="F74" s="25">
        <v>4</v>
      </c>
      <c r="G74" s="25">
        <v>87</v>
      </c>
      <c r="H74" s="25">
        <v>912.8</v>
      </c>
      <c r="I74" s="25">
        <v>88.9</v>
      </c>
      <c r="J74" s="25">
        <v>85</v>
      </c>
      <c r="K74" s="25">
        <v>-11</v>
      </c>
      <c r="L74" s="25">
        <v>12422</v>
      </c>
      <c r="M74" s="25">
        <v>0</v>
      </c>
    </row>
    <row r="75" spans="1:13" x14ac:dyDescent="0.2">
      <c r="A75" s="20" t="s">
        <v>5748</v>
      </c>
      <c r="B75" s="25" t="s">
        <v>10</v>
      </c>
      <c r="C75" s="25" t="s">
        <v>12</v>
      </c>
      <c r="D75" s="20"/>
      <c r="E75" s="25" t="s">
        <v>5749</v>
      </c>
      <c r="F75" s="25">
        <v>2</v>
      </c>
      <c r="G75" s="25">
        <v>98</v>
      </c>
      <c r="H75" s="25">
        <v>326.5</v>
      </c>
      <c r="I75" s="25">
        <v>101.4</v>
      </c>
      <c r="J75" s="25">
        <v>68</v>
      </c>
      <c r="K75" s="25">
        <v>22</v>
      </c>
      <c r="L75" s="25">
        <v>12642</v>
      </c>
      <c r="M75" s="25">
        <v>-6</v>
      </c>
    </row>
    <row r="76" spans="1:13" x14ac:dyDescent="0.2">
      <c r="A76" s="20" t="s">
        <v>5748</v>
      </c>
      <c r="B76" s="25" t="s">
        <v>10</v>
      </c>
      <c r="C76" s="25" t="s">
        <v>12</v>
      </c>
      <c r="D76" s="20"/>
      <c r="E76" s="25" t="s">
        <v>5749</v>
      </c>
      <c r="F76" s="25">
        <v>5</v>
      </c>
      <c r="G76" s="25">
        <v>84</v>
      </c>
      <c r="H76" s="25">
        <v>1311.4</v>
      </c>
      <c r="I76" s="25">
        <v>83.4</v>
      </c>
      <c r="J76" s="25">
        <v>108</v>
      </c>
      <c r="K76" s="25">
        <v>-66</v>
      </c>
      <c r="L76" s="25">
        <v>12672</v>
      </c>
      <c r="M76" s="25">
        <v>0</v>
      </c>
    </row>
    <row r="77" spans="1:13" x14ac:dyDescent="0.2">
      <c r="A77" s="20" t="s">
        <v>5748</v>
      </c>
      <c r="B77" s="25" t="s">
        <v>10</v>
      </c>
      <c r="C77" s="25" t="s">
        <v>12</v>
      </c>
      <c r="D77" s="20"/>
      <c r="E77" s="25" t="s">
        <v>5749</v>
      </c>
      <c r="F77" s="25">
        <v>7</v>
      </c>
      <c r="G77" s="25">
        <v>76</v>
      </c>
      <c r="H77" s="25">
        <v>1739.1</v>
      </c>
      <c r="I77" s="25">
        <v>77.2</v>
      </c>
      <c r="J77" s="25">
        <v>91</v>
      </c>
      <c r="K77" s="25">
        <v>-20</v>
      </c>
      <c r="L77" s="25">
        <v>12745</v>
      </c>
      <c r="M77" s="25">
        <v>-2</v>
      </c>
    </row>
    <row r="78" spans="1:13" x14ac:dyDescent="0.2">
      <c r="A78" s="20" t="s">
        <v>5748</v>
      </c>
      <c r="B78" s="25" t="s">
        <v>10</v>
      </c>
      <c r="C78" s="25" t="s">
        <v>12</v>
      </c>
      <c r="D78" s="20"/>
      <c r="E78" s="25" t="s">
        <v>5749</v>
      </c>
      <c r="F78" s="25">
        <v>8</v>
      </c>
      <c r="G78" s="25">
        <v>69</v>
      </c>
      <c r="H78" s="25">
        <v>1794.6</v>
      </c>
      <c r="I78" s="25">
        <v>73.900000000000006</v>
      </c>
      <c r="J78" s="25">
        <v>111</v>
      </c>
      <c r="K78" s="25">
        <v>-72</v>
      </c>
      <c r="L78" s="25">
        <v>13052</v>
      </c>
      <c r="M78" s="25">
        <v>-3</v>
      </c>
    </row>
    <row r="79" spans="1:13" x14ac:dyDescent="0.2">
      <c r="A79" s="20" t="s">
        <v>5748</v>
      </c>
      <c r="B79" s="25" t="s">
        <v>10</v>
      </c>
      <c r="C79" s="25" t="s">
        <v>12</v>
      </c>
      <c r="D79" s="20"/>
      <c r="E79" s="25" t="s">
        <v>5749</v>
      </c>
      <c r="F79" s="25">
        <v>5</v>
      </c>
      <c r="G79" s="25">
        <v>84</v>
      </c>
      <c r="H79" s="25">
        <v>1026.0999999999999</v>
      </c>
      <c r="I79" s="25">
        <v>89</v>
      </c>
      <c r="J79" s="25">
        <v>86</v>
      </c>
      <c r="K79" s="25">
        <v>-24</v>
      </c>
      <c r="L79" s="25">
        <v>13397</v>
      </c>
      <c r="M79" s="25">
        <v>-6</v>
      </c>
    </row>
    <row r="80" spans="1:13" x14ac:dyDescent="0.2">
      <c r="A80" s="20" t="s">
        <v>5748</v>
      </c>
      <c r="B80" s="25" t="s">
        <v>10</v>
      </c>
      <c r="C80" s="25" t="s">
        <v>12</v>
      </c>
      <c r="D80" s="20"/>
      <c r="E80" s="25" t="s">
        <v>5749</v>
      </c>
      <c r="F80" s="25">
        <v>2</v>
      </c>
      <c r="G80" s="25">
        <v>98</v>
      </c>
      <c r="H80" s="25">
        <v>384.7</v>
      </c>
      <c r="I80" s="25">
        <v>101.5</v>
      </c>
      <c r="J80" s="25">
        <v>108</v>
      </c>
      <c r="K80" s="25">
        <v>-66</v>
      </c>
      <c r="L80" s="25">
        <v>13635</v>
      </c>
      <c r="M80" s="25">
        <v>-7</v>
      </c>
    </row>
    <row r="81" spans="1:13" x14ac:dyDescent="0.2">
      <c r="A81" s="20" t="s">
        <v>5748</v>
      </c>
      <c r="B81" s="25" t="s">
        <v>10</v>
      </c>
      <c r="C81" s="25" t="s">
        <v>12</v>
      </c>
      <c r="D81" s="20"/>
      <c r="E81" s="25" t="s">
        <v>5749</v>
      </c>
      <c r="F81" s="25">
        <v>7</v>
      </c>
      <c r="G81" s="25">
        <v>74</v>
      </c>
      <c r="H81" s="25">
        <v>1390.9</v>
      </c>
      <c r="I81" s="25">
        <v>81.8</v>
      </c>
      <c r="J81" s="25">
        <v>84</v>
      </c>
      <c r="K81" s="25">
        <v>-21</v>
      </c>
      <c r="L81" s="25">
        <v>13966</v>
      </c>
      <c r="M81" s="25">
        <v>-10</v>
      </c>
    </row>
    <row r="82" spans="1:13" x14ac:dyDescent="0.2">
      <c r="A82" s="20" t="s">
        <v>5748</v>
      </c>
      <c r="B82" s="25" t="s">
        <v>10</v>
      </c>
      <c r="C82" s="25" t="s">
        <v>12</v>
      </c>
      <c r="D82" s="20"/>
      <c r="E82" s="25" t="s">
        <v>5749</v>
      </c>
      <c r="F82" s="25">
        <v>9</v>
      </c>
      <c r="G82" s="25">
        <v>64</v>
      </c>
      <c r="H82" s="25">
        <v>1809.8</v>
      </c>
      <c r="I82" s="25">
        <v>73.599999999999994</v>
      </c>
      <c r="J82" s="25">
        <v>102</v>
      </c>
      <c r="K82" s="25">
        <v>-55</v>
      </c>
      <c r="L82" s="25">
        <v>14020</v>
      </c>
      <c r="M82" s="25">
        <v>-10</v>
      </c>
    </row>
    <row r="83" spans="1:13" x14ac:dyDescent="0.2">
      <c r="A83" s="20" t="s">
        <v>5774</v>
      </c>
      <c r="B83" s="25" t="s">
        <v>757</v>
      </c>
      <c r="C83" s="25" t="s">
        <v>759</v>
      </c>
      <c r="D83" s="25" t="s">
        <v>5775</v>
      </c>
      <c r="E83" s="25" t="s">
        <v>4735</v>
      </c>
      <c r="F83" s="25">
        <v>3</v>
      </c>
      <c r="G83" s="25">
        <v>93</v>
      </c>
      <c r="H83" s="25">
        <v>652.9</v>
      </c>
      <c r="I83" s="25">
        <v>96.3</v>
      </c>
      <c r="J83" s="25">
        <v>120</v>
      </c>
      <c r="K83" s="25">
        <v>-89</v>
      </c>
      <c r="L83" s="25">
        <v>13756</v>
      </c>
      <c r="M83" s="25">
        <v>-8</v>
      </c>
    </row>
    <row r="84" spans="1:13" x14ac:dyDescent="0.2">
      <c r="A84" s="20" t="s">
        <v>5774</v>
      </c>
      <c r="B84" s="25" t="s">
        <v>763</v>
      </c>
      <c r="C84" s="25" t="s">
        <v>765</v>
      </c>
      <c r="D84" s="25" t="s">
        <v>5775</v>
      </c>
      <c r="E84" s="25" t="s">
        <v>4737</v>
      </c>
      <c r="F84" s="25">
        <v>0</v>
      </c>
      <c r="G84" s="25">
        <v>102</v>
      </c>
      <c r="H84" s="25">
        <v>0</v>
      </c>
      <c r="I84" s="25">
        <v>101.9</v>
      </c>
      <c r="J84" s="25">
        <v>10</v>
      </c>
      <c r="K84" s="25">
        <v>94</v>
      </c>
      <c r="L84" s="25">
        <v>11376</v>
      </c>
      <c r="M84" s="25">
        <v>9</v>
      </c>
    </row>
    <row r="85" spans="1:13" x14ac:dyDescent="0.2">
      <c r="A85" s="20" t="s">
        <v>5774</v>
      </c>
      <c r="B85" s="25" t="s">
        <v>766</v>
      </c>
      <c r="C85" s="25" t="s">
        <v>768</v>
      </c>
      <c r="D85" s="25" t="s">
        <v>5775</v>
      </c>
      <c r="E85" s="25" t="s">
        <v>4738</v>
      </c>
      <c r="F85" s="25">
        <v>1</v>
      </c>
      <c r="G85" s="25">
        <v>98</v>
      </c>
      <c r="H85" s="25">
        <v>190.5</v>
      </c>
      <c r="I85" s="25">
        <v>99.2</v>
      </c>
      <c r="J85" s="25">
        <v>91</v>
      </c>
      <c r="K85" s="25">
        <v>-20</v>
      </c>
      <c r="L85" s="25">
        <v>13136</v>
      </c>
      <c r="M85" s="25">
        <v>-5</v>
      </c>
    </row>
    <row r="86" spans="1:13" x14ac:dyDescent="0.2">
      <c r="A86" s="20" t="s">
        <v>5774</v>
      </c>
      <c r="B86" s="25" t="s">
        <v>787</v>
      </c>
      <c r="C86" s="25" t="s">
        <v>789</v>
      </c>
      <c r="D86" s="25" t="s">
        <v>5775</v>
      </c>
      <c r="E86" s="25" t="s">
        <v>4745</v>
      </c>
      <c r="F86" s="25">
        <v>18</v>
      </c>
      <c r="G86" s="25">
        <v>36</v>
      </c>
      <c r="H86" s="25">
        <v>4807.6000000000004</v>
      </c>
      <c r="I86" s="25">
        <v>33.799999999999997</v>
      </c>
      <c r="J86" s="25">
        <v>34</v>
      </c>
      <c r="K86" s="25">
        <v>60</v>
      </c>
      <c r="L86" s="25">
        <v>9241</v>
      </c>
      <c r="M86" s="25">
        <v>26</v>
      </c>
    </row>
    <row r="87" spans="1:13" x14ac:dyDescent="0.2">
      <c r="A87" s="20" t="s">
        <v>5774</v>
      </c>
      <c r="B87" s="25" t="s">
        <v>790</v>
      </c>
      <c r="C87" s="25" t="s">
        <v>792</v>
      </c>
      <c r="D87" s="25" t="s">
        <v>5775</v>
      </c>
      <c r="E87" s="25" t="s">
        <v>4746</v>
      </c>
      <c r="F87" s="25">
        <v>20</v>
      </c>
      <c r="G87" s="25">
        <v>29</v>
      </c>
      <c r="H87" s="25">
        <v>5017.5</v>
      </c>
      <c r="I87" s="25">
        <v>30.8</v>
      </c>
      <c r="J87" s="25">
        <v>67</v>
      </c>
      <c r="K87" s="25">
        <v>14</v>
      </c>
      <c r="L87" s="25">
        <v>13324</v>
      </c>
      <c r="M87" s="25">
        <v>-7</v>
      </c>
    </row>
    <row r="88" spans="1:13" x14ac:dyDescent="0.2">
      <c r="A88" s="20" t="s">
        <v>5774</v>
      </c>
      <c r="B88" s="25" t="s">
        <v>811</v>
      </c>
      <c r="C88" s="25" t="s">
        <v>813</v>
      </c>
      <c r="D88" s="25" t="s">
        <v>5775</v>
      </c>
      <c r="E88" s="25" t="s">
        <v>4753</v>
      </c>
      <c r="F88" s="25">
        <v>31</v>
      </c>
      <c r="G88" s="25">
        <v>-43</v>
      </c>
      <c r="H88" s="25">
        <v>9419.1</v>
      </c>
      <c r="I88" s="25">
        <v>-75.400000000000006</v>
      </c>
      <c r="J88" s="25">
        <v>80</v>
      </c>
      <c r="K88" s="25">
        <v>-13</v>
      </c>
      <c r="L88" s="25">
        <v>12516</v>
      </c>
      <c r="M88" s="25">
        <v>1</v>
      </c>
    </row>
    <row r="89" spans="1:13" x14ac:dyDescent="0.2">
      <c r="A89" s="20" t="s">
        <v>5774</v>
      </c>
      <c r="B89" s="25" t="s">
        <v>817</v>
      </c>
      <c r="C89" s="25" t="s">
        <v>819</v>
      </c>
      <c r="D89" s="25" t="s">
        <v>5775</v>
      </c>
      <c r="E89" s="25" t="s">
        <v>4755</v>
      </c>
      <c r="F89" s="25">
        <v>18</v>
      </c>
      <c r="G89" s="25">
        <v>36</v>
      </c>
      <c r="H89" s="25">
        <v>4212.5</v>
      </c>
      <c r="I89" s="25">
        <v>42.2</v>
      </c>
      <c r="J89" s="25">
        <v>48</v>
      </c>
      <c r="K89" s="25">
        <v>41</v>
      </c>
      <c r="L89" s="25">
        <v>12541</v>
      </c>
      <c r="M89" s="25">
        <v>-1</v>
      </c>
    </row>
    <row r="90" spans="1:13" x14ac:dyDescent="0.2">
      <c r="A90" s="20" t="s">
        <v>5774</v>
      </c>
      <c r="B90" s="25" t="s">
        <v>985</v>
      </c>
      <c r="C90" s="25" t="s">
        <v>987</v>
      </c>
      <c r="D90" s="25" t="s">
        <v>5775</v>
      </c>
      <c r="E90" s="25" t="s">
        <v>4811</v>
      </c>
      <c r="F90" s="25">
        <v>23</v>
      </c>
      <c r="G90" s="25">
        <v>-4</v>
      </c>
      <c r="H90" s="25">
        <v>5772.1</v>
      </c>
      <c r="I90" s="25">
        <v>-4</v>
      </c>
      <c r="J90" s="25">
        <v>76</v>
      </c>
      <c r="K90" s="25">
        <v>-5</v>
      </c>
      <c r="L90" s="25">
        <v>13931</v>
      </c>
      <c r="M90" s="25">
        <v>-10</v>
      </c>
    </row>
    <row r="91" spans="1:13" x14ac:dyDescent="0.2">
      <c r="A91" s="20" t="s">
        <v>5774</v>
      </c>
      <c r="B91" s="25" t="s">
        <v>1333</v>
      </c>
      <c r="C91" s="25" t="s">
        <v>1335</v>
      </c>
      <c r="D91" s="25" t="s">
        <v>5775</v>
      </c>
      <c r="E91" s="25" t="s">
        <v>4931</v>
      </c>
      <c r="F91" s="25">
        <v>19</v>
      </c>
      <c r="G91" s="25">
        <v>32</v>
      </c>
      <c r="H91" s="25">
        <v>4724.3</v>
      </c>
      <c r="I91" s="25">
        <v>35</v>
      </c>
      <c r="J91" s="25">
        <v>58</v>
      </c>
      <c r="K91" s="25">
        <v>27</v>
      </c>
      <c r="L91" s="25">
        <v>11630</v>
      </c>
      <c r="M91" s="25">
        <v>7</v>
      </c>
    </row>
    <row r="92" spans="1:13" x14ac:dyDescent="0.2">
      <c r="A92" s="20" t="s">
        <v>5774</v>
      </c>
      <c r="B92" s="25" t="s">
        <v>1336</v>
      </c>
      <c r="C92" s="25" t="s">
        <v>1338</v>
      </c>
      <c r="D92" s="25" t="s">
        <v>5775</v>
      </c>
      <c r="E92" s="25" t="s">
        <v>4932</v>
      </c>
      <c r="F92" s="25">
        <v>17</v>
      </c>
      <c r="G92" s="25">
        <v>40</v>
      </c>
      <c r="H92" s="25">
        <v>3974.8</v>
      </c>
      <c r="I92" s="25">
        <v>45.6</v>
      </c>
      <c r="J92" s="25">
        <v>92</v>
      </c>
      <c r="K92" s="25">
        <v>-21</v>
      </c>
      <c r="L92" s="25">
        <v>12402</v>
      </c>
      <c r="M92" s="25">
        <v>1</v>
      </c>
    </row>
    <row r="93" spans="1:13" x14ac:dyDescent="0.2">
      <c r="A93" s="20" t="s">
        <v>5774</v>
      </c>
      <c r="B93" s="25" t="s">
        <v>1405</v>
      </c>
      <c r="C93" s="25" t="s">
        <v>1407</v>
      </c>
      <c r="D93" s="25" t="s">
        <v>5775</v>
      </c>
      <c r="E93" s="25" t="s">
        <v>4960</v>
      </c>
      <c r="F93" s="25">
        <v>21</v>
      </c>
      <c r="G93" s="25">
        <v>25</v>
      </c>
      <c r="H93" s="25">
        <v>6794</v>
      </c>
      <c r="I93" s="25">
        <v>5.6</v>
      </c>
      <c r="J93" s="25">
        <v>60</v>
      </c>
      <c r="K93" s="25">
        <v>24</v>
      </c>
      <c r="L93" s="25">
        <v>12877</v>
      </c>
      <c r="M93" s="25">
        <v>-3</v>
      </c>
    </row>
    <row r="94" spans="1:13" x14ac:dyDescent="0.2">
      <c r="A94" s="20" t="s">
        <v>5774</v>
      </c>
      <c r="B94" s="25" t="s">
        <v>1165</v>
      </c>
      <c r="C94" s="25" t="s">
        <v>1167</v>
      </c>
      <c r="D94" s="25" t="s">
        <v>5776</v>
      </c>
      <c r="E94" s="25" t="s">
        <v>4873</v>
      </c>
      <c r="F94" s="25">
        <v>23</v>
      </c>
      <c r="G94" s="25">
        <v>18</v>
      </c>
      <c r="H94" s="25">
        <v>5978.8</v>
      </c>
      <c r="I94" s="25">
        <v>17.2</v>
      </c>
      <c r="J94" s="25">
        <v>53</v>
      </c>
      <c r="K94" s="25">
        <v>34</v>
      </c>
      <c r="L94" s="25">
        <v>13002</v>
      </c>
      <c r="M94" s="25">
        <v>-4</v>
      </c>
    </row>
    <row r="95" spans="1:13" x14ac:dyDescent="0.2">
      <c r="A95" s="20" t="s">
        <v>5774</v>
      </c>
      <c r="B95" s="25" t="s">
        <v>1168</v>
      </c>
      <c r="C95" s="25" t="s">
        <v>1170</v>
      </c>
      <c r="D95" s="25" t="s">
        <v>5776</v>
      </c>
      <c r="E95" s="25" t="s">
        <v>4874</v>
      </c>
      <c r="F95" s="25">
        <v>28</v>
      </c>
      <c r="G95" s="25">
        <v>-28</v>
      </c>
      <c r="H95" s="25">
        <v>6797.3</v>
      </c>
      <c r="I95" s="25">
        <v>-24.1</v>
      </c>
      <c r="J95" s="25">
        <v>84</v>
      </c>
      <c r="K95" s="25">
        <v>-21</v>
      </c>
      <c r="L95" s="25">
        <v>13472</v>
      </c>
      <c r="M95" s="25">
        <v>-6</v>
      </c>
    </row>
    <row r="96" spans="1:13" x14ac:dyDescent="0.2">
      <c r="A96" s="20" t="s">
        <v>5774</v>
      </c>
      <c r="B96" s="25" t="s">
        <v>1201</v>
      </c>
      <c r="C96" s="25" t="s">
        <v>1203</v>
      </c>
      <c r="D96" s="25" t="s">
        <v>5776</v>
      </c>
      <c r="E96" s="25" t="s">
        <v>4885</v>
      </c>
      <c r="F96" s="25">
        <v>19</v>
      </c>
      <c r="G96" s="25">
        <v>32</v>
      </c>
      <c r="H96" s="25">
        <v>4290.6000000000004</v>
      </c>
      <c r="I96" s="25">
        <v>41.1</v>
      </c>
      <c r="J96" s="25">
        <v>139</v>
      </c>
      <c r="K96" s="25">
        <v>-88</v>
      </c>
      <c r="L96" s="25">
        <v>12714</v>
      </c>
      <c r="M96" s="25">
        <v>-2</v>
      </c>
    </row>
    <row r="97" spans="1:13" x14ac:dyDescent="0.2">
      <c r="A97" s="20" t="s">
        <v>5774</v>
      </c>
      <c r="B97" s="25" t="s">
        <v>1237</v>
      </c>
      <c r="C97" s="25" t="s">
        <v>1239</v>
      </c>
      <c r="D97" s="25" t="s">
        <v>5776</v>
      </c>
      <c r="E97" s="25" t="s">
        <v>4897</v>
      </c>
      <c r="F97" s="25">
        <v>21</v>
      </c>
      <c r="G97" s="25">
        <v>6</v>
      </c>
      <c r="H97" s="25">
        <v>5698.2</v>
      </c>
      <c r="I97" s="25">
        <v>-2.5</v>
      </c>
      <c r="J97" s="25">
        <v>64</v>
      </c>
      <c r="K97" s="25">
        <v>18</v>
      </c>
      <c r="L97" s="25">
        <v>12521</v>
      </c>
      <c r="M97" s="25">
        <v>1</v>
      </c>
    </row>
    <row r="98" spans="1:13" x14ac:dyDescent="0.2">
      <c r="A98" s="20" t="s">
        <v>5774</v>
      </c>
      <c r="B98" s="25" t="s">
        <v>1348</v>
      </c>
      <c r="C98" s="25" t="s">
        <v>1350</v>
      </c>
      <c r="D98" s="25" t="s">
        <v>5776</v>
      </c>
      <c r="E98" s="25" t="s">
        <v>4936</v>
      </c>
      <c r="F98" s="25">
        <v>26</v>
      </c>
      <c r="G98" s="25">
        <v>7</v>
      </c>
      <c r="H98" s="25">
        <v>10943.6</v>
      </c>
      <c r="I98" s="25">
        <v>-53.1</v>
      </c>
      <c r="J98" s="25">
        <v>64</v>
      </c>
      <c r="K98" s="25">
        <v>18</v>
      </c>
      <c r="L98" s="25">
        <v>11821</v>
      </c>
      <c r="M98" s="25">
        <v>5</v>
      </c>
    </row>
    <row r="99" spans="1:13" x14ac:dyDescent="0.2">
      <c r="A99" s="20" t="s">
        <v>5774</v>
      </c>
      <c r="B99" s="25" t="s">
        <v>328</v>
      </c>
      <c r="C99" s="25" t="s">
        <v>330</v>
      </c>
      <c r="D99" s="25" t="s">
        <v>5777</v>
      </c>
      <c r="E99" s="25" t="s">
        <v>4179</v>
      </c>
      <c r="F99" s="25">
        <v>17</v>
      </c>
      <c r="G99" s="25">
        <v>40</v>
      </c>
      <c r="H99" s="25">
        <v>3560.5</v>
      </c>
      <c r="I99" s="25">
        <v>51.4</v>
      </c>
      <c r="J99" s="25">
        <v>57</v>
      </c>
      <c r="K99" s="25">
        <v>28</v>
      </c>
      <c r="L99" s="25">
        <v>11811</v>
      </c>
      <c r="M99" s="25">
        <v>5</v>
      </c>
    </row>
    <row r="100" spans="1:13" x14ac:dyDescent="0.2">
      <c r="A100" s="20" t="s">
        <v>5774</v>
      </c>
      <c r="B100" s="25" t="s">
        <v>313</v>
      </c>
      <c r="C100" s="25" t="s">
        <v>315</v>
      </c>
      <c r="D100" s="25" t="s">
        <v>5778</v>
      </c>
      <c r="E100" s="25" t="s">
        <v>4151</v>
      </c>
      <c r="F100" s="25">
        <v>25</v>
      </c>
      <c r="G100" s="25">
        <v>-14</v>
      </c>
      <c r="H100" s="25">
        <v>5289.9</v>
      </c>
      <c r="I100" s="25">
        <v>5.5</v>
      </c>
      <c r="J100" s="25">
        <v>101</v>
      </c>
      <c r="K100" s="25">
        <v>-53</v>
      </c>
      <c r="L100" s="25">
        <v>13072</v>
      </c>
      <c r="M100" s="25">
        <v>-3</v>
      </c>
    </row>
    <row r="101" spans="1:13" x14ac:dyDescent="0.2">
      <c r="A101" s="20" t="s">
        <v>5774</v>
      </c>
      <c r="B101" s="25" t="s">
        <v>331</v>
      </c>
      <c r="C101" s="25" t="s">
        <v>333</v>
      </c>
      <c r="D101" s="25" t="s">
        <v>5778</v>
      </c>
      <c r="E101" s="25" t="s">
        <v>4192</v>
      </c>
      <c r="F101" s="25">
        <v>30</v>
      </c>
      <c r="G101" s="25">
        <v>-38</v>
      </c>
      <c r="H101" s="25">
        <v>6783.9</v>
      </c>
      <c r="I101" s="25">
        <v>-23.8</v>
      </c>
      <c r="J101" s="25">
        <v>91</v>
      </c>
      <c r="K101" s="25">
        <v>-34</v>
      </c>
      <c r="L101" s="25">
        <v>14195</v>
      </c>
      <c r="M101" s="25">
        <v>-12</v>
      </c>
    </row>
    <row r="102" spans="1:13" x14ac:dyDescent="0.2">
      <c r="A102" s="20" t="s">
        <v>5774</v>
      </c>
      <c r="B102" s="25" t="s">
        <v>610</v>
      </c>
      <c r="C102" s="25" t="s">
        <v>612</v>
      </c>
      <c r="D102" s="25" t="s">
        <v>5778</v>
      </c>
      <c r="E102" s="25" t="s">
        <v>4445</v>
      </c>
      <c r="F102" s="25">
        <v>28</v>
      </c>
      <c r="G102" s="25">
        <v>-1</v>
      </c>
      <c r="H102" s="25">
        <v>6590.6</v>
      </c>
      <c r="I102" s="25">
        <v>8.5</v>
      </c>
      <c r="J102" s="25">
        <v>76</v>
      </c>
      <c r="K102" s="25">
        <v>1</v>
      </c>
      <c r="L102" s="25">
        <v>14028</v>
      </c>
      <c r="M102" s="25">
        <v>-13</v>
      </c>
    </row>
    <row r="103" spans="1:13" x14ac:dyDescent="0.2">
      <c r="A103" s="20" t="s">
        <v>5774</v>
      </c>
      <c r="B103" s="25" t="s">
        <v>649</v>
      </c>
      <c r="C103" s="25" t="s">
        <v>651</v>
      </c>
      <c r="D103" s="25" t="s">
        <v>5778</v>
      </c>
      <c r="E103" s="25" t="s">
        <v>4472</v>
      </c>
      <c r="F103" s="25">
        <v>22</v>
      </c>
      <c r="G103" s="25">
        <v>21</v>
      </c>
      <c r="H103" s="25">
        <v>5719.9</v>
      </c>
      <c r="I103" s="25">
        <v>20.9</v>
      </c>
      <c r="J103" s="25">
        <v>54</v>
      </c>
      <c r="K103" s="25">
        <v>32</v>
      </c>
      <c r="L103" s="25">
        <v>13259</v>
      </c>
      <c r="M103" s="25">
        <v>-6</v>
      </c>
    </row>
    <row r="104" spans="1:13" x14ac:dyDescent="0.2">
      <c r="A104" s="20" t="s">
        <v>5774</v>
      </c>
      <c r="B104" s="25" t="s">
        <v>661</v>
      </c>
      <c r="C104" s="25" t="s">
        <v>663</v>
      </c>
      <c r="D104" s="25" t="s">
        <v>5778</v>
      </c>
      <c r="E104" s="25" t="s">
        <v>4484</v>
      </c>
      <c r="F104" s="25">
        <v>35</v>
      </c>
      <c r="G104" s="25">
        <v>-63</v>
      </c>
      <c r="H104" s="25">
        <v>9182.7999999999993</v>
      </c>
      <c r="I104" s="25">
        <v>-70.8</v>
      </c>
      <c r="J104" s="25">
        <v>79</v>
      </c>
      <c r="K104" s="25">
        <v>-11</v>
      </c>
      <c r="L104" s="25">
        <v>14073</v>
      </c>
      <c r="M104" s="25">
        <v>-11</v>
      </c>
    </row>
    <row r="105" spans="1:13" x14ac:dyDescent="0.2">
      <c r="A105" s="20" t="s">
        <v>5774</v>
      </c>
      <c r="B105" s="25" t="s">
        <v>673</v>
      </c>
      <c r="C105" s="25" t="s">
        <v>675</v>
      </c>
      <c r="D105" s="25" t="s">
        <v>5778</v>
      </c>
      <c r="E105" s="25" t="s">
        <v>4493</v>
      </c>
      <c r="F105" s="25">
        <v>21</v>
      </c>
      <c r="G105" s="25">
        <v>25</v>
      </c>
      <c r="H105" s="25">
        <v>4884.8</v>
      </c>
      <c r="I105" s="25">
        <v>32.700000000000003</v>
      </c>
      <c r="J105" s="25">
        <v>67</v>
      </c>
      <c r="K105" s="25">
        <v>14</v>
      </c>
      <c r="L105" s="25">
        <v>12511</v>
      </c>
      <c r="M105" s="25">
        <v>0</v>
      </c>
    </row>
    <row r="106" spans="1:13" x14ac:dyDescent="0.2">
      <c r="A106" s="20" t="s">
        <v>5774</v>
      </c>
      <c r="B106" s="25" t="s">
        <v>682</v>
      </c>
      <c r="C106" s="25" t="s">
        <v>684</v>
      </c>
      <c r="D106" s="25" t="s">
        <v>5778</v>
      </c>
      <c r="E106" s="25" t="s">
        <v>4496</v>
      </c>
      <c r="F106" s="25">
        <v>37</v>
      </c>
      <c r="G106" s="25">
        <v>-33</v>
      </c>
      <c r="H106" s="25">
        <v>8940</v>
      </c>
      <c r="I106" s="25">
        <v>-24.7</v>
      </c>
      <c r="J106" s="25">
        <v>63</v>
      </c>
      <c r="K106" s="25">
        <v>20</v>
      </c>
      <c r="L106" s="25">
        <v>13617</v>
      </c>
      <c r="M106" s="25">
        <v>-9</v>
      </c>
    </row>
    <row r="107" spans="1:13" x14ac:dyDescent="0.2">
      <c r="A107" s="20" t="s">
        <v>5774</v>
      </c>
      <c r="B107" s="25" t="s">
        <v>715</v>
      </c>
      <c r="C107" s="25" t="s">
        <v>717</v>
      </c>
      <c r="D107" s="25" t="s">
        <v>5778</v>
      </c>
      <c r="E107" s="25" t="s">
        <v>4552</v>
      </c>
      <c r="F107" s="25">
        <v>32</v>
      </c>
      <c r="G107" s="25">
        <v>-15</v>
      </c>
      <c r="H107" s="25">
        <v>7853.9</v>
      </c>
      <c r="I107" s="25">
        <v>-9.4</v>
      </c>
      <c r="J107" s="25">
        <v>76</v>
      </c>
      <c r="K107" s="25">
        <v>1</v>
      </c>
      <c r="L107" s="25">
        <v>12590</v>
      </c>
      <c r="M107" s="25">
        <v>-1</v>
      </c>
    </row>
    <row r="108" spans="1:13" x14ac:dyDescent="0.2">
      <c r="A108" s="20" t="s">
        <v>5774</v>
      </c>
      <c r="B108" s="25" t="s">
        <v>727</v>
      </c>
      <c r="C108" s="25" t="s">
        <v>729</v>
      </c>
      <c r="D108" s="25" t="s">
        <v>5778</v>
      </c>
      <c r="E108" s="25" t="s">
        <v>4571</v>
      </c>
      <c r="F108" s="25">
        <v>3</v>
      </c>
      <c r="G108" s="25">
        <v>91</v>
      </c>
      <c r="H108" s="25">
        <v>568.79999999999995</v>
      </c>
      <c r="I108" s="25">
        <v>93.8</v>
      </c>
      <c r="J108" s="25">
        <v>45</v>
      </c>
      <c r="K108" s="25">
        <v>45</v>
      </c>
      <c r="L108" s="25">
        <v>9364</v>
      </c>
      <c r="M108" s="25">
        <v>25</v>
      </c>
    </row>
    <row r="109" spans="1:13" x14ac:dyDescent="0.2">
      <c r="A109" s="20" t="s">
        <v>5774</v>
      </c>
      <c r="B109" s="25" t="s">
        <v>730</v>
      </c>
      <c r="C109" s="25" t="s">
        <v>732</v>
      </c>
      <c r="D109" s="25" t="s">
        <v>5778</v>
      </c>
      <c r="E109" s="25" t="s">
        <v>4572</v>
      </c>
      <c r="F109" s="25">
        <v>22</v>
      </c>
      <c r="G109" s="25">
        <v>1</v>
      </c>
      <c r="H109" s="25">
        <v>6139.3</v>
      </c>
      <c r="I109" s="25">
        <v>-11.2</v>
      </c>
      <c r="J109" s="25">
        <v>70</v>
      </c>
      <c r="K109" s="25">
        <v>6</v>
      </c>
      <c r="L109" s="25">
        <v>13601</v>
      </c>
      <c r="M109" s="25">
        <v>-7</v>
      </c>
    </row>
    <row r="110" spans="1:13" x14ac:dyDescent="0.2">
      <c r="A110" s="20" t="s">
        <v>5774</v>
      </c>
      <c r="B110" s="25" t="s">
        <v>733</v>
      </c>
      <c r="C110" s="25" t="s">
        <v>735</v>
      </c>
      <c r="D110" s="25" t="s">
        <v>5778</v>
      </c>
      <c r="E110" s="25" t="s">
        <v>4573</v>
      </c>
      <c r="F110" s="25">
        <v>32</v>
      </c>
      <c r="G110" s="25">
        <v>-48</v>
      </c>
      <c r="H110" s="25">
        <v>7829.4</v>
      </c>
      <c r="I110" s="25">
        <v>-44.3</v>
      </c>
      <c r="J110" s="25">
        <v>69</v>
      </c>
      <c r="K110" s="25">
        <v>8</v>
      </c>
      <c r="L110" s="25">
        <v>13810</v>
      </c>
      <c r="M110" s="25">
        <v>-9</v>
      </c>
    </row>
    <row r="111" spans="1:13" x14ac:dyDescent="0.2">
      <c r="A111" s="20" t="s">
        <v>5774</v>
      </c>
      <c r="B111" s="25" t="s">
        <v>736</v>
      </c>
      <c r="C111" s="25" t="s">
        <v>738</v>
      </c>
      <c r="D111" s="25" t="s">
        <v>5778</v>
      </c>
      <c r="E111" s="25" t="s">
        <v>4574</v>
      </c>
      <c r="F111" s="25">
        <v>23</v>
      </c>
      <c r="G111" s="25">
        <v>-4</v>
      </c>
      <c r="H111" s="25">
        <v>5207.5</v>
      </c>
      <c r="I111" s="25">
        <v>7.1</v>
      </c>
      <c r="J111" s="25">
        <v>46</v>
      </c>
      <c r="K111" s="25">
        <v>52</v>
      </c>
      <c r="L111" s="25">
        <v>12284</v>
      </c>
      <c r="M111" s="25">
        <v>3</v>
      </c>
    </row>
    <row r="112" spans="1:13" x14ac:dyDescent="0.2">
      <c r="A112" s="20" t="s">
        <v>5774</v>
      </c>
      <c r="B112" s="25" t="s">
        <v>739</v>
      </c>
      <c r="C112" s="25" t="s">
        <v>741</v>
      </c>
      <c r="D112" s="25" t="s">
        <v>5778</v>
      </c>
      <c r="E112" s="25" t="s">
        <v>4575</v>
      </c>
      <c r="F112" s="25">
        <v>23</v>
      </c>
      <c r="G112" s="25">
        <v>18</v>
      </c>
      <c r="H112" s="25">
        <v>5564.5</v>
      </c>
      <c r="I112" s="25">
        <v>23.1</v>
      </c>
      <c r="J112" s="25">
        <v>55</v>
      </c>
      <c r="K112" s="25">
        <v>31</v>
      </c>
      <c r="L112" s="25">
        <v>11714</v>
      </c>
      <c r="M112" s="25">
        <v>6</v>
      </c>
    </row>
    <row r="113" spans="1:13" x14ac:dyDescent="0.2">
      <c r="A113" s="20" t="s">
        <v>5774</v>
      </c>
      <c r="B113" s="25" t="s">
        <v>775</v>
      </c>
      <c r="C113" s="25" t="s">
        <v>777</v>
      </c>
      <c r="D113" s="25" t="s">
        <v>5778</v>
      </c>
      <c r="E113" s="25" t="s">
        <v>4741</v>
      </c>
      <c r="F113" s="25">
        <v>21</v>
      </c>
      <c r="G113" s="25">
        <v>25</v>
      </c>
      <c r="H113" s="25">
        <v>5350</v>
      </c>
      <c r="I113" s="25">
        <v>26.1</v>
      </c>
      <c r="J113" s="25">
        <v>72</v>
      </c>
      <c r="K113" s="25">
        <v>7</v>
      </c>
      <c r="L113" s="25">
        <v>13060</v>
      </c>
      <c r="M113" s="25">
        <v>-5</v>
      </c>
    </row>
    <row r="114" spans="1:13" x14ac:dyDescent="0.2">
      <c r="A114" s="20" t="s">
        <v>5774</v>
      </c>
      <c r="B114" s="25" t="s">
        <v>778</v>
      </c>
      <c r="C114" s="25" t="s">
        <v>780</v>
      </c>
      <c r="D114" s="25" t="s">
        <v>5778</v>
      </c>
      <c r="E114" s="25" t="s">
        <v>4742</v>
      </c>
      <c r="F114" s="25">
        <v>17</v>
      </c>
      <c r="G114" s="25">
        <v>40</v>
      </c>
      <c r="H114" s="25">
        <v>3925.3</v>
      </c>
      <c r="I114" s="25">
        <v>46.3</v>
      </c>
      <c r="J114" s="25">
        <v>56</v>
      </c>
      <c r="K114" s="25">
        <v>29</v>
      </c>
      <c r="L114" s="25">
        <v>10606</v>
      </c>
      <c r="M114" s="25">
        <v>15</v>
      </c>
    </row>
    <row r="115" spans="1:13" x14ac:dyDescent="0.2">
      <c r="A115" s="20" t="s">
        <v>5774</v>
      </c>
      <c r="B115" s="25" t="s">
        <v>781</v>
      </c>
      <c r="C115" s="25" t="s">
        <v>783</v>
      </c>
      <c r="D115" s="25" t="s">
        <v>5778</v>
      </c>
      <c r="E115" s="25" t="s">
        <v>4743</v>
      </c>
      <c r="F115" s="25">
        <v>23</v>
      </c>
      <c r="G115" s="25">
        <v>18</v>
      </c>
      <c r="H115" s="25">
        <v>5963.1</v>
      </c>
      <c r="I115" s="25">
        <v>17.399999999999999</v>
      </c>
      <c r="J115" s="25">
        <v>72</v>
      </c>
      <c r="K115" s="25">
        <v>7</v>
      </c>
      <c r="L115" s="25">
        <v>12244</v>
      </c>
      <c r="M115" s="25">
        <v>2</v>
      </c>
    </row>
    <row r="116" spans="1:13" x14ac:dyDescent="0.2">
      <c r="A116" s="20" t="s">
        <v>5774</v>
      </c>
      <c r="B116" s="25" t="s">
        <v>784</v>
      </c>
      <c r="C116" s="25" t="s">
        <v>786</v>
      </c>
      <c r="D116" s="25" t="s">
        <v>5778</v>
      </c>
      <c r="E116" s="25" t="s">
        <v>4744</v>
      </c>
      <c r="F116" s="25">
        <v>33</v>
      </c>
      <c r="G116" s="25">
        <v>-19</v>
      </c>
      <c r="H116" s="25">
        <v>8636.7000000000007</v>
      </c>
      <c r="I116" s="25">
        <v>-20.399999999999999</v>
      </c>
      <c r="J116" s="25">
        <v>85</v>
      </c>
      <c r="K116" s="25">
        <v>-11</v>
      </c>
      <c r="L116" s="25">
        <v>12951</v>
      </c>
      <c r="M116" s="25">
        <v>-4</v>
      </c>
    </row>
    <row r="117" spans="1:13" x14ac:dyDescent="0.2">
      <c r="A117" s="20" t="s">
        <v>5774</v>
      </c>
      <c r="B117" s="25" t="s">
        <v>793</v>
      </c>
      <c r="C117" s="25" t="s">
        <v>795</v>
      </c>
      <c r="D117" s="25" t="s">
        <v>5778</v>
      </c>
      <c r="E117" s="25" t="s">
        <v>4747</v>
      </c>
      <c r="F117" s="25">
        <v>22</v>
      </c>
      <c r="G117" s="25">
        <v>21</v>
      </c>
      <c r="H117" s="25">
        <v>6212.8</v>
      </c>
      <c r="I117" s="25">
        <v>13.9</v>
      </c>
      <c r="J117" s="25">
        <v>79</v>
      </c>
      <c r="K117" s="25">
        <v>-3</v>
      </c>
      <c r="L117" s="25">
        <v>12875</v>
      </c>
      <c r="M117" s="25">
        <v>-3</v>
      </c>
    </row>
    <row r="118" spans="1:13" x14ac:dyDescent="0.2">
      <c r="A118" s="20" t="s">
        <v>5774</v>
      </c>
      <c r="B118" s="25" t="s">
        <v>802</v>
      </c>
      <c r="C118" s="25" t="s">
        <v>804</v>
      </c>
      <c r="D118" s="25" t="s">
        <v>5778</v>
      </c>
      <c r="E118" s="25" t="s">
        <v>4750</v>
      </c>
      <c r="F118" s="25">
        <v>28</v>
      </c>
      <c r="G118" s="25">
        <v>-28</v>
      </c>
      <c r="H118" s="25">
        <v>6645.6</v>
      </c>
      <c r="I118" s="25">
        <v>-21.1</v>
      </c>
      <c r="J118" s="25">
        <v>81</v>
      </c>
      <c r="K118" s="25">
        <v>-15</v>
      </c>
      <c r="L118" s="25">
        <v>12976</v>
      </c>
      <c r="M118" s="25">
        <v>-2</v>
      </c>
    </row>
    <row r="119" spans="1:13" x14ac:dyDescent="0.2">
      <c r="A119" s="20" t="s">
        <v>5774</v>
      </c>
      <c r="B119" s="25" t="s">
        <v>805</v>
      </c>
      <c r="C119" s="25" t="s">
        <v>807</v>
      </c>
      <c r="D119" s="25" t="s">
        <v>5778</v>
      </c>
      <c r="E119" s="25" t="s">
        <v>4751</v>
      </c>
      <c r="F119" s="25">
        <v>38</v>
      </c>
      <c r="G119" s="25">
        <v>-77</v>
      </c>
      <c r="H119" s="25">
        <v>8842.9</v>
      </c>
      <c r="I119" s="25">
        <v>-64.2</v>
      </c>
      <c r="J119" s="25">
        <v>93</v>
      </c>
      <c r="K119" s="25">
        <v>-38</v>
      </c>
      <c r="L119" s="25">
        <v>13997</v>
      </c>
      <c r="M119" s="25">
        <v>-10</v>
      </c>
    </row>
    <row r="120" spans="1:13" x14ac:dyDescent="0.2">
      <c r="A120" s="20" t="s">
        <v>5774</v>
      </c>
      <c r="B120" s="25" t="s">
        <v>808</v>
      </c>
      <c r="C120" s="25" t="s">
        <v>810</v>
      </c>
      <c r="D120" s="25" t="s">
        <v>5778</v>
      </c>
      <c r="E120" s="25" t="s">
        <v>4752</v>
      </c>
      <c r="F120" s="25">
        <v>23</v>
      </c>
      <c r="G120" s="25">
        <v>18</v>
      </c>
      <c r="H120" s="25">
        <v>5338.4</v>
      </c>
      <c r="I120" s="25">
        <v>26.3</v>
      </c>
      <c r="J120" s="25">
        <v>74</v>
      </c>
      <c r="K120" s="25">
        <v>4</v>
      </c>
      <c r="L120" s="25">
        <v>13394</v>
      </c>
      <c r="M120" s="25">
        <v>-7</v>
      </c>
    </row>
    <row r="121" spans="1:13" x14ac:dyDescent="0.2">
      <c r="A121" s="20" t="s">
        <v>5774</v>
      </c>
      <c r="B121" s="25" t="s">
        <v>814</v>
      </c>
      <c r="C121" s="25" t="s">
        <v>816</v>
      </c>
      <c r="D121" s="25" t="s">
        <v>5778</v>
      </c>
      <c r="E121" s="25" t="s">
        <v>4754</v>
      </c>
      <c r="F121" s="25">
        <v>35</v>
      </c>
      <c r="G121" s="25">
        <v>-63</v>
      </c>
      <c r="H121" s="25">
        <v>9170.2999999999993</v>
      </c>
      <c r="I121" s="25">
        <v>-70.599999999999994</v>
      </c>
      <c r="J121" s="25">
        <v>76</v>
      </c>
      <c r="K121" s="25">
        <v>-5</v>
      </c>
      <c r="L121" s="25">
        <v>13619</v>
      </c>
      <c r="M121" s="25">
        <v>-7</v>
      </c>
    </row>
    <row r="122" spans="1:13" x14ac:dyDescent="0.2">
      <c r="A122" s="20" t="s">
        <v>5774</v>
      </c>
      <c r="B122" s="25" t="s">
        <v>988</v>
      </c>
      <c r="C122" s="25" t="s">
        <v>5547</v>
      </c>
      <c r="D122" s="25" t="s">
        <v>5778</v>
      </c>
      <c r="E122" s="25" t="s">
        <v>4812</v>
      </c>
      <c r="F122" s="25">
        <v>31</v>
      </c>
      <c r="G122" s="25">
        <v>-11</v>
      </c>
      <c r="H122" s="25">
        <v>8771.2999999999993</v>
      </c>
      <c r="I122" s="25">
        <v>-22.4</v>
      </c>
      <c r="J122" s="25">
        <v>53</v>
      </c>
      <c r="K122" s="25">
        <v>34</v>
      </c>
      <c r="L122" s="25">
        <v>12630</v>
      </c>
      <c r="M122" s="25">
        <v>-1</v>
      </c>
    </row>
    <row r="123" spans="1:13" x14ac:dyDescent="0.2">
      <c r="A123" s="20" t="s">
        <v>5774</v>
      </c>
      <c r="B123" s="25" t="s">
        <v>991</v>
      </c>
      <c r="C123" s="25" t="s">
        <v>993</v>
      </c>
      <c r="D123" s="25" t="s">
        <v>5778</v>
      </c>
      <c r="E123" s="25" t="s">
        <v>4813</v>
      </c>
      <c r="F123" s="25">
        <v>0</v>
      </c>
      <c r="G123" s="25">
        <v>102</v>
      </c>
      <c r="H123" s="25">
        <v>0</v>
      </c>
      <c r="I123" s="25">
        <v>101.9</v>
      </c>
      <c r="J123" s="25">
        <v>55</v>
      </c>
      <c r="K123" s="25">
        <v>31</v>
      </c>
      <c r="L123" s="25">
        <v>9191</v>
      </c>
      <c r="M123" s="25">
        <v>26</v>
      </c>
    </row>
    <row r="124" spans="1:13" x14ac:dyDescent="0.2">
      <c r="A124" s="20" t="s">
        <v>5774</v>
      </c>
      <c r="B124" s="25" t="s">
        <v>994</v>
      </c>
      <c r="C124" s="25" t="s">
        <v>996</v>
      </c>
      <c r="D124" s="25" t="s">
        <v>5778</v>
      </c>
      <c r="E124" s="25" t="s">
        <v>4815</v>
      </c>
      <c r="F124" s="25">
        <v>0</v>
      </c>
      <c r="G124" s="25">
        <v>102</v>
      </c>
      <c r="H124" s="25">
        <v>0</v>
      </c>
      <c r="I124" s="25">
        <v>101.9</v>
      </c>
      <c r="J124" s="25">
        <v>44</v>
      </c>
      <c r="K124" s="25">
        <v>46</v>
      </c>
      <c r="L124" s="25">
        <v>9749</v>
      </c>
      <c r="M124" s="25">
        <v>22</v>
      </c>
    </row>
    <row r="125" spans="1:13" x14ac:dyDescent="0.2">
      <c r="A125" s="20" t="s">
        <v>5774</v>
      </c>
      <c r="B125" s="25" t="s">
        <v>1063</v>
      </c>
      <c r="C125" s="25" t="s">
        <v>1065</v>
      </c>
      <c r="D125" s="25" t="s">
        <v>5778</v>
      </c>
      <c r="E125" s="25" t="s">
        <v>4838</v>
      </c>
      <c r="F125" s="25">
        <v>39</v>
      </c>
      <c r="G125" s="25">
        <v>-41</v>
      </c>
      <c r="H125" s="25">
        <v>15303.6</v>
      </c>
      <c r="I125" s="25">
        <v>-114.9</v>
      </c>
      <c r="J125" s="25">
        <v>53</v>
      </c>
      <c r="K125" s="25">
        <v>34</v>
      </c>
      <c r="L125" s="25">
        <v>12176</v>
      </c>
      <c r="M125" s="25">
        <v>2</v>
      </c>
    </row>
    <row r="126" spans="1:13" x14ac:dyDescent="0.2">
      <c r="A126" s="20" t="s">
        <v>5774</v>
      </c>
      <c r="B126" s="25" t="s">
        <v>1078</v>
      </c>
      <c r="C126" s="25" t="s">
        <v>1080</v>
      </c>
      <c r="D126" s="25" t="s">
        <v>5778</v>
      </c>
      <c r="E126" s="25" t="s">
        <v>4843</v>
      </c>
      <c r="F126" s="25">
        <v>42</v>
      </c>
      <c r="G126" s="25">
        <v>-52</v>
      </c>
      <c r="H126" s="25">
        <v>10404</v>
      </c>
      <c r="I126" s="25">
        <v>-45.5</v>
      </c>
      <c r="J126" s="25">
        <v>73</v>
      </c>
      <c r="K126" s="25">
        <v>5</v>
      </c>
      <c r="L126" s="25">
        <v>12676</v>
      </c>
      <c r="M126" s="25">
        <v>-2</v>
      </c>
    </row>
    <row r="127" spans="1:13" x14ac:dyDescent="0.2">
      <c r="A127" s="20" t="s">
        <v>5774</v>
      </c>
      <c r="B127" s="25" t="s">
        <v>1129</v>
      </c>
      <c r="C127" s="25" t="s">
        <v>1131</v>
      </c>
      <c r="D127" s="25" t="s">
        <v>5778</v>
      </c>
      <c r="E127" s="25" t="s">
        <v>4860</v>
      </c>
      <c r="F127" s="25">
        <v>30</v>
      </c>
      <c r="G127" s="25">
        <v>-8</v>
      </c>
      <c r="H127" s="25">
        <v>9828.2999999999993</v>
      </c>
      <c r="I127" s="25">
        <v>-37.299999999999997</v>
      </c>
      <c r="J127" s="25">
        <v>70</v>
      </c>
      <c r="K127" s="25">
        <v>10</v>
      </c>
      <c r="L127" s="25">
        <v>14093</v>
      </c>
      <c r="M127" s="25">
        <v>-13</v>
      </c>
    </row>
    <row r="128" spans="1:13" x14ac:dyDescent="0.2">
      <c r="A128" s="20" t="s">
        <v>5774</v>
      </c>
      <c r="B128" s="25" t="s">
        <v>1132</v>
      </c>
      <c r="C128" s="25" t="s">
        <v>1134</v>
      </c>
      <c r="D128" s="25" t="s">
        <v>5778</v>
      </c>
      <c r="E128" s="25" t="s">
        <v>4861</v>
      </c>
      <c r="F128" s="25">
        <v>0</v>
      </c>
      <c r="G128" s="25">
        <v>102</v>
      </c>
      <c r="H128" s="25">
        <v>0</v>
      </c>
      <c r="I128" s="25">
        <v>101.9</v>
      </c>
      <c r="J128" s="25">
        <v>102</v>
      </c>
      <c r="K128" s="25">
        <v>-35</v>
      </c>
      <c r="L128" s="25">
        <v>12962</v>
      </c>
      <c r="M128" s="25">
        <v>-4</v>
      </c>
    </row>
    <row r="129" spans="1:13" x14ac:dyDescent="0.2">
      <c r="A129" s="20" t="s">
        <v>5774</v>
      </c>
      <c r="B129" s="25" t="s">
        <v>1141</v>
      </c>
      <c r="C129" s="25" t="s">
        <v>1143</v>
      </c>
      <c r="D129" s="25" t="s">
        <v>5778</v>
      </c>
      <c r="E129" s="25" t="s">
        <v>4864</v>
      </c>
      <c r="F129" s="25">
        <v>29</v>
      </c>
      <c r="G129" s="25">
        <v>-33</v>
      </c>
      <c r="H129" s="25">
        <v>7476.5</v>
      </c>
      <c r="I129" s="25">
        <v>-37.4</v>
      </c>
      <c r="J129" s="25">
        <v>141</v>
      </c>
      <c r="K129" s="25">
        <v>-129</v>
      </c>
      <c r="L129" s="25">
        <v>14465</v>
      </c>
      <c r="M129" s="25">
        <v>-14</v>
      </c>
    </row>
    <row r="130" spans="1:13" x14ac:dyDescent="0.2">
      <c r="A130" s="20" t="s">
        <v>5774</v>
      </c>
      <c r="B130" s="25" t="s">
        <v>1144</v>
      </c>
      <c r="C130" s="25" t="s">
        <v>1146</v>
      </c>
      <c r="D130" s="25" t="s">
        <v>5778</v>
      </c>
      <c r="E130" s="25" t="s">
        <v>4865</v>
      </c>
      <c r="F130" s="25">
        <v>33</v>
      </c>
      <c r="G130" s="25">
        <v>-53</v>
      </c>
      <c r="H130" s="25">
        <v>7390.1</v>
      </c>
      <c r="I130" s="25">
        <v>-35.700000000000003</v>
      </c>
      <c r="J130" s="25">
        <v>110</v>
      </c>
      <c r="K130" s="25">
        <v>-70</v>
      </c>
      <c r="L130" s="25">
        <v>14244</v>
      </c>
      <c r="M130" s="25">
        <v>-12</v>
      </c>
    </row>
    <row r="131" spans="1:13" x14ac:dyDescent="0.2">
      <c r="A131" s="20" t="s">
        <v>5774</v>
      </c>
      <c r="B131" s="25" t="s">
        <v>1147</v>
      </c>
      <c r="C131" s="25" t="s">
        <v>1149</v>
      </c>
      <c r="D131" s="25" t="s">
        <v>5778</v>
      </c>
      <c r="E131" s="25" t="s">
        <v>4866</v>
      </c>
      <c r="F131" s="25">
        <v>25</v>
      </c>
      <c r="G131" s="25">
        <v>10</v>
      </c>
      <c r="H131" s="25">
        <v>5463.3</v>
      </c>
      <c r="I131" s="25">
        <v>24.5</v>
      </c>
      <c r="J131" s="25">
        <v>108</v>
      </c>
      <c r="K131" s="25">
        <v>-44</v>
      </c>
      <c r="L131" s="25">
        <v>13835</v>
      </c>
      <c r="M131" s="25">
        <v>-11</v>
      </c>
    </row>
    <row r="132" spans="1:13" x14ac:dyDescent="0.2">
      <c r="A132" s="20" t="s">
        <v>5774</v>
      </c>
      <c r="B132" s="25" t="s">
        <v>1150</v>
      </c>
      <c r="C132" s="25" t="s">
        <v>1152</v>
      </c>
      <c r="D132" s="25" t="s">
        <v>5778</v>
      </c>
      <c r="E132" s="25" t="s">
        <v>4867</v>
      </c>
      <c r="F132" s="25">
        <v>21</v>
      </c>
      <c r="G132" s="25">
        <v>6</v>
      </c>
      <c r="H132" s="25">
        <v>5416.6</v>
      </c>
      <c r="I132" s="25">
        <v>3</v>
      </c>
      <c r="J132" s="25">
        <v>91</v>
      </c>
      <c r="K132" s="25">
        <v>-34</v>
      </c>
      <c r="L132" s="25">
        <v>13696</v>
      </c>
      <c r="M132" s="25">
        <v>-8</v>
      </c>
    </row>
    <row r="133" spans="1:13" x14ac:dyDescent="0.2">
      <c r="A133" s="20" t="s">
        <v>5774</v>
      </c>
      <c r="B133" s="25" t="s">
        <v>1153</v>
      </c>
      <c r="C133" s="25" t="s">
        <v>1155</v>
      </c>
      <c r="D133" s="25" t="s">
        <v>5778</v>
      </c>
      <c r="E133" s="25" t="s">
        <v>4868</v>
      </c>
      <c r="F133" s="25">
        <v>13</v>
      </c>
      <c r="G133" s="25">
        <v>54</v>
      </c>
      <c r="H133" s="25">
        <v>2959.8</v>
      </c>
      <c r="I133" s="25">
        <v>59.9</v>
      </c>
      <c r="J133" s="25">
        <v>76</v>
      </c>
      <c r="K133" s="25">
        <v>1</v>
      </c>
      <c r="L133" s="25">
        <v>13152</v>
      </c>
      <c r="M133" s="25">
        <v>-5</v>
      </c>
    </row>
    <row r="134" spans="1:13" x14ac:dyDescent="0.2">
      <c r="A134" s="20" t="s">
        <v>5774</v>
      </c>
      <c r="B134" s="25" t="s">
        <v>1171</v>
      </c>
      <c r="C134" s="25" t="s">
        <v>1173</v>
      </c>
      <c r="D134" s="25" t="s">
        <v>5778</v>
      </c>
      <c r="E134" s="25" t="s">
        <v>4875</v>
      </c>
      <c r="F134" s="25">
        <v>21</v>
      </c>
      <c r="G134" s="25">
        <v>25</v>
      </c>
      <c r="H134" s="25">
        <v>5835</v>
      </c>
      <c r="I134" s="25">
        <v>19.2</v>
      </c>
      <c r="J134" s="25">
        <v>54</v>
      </c>
      <c r="K134" s="25">
        <v>32</v>
      </c>
      <c r="L134" s="25">
        <v>12524</v>
      </c>
      <c r="M134" s="25">
        <v>0</v>
      </c>
    </row>
    <row r="135" spans="1:13" x14ac:dyDescent="0.2">
      <c r="A135" s="20" t="s">
        <v>5774</v>
      </c>
      <c r="B135" s="25" t="s">
        <v>1174</v>
      </c>
      <c r="C135" s="25" t="s">
        <v>1176</v>
      </c>
      <c r="D135" s="25" t="s">
        <v>5778</v>
      </c>
      <c r="E135" s="25" t="s">
        <v>4876</v>
      </c>
      <c r="F135" s="25">
        <v>33</v>
      </c>
      <c r="G135" s="25">
        <v>-19</v>
      </c>
      <c r="H135" s="25">
        <v>10290.200000000001</v>
      </c>
      <c r="I135" s="25">
        <v>-43.9</v>
      </c>
      <c r="J135" s="25">
        <v>84</v>
      </c>
      <c r="K135" s="25">
        <v>-10</v>
      </c>
      <c r="L135" s="25">
        <v>12301</v>
      </c>
      <c r="M135" s="25">
        <v>1</v>
      </c>
    </row>
    <row r="136" spans="1:13" x14ac:dyDescent="0.2">
      <c r="A136" s="20" t="s">
        <v>5774</v>
      </c>
      <c r="B136" s="25" t="s">
        <v>1177</v>
      </c>
      <c r="C136" s="25" t="s">
        <v>1179</v>
      </c>
      <c r="D136" s="25" t="s">
        <v>5778</v>
      </c>
      <c r="E136" s="25" t="s">
        <v>4877</v>
      </c>
      <c r="F136" s="25">
        <v>28</v>
      </c>
      <c r="G136" s="25">
        <v>-1</v>
      </c>
      <c r="H136" s="25">
        <v>9181.4</v>
      </c>
      <c r="I136" s="25">
        <v>-28.2</v>
      </c>
      <c r="J136" s="25">
        <v>44</v>
      </c>
      <c r="K136" s="25">
        <v>46</v>
      </c>
      <c r="L136" s="25">
        <v>12325</v>
      </c>
      <c r="M136" s="25">
        <v>1</v>
      </c>
    </row>
    <row r="137" spans="1:13" x14ac:dyDescent="0.2">
      <c r="A137" s="20" t="s">
        <v>5774</v>
      </c>
      <c r="B137" s="25" t="s">
        <v>1183</v>
      </c>
      <c r="C137" s="25" t="s">
        <v>1185</v>
      </c>
      <c r="D137" s="25" t="s">
        <v>5778</v>
      </c>
      <c r="E137" s="25" t="s">
        <v>4879</v>
      </c>
      <c r="F137" s="25">
        <v>20</v>
      </c>
      <c r="G137" s="25">
        <v>29</v>
      </c>
      <c r="H137" s="25">
        <v>4933.3</v>
      </c>
      <c r="I137" s="25">
        <v>32</v>
      </c>
      <c r="J137" s="25">
        <v>42</v>
      </c>
      <c r="K137" s="25">
        <v>49</v>
      </c>
      <c r="L137" s="25">
        <v>11186</v>
      </c>
      <c r="M137" s="25">
        <v>10</v>
      </c>
    </row>
    <row r="138" spans="1:13" x14ac:dyDescent="0.2">
      <c r="A138" s="20" t="s">
        <v>5774</v>
      </c>
      <c r="B138" s="25" t="s">
        <v>1186</v>
      </c>
      <c r="C138" s="25" t="s">
        <v>1188</v>
      </c>
      <c r="D138" s="25" t="s">
        <v>5778</v>
      </c>
      <c r="E138" s="25" t="s">
        <v>4880</v>
      </c>
      <c r="F138" s="25">
        <v>17</v>
      </c>
      <c r="G138" s="25">
        <v>25</v>
      </c>
      <c r="H138" s="25">
        <v>3670.5</v>
      </c>
      <c r="I138" s="25">
        <v>37.200000000000003</v>
      </c>
      <c r="J138" s="25">
        <v>107</v>
      </c>
      <c r="K138" s="25">
        <v>-64</v>
      </c>
      <c r="L138" s="25">
        <v>13158</v>
      </c>
      <c r="M138" s="25">
        <v>-4</v>
      </c>
    </row>
    <row r="139" spans="1:13" x14ac:dyDescent="0.2">
      <c r="A139" s="20" t="s">
        <v>5774</v>
      </c>
      <c r="B139" s="25" t="s">
        <v>1189</v>
      </c>
      <c r="C139" s="25" t="s">
        <v>1191</v>
      </c>
      <c r="D139" s="25" t="s">
        <v>5778</v>
      </c>
      <c r="E139" s="25" t="s">
        <v>4881</v>
      </c>
      <c r="F139" s="25">
        <v>36</v>
      </c>
      <c r="G139" s="25">
        <v>-30</v>
      </c>
      <c r="H139" s="25">
        <v>7737.3</v>
      </c>
      <c r="I139" s="25">
        <v>-7.7</v>
      </c>
      <c r="J139" s="25">
        <v>108</v>
      </c>
      <c r="K139" s="25">
        <v>-44</v>
      </c>
      <c r="L139" s="25">
        <v>11156</v>
      </c>
      <c r="M139" s="25">
        <v>11</v>
      </c>
    </row>
    <row r="140" spans="1:13" x14ac:dyDescent="0.2">
      <c r="A140" s="20" t="s">
        <v>5774</v>
      </c>
      <c r="B140" s="25" t="s">
        <v>1192</v>
      </c>
      <c r="C140" s="25" t="s">
        <v>1194</v>
      </c>
      <c r="D140" s="25" t="s">
        <v>5778</v>
      </c>
      <c r="E140" s="25" t="s">
        <v>4882</v>
      </c>
      <c r="F140" s="25">
        <v>22</v>
      </c>
      <c r="G140" s="25">
        <v>21</v>
      </c>
      <c r="H140" s="25">
        <v>5203.8</v>
      </c>
      <c r="I140" s="25">
        <v>28.2</v>
      </c>
      <c r="J140" s="25">
        <v>76</v>
      </c>
      <c r="K140" s="25">
        <v>1</v>
      </c>
      <c r="L140" s="25">
        <v>12290</v>
      </c>
      <c r="M140" s="25">
        <v>1</v>
      </c>
    </row>
    <row r="141" spans="1:13" x14ac:dyDescent="0.2">
      <c r="A141" s="20" t="s">
        <v>5774</v>
      </c>
      <c r="B141" s="25" t="s">
        <v>1198</v>
      </c>
      <c r="C141" s="25" t="s">
        <v>1200</v>
      </c>
      <c r="D141" s="25" t="s">
        <v>5778</v>
      </c>
      <c r="E141" s="25" t="s">
        <v>4884</v>
      </c>
      <c r="F141" s="25">
        <v>28</v>
      </c>
      <c r="G141" s="25">
        <v>-28</v>
      </c>
      <c r="H141" s="25">
        <v>6906.9</v>
      </c>
      <c r="I141" s="25">
        <v>-26.2</v>
      </c>
      <c r="J141" s="25">
        <v>81</v>
      </c>
      <c r="K141" s="25">
        <v>-15</v>
      </c>
      <c r="L141" s="25">
        <v>12863</v>
      </c>
      <c r="M141" s="25">
        <v>-1</v>
      </c>
    </row>
    <row r="142" spans="1:13" x14ac:dyDescent="0.2">
      <c r="A142" s="20" t="s">
        <v>5774</v>
      </c>
      <c r="B142" s="25" t="s">
        <v>1210</v>
      </c>
      <c r="C142" s="25" t="s">
        <v>1212</v>
      </c>
      <c r="D142" s="25" t="s">
        <v>5778</v>
      </c>
      <c r="E142" s="25" t="s">
        <v>4888</v>
      </c>
      <c r="F142" s="25">
        <v>24</v>
      </c>
      <c r="G142" s="25">
        <v>14</v>
      </c>
      <c r="H142" s="25">
        <v>5610.3</v>
      </c>
      <c r="I142" s="25">
        <v>22.4</v>
      </c>
      <c r="J142" s="25">
        <v>109</v>
      </c>
      <c r="K142" s="25">
        <v>-45</v>
      </c>
      <c r="L142" s="25">
        <v>13301</v>
      </c>
      <c r="M142" s="25">
        <v>-7</v>
      </c>
    </row>
    <row r="143" spans="1:13" x14ac:dyDescent="0.2">
      <c r="A143" s="20" t="s">
        <v>5774</v>
      </c>
      <c r="B143" s="25" t="s">
        <v>1225</v>
      </c>
      <c r="C143" s="25" t="s">
        <v>1227</v>
      </c>
      <c r="D143" s="25" t="s">
        <v>5778</v>
      </c>
      <c r="E143" s="25" t="s">
        <v>4893</v>
      </c>
      <c r="F143" s="25">
        <v>23</v>
      </c>
      <c r="G143" s="25">
        <v>-4</v>
      </c>
      <c r="H143" s="25">
        <v>6558.7</v>
      </c>
      <c r="I143" s="25">
        <v>-19.399999999999999</v>
      </c>
      <c r="J143" s="25">
        <v>79</v>
      </c>
      <c r="K143" s="25">
        <v>-11</v>
      </c>
      <c r="L143" s="25">
        <v>12595</v>
      </c>
      <c r="M143" s="25">
        <v>1</v>
      </c>
    </row>
    <row r="144" spans="1:13" x14ac:dyDescent="0.2">
      <c r="A144" s="20" t="s">
        <v>5774</v>
      </c>
      <c r="B144" s="25" t="s">
        <v>1234</v>
      </c>
      <c r="C144" s="25" t="s">
        <v>1236</v>
      </c>
      <c r="D144" s="25" t="s">
        <v>5778</v>
      </c>
      <c r="E144" s="25" t="s">
        <v>4896</v>
      </c>
      <c r="F144" s="25">
        <v>18</v>
      </c>
      <c r="G144" s="25">
        <v>36</v>
      </c>
      <c r="H144" s="25">
        <v>4268.8999999999996</v>
      </c>
      <c r="I144" s="25">
        <v>41.4</v>
      </c>
      <c r="J144" s="25">
        <v>70</v>
      </c>
      <c r="K144" s="25">
        <v>10</v>
      </c>
      <c r="L144" s="25">
        <v>12845</v>
      </c>
      <c r="M144" s="25">
        <v>-3</v>
      </c>
    </row>
    <row r="145" spans="1:13" x14ac:dyDescent="0.2">
      <c r="A145" s="20" t="s">
        <v>5774</v>
      </c>
      <c r="B145" s="25" t="s">
        <v>1240</v>
      </c>
      <c r="C145" s="25" t="s">
        <v>1242</v>
      </c>
      <c r="D145" s="25" t="s">
        <v>5778</v>
      </c>
      <c r="E145" s="25" t="s">
        <v>4898</v>
      </c>
      <c r="F145" s="25">
        <v>19</v>
      </c>
      <c r="G145" s="25">
        <v>32</v>
      </c>
      <c r="H145" s="25">
        <v>5085.8999999999996</v>
      </c>
      <c r="I145" s="25">
        <v>29.8</v>
      </c>
      <c r="J145" s="25">
        <v>66</v>
      </c>
      <c r="K145" s="25">
        <v>15</v>
      </c>
      <c r="L145" s="25">
        <v>12833</v>
      </c>
      <c r="M145" s="25">
        <v>-3</v>
      </c>
    </row>
    <row r="146" spans="1:13" x14ac:dyDescent="0.2">
      <c r="A146" s="20" t="s">
        <v>5774</v>
      </c>
      <c r="B146" s="25" t="s">
        <v>1246</v>
      </c>
      <c r="C146" s="25" t="s">
        <v>1248</v>
      </c>
      <c r="D146" s="25" t="s">
        <v>5778</v>
      </c>
      <c r="E146" s="25" t="s">
        <v>4900</v>
      </c>
      <c r="F146" s="25">
        <v>23</v>
      </c>
      <c r="G146" s="25">
        <v>-4</v>
      </c>
      <c r="H146" s="25">
        <v>6063.9</v>
      </c>
      <c r="I146" s="25">
        <v>-9.6999999999999993</v>
      </c>
      <c r="J146" s="25">
        <v>65</v>
      </c>
      <c r="K146" s="25">
        <v>16</v>
      </c>
      <c r="L146" s="25">
        <v>13735</v>
      </c>
      <c r="M146" s="25">
        <v>-8</v>
      </c>
    </row>
    <row r="147" spans="1:13" x14ac:dyDescent="0.2">
      <c r="A147" s="20" t="s">
        <v>5774</v>
      </c>
      <c r="B147" s="25" t="s">
        <v>1270</v>
      </c>
      <c r="C147" s="25" t="s">
        <v>1272</v>
      </c>
      <c r="D147" s="25" t="s">
        <v>5778</v>
      </c>
      <c r="E147" s="25" t="s">
        <v>4909</v>
      </c>
      <c r="F147" s="25">
        <v>25</v>
      </c>
      <c r="G147" s="25">
        <v>-14</v>
      </c>
      <c r="H147" s="25">
        <v>5873.9</v>
      </c>
      <c r="I147" s="25">
        <v>-6</v>
      </c>
      <c r="J147" s="25">
        <v>88</v>
      </c>
      <c r="K147" s="25">
        <v>-28</v>
      </c>
      <c r="L147" s="25">
        <v>13736</v>
      </c>
      <c r="M147" s="25">
        <v>-8</v>
      </c>
    </row>
    <row r="148" spans="1:13" x14ac:dyDescent="0.2">
      <c r="A148" s="20" t="s">
        <v>5774</v>
      </c>
      <c r="B148" s="25" t="s">
        <v>1303</v>
      </c>
      <c r="C148" s="25" t="s">
        <v>1305</v>
      </c>
      <c r="D148" s="25" t="s">
        <v>5778</v>
      </c>
      <c r="E148" s="25" t="s">
        <v>4921</v>
      </c>
      <c r="F148" s="25">
        <v>29</v>
      </c>
      <c r="G148" s="25">
        <v>-4</v>
      </c>
      <c r="H148" s="25">
        <v>7074.3</v>
      </c>
      <c r="I148" s="25">
        <v>1.7</v>
      </c>
      <c r="J148" s="25">
        <v>90</v>
      </c>
      <c r="K148" s="25">
        <v>-19</v>
      </c>
      <c r="L148" s="25">
        <v>12491</v>
      </c>
      <c r="M148" s="25">
        <v>0</v>
      </c>
    </row>
    <row r="149" spans="1:13" x14ac:dyDescent="0.2">
      <c r="A149" s="20" t="s">
        <v>5774</v>
      </c>
      <c r="B149" s="25" t="s">
        <v>1306</v>
      </c>
      <c r="C149" s="25" t="s">
        <v>1308</v>
      </c>
      <c r="D149" s="25" t="s">
        <v>5778</v>
      </c>
      <c r="E149" s="25" t="s">
        <v>4922</v>
      </c>
      <c r="F149" s="25">
        <v>29</v>
      </c>
      <c r="G149" s="25">
        <v>-4</v>
      </c>
      <c r="H149" s="25">
        <v>6726.5</v>
      </c>
      <c r="I149" s="25">
        <v>6.6</v>
      </c>
      <c r="J149" s="25">
        <v>66</v>
      </c>
      <c r="K149" s="25">
        <v>15</v>
      </c>
      <c r="L149" s="25">
        <v>13318</v>
      </c>
      <c r="M149" s="25">
        <v>-7</v>
      </c>
    </row>
    <row r="150" spans="1:13" x14ac:dyDescent="0.2">
      <c r="A150" s="20" t="s">
        <v>5774</v>
      </c>
      <c r="B150" s="25" t="s">
        <v>1309</v>
      </c>
      <c r="C150" s="25" t="s">
        <v>1311</v>
      </c>
      <c r="D150" s="25" t="s">
        <v>5778</v>
      </c>
      <c r="E150" s="25" t="s">
        <v>4923</v>
      </c>
      <c r="F150" s="25">
        <v>24</v>
      </c>
      <c r="G150" s="25">
        <v>-9</v>
      </c>
      <c r="H150" s="25">
        <v>5848.4</v>
      </c>
      <c r="I150" s="25">
        <v>-5.5</v>
      </c>
      <c r="J150" s="25">
        <v>67</v>
      </c>
      <c r="K150" s="25">
        <v>12</v>
      </c>
      <c r="L150" s="25">
        <v>13820</v>
      </c>
      <c r="M150" s="25">
        <v>-9</v>
      </c>
    </row>
    <row r="151" spans="1:13" x14ac:dyDescent="0.2">
      <c r="A151" s="20" t="s">
        <v>5774</v>
      </c>
      <c r="B151" s="25" t="s">
        <v>1312</v>
      </c>
      <c r="C151" s="25" t="s">
        <v>1314</v>
      </c>
      <c r="D151" s="25" t="s">
        <v>5778</v>
      </c>
      <c r="E151" s="25" t="s">
        <v>4924</v>
      </c>
      <c r="F151" s="25">
        <v>26</v>
      </c>
      <c r="G151" s="25">
        <v>7</v>
      </c>
      <c r="H151" s="25">
        <v>5918.3</v>
      </c>
      <c r="I151" s="25">
        <v>18</v>
      </c>
      <c r="J151" s="25">
        <v>149</v>
      </c>
      <c r="K151" s="25">
        <v>-102</v>
      </c>
      <c r="L151" s="25">
        <v>12940</v>
      </c>
      <c r="M151" s="25">
        <v>-4</v>
      </c>
    </row>
    <row r="152" spans="1:13" x14ac:dyDescent="0.2">
      <c r="A152" s="20" t="s">
        <v>5774</v>
      </c>
      <c r="B152" s="25" t="s">
        <v>1315</v>
      </c>
      <c r="C152" s="25" t="s">
        <v>1317</v>
      </c>
      <c r="D152" s="25" t="s">
        <v>5778</v>
      </c>
      <c r="E152" s="25" t="s">
        <v>4925</v>
      </c>
      <c r="F152" s="25">
        <v>15</v>
      </c>
      <c r="G152" s="25">
        <v>47</v>
      </c>
      <c r="H152" s="25">
        <v>3837</v>
      </c>
      <c r="I152" s="25">
        <v>47.5</v>
      </c>
      <c r="J152" s="25">
        <v>74</v>
      </c>
      <c r="K152" s="25">
        <v>4</v>
      </c>
      <c r="L152" s="25">
        <v>13337</v>
      </c>
      <c r="M152" s="25">
        <v>-7</v>
      </c>
    </row>
    <row r="153" spans="1:13" x14ac:dyDescent="0.2">
      <c r="A153" s="20" t="s">
        <v>5774</v>
      </c>
      <c r="B153" s="25" t="s">
        <v>1318</v>
      </c>
      <c r="C153" s="25" t="s">
        <v>1320</v>
      </c>
      <c r="D153" s="25" t="s">
        <v>5778</v>
      </c>
      <c r="E153" s="25" t="s">
        <v>4926</v>
      </c>
      <c r="F153" s="25">
        <v>35</v>
      </c>
      <c r="G153" s="25">
        <v>-26</v>
      </c>
      <c r="H153" s="25">
        <v>9441.2999999999993</v>
      </c>
      <c r="I153" s="25">
        <v>-31.8</v>
      </c>
      <c r="J153" s="25">
        <v>68</v>
      </c>
      <c r="K153" s="25">
        <v>13</v>
      </c>
      <c r="L153" s="25">
        <v>12823</v>
      </c>
      <c r="M153" s="25">
        <v>-3</v>
      </c>
    </row>
    <row r="154" spans="1:13" x14ac:dyDescent="0.2">
      <c r="A154" s="20" t="s">
        <v>5774</v>
      </c>
      <c r="B154" s="25" t="s">
        <v>1351</v>
      </c>
      <c r="C154" s="25" t="s">
        <v>1353</v>
      </c>
      <c r="D154" s="25" t="s">
        <v>5778</v>
      </c>
      <c r="E154" s="25" t="s">
        <v>4937</v>
      </c>
      <c r="F154" s="25">
        <v>2</v>
      </c>
      <c r="G154" s="25">
        <v>94</v>
      </c>
      <c r="H154" s="25">
        <v>337.1</v>
      </c>
      <c r="I154" s="25">
        <v>97.1</v>
      </c>
      <c r="J154" s="25">
        <v>179</v>
      </c>
      <c r="K154" s="25">
        <v>-144</v>
      </c>
      <c r="L154" s="25">
        <v>12248</v>
      </c>
      <c r="M154" s="25">
        <v>2</v>
      </c>
    </row>
    <row r="155" spans="1:13" x14ac:dyDescent="0.2">
      <c r="A155" s="20" t="s">
        <v>5774</v>
      </c>
      <c r="B155" s="25" t="s">
        <v>1366</v>
      </c>
      <c r="C155" s="25" t="s">
        <v>1368</v>
      </c>
      <c r="D155" s="25" t="s">
        <v>5778</v>
      </c>
      <c r="E155" s="25" t="s">
        <v>4942</v>
      </c>
      <c r="F155" s="25">
        <v>36</v>
      </c>
      <c r="G155" s="25">
        <v>-30</v>
      </c>
      <c r="H155" s="25">
        <v>9364.1</v>
      </c>
      <c r="I155" s="25">
        <v>-30.7</v>
      </c>
      <c r="J155" s="25">
        <v>116</v>
      </c>
      <c r="K155" s="25">
        <v>-55</v>
      </c>
      <c r="L155" s="25">
        <v>13737</v>
      </c>
      <c r="M155" s="25">
        <v>-10</v>
      </c>
    </row>
    <row r="156" spans="1:13" x14ac:dyDescent="0.2">
      <c r="A156" s="20" t="s">
        <v>5774</v>
      </c>
      <c r="B156" s="25" t="s">
        <v>1369</v>
      </c>
      <c r="C156" s="25" t="s">
        <v>1371</v>
      </c>
      <c r="D156" s="25" t="s">
        <v>5778</v>
      </c>
      <c r="E156" s="25" t="s">
        <v>4943</v>
      </c>
      <c r="F156" s="25">
        <v>32</v>
      </c>
      <c r="G156" s="25">
        <v>-15</v>
      </c>
      <c r="H156" s="25">
        <v>7377.1</v>
      </c>
      <c r="I156" s="25">
        <v>-2.6</v>
      </c>
      <c r="J156" s="25">
        <v>79</v>
      </c>
      <c r="K156" s="25">
        <v>-3</v>
      </c>
      <c r="L156" s="25">
        <v>13922</v>
      </c>
      <c r="M156" s="25">
        <v>-12</v>
      </c>
    </row>
    <row r="157" spans="1:13" x14ac:dyDescent="0.2">
      <c r="A157" s="20" t="s">
        <v>5774</v>
      </c>
      <c r="B157" s="25" t="s">
        <v>1375</v>
      </c>
      <c r="C157" s="25" t="s">
        <v>1377</v>
      </c>
      <c r="D157" s="25" t="s">
        <v>5778</v>
      </c>
      <c r="E157" s="25" t="s">
        <v>4945</v>
      </c>
      <c r="F157" s="25">
        <v>21</v>
      </c>
      <c r="G157" s="25">
        <v>25</v>
      </c>
      <c r="H157" s="25">
        <v>4922.2</v>
      </c>
      <c r="I157" s="25">
        <v>32.200000000000003</v>
      </c>
      <c r="J157" s="25">
        <v>76</v>
      </c>
      <c r="K157" s="25">
        <v>1</v>
      </c>
      <c r="L157" s="25">
        <v>11952</v>
      </c>
      <c r="M157" s="25">
        <v>4</v>
      </c>
    </row>
    <row r="158" spans="1:13" x14ac:dyDescent="0.2">
      <c r="A158" s="20" t="s">
        <v>5774</v>
      </c>
      <c r="B158" s="25" t="s">
        <v>1387</v>
      </c>
      <c r="C158" s="25" t="s">
        <v>1389</v>
      </c>
      <c r="D158" s="25" t="s">
        <v>5778</v>
      </c>
      <c r="E158" s="25" t="s">
        <v>4952</v>
      </c>
      <c r="F158" s="25">
        <v>26</v>
      </c>
      <c r="G158" s="25">
        <v>7</v>
      </c>
      <c r="H158" s="25">
        <v>7676.3</v>
      </c>
      <c r="I158" s="25">
        <v>-6.8</v>
      </c>
      <c r="J158" s="25">
        <v>76</v>
      </c>
      <c r="K158" s="25">
        <v>1</v>
      </c>
      <c r="L158" s="25">
        <v>12139</v>
      </c>
      <c r="M158" s="25">
        <v>3</v>
      </c>
    </row>
    <row r="159" spans="1:13" x14ac:dyDescent="0.2">
      <c r="A159" s="20" t="s">
        <v>5774</v>
      </c>
      <c r="B159" s="25" t="s">
        <v>1390</v>
      </c>
      <c r="C159" s="25" t="s">
        <v>1392</v>
      </c>
      <c r="D159" s="25" t="s">
        <v>5778</v>
      </c>
      <c r="E159" s="25" t="s">
        <v>4953</v>
      </c>
      <c r="F159" s="25">
        <v>18</v>
      </c>
      <c r="G159" s="25">
        <v>36</v>
      </c>
      <c r="H159" s="25">
        <v>5132.6000000000004</v>
      </c>
      <c r="I159" s="25">
        <v>29.2</v>
      </c>
      <c r="J159" s="25">
        <v>37</v>
      </c>
      <c r="K159" s="25">
        <v>56</v>
      </c>
      <c r="L159" s="25">
        <v>11903</v>
      </c>
      <c r="M159" s="25">
        <v>5</v>
      </c>
    </row>
    <row r="160" spans="1:13" x14ac:dyDescent="0.2">
      <c r="A160" s="20" t="s">
        <v>5774</v>
      </c>
      <c r="B160" s="25" t="s">
        <v>1393</v>
      </c>
      <c r="C160" s="25" t="s">
        <v>1395</v>
      </c>
      <c r="D160" s="25" t="s">
        <v>5778</v>
      </c>
      <c r="E160" s="25" t="s">
        <v>4954</v>
      </c>
      <c r="F160" s="25">
        <v>28</v>
      </c>
      <c r="G160" s="25">
        <v>-1</v>
      </c>
      <c r="H160" s="25">
        <v>8994.1</v>
      </c>
      <c r="I160" s="25">
        <v>-25.5</v>
      </c>
      <c r="J160" s="25">
        <v>52</v>
      </c>
      <c r="K160" s="25">
        <v>35</v>
      </c>
      <c r="L160" s="25">
        <v>12190</v>
      </c>
      <c r="M160" s="25">
        <v>2</v>
      </c>
    </row>
    <row r="161" spans="1:13" x14ac:dyDescent="0.2">
      <c r="A161" s="20" t="s">
        <v>5774</v>
      </c>
      <c r="B161" s="25" t="s">
        <v>1396</v>
      </c>
      <c r="C161" s="25" t="s">
        <v>1398</v>
      </c>
      <c r="D161" s="25" t="s">
        <v>5778</v>
      </c>
      <c r="E161" s="25" t="s">
        <v>4955</v>
      </c>
      <c r="F161" s="25">
        <v>28</v>
      </c>
      <c r="G161" s="25">
        <v>-1</v>
      </c>
      <c r="H161" s="25">
        <v>8288.1</v>
      </c>
      <c r="I161" s="25">
        <v>-15.5</v>
      </c>
      <c r="J161" s="25">
        <v>68</v>
      </c>
      <c r="K161" s="25">
        <v>13</v>
      </c>
      <c r="L161" s="25">
        <v>12580</v>
      </c>
      <c r="M161" s="25">
        <v>-1</v>
      </c>
    </row>
    <row r="162" spans="1:13" x14ac:dyDescent="0.2">
      <c r="A162" s="20" t="s">
        <v>5774</v>
      </c>
      <c r="B162" s="25" t="s">
        <v>1399</v>
      </c>
      <c r="C162" s="25" t="s">
        <v>1401</v>
      </c>
      <c r="D162" s="25" t="s">
        <v>5778</v>
      </c>
      <c r="E162" s="25" t="s">
        <v>4958</v>
      </c>
      <c r="F162" s="25">
        <v>32</v>
      </c>
      <c r="G162" s="25">
        <v>-48</v>
      </c>
      <c r="H162" s="25">
        <v>8458.2000000000007</v>
      </c>
      <c r="I162" s="25">
        <v>-56.6</v>
      </c>
      <c r="J162" s="25">
        <v>101</v>
      </c>
      <c r="K162" s="25">
        <v>-53</v>
      </c>
      <c r="L162" s="25">
        <v>13763</v>
      </c>
      <c r="M162" s="25">
        <v>-8</v>
      </c>
    </row>
    <row r="163" spans="1:13" x14ac:dyDescent="0.2">
      <c r="A163" s="20" t="s">
        <v>5774</v>
      </c>
      <c r="B163" s="25" t="s">
        <v>1402</v>
      </c>
      <c r="C163" s="25" t="s">
        <v>1404</v>
      </c>
      <c r="D163" s="25" t="s">
        <v>5778</v>
      </c>
      <c r="E163" s="25" t="s">
        <v>4959</v>
      </c>
      <c r="F163" s="25">
        <v>29</v>
      </c>
      <c r="G163" s="25">
        <v>-33</v>
      </c>
      <c r="H163" s="25">
        <v>6939.7</v>
      </c>
      <c r="I163" s="25">
        <v>-26.9</v>
      </c>
      <c r="J163" s="25">
        <v>100</v>
      </c>
      <c r="K163" s="25">
        <v>-51</v>
      </c>
      <c r="L163" s="25">
        <v>13377</v>
      </c>
      <c r="M163" s="25">
        <v>-5</v>
      </c>
    </row>
    <row r="164" spans="1:13" x14ac:dyDescent="0.2">
      <c r="A164" s="20" t="s">
        <v>5774</v>
      </c>
      <c r="B164" s="25" t="s">
        <v>1408</v>
      </c>
      <c r="C164" s="25" t="s">
        <v>1410</v>
      </c>
      <c r="D164" s="25" t="s">
        <v>5778</v>
      </c>
      <c r="E164" s="25" t="s">
        <v>4961</v>
      </c>
      <c r="F164" s="25">
        <v>28</v>
      </c>
      <c r="G164" s="25">
        <v>-1</v>
      </c>
      <c r="H164" s="25">
        <v>7717</v>
      </c>
      <c r="I164" s="25">
        <v>-7.4</v>
      </c>
      <c r="J164" s="25">
        <v>52</v>
      </c>
      <c r="K164" s="25">
        <v>35</v>
      </c>
      <c r="L164" s="25">
        <v>10399</v>
      </c>
      <c r="M164" s="25">
        <v>17</v>
      </c>
    </row>
    <row r="165" spans="1:13" x14ac:dyDescent="0.2">
      <c r="A165" s="20" t="s">
        <v>5774</v>
      </c>
      <c r="B165" s="25" t="s">
        <v>1414</v>
      </c>
      <c r="C165" s="25" t="s">
        <v>1416</v>
      </c>
      <c r="D165" s="25" t="s">
        <v>5778</v>
      </c>
      <c r="E165" s="25" t="s">
        <v>4963</v>
      </c>
      <c r="F165" s="25">
        <v>29</v>
      </c>
      <c r="G165" s="25">
        <v>-4</v>
      </c>
      <c r="H165" s="25">
        <v>6629.9</v>
      </c>
      <c r="I165" s="25">
        <v>8</v>
      </c>
      <c r="J165" s="25">
        <v>59</v>
      </c>
      <c r="K165" s="25">
        <v>25</v>
      </c>
      <c r="L165" s="25">
        <v>12659</v>
      </c>
      <c r="M165" s="25">
        <v>-2</v>
      </c>
    </row>
    <row r="166" spans="1:13" x14ac:dyDescent="0.2">
      <c r="A166" s="20" t="s">
        <v>5774</v>
      </c>
      <c r="B166" s="25" t="s">
        <v>1420</v>
      </c>
      <c r="C166" s="25" t="s">
        <v>1422</v>
      </c>
      <c r="D166" s="25" t="s">
        <v>5778</v>
      </c>
      <c r="E166" s="25" t="s">
        <v>4965</v>
      </c>
      <c r="F166" s="25">
        <v>30</v>
      </c>
      <c r="G166" s="25">
        <v>-8</v>
      </c>
      <c r="H166" s="25">
        <v>7708.2</v>
      </c>
      <c r="I166" s="25">
        <v>-7.3</v>
      </c>
      <c r="J166" s="25">
        <v>54</v>
      </c>
      <c r="K166" s="25">
        <v>32</v>
      </c>
      <c r="L166" s="25">
        <v>12586</v>
      </c>
      <c r="M166" s="25">
        <v>-1</v>
      </c>
    </row>
    <row r="167" spans="1:13" x14ac:dyDescent="0.2">
      <c r="A167" s="20" t="s">
        <v>5774</v>
      </c>
      <c r="B167" s="25" t="s">
        <v>1423</v>
      </c>
      <c r="C167" s="25" t="s">
        <v>1425</v>
      </c>
      <c r="D167" s="25" t="s">
        <v>5778</v>
      </c>
      <c r="E167" s="25" t="s">
        <v>4966</v>
      </c>
      <c r="F167" s="25">
        <v>37</v>
      </c>
      <c r="G167" s="25">
        <v>-33</v>
      </c>
      <c r="H167" s="25">
        <v>9748.2999999999993</v>
      </c>
      <c r="I167" s="25">
        <v>-36.200000000000003</v>
      </c>
      <c r="J167" s="25">
        <v>58</v>
      </c>
      <c r="K167" s="25">
        <v>27</v>
      </c>
      <c r="L167" s="25">
        <v>12744</v>
      </c>
      <c r="M167" s="25">
        <v>-2</v>
      </c>
    </row>
    <row r="168" spans="1:13" x14ac:dyDescent="0.2">
      <c r="A168" s="20" t="s">
        <v>5774</v>
      </c>
      <c r="B168" s="25" t="s">
        <v>931</v>
      </c>
      <c r="C168" s="25" t="s">
        <v>933</v>
      </c>
      <c r="D168" s="25" t="s">
        <v>5779</v>
      </c>
      <c r="E168" s="25" t="s">
        <v>4793</v>
      </c>
      <c r="F168" s="25">
        <v>21</v>
      </c>
      <c r="G168" s="25">
        <v>6</v>
      </c>
      <c r="H168" s="25">
        <v>5090.6000000000004</v>
      </c>
      <c r="I168" s="25">
        <v>9.4</v>
      </c>
      <c r="J168" s="25">
        <v>77</v>
      </c>
      <c r="K168" s="25">
        <v>-7</v>
      </c>
      <c r="L168" s="25">
        <v>13622</v>
      </c>
      <c r="M168" s="25">
        <v>-7</v>
      </c>
    </row>
    <row r="169" spans="1:13" x14ac:dyDescent="0.2">
      <c r="A169" s="20" t="s">
        <v>5774</v>
      </c>
      <c r="B169" s="25" t="s">
        <v>1084</v>
      </c>
      <c r="C169" s="25" t="s">
        <v>1086</v>
      </c>
      <c r="D169" s="25" t="s">
        <v>5779</v>
      </c>
      <c r="E169" s="25" t="s">
        <v>4845</v>
      </c>
      <c r="F169" s="25">
        <v>22</v>
      </c>
      <c r="G169" s="25">
        <v>21</v>
      </c>
      <c r="H169" s="25">
        <v>5328.2</v>
      </c>
      <c r="I169" s="25">
        <v>26.4</v>
      </c>
      <c r="J169" s="25">
        <v>44</v>
      </c>
      <c r="K169" s="25">
        <v>46</v>
      </c>
      <c r="L169" s="25">
        <v>12052</v>
      </c>
      <c r="M169" s="25">
        <v>3</v>
      </c>
    </row>
    <row r="170" spans="1:13" x14ac:dyDescent="0.2">
      <c r="A170" s="20" t="s">
        <v>5774</v>
      </c>
      <c r="B170" s="25" t="s">
        <v>1087</v>
      </c>
      <c r="C170" s="25" t="s">
        <v>1089</v>
      </c>
      <c r="D170" s="25" t="s">
        <v>5779</v>
      </c>
      <c r="E170" s="25" t="s">
        <v>4846</v>
      </c>
      <c r="F170" s="25">
        <v>21</v>
      </c>
      <c r="G170" s="25">
        <v>25</v>
      </c>
      <c r="H170" s="25">
        <v>5074.8</v>
      </c>
      <c r="I170" s="25">
        <v>30</v>
      </c>
      <c r="J170" s="25">
        <v>66</v>
      </c>
      <c r="K170" s="25">
        <v>15</v>
      </c>
      <c r="L170" s="25">
        <v>13196</v>
      </c>
      <c r="M170" s="25">
        <v>-6</v>
      </c>
    </row>
    <row r="171" spans="1:13" x14ac:dyDescent="0.2">
      <c r="A171" s="20" t="s">
        <v>5774</v>
      </c>
      <c r="B171" s="25" t="s">
        <v>298</v>
      </c>
      <c r="C171" s="25" t="s">
        <v>300</v>
      </c>
      <c r="D171" s="25" t="s">
        <v>5780</v>
      </c>
      <c r="E171" s="25" t="s">
        <v>4128</v>
      </c>
      <c r="F171" s="25">
        <v>12</v>
      </c>
      <c r="G171" s="25">
        <v>58</v>
      </c>
      <c r="H171" s="25">
        <v>2644</v>
      </c>
      <c r="I171" s="25">
        <v>64.400000000000006</v>
      </c>
      <c r="J171" s="25">
        <v>46</v>
      </c>
      <c r="K171" s="25">
        <v>44</v>
      </c>
      <c r="L171" s="25">
        <v>11875</v>
      </c>
      <c r="M171" s="25">
        <v>5</v>
      </c>
    </row>
    <row r="172" spans="1:13" x14ac:dyDescent="0.2">
      <c r="A172" s="20" t="s">
        <v>5774</v>
      </c>
      <c r="B172" s="25" t="s">
        <v>301</v>
      </c>
      <c r="C172" s="25" t="s">
        <v>303</v>
      </c>
      <c r="D172" s="25" t="s">
        <v>5780</v>
      </c>
      <c r="E172" s="25" t="s">
        <v>4129</v>
      </c>
      <c r="F172" s="25">
        <v>25</v>
      </c>
      <c r="G172" s="25">
        <v>10</v>
      </c>
      <c r="H172" s="25">
        <v>5772.6</v>
      </c>
      <c r="I172" s="25">
        <v>20.100000000000001</v>
      </c>
      <c r="J172" s="25">
        <v>75</v>
      </c>
      <c r="K172" s="25">
        <v>3</v>
      </c>
      <c r="L172" s="25">
        <v>12573</v>
      </c>
      <c r="M172" s="25">
        <v>-1</v>
      </c>
    </row>
    <row r="173" spans="1:13" x14ac:dyDescent="0.2">
      <c r="A173" s="20" t="s">
        <v>5774</v>
      </c>
      <c r="B173" s="25" t="s">
        <v>304</v>
      </c>
      <c r="C173" s="25" t="s">
        <v>306</v>
      </c>
      <c r="D173" s="25" t="s">
        <v>5780</v>
      </c>
      <c r="E173" s="25" t="s">
        <v>4138</v>
      </c>
      <c r="F173" s="25">
        <v>24</v>
      </c>
      <c r="G173" s="25">
        <v>-9</v>
      </c>
      <c r="H173" s="25">
        <v>6781.6</v>
      </c>
      <c r="I173" s="25">
        <v>-23.8</v>
      </c>
      <c r="J173" s="25">
        <v>82</v>
      </c>
      <c r="K173" s="25">
        <v>-17</v>
      </c>
      <c r="L173" s="25">
        <v>13877</v>
      </c>
      <c r="M173" s="25">
        <v>-9</v>
      </c>
    </row>
    <row r="174" spans="1:13" x14ac:dyDescent="0.2">
      <c r="A174" s="20" t="s">
        <v>5774</v>
      </c>
      <c r="B174" s="25" t="s">
        <v>334</v>
      </c>
      <c r="C174" s="25" t="s">
        <v>336</v>
      </c>
      <c r="D174" s="25" t="s">
        <v>5780</v>
      </c>
      <c r="E174" s="25" t="s">
        <v>4198</v>
      </c>
      <c r="F174" s="25">
        <v>20</v>
      </c>
      <c r="G174" s="25">
        <v>29</v>
      </c>
      <c r="H174" s="25">
        <v>4391</v>
      </c>
      <c r="I174" s="25">
        <v>39.700000000000003</v>
      </c>
      <c r="J174" s="25">
        <v>125</v>
      </c>
      <c r="K174" s="25">
        <v>-68</v>
      </c>
      <c r="L174" s="25">
        <v>12834</v>
      </c>
      <c r="M174" s="25">
        <v>-3</v>
      </c>
    </row>
    <row r="175" spans="1:13" x14ac:dyDescent="0.2">
      <c r="A175" s="20" t="s">
        <v>5774</v>
      </c>
      <c r="B175" s="25" t="s">
        <v>337</v>
      </c>
      <c r="C175" s="25" t="s">
        <v>339</v>
      </c>
      <c r="D175" s="25" t="s">
        <v>5780</v>
      </c>
      <c r="E175" s="25" t="s">
        <v>4205</v>
      </c>
      <c r="F175" s="25">
        <v>16</v>
      </c>
      <c r="G175" s="25">
        <v>43</v>
      </c>
      <c r="H175" s="25">
        <v>3872.6</v>
      </c>
      <c r="I175" s="25">
        <v>47</v>
      </c>
      <c r="J175" s="25">
        <v>60</v>
      </c>
      <c r="K175" s="25">
        <v>24</v>
      </c>
      <c r="L175" s="25">
        <v>12494</v>
      </c>
      <c r="M175" s="25">
        <v>0</v>
      </c>
    </row>
    <row r="176" spans="1:13" x14ac:dyDescent="0.2">
      <c r="A176" s="20" t="s">
        <v>5774</v>
      </c>
      <c r="B176" s="25" t="s">
        <v>340</v>
      </c>
      <c r="C176" s="25" t="s">
        <v>342</v>
      </c>
      <c r="D176" s="25" t="s">
        <v>5780</v>
      </c>
      <c r="E176" s="25" t="s">
        <v>4219</v>
      </c>
      <c r="F176" s="25">
        <v>21</v>
      </c>
      <c r="G176" s="25">
        <v>25</v>
      </c>
      <c r="H176" s="25">
        <v>4763.6000000000004</v>
      </c>
      <c r="I176" s="25">
        <v>34.4</v>
      </c>
      <c r="J176" s="25">
        <v>136</v>
      </c>
      <c r="K176" s="25">
        <v>-83</v>
      </c>
      <c r="L176" s="25">
        <v>11303</v>
      </c>
      <c r="M176" s="25">
        <v>9</v>
      </c>
    </row>
    <row r="177" spans="1:13" x14ac:dyDescent="0.2">
      <c r="A177" s="20" t="s">
        <v>5774</v>
      </c>
      <c r="B177" s="25" t="s">
        <v>343</v>
      </c>
      <c r="C177" s="25" t="s">
        <v>345</v>
      </c>
      <c r="D177" s="25" t="s">
        <v>5780</v>
      </c>
      <c r="E177" s="25" t="s">
        <v>4226</v>
      </c>
      <c r="F177" s="25">
        <v>20</v>
      </c>
      <c r="G177" s="25">
        <v>29</v>
      </c>
      <c r="H177" s="25">
        <v>5260.7</v>
      </c>
      <c r="I177" s="25">
        <v>27.4</v>
      </c>
      <c r="J177" s="25">
        <v>58</v>
      </c>
      <c r="K177" s="25">
        <v>27</v>
      </c>
      <c r="L177" s="25">
        <v>12241</v>
      </c>
      <c r="M177" s="25">
        <v>2</v>
      </c>
    </row>
    <row r="178" spans="1:13" x14ac:dyDescent="0.2">
      <c r="A178" s="20" t="s">
        <v>5774</v>
      </c>
      <c r="B178" s="25" t="s">
        <v>346</v>
      </c>
      <c r="C178" s="25" t="s">
        <v>348</v>
      </c>
      <c r="D178" s="25" t="s">
        <v>5780</v>
      </c>
      <c r="E178" s="25" t="s">
        <v>4229</v>
      </c>
      <c r="F178" s="25">
        <v>18</v>
      </c>
      <c r="G178" s="25">
        <v>36</v>
      </c>
      <c r="H178" s="25">
        <v>4176.8999999999996</v>
      </c>
      <c r="I178" s="25">
        <v>42.7</v>
      </c>
      <c r="J178" s="25">
        <v>49</v>
      </c>
      <c r="K178" s="25">
        <v>39</v>
      </c>
      <c r="L178" s="25">
        <v>12029</v>
      </c>
      <c r="M178" s="25">
        <v>4</v>
      </c>
    </row>
    <row r="179" spans="1:13" x14ac:dyDescent="0.2">
      <c r="A179" s="20" t="s">
        <v>5774</v>
      </c>
      <c r="B179" s="25" t="s">
        <v>349</v>
      </c>
      <c r="C179" s="25" t="s">
        <v>351</v>
      </c>
      <c r="D179" s="25" t="s">
        <v>5780</v>
      </c>
      <c r="E179" s="25" t="s">
        <v>4239</v>
      </c>
      <c r="F179" s="25">
        <v>30</v>
      </c>
      <c r="G179" s="25">
        <v>-38</v>
      </c>
      <c r="H179" s="25">
        <v>8500.2999999999993</v>
      </c>
      <c r="I179" s="25">
        <v>-57.4</v>
      </c>
      <c r="J179" s="25">
        <v>81</v>
      </c>
      <c r="K179" s="25">
        <v>-15</v>
      </c>
      <c r="L179" s="25">
        <v>13490</v>
      </c>
      <c r="M179" s="25">
        <v>-6</v>
      </c>
    </row>
    <row r="180" spans="1:13" x14ac:dyDescent="0.2">
      <c r="A180" s="20" t="s">
        <v>5774</v>
      </c>
      <c r="B180" s="25" t="s">
        <v>352</v>
      </c>
      <c r="C180" s="25" t="s">
        <v>354</v>
      </c>
      <c r="D180" s="25" t="s">
        <v>5780</v>
      </c>
      <c r="E180" s="25" t="s">
        <v>4254</v>
      </c>
      <c r="F180" s="25">
        <v>11</v>
      </c>
      <c r="G180" s="25">
        <v>61</v>
      </c>
      <c r="H180" s="25">
        <v>2031.3</v>
      </c>
      <c r="I180" s="25">
        <v>73.099999999999994</v>
      </c>
      <c r="J180" s="25">
        <v>48</v>
      </c>
      <c r="K180" s="25">
        <v>41</v>
      </c>
      <c r="L180" s="25">
        <v>12522</v>
      </c>
      <c r="M180" s="25">
        <v>0</v>
      </c>
    </row>
    <row r="181" spans="1:13" x14ac:dyDescent="0.2">
      <c r="A181" s="20" t="s">
        <v>5774</v>
      </c>
      <c r="B181" s="25" t="s">
        <v>355</v>
      </c>
      <c r="C181" s="25" t="s">
        <v>357</v>
      </c>
      <c r="D181" s="25" t="s">
        <v>5780</v>
      </c>
      <c r="E181" s="25" t="s">
        <v>4263</v>
      </c>
      <c r="F181" s="25">
        <v>22</v>
      </c>
      <c r="G181" s="25">
        <v>21</v>
      </c>
      <c r="H181" s="25">
        <v>5148.3999999999996</v>
      </c>
      <c r="I181" s="25">
        <v>29</v>
      </c>
      <c r="J181" s="25">
        <v>68</v>
      </c>
      <c r="K181" s="25">
        <v>13</v>
      </c>
      <c r="L181" s="25">
        <v>12234</v>
      </c>
      <c r="M181" s="25">
        <v>2</v>
      </c>
    </row>
    <row r="182" spans="1:13" x14ac:dyDescent="0.2">
      <c r="A182" s="20" t="s">
        <v>5774</v>
      </c>
      <c r="B182" s="25" t="s">
        <v>358</v>
      </c>
      <c r="C182" s="25" t="s">
        <v>360</v>
      </c>
      <c r="D182" s="25" t="s">
        <v>5780</v>
      </c>
      <c r="E182" s="25" t="s">
        <v>4264</v>
      </c>
      <c r="F182" s="25">
        <v>22</v>
      </c>
      <c r="G182" s="25">
        <v>21</v>
      </c>
      <c r="H182" s="25">
        <v>5966.3</v>
      </c>
      <c r="I182" s="25">
        <v>17.399999999999999</v>
      </c>
      <c r="J182" s="25">
        <v>57</v>
      </c>
      <c r="K182" s="25">
        <v>28</v>
      </c>
      <c r="L182" s="25">
        <v>12383</v>
      </c>
      <c r="M182" s="25">
        <v>1</v>
      </c>
    </row>
    <row r="183" spans="1:13" x14ac:dyDescent="0.2">
      <c r="A183" s="20" t="s">
        <v>5774</v>
      </c>
      <c r="B183" s="25" t="s">
        <v>361</v>
      </c>
      <c r="C183" s="25" t="s">
        <v>363</v>
      </c>
      <c r="D183" s="25" t="s">
        <v>5780</v>
      </c>
      <c r="E183" s="25" t="s">
        <v>4270</v>
      </c>
      <c r="F183" s="25">
        <v>21</v>
      </c>
      <c r="G183" s="25">
        <v>6</v>
      </c>
      <c r="H183" s="25">
        <v>5536.8</v>
      </c>
      <c r="I183" s="25">
        <v>0.6</v>
      </c>
      <c r="J183" s="25">
        <v>67</v>
      </c>
      <c r="K183" s="25">
        <v>12</v>
      </c>
      <c r="L183" s="25">
        <v>13524</v>
      </c>
      <c r="M183" s="25">
        <v>-7</v>
      </c>
    </row>
    <row r="184" spans="1:13" x14ac:dyDescent="0.2">
      <c r="A184" s="20" t="s">
        <v>5774</v>
      </c>
      <c r="B184" s="25" t="s">
        <v>364</v>
      </c>
      <c r="C184" s="25" t="s">
        <v>366</v>
      </c>
      <c r="D184" s="25" t="s">
        <v>5780</v>
      </c>
      <c r="E184" s="25" t="s">
        <v>4277</v>
      </c>
      <c r="F184" s="25">
        <v>20</v>
      </c>
      <c r="G184" s="25">
        <v>11</v>
      </c>
      <c r="H184" s="25">
        <v>5076.7</v>
      </c>
      <c r="I184" s="25">
        <v>9.6</v>
      </c>
      <c r="J184" s="25">
        <v>81</v>
      </c>
      <c r="K184" s="25">
        <v>-15</v>
      </c>
      <c r="L184" s="25">
        <v>14044</v>
      </c>
      <c r="M184" s="25">
        <v>-11</v>
      </c>
    </row>
    <row r="185" spans="1:13" x14ac:dyDescent="0.2">
      <c r="A185" s="20" t="s">
        <v>5774</v>
      </c>
      <c r="B185" s="25" t="s">
        <v>367</v>
      </c>
      <c r="C185" s="25" t="s">
        <v>369</v>
      </c>
      <c r="D185" s="25" t="s">
        <v>5780</v>
      </c>
      <c r="E185" s="25" t="s">
        <v>4289</v>
      </c>
      <c r="F185" s="25">
        <v>21</v>
      </c>
      <c r="G185" s="25">
        <v>25</v>
      </c>
      <c r="H185" s="25">
        <v>4859.3999999999996</v>
      </c>
      <c r="I185" s="25">
        <v>33</v>
      </c>
      <c r="J185" s="25">
        <v>99</v>
      </c>
      <c r="K185" s="25">
        <v>-31</v>
      </c>
      <c r="L185" s="25">
        <v>11942</v>
      </c>
      <c r="M185" s="25">
        <v>4</v>
      </c>
    </row>
    <row r="186" spans="1:13" x14ac:dyDescent="0.2">
      <c r="A186" s="20" t="s">
        <v>5774</v>
      </c>
      <c r="B186" s="25" t="s">
        <v>370</v>
      </c>
      <c r="C186" s="25" t="s">
        <v>372</v>
      </c>
      <c r="D186" s="25" t="s">
        <v>5780</v>
      </c>
      <c r="E186" s="25" t="s">
        <v>4294</v>
      </c>
      <c r="F186" s="25">
        <v>20</v>
      </c>
      <c r="G186" s="25">
        <v>29</v>
      </c>
      <c r="H186" s="25">
        <v>4524.6000000000004</v>
      </c>
      <c r="I186" s="25">
        <v>37.799999999999997</v>
      </c>
      <c r="J186" s="25">
        <v>107</v>
      </c>
      <c r="K186" s="25">
        <v>-43</v>
      </c>
      <c r="L186" s="25">
        <v>12652</v>
      </c>
      <c r="M186" s="25">
        <v>-1</v>
      </c>
    </row>
    <row r="187" spans="1:13" x14ac:dyDescent="0.2">
      <c r="A187" s="20" t="s">
        <v>5774</v>
      </c>
      <c r="B187" s="25" t="s">
        <v>373</v>
      </c>
      <c r="C187" s="25" t="s">
        <v>375</v>
      </c>
      <c r="D187" s="25" t="s">
        <v>5780</v>
      </c>
      <c r="E187" s="25" t="s">
        <v>4300</v>
      </c>
      <c r="F187" s="25">
        <v>14</v>
      </c>
      <c r="G187" s="25">
        <v>40</v>
      </c>
      <c r="H187" s="25">
        <v>3956.8</v>
      </c>
      <c r="I187" s="25">
        <v>31.6</v>
      </c>
      <c r="J187" s="25">
        <v>99</v>
      </c>
      <c r="K187" s="25">
        <v>-49</v>
      </c>
      <c r="L187" s="25">
        <v>13429</v>
      </c>
      <c r="M187" s="25">
        <v>-6</v>
      </c>
    </row>
    <row r="188" spans="1:13" x14ac:dyDescent="0.2">
      <c r="A188" s="20" t="s">
        <v>5774</v>
      </c>
      <c r="B188" s="25" t="s">
        <v>376</v>
      </c>
      <c r="C188" s="25" t="s">
        <v>378</v>
      </c>
      <c r="D188" s="25" t="s">
        <v>5780</v>
      </c>
      <c r="E188" s="25" t="s">
        <v>4304</v>
      </c>
      <c r="F188" s="25">
        <v>1</v>
      </c>
      <c r="G188" s="25">
        <v>103</v>
      </c>
      <c r="H188" s="25">
        <v>180.3</v>
      </c>
      <c r="I188" s="25">
        <v>105.5</v>
      </c>
      <c r="J188" s="25">
        <v>32</v>
      </c>
      <c r="K188" s="25">
        <v>78</v>
      </c>
      <c r="L188" s="25">
        <v>14069</v>
      </c>
      <c r="M188" s="25">
        <v>-11</v>
      </c>
    </row>
    <row r="189" spans="1:13" x14ac:dyDescent="0.2">
      <c r="A189" s="20" t="s">
        <v>5774</v>
      </c>
      <c r="B189" s="25" t="s">
        <v>379</v>
      </c>
      <c r="C189" s="25" t="s">
        <v>381</v>
      </c>
      <c r="D189" s="25" t="s">
        <v>5780</v>
      </c>
      <c r="E189" s="25" t="s">
        <v>4305</v>
      </c>
      <c r="F189" s="25">
        <v>4</v>
      </c>
      <c r="G189" s="25">
        <v>87</v>
      </c>
      <c r="H189" s="25">
        <v>784.7</v>
      </c>
      <c r="I189" s="25">
        <v>90.7</v>
      </c>
      <c r="J189" s="25">
        <v>50</v>
      </c>
      <c r="K189" s="25">
        <v>38</v>
      </c>
      <c r="L189" s="25">
        <v>13388</v>
      </c>
      <c r="M189" s="25">
        <v>-7</v>
      </c>
    </row>
    <row r="190" spans="1:13" x14ac:dyDescent="0.2">
      <c r="A190" s="20" t="s">
        <v>5774</v>
      </c>
      <c r="B190" s="25" t="s">
        <v>382</v>
      </c>
      <c r="C190" s="25" t="s">
        <v>384</v>
      </c>
      <c r="D190" s="25" t="s">
        <v>5780</v>
      </c>
      <c r="E190" s="25" t="s">
        <v>4306</v>
      </c>
      <c r="F190" s="25">
        <v>21</v>
      </c>
      <c r="G190" s="25">
        <v>25</v>
      </c>
      <c r="H190" s="25">
        <v>5055.8999999999996</v>
      </c>
      <c r="I190" s="25">
        <v>30.3</v>
      </c>
      <c r="J190" s="25">
        <v>84</v>
      </c>
      <c r="K190" s="25">
        <v>-10</v>
      </c>
      <c r="L190" s="25">
        <v>13145</v>
      </c>
      <c r="M190" s="25">
        <v>-5</v>
      </c>
    </row>
    <row r="191" spans="1:13" x14ac:dyDescent="0.2">
      <c r="A191" s="20" t="s">
        <v>5774</v>
      </c>
      <c r="B191" s="25" t="s">
        <v>385</v>
      </c>
      <c r="C191" s="25" t="s">
        <v>387</v>
      </c>
      <c r="D191" s="25" t="s">
        <v>5780</v>
      </c>
      <c r="E191" s="25" t="s">
        <v>4308</v>
      </c>
      <c r="F191" s="25">
        <v>20</v>
      </c>
      <c r="G191" s="25">
        <v>11</v>
      </c>
      <c r="H191" s="25">
        <v>4557.8999999999996</v>
      </c>
      <c r="I191" s="25">
        <v>19.8</v>
      </c>
      <c r="J191" s="25">
        <v>73</v>
      </c>
      <c r="K191" s="25">
        <v>0</v>
      </c>
      <c r="L191" s="25">
        <v>13249</v>
      </c>
      <c r="M191" s="25">
        <v>-4</v>
      </c>
    </row>
    <row r="192" spans="1:13" x14ac:dyDescent="0.2">
      <c r="A192" s="20" t="s">
        <v>5774</v>
      </c>
      <c r="B192" s="25" t="s">
        <v>388</v>
      </c>
      <c r="C192" s="25" t="s">
        <v>390</v>
      </c>
      <c r="D192" s="25" t="s">
        <v>5780</v>
      </c>
      <c r="E192" s="25" t="s">
        <v>4313</v>
      </c>
      <c r="F192" s="25">
        <v>20</v>
      </c>
      <c r="G192" s="25">
        <v>29</v>
      </c>
      <c r="H192" s="25">
        <v>4686</v>
      </c>
      <c r="I192" s="25">
        <v>35.5</v>
      </c>
      <c r="J192" s="25">
        <v>66</v>
      </c>
      <c r="K192" s="25">
        <v>15</v>
      </c>
      <c r="L192" s="25">
        <v>12360</v>
      </c>
      <c r="M192" s="25">
        <v>1</v>
      </c>
    </row>
    <row r="193" spans="1:13" x14ac:dyDescent="0.2">
      <c r="A193" s="20" t="s">
        <v>5774</v>
      </c>
      <c r="B193" s="25" t="s">
        <v>391</v>
      </c>
      <c r="C193" s="25" t="s">
        <v>393</v>
      </c>
      <c r="D193" s="25" t="s">
        <v>5780</v>
      </c>
      <c r="E193" s="25" t="s">
        <v>4317</v>
      </c>
      <c r="F193" s="25">
        <v>36</v>
      </c>
      <c r="G193" s="25">
        <v>-67</v>
      </c>
      <c r="H193" s="25">
        <v>9936.5</v>
      </c>
      <c r="I193" s="25">
        <v>-85.6</v>
      </c>
      <c r="J193" s="25">
        <v>78</v>
      </c>
      <c r="K193" s="25">
        <v>-9</v>
      </c>
      <c r="L193" s="25">
        <v>12960</v>
      </c>
      <c r="M193" s="25">
        <v>-2</v>
      </c>
    </row>
    <row r="194" spans="1:13" x14ac:dyDescent="0.2">
      <c r="A194" s="20" t="s">
        <v>5774</v>
      </c>
      <c r="B194" s="25" t="s">
        <v>394</v>
      </c>
      <c r="C194" s="25" t="s">
        <v>396</v>
      </c>
      <c r="D194" s="25" t="s">
        <v>5780</v>
      </c>
      <c r="E194" s="25" t="s">
        <v>4318</v>
      </c>
      <c r="F194" s="25">
        <v>19</v>
      </c>
      <c r="G194" s="25">
        <v>15</v>
      </c>
      <c r="H194" s="25">
        <v>4147.7</v>
      </c>
      <c r="I194" s="25">
        <v>27.8</v>
      </c>
      <c r="J194" s="25">
        <v>97</v>
      </c>
      <c r="K194" s="25">
        <v>-45</v>
      </c>
      <c r="L194" s="25">
        <v>14002</v>
      </c>
      <c r="M194" s="25">
        <v>-10</v>
      </c>
    </row>
    <row r="195" spans="1:13" x14ac:dyDescent="0.2">
      <c r="A195" s="20" t="s">
        <v>5774</v>
      </c>
      <c r="B195" s="25" t="s">
        <v>397</v>
      </c>
      <c r="C195" s="25" t="s">
        <v>399</v>
      </c>
      <c r="D195" s="25" t="s">
        <v>5780</v>
      </c>
      <c r="E195" s="25" t="s">
        <v>4321</v>
      </c>
      <c r="F195" s="25">
        <v>13</v>
      </c>
      <c r="G195" s="25">
        <v>54</v>
      </c>
      <c r="H195" s="25">
        <v>2882.1</v>
      </c>
      <c r="I195" s="25">
        <v>61</v>
      </c>
      <c r="J195" s="25">
        <v>106</v>
      </c>
      <c r="K195" s="25">
        <v>-41</v>
      </c>
      <c r="L195" s="25">
        <v>13489</v>
      </c>
      <c r="M195" s="25">
        <v>-8</v>
      </c>
    </row>
    <row r="196" spans="1:13" x14ac:dyDescent="0.2">
      <c r="A196" s="20" t="s">
        <v>5774</v>
      </c>
      <c r="B196" s="25" t="s">
        <v>403</v>
      </c>
      <c r="C196" s="25" t="s">
        <v>405</v>
      </c>
      <c r="D196" s="25" t="s">
        <v>5780</v>
      </c>
      <c r="E196" s="25" t="s">
        <v>4325</v>
      </c>
      <c r="F196" s="25">
        <v>34</v>
      </c>
      <c r="G196" s="25">
        <v>-22</v>
      </c>
      <c r="H196" s="25">
        <v>8965.9</v>
      </c>
      <c r="I196" s="25">
        <v>-25.1</v>
      </c>
      <c r="J196" s="25">
        <v>49</v>
      </c>
      <c r="K196" s="25">
        <v>39</v>
      </c>
      <c r="L196" s="25">
        <v>13057</v>
      </c>
      <c r="M196" s="25">
        <v>-5</v>
      </c>
    </row>
    <row r="197" spans="1:13" x14ac:dyDescent="0.2">
      <c r="A197" s="20" t="s">
        <v>5774</v>
      </c>
      <c r="B197" s="25" t="s">
        <v>406</v>
      </c>
      <c r="C197" s="25" t="s">
        <v>408</v>
      </c>
      <c r="D197" s="25" t="s">
        <v>5780</v>
      </c>
      <c r="E197" s="25" t="s">
        <v>4326</v>
      </c>
      <c r="F197" s="25">
        <v>34</v>
      </c>
      <c r="G197" s="25">
        <v>-58</v>
      </c>
      <c r="H197" s="25">
        <v>9138.9</v>
      </c>
      <c r="I197" s="25">
        <v>-69.900000000000006</v>
      </c>
      <c r="J197" s="25">
        <v>75</v>
      </c>
      <c r="K197" s="25">
        <v>-3</v>
      </c>
      <c r="L197" s="25">
        <v>14025</v>
      </c>
      <c r="M197" s="25">
        <v>-10</v>
      </c>
    </row>
    <row r="198" spans="1:13" x14ac:dyDescent="0.2">
      <c r="A198" s="20" t="s">
        <v>5774</v>
      </c>
      <c r="B198" s="25" t="s">
        <v>409</v>
      </c>
      <c r="C198" s="25" t="s">
        <v>411</v>
      </c>
      <c r="D198" s="25" t="s">
        <v>5780</v>
      </c>
      <c r="E198" s="25" t="s">
        <v>4333</v>
      </c>
      <c r="F198" s="25">
        <v>20</v>
      </c>
      <c r="G198" s="25">
        <v>29</v>
      </c>
      <c r="H198" s="25">
        <v>4243.8999999999996</v>
      </c>
      <c r="I198" s="25">
        <v>41.8</v>
      </c>
      <c r="J198" s="25">
        <v>104</v>
      </c>
      <c r="K198" s="25">
        <v>-38</v>
      </c>
      <c r="L198" s="25">
        <v>13104</v>
      </c>
      <c r="M198" s="25">
        <v>-5</v>
      </c>
    </row>
    <row r="199" spans="1:13" x14ac:dyDescent="0.2">
      <c r="A199" s="20" t="s">
        <v>5774</v>
      </c>
      <c r="B199" s="25" t="s">
        <v>412</v>
      </c>
      <c r="C199" s="25" t="s">
        <v>414</v>
      </c>
      <c r="D199" s="25" t="s">
        <v>5780</v>
      </c>
      <c r="E199" s="25" t="s">
        <v>4337</v>
      </c>
      <c r="F199" s="25">
        <v>16</v>
      </c>
      <c r="G199" s="25">
        <v>43</v>
      </c>
      <c r="H199" s="25">
        <v>3837.5</v>
      </c>
      <c r="I199" s="25">
        <v>47.5</v>
      </c>
      <c r="J199" s="25">
        <v>60</v>
      </c>
      <c r="K199" s="25">
        <v>24</v>
      </c>
      <c r="L199" s="25">
        <v>10480</v>
      </c>
      <c r="M199" s="25">
        <v>16</v>
      </c>
    </row>
    <row r="200" spans="1:13" x14ac:dyDescent="0.2">
      <c r="A200" s="20" t="s">
        <v>5774</v>
      </c>
      <c r="B200" s="25" t="s">
        <v>415</v>
      </c>
      <c r="C200" s="25" t="s">
        <v>417</v>
      </c>
      <c r="D200" s="25" t="s">
        <v>5780</v>
      </c>
      <c r="E200" s="25" t="s">
        <v>4340</v>
      </c>
      <c r="F200" s="25">
        <v>31</v>
      </c>
      <c r="G200" s="25">
        <v>-11</v>
      </c>
      <c r="H200" s="25">
        <v>8123.9</v>
      </c>
      <c r="I200" s="25">
        <v>-13.2</v>
      </c>
      <c r="J200" s="25">
        <v>79</v>
      </c>
      <c r="K200" s="25">
        <v>-3</v>
      </c>
      <c r="L200" s="25">
        <v>13491</v>
      </c>
      <c r="M200" s="25">
        <v>-8</v>
      </c>
    </row>
    <row r="201" spans="1:13" x14ac:dyDescent="0.2">
      <c r="A201" s="20" t="s">
        <v>5774</v>
      </c>
      <c r="B201" s="25" t="s">
        <v>418</v>
      </c>
      <c r="C201" s="25" t="s">
        <v>420</v>
      </c>
      <c r="D201" s="25" t="s">
        <v>5780</v>
      </c>
      <c r="E201" s="25" t="s">
        <v>4346</v>
      </c>
      <c r="F201" s="25">
        <v>18</v>
      </c>
      <c r="G201" s="25">
        <v>20</v>
      </c>
      <c r="H201" s="25">
        <v>4455.7</v>
      </c>
      <c r="I201" s="25">
        <v>21.8</v>
      </c>
      <c r="J201" s="25">
        <v>82</v>
      </c>
      <c r="K201" s="25">
        <v>-17</v>
      </c>
      <c r="L201" s="25">
        <v>14104</v>
      </c>
      <c r="M201" s="25">
        <v>-11</v>
      </c>
    </row>
    <row r="202" spans="1:13" x14ac:dyDescent="0.2">
      <c r="A202" s="20" t="s">
        <v>5774</v>
      </c>
      <c r="B202" s="25" t="s">
        <v>421</v>
      </c>
      <c r="C202" s="25" t="s">
        <v>423</v>
      </c>
      <c r="D202" s="25" t="s">
        <v>5780</v>
      </c>
      <c r="E202" s="25" t="s">
        <v>4352</v>
      </c>
      <c r="F202" s="25">
        <v>16</v>
      </c>
      <c r="G202" s="25">
        <v>43</v>
      </c>
      <c r="H202" s="25">
        <v>3133.2</v>
      </c>
      <c r="I202" s="25">
        <v>57.5</v>
      </c>
      <c r="J202" s="25">
        <v>53</v>
      </c>
      <c r="K202" s="25">
        <v>34</v>
      </c>
      <c r="L202" s="25">
        <v>12383</v>
      </c>
      <c r="M202" s="25">
        <v>1</v>
      </c>
    </row>
    <row r="203" spans="1:13" x14ac:dyDescent="0.2">
      <c r="A203" s="20" t="s">
        <v>5774</v>
      </c>
      <c r="B203" s="25" t="s">
        <v>424</v>
      </c>
      <c r="C203" s="25" t="s">
        <v>426</v>
      </c>
      <c r="D203" s="25" t="s">
        <v>5780</v>
      </c>
      <c r="E203" s="25" t="s">
        <v>4355</v>
      </c>
      <c r="F203" s="25">
        <v>22</v>
      </c>
      <c r="G203" s="25">
        <v>21</v>
      </c>
      <c r="H203" s="25">
        <v>4965.7</v>
      </c>
      <c r="I203" s="25">
        <v>31.5</v>
      </c>
      <c r="J203" s="25">
        <v>90</v>
      </c>
      <c r="K203" s="25">
        <v>-19</v>
      </c>
      <c r="L203" s="25">
        <v>13224</v>
      </c>
      <c r="M203" s="25">
        <v>-6</v>
      </c>
    </row>
    <row r="204" spans="1:13" x14ac:dyDescent="0.2">
      <c r="A204" s="20" t="s">
        <v>5774</v>
      </c>
      <c r="B204" s="25" t="s">
        <v>427</v>
      </c>
      <c r="C204" s="25" t="s">
        <v>429</v>
      </c>
      <c r="D204" s="25" t="s">
        <v>5780</v>
      </c>
      <c r="E204" s="25" t="s">
        <v>4359</v>
      </c>
      <c r="F204" s="25">
        <v>12</v>
      </c>
      <c r="G204" s="25">
        <v>50</v>
      </c>
      <c r="H204" s="25">
        <v>3535.5</v>
      </c>
      <c r="I204" s="25">
        <v>39.799999999999997</v>
      </c>
      <c r="J204" s="25">
        <v>97</v>
      </c>
      <c r="K204" s="25">
        <v>-45</v>
      </c>
      <c r="L204" s="25">
        <v>12993</v>
      </c>
      <c r="M204" s="25">
        <v>-2</v>
      </c>
    </row>
    <row r="205" spans="1:13" x14ac:dyDescent="0.2">
      <c r="A205" s="20" t="s">
        <v>5774</v>
      </c>
      <c r="B205" s="25" t="s">
        <v>430</v>
      </c>
      <c r="C205" s="25" t="s">
        <v>432</v>
      </c>
      <c r="D205" s="25" t="s">
        <v>5780</v>
      </c>
      <c r="E205" s="25" t="s">
        <v>4360</v>
      </c>
      <c r="F205" s="25">
        <v>21</v>
      </c>
      <c r="G205" s="25">
        <v>25</v>
      </c>
      <c r="H205" s="25">
        <v>5733.3</v>
      </c>
      <c r="I205" s="25">
        <v>20.7</v>
      </c>
      <c r="J205" s="25">
        <v>63</v>
      </c>
      <c r="K205" s="25">
        <v>20</v>
      </c>
      <c r="L205" s="25">
        <v>11996</v>
      </c>
      <c r="M205" s="25">
        <v>4</v>
      </c>
    </row>
    <row r="206" spans="1:13" x14ac:dyDescent="0.2">
      <c r="A206" s="20" t="s">
        <v>5774</v>
      </c>
      <c r="B206" s="25" t="s">
        <v>433</v>
      </c>
      <c r="C206" s="25" t="s">
        <v>435</v>
      </c>
      <c r="D206" s="25" t="s">
        <v>5780</v>
      </c>
      <c r="E206" s="25" t="s">
        <v>4361</v>
      </c>
      <c r="F206" s="25">
        <v>26</v>
      </c>
      <c r="G206" s="25">
        <v>7</v>
      </c>
      <c r="H206" s="25">
        <v>6189.7</v>
      </c>
      <c r="I206" s="25">
        <v>14.2</v>
      </c>
      <c r="J206" s="25">
        <v>67</v>
      </c>
      <c r="K206" s="25">
        <v>14</v>
      </c>
      <c r="L206" s="25">
        <v>13396</v>
      </c>
      <c r="M206" s="25">
        <v>-7</v>
      </c>
    </row>
    <row r="207" spans="1:13" x14ac:dyDescent="0.2">
      <c r="A207" s="20" t="s">
        <v>5774</v>
      </c>
      <c r="B207" s="25" t="s">
        <v>436</v>
      </c>
      <c r="C207" s="25" t="s">
        <v>438</v>
      </c>
      <c r="D207" s="25" t="s">
        <v>5780</v>
      </c>
      <c r="E207" s="25" t="s">
        <v>4365</v>
      </c>
      <c r="F207" s="25">
        <v>13</v>
      </c>
      <c r="G207" s="25">
        <v>45</v>
      </c>
      <c r="H207" s="25">
        <v>3077.3</v>
      </c>
      <c r="I207" s="25">
        <v>48.8</v>
      </c>
      <c r="J207" s="25">
        <v>105</v>
      </c>
      <c r="K207" s="25">
        <v>-61</v>
      </c>
      <c r="L207" s="25">
        <v>13481</v>
      </c>
      <c r="M207" s="25">
        <v>-6</v>
      </c>
    </row>
    <row r="208" spans="1:13" x14ac:dyDescent="0.2">
      <c r="A208" s="20" t="s">
        <v>5774</v>
      </c>
      <c r="B208" s="25" t="s">
        <v>439</v>
      </c>
      <c r="C208" s="25" t="s">
        <v>441</v>
      </c>
      <c r="D208" s="25" t="s">
        <v>5780</v>
      </c>
      <c r="E208" s="25" t="s">
        <v>4367</v>
      </c>
      <c r="F208" s="25">
        <v>9</v>
      </c>
      <c r="G208" s="25">
        <v>69</v>
      </c>
      <c r="H208" s="25">
        <v>1943.9</v>
      </c>
      <c r="I208" s="25">
        <v>74.3</v>
      </c>
      <c r="J208" s="25">
        <v>53</v>
      </c>
      <c r="K208" s="25">
        <v>34</v>
      </c>
      <c r="L208" s="25">
        <v>11685</v>
      </c>
      <c r="M208" s="25">
        <v>6</v>
      </c>
    </row>
    <row r="209" spans="1:13" x14ac:dyDescent="0.2">
      <c r="A209" s="20" t="s">
        <v>5774</v>
      </c>
      <c r="B209" s="25" t="s">
        <v>442</v>
      </c>
      <c r="C209" s="25" t="s">
        <v>444</v>
      </c>
      <c r="D209" s="25" t="s">
        <v>5780</v>
      </c>
      <c r="E209" s="25" t="s">
        <v>4368</v>
      </c>
      <c r="F209" s="25">
        <v>20</v>
      </c>
      <c r="G209" s="25">
        <v>29</v>
      </c>
      <c r="H209" s="25">
        <v>4698</v>
      </c>
      <c r="I209" s="25">
        <v>35.299999999999997</v>
      </c>
      <c r="J209" s="25">
        <v>73</v>
      </c>
      <c r="K209" s="25">
        <v>5</v>
      </c>
      <c r="L209" s="25">
        <v>13265</v>
      </c>
      <c r="M209" s="25">
        <v>-6</v>
      </c>
    </row>
    <row r="210" spans="1:13" x14ac:dyDescent="0.2">
      <c r="A210" s="20" t="s">
        <v>5774</v>
      </c>
      <c r="B210" s="25" t="s">
        <v>445</v>
      </c>
      <c r="C210" s="25" t="s">
        <v>447</v>
      </c>
      <c r="D210" s="25" t="s">
        <v>5780</v>
      </c>
      <c r="E210" s="25" t="s">
        <v>4369</v>
      </c>
      <c r="F210" s="25">
        <v>15</v>
      </c>
      <c r="G210" s="25">
        <v>47</v>
      </c>
      <c r="H210" s="25">
        <v>3026.4</v>
      </c>
      <c r="I210" s="25">
        <v>59</v>
      </c>
      <c r="J210" s="25">
        <v>114</v>
      </c>
      <c r="K210" s="25">
        <v>-52</v>
      </c>
      <c r="L210" s="25">
        <v>13729</v>
      </c>
      <c r="M210" s="25">
        <v>-10</v>
      </c>
    </row>
    <row r="211" spans="1:13" x14ac:dyDescent="0.2">
      <c r="A211" s="20" t="s">
        <v>5774</v>
      </c>
      <c r="B211" s="25" t="s">
        <v>448</v>
      </c>
      <c r="C211" s="25" t="s">
        <v>450</v>
      </c>
      <c r="D211" s="25" t="s">
        <v>5780</v>
      </c>
      <c r="E211" s="25" t="s">
        <v>4370</v>
      </c>
      <c r="F211" s="25">
        <v>41</v>
      </c>
      <c r="G211" s="25">
        <v>-48</v>
      </c>
      <c r="H211" s="25">
        <v>11122.1</v>
      </c>
      <c r="I211" s="25">
        <v>-55.6</v>
      </c>
      <c r="J211" s="25">
        <v>85</v>
      </c>
      <c r="K211" s="25">
        <v>-11</v>
      </c>
      <c r="L211" s="25">
        <v>13874</v>
      </c>
      <c r="M211" s="25">
        <v>-11</v>
      </c>
    </row>
    <row r="212" spans="1:13" x14ac:dyDescent="0.2">
      <c r="A212" s="20" t="s">
        <v>5774</v>
      </c>
      <c r="B212" s="25" t="s">
        <v>451</v>
      </c>
      <c r="C212" s="25" t="s">
        <v>453</v>
      </c>
      <c r="D212" s="25" t="s">
        <v>5780</v>
      </c>
      <c r="E212" s="25" t="s">
        <v>4371</v>
      </c>
      <c r="F212" s="25">
        <v>36</v>
      </c>
      <c r="G212" s="25">
        <v>-67</v>
      </c>
      <c r="H212" s="25">
        <v>9094</v>
      </c>
      <c r="I212" s="25">
        <v>-69.099999999999994</v>
      </c>
      <c r="J212" s="25">
        <v>159</v>
      </c>
      <c r="K212" s="25">
        <v>-163</v>
      </c>
      <c r="L212" s="25">
        <v>13003</v>
      </c>
      <c r="M212" s="25">
        <v>-2</v>
      </c>
    </row>
    <row r="213" spans="1:13" x14ac:dyDescent="0.2">
      <c r="A213" s="20" t="s">
        <v>5774</v>
      </c>
      <c r="B213" s="25" t="s">
        <v>454</v>
      </c>
      <c r="C213" s="25" t="s">
        <v>456</v>
      </c>
      <c r="D213" s="25" t="s">
        <v>5780</v>
      </c>
      <c r="E213" s="25" t="s">
        <v>4374</v>
      </c>
      <c r="F213" s="25">
        <v>35</v>
      </c>
      <c r="G213" s="25">
        <v>-63</v>
      </c>
      <c r="H213" s="25">
        <v>9963.2999999999993</v>
      </c>
      <c r="I213" s="25">
        <v>-86.1</v>
      </c>
      <c r="J213" s="25">
        <v>101</v>
      </c>
      <c r="K213" s="25">
        <v>-53</v>
      </c>
      <c r="L213" s="25">
        <v>14098</v>
      </c>
      <c r="M213" s="25">
        <v>-11</v>
      </c>
    </row>
    <row r="214" spans="1:13" x14ac:dyDescent="0.2">
      <c r="A214" s="20" t="s">
        <v>5774</v>
      </c>
      <c r="B214" s="25" t="s">
        <v>457</v>
      </c>
      <c r="C214" s="25" t="s">
        <v>459</v>
      </c>
      <c r="D214" s="25" t="s">
        <v>5780</v>
      </c>
      <c r="E214" s="25" t="s">
        <v>4375</v>
      </c>
      <c r="F214" s="25">
        <v>25</v>
      </c>
      <c r="G214" s="25">
        <v>10</v>
      </c>
      <c r="H214" s="25">
        <v>6585.5</v>
      </c>
      <c r="I214" s="25">
        <v>8.6</v>
      </c>
      <c r="J214" s="25">
        <v>40</v>
      </c>
      <c r="K214" s="25">
        <v>52</v>
      </c>
      <c r="L214" s="25">
        <v>12412</v>
      </c>
      <c r="M214" s="25">
        <v>0</v>
      </c>
    </row>
    <row r="215" spans="1:13" x14ac:dyDescent="0.2">
      <c r="A215" s="20" t="s">
        <v>5774</v>
      </c>
      <c r="B215" s="25" t="s">
        <v>271</v>
      </c>
      <c r="C215" s="25" t="s">
        <v>273</v>
      </c>
      <c r="D215" s="25" t="s">
        <v>5780</v>
      </c>
      <c r="E215" s="25" t="s">
        <v>4376</v>
      </c>
      <c r="F215" s="25">
        <v>38</v>
      </c>
      <c r="G215" s="25">
        <v>-37</v>
      </c>
      <c r="H215" s="25">
        <v>8655.7000000000007</v>
      </c>
      <c r="I215" s="25">
        <v>-20.7</v>
      </c>
      <c r="J215" s="25">
        <v>125</v>
      </c>
      <c r="K215" s="25">
        <v>-68</v>
      </c>
      <c r="L215" s="25">
        <v>11821</v>
      </c>
      <c r="M215" s="25">
        <v>5</v>
      </c>
    </row>
    <row r="216" spans="1:13" x14ac:dyDescent="0.2">
      <c r="A216" s="20" t="s">
        <v>5774</v>
      </c>
      <c r="B216" s="25" t="s">
        <v>460</v>
      </c>
      <c r="C216" s="25" t="s">
        <v>462</v>
      </c>
      <c r="D216" s="25" t="s">
        <v>5780</v>
      </c>
      <c r="E216" s="25" t="s">
        <v>4377</v>
      </c>
      <c r="F216" s="25">
        <v>29</v>
      </c>
      <c r="G216" s="25">
        <v>-4</v>
      </c>
      <c r="H216" s="25">
        <v>6758</v>
      </c>
      <c r="I216" s="25">
        <v>6.2</v>
      </c>
      <c r="J216" s="25">
        <v>109</v>
      </c>
      <c r="K216" s="25">
        <v>-45</v>
      </c>
      <c r="L216" s="25">
        <v>13725</v>
      </c>
      <c r="M216" s="25">
        <v>-10</v>
      </c>
    </row>
    <row r="217" spans="1:13" x14ac:dyDescent="0.2">
      <c r="A217" s="20" t="s">
        <v>5774</v>
      </c>
      <c r="B217" s="25" t="s">
        <v>463</v>
      </c>
      <c r="C217" s="25" t="s">
        <v>465</v>
      </c>
      <c r="D217" s="25" t="s">
        <v>5780</v>
      </c>
      <c r="E217" s="25" t="s">
        <v>4378</v>
      </c>
      <c r="F217" s="25">
        <v>31</v>
      </c>
      <c r="G217" s="25">
        <v>-11</v>
      </c>
      <c r="H217" s="25">
        <v>8430.9</v>
      </c>
      <c r="I217" s="25">
        <v>-17.5</v>
      </c>
      <c r="J217" s="25">
        <v>54</v>
      </c>
      <c r="K217" s="25">
        <v>32</v>
      </c>
      <c r="L217" s="25">
        <v>12841</v>
      </c>
      <c r="M217" s="25">
        <v>-3</v>
      </c>
    </row>
    <row r="218" spans="1:13" x14ac:dyDescent="0.2">
      <c r="A218" s="20" t="s">
        <v>5774</v>
      </c>
      <c r="B218" s="25" t="s">
        <v>466</v>
      </c>
      <c r="C218" s="25" t="s">
        <v>468</v>
      </c>
      <c r="D218" s="25" t="s">
        <v>5780</v>
      </c>
      <c r="E218" s="25" t="s">
        <v>4379</v>
      </c>
      <c r="F218" s="25">
        <v>19</v>
      </c>
      <c r="G218" s="25">
        <v>32</v>
      </c>
      <c r="H218" s="25">
        <v>4908.8</v>
      </c>
      <c r="I218" s="25">
        <v>32.299999999999997</v>
      </c>
      <c r="J218" s="25">
        <v>69</v>
      </c>
      <c r="K218" s="25">
        <v>11</v>
      </c>
      <c r="L218" s="25">
        <v>11956</v>
      </c>
      <c r="M218" s="25">
        <v>4</v>
      </c>
    </row>
    <row r="219" spans="1:13" x14ac:dyDescent="0.2">
      <c r="A219" s="20" t="s">
        <v>5774</v>
      </c>
      <c r="B219" s="25" t="s">
        <v>469</v>
      </c>
      <c r="C219" s="25" t="s">
        <v>471</v>
      </c>
      <c r="D219" s="25" t="s">
        <v>5780</v>
      </c>
      <c r="E219" s="25" t="s">
        <v>4386</v>
      </c>
      <c r="F219" s="25">
        <v>31</v>
      </c>
      <c r="G219" s="25">
        <v>-11</v>
      </c>
      <c r="H219" s="25">
        <v>8964.5</v>
      </c>
      <c r="I219" s="25">
        <v>-25.1</v>
      </c>
      <c r="J219" s="25">
        <v>69</v>
      </c>
      <c r="K219" s="25">
        <v>11</v>
      </c>
      <c r="L219" s="25">
        <v>12858</v>
      </c>
      <c r="M219" s="25">
        <v>-3</v>
      </c>
    </row>
    <row r="220" spans="1:13" x14ac:dyDescent="0.2">
      <c r="A220" s="20" t="s">
        <v>5774</v>
      </c>
      <c r="B220" s="25" t="s">
        <v>472</v>
      </c>
      <c r="C220" s="25" t="s">
        <v>474</v>
      </c>
      <c r="D220" s="25" t="s">
        <v>5780</v>
      </c>
      <c r="E220" s="25" t="s">
        <v>4387</v>
      </c>
      <c r="F220" s="25">
        <v>30</v>
      </c>
      <c r="G220" s="25">
        <v>-8</v>
      </c>
      <c r="H220" s="25">
        <v>8263.1</v>
      </c>
      <c r="I220" s="25">
        <v>-15.2</v>
      </c>
      <c r="J220" s="25">
        <v>60</v>
      </c>
      <c r="K220" s="25">
        <v>24</v>
      </c>
      <c r="L220" s="25">
        <v>13271</v>
      </c>
      <c r="M220" s="25">
        <v>-6</v>
      </c>
    </row>
    <row r="221" spans="1:13" x14ac:dyDescent="0.2">
      <c r="A221" s="20" t="s">
        <v>5774</v>
      </c>
      <c r="B221" s="25" t="s">
        <v>475</v>
      </c>
      <c r="C221" s="25" t="s">
        <v>477</v>
      </c>
      <c r="D221" s="25" t="s">
        <v>5780</v>
      </c>
      <c r="E221" s="25" t="s">
        <v>4388</v>
      </c>
      <c r="F221" s="25">
        <v>15</v>
      </c>
      <c r="G221" s="25">
        <v>47</v>
      </c>
      <c r="H221" s="25">
        <v>3532.3</v>
      </c>
      <c r="I221" s="25">
        <v>51.8</v>
      </c>
      <c r="J221" s="25">
        <v>55</v>
      </c>
      <c r="K221" s="25">
        <v>31</v>
      </c>
      <c r="L221" s="25">
        <v>12133</v>
      </c>
      <c r="M221" s="25">
        <v>3</v>
      </c>
    </row>
    <row r="222" spans="1:13" x14ac:dyDescent="0.2">
      <c r="A222" s="20" t="s">
        <v>5774</v>
      </c>
      <c r="B222" s="25" t="s">
        <v>478</v>
      </c>
      <c r="C222" s="25" t="s">
        <v>480</v>
      </c>
      <c r="D222" s="25" t="s">
        <v>5780</v>
      </c>
      <c r="E222" s="25" t="s">
        <v>4389</v>
      </c>
      <c r="F222" s="25">
        <v>25</v>
      </c>
      <c r="G222" s="25">
        <v>10</v>
      </c>
      <c r="H222" s="25">
        <v>5621.9</v>
      </c>
      <c r="I222" s="25">
        <v>22.2</v>
      </c>
      <c r="J222" s="25">
        <v>62</v>
      </c>
      <c r="K222" s="25">
        <v>21</v>
      </c>
      <c r="L222" s="25">
        <v>12615</v>
      </c>
      <c r="M222" s="25">
        <v>-1</v>
      </c>
    </row>
    <row r="223" spans="1:13" x14ac:dyDescent="0.2">
      <c r="A223" s="20" t="s">
        <v>5774</v>
      </c>
      <c r="B223" s="25" t="s">
        <v>481</v>
      </c>
      <c r="C223" s="25" t="s">
        <v>483</v>
      </c>
      <c r="D223" s="25" t="s">
        <v>5780</v>
      </c>
      <c r="E223" s="25" t="s">
        <v>4392</v>
      </c>
      <c r="F223" s="25">
        <v>23</v>
      </c>
      <c r="G223" s="25">
        <v>18</v>
      </c>
      <c r="H223" s="25">
        <v>5952.9</v>
      </c>
      <c r="I223" s="25">
        <v>17.600000000000001</v>
      </c>
      <c r="J223" s="25">
        <v>68</v>
      </c>
      <c r="K223" s="25">
        <v>13</v>
      </c>
      <c r="L223" s="25">
        <v>13220</v>
      </c>
      <c r="M223" s="25">
        <v>-6</v>
      </c>
    </row>
    <row r="224" spans="1:13" x14ac:dyDescent="0.2">
      <c r="A224" s="20" t="s">
        <v>5774</v>
      </c>
      <c r="B224" s="25" t="s">
        <v>484</v>
      </c>
      <c r="C224" s="25" t="s">
        <v>486</v>
      </c>
      <c r="D224" s="25" t="s">
        <v>5780</v>
      </c>
      <c r="E224" s="25" t="s">
        <v>4393</v>
      </c>
      <c r="F224" s="25">
        <v>14</v>
      </c>
      <c r="G224" s="25">
        <v>51</v>
      </c>
      <c r="H224" s="25">
        <v>3511</v>
      </c>
      <c r="I224" s="25">
        <v>52.1</v>
      </c>
      <c r="J224" s="25">
        <v>75</v>
      </c>
      <c r="K224" s="25">
        <v>3</v>
      </c>
      <c r="L224" s="25">
        <v>13118</v>
      </c>
      <c r="M224" s="25">
        <v>-5</v>
      </c>
    </row>
    <row r="225" spans="1:13" x14ac:dyDescent="0.2">
      <c r="A225" s="20" t="s">
        <v>5774</v>
      </c>
      <c r="B225" s="25" t="s">
        <v>487</v>
      </c>
      <c r="C225" s="25" t="s">
        <v>489</v>
      </c>
      <c r="D225" s="25" t="s">
        <v>5780</v>
      </c>
      <c r="E225" s="25" t="s">
        <v>4396</v>
      </c>
      <c r="F225" s="25">
        <v>3</v>
      </c>
      <c r="G225" s="25">
        <v>91</v>
      </c>
      <c r="H225" s="25">
        <v>514.20000000000005</v>
      </c>
      <c r="I225" s="25">
        <v>94.6</v>
      </c>
      <c r="J225" s="25">
        <v>40</v>
      </c>
      <c r="K225" s="25">
        <v>52</v>
      </c>
      <c r="L225" s="25">
        <v>12545</v>
      </c>
      <c r="M225" s="25">
        <v>-1</v>
      </c>
    </row>
    <row r="226" spans="1:13" x14ac:dyDescent="0.2">
      <c r="A226" s="20" t="s">
        <v>5774</v>
      </c>
      <c r="B226" s="25" t="s">
        <v>490</v>
      </c>
      <c r="C226" s="25" t="s">
        <v>492</v>
      </c>
      <c r="D226" s="25" t="s">
        <v>5780</v>
      </c>
      <c r="E226" s="25" t="s">
        <v>4398</v>
      </c>
      <c r="F226" s="25">
        <v>13</v>
      </c>
      <c r="G226" s="25">
        <v>54</v>
      </c>
      <c r="H226" s="25">
        <v>3311.2</v>
      </c>
      <c r="I226" s="25">
        <v>55</v>
      </c>
      <c r="J226" s="25">
        <v>72</v>
      </c>
      <c r="K226" s="25">
        <v>7</v>
      </c>
      <c r="L226" s="25">
        <v>12520</v>
      </c>
      <c r="M226" s="25">
        <v>0</v>
      </c>
    </row>
    <row r="227" spans="1:13" x14ac:dyDescent="0.2">
      <c r="A227" s="20" t="s">
        <v>5774</v>
      </c>
      <c r="B227" s="25" t="s">
        <v>493</v>
      </c>
      <c r="C227" s="25" t="s">
        <v>495</v>
      </c>
      <c r="D227" s="25" t="s">
        <v>5780</v>
      </c>
      <c r="E227" s="25" t="s">
        <v>4404</v>
      </c>
      <c r="F227" s="25">
        <v>20</v>
      </c>
      <c r="G227" s="25">
        <v>29</v>
      </c>
      <c r="H227" s="25">
        <v>4797.8999999999996</v>
      </c>
      <c r="I227" s="25">
        <v>33.9</v>
      </c>
      <c r="J227" s="25">
        <v>96</v>
      </c>
      <c r="K227" s="25">
        <v>-27</v>
      </c>
      <c r="L227" s="25">
        <v>13394</v>
      </c>
      <c r="M227" s="25">
        <v>-7</v>
      </c>
    </row>
    <row r="228" spans="1:13" x14ac:dyDescent="0.2">
      <c r="A228" s="20" t="s">
        <v>5774</v>
      </c>
      <c r="B228" s="25" t="s">
        <v>499</v>
      </c>
      <c r="C228" s="25" t="s">
        <v>501</v>
      </c>
      <c r="D228" s="25" t="s">
        <v>5780</v>
      </c>
      <c r="E228" s="25" t="s">
        <v>4406</v>
      </c>
      <c r="F228" s="25">
        <v>21</v>
      </c>
      <c r="G228" s="25">
        <v>25</v>
      </c>
      <c r="H228" s="25">
        <v>4568.5</v>
      </c>
      <c r="I228" s="25">
        <v>37.200000000000003</v>
      </c>
      <c r="J228" s="25">
        <v>69</v>
      </c>
      <c r="K228" s="25">
        <v>11</v>
      </c>
      <c r="L228" s="25">
        <v>11785</v>
      </c>
      <c r="M228" s="25">
        <v>5</v>
      </c>
    </row>
    <row r="229" spans="1:13" x14ac:dyDescent="0.2">
      <c r="A229" s="20" t="s">
        <v>5774</v>
      </c>
      <c r="B229" s="25" t="s">
        <v>502</v>
      </c>
      <c r="C229" s="25" t="s">
        <v>504</v>
      </c>
      <c r="D229" s="25" t="s">
        <v>5780</v>
      </c>
      <c r="E229" s="25" t="s">
        <v>4407</v>
      </c>
      <c r="F229" s="25">
        <v>27</v>
      </c>
      <c r="G229" s="25">
        <v>3</v>
      </c>
      <c r="H229" s="25">
        <v>6928.6</v>
      </c>
      <c r="I229" s="25">
        <v>3.7</v>
      </c>
      <c r="J229" s="25">
        <v>61</v>
      </c>
      <c r="K229" s="25">
        <v>22</v>
      </c>
      <c r="L229" s="25">
        <v>12395</v>
      </c>
      <c r="M229" s="25">
        <v>1</v>
      </c>
    </row>
    <row r="230" spans="1:13" x14ac:dyDescent="0.2">
      <c r="A230" s="20" t="s">
        <v>5774</v>
      </c>
      <c r="B230" s="25" t="s">
        <v>508</v>
      </c>
      <c r="C230" s="25" t="s">
        <v>510</v>
      </c>
      <c r="D230" s="25" t="s">
        <v>5780</v>
      </c>
      <c r="E230" s="25" t="s">
        <v>4409</v>
      </c>
      <c r="F230" s="25">
        <v>13</v>
      </c>
      <c r="G230" s="25">
        <v>54</v>
      </c>
      <c r="H230" s="25">
        <v>2511.8000000000002</v>
      </c>
      <c r="I230" s="25">
        <v>66.3</v>
      </c>
      <c r="J230" s="25">
        <v>112</v>
      </c>
      <c r="K230" s="25">
        <v>-50</v>
      </c>
      <c r="L230" s="25">
        <v>11923</v>
      </c>
      <c r="M230" s="25">
        <v>4</v>
      </c>
    </row>
    <row r="231" spans="1:13" x14ac:dyDescent="0.2">
      <c r="A231" s="20" t="s">
        <v>5774</v>
      </c>
      <c r="B231" s="25" t="s">
        <v>511</v>
      </c>
      <c r="C231" s="25" t="s">
        <v>513</v>
      </c>
      <c r="D231" s="25" t="s">
        <v>5780</v>
      </c>
      <c r="E231" s="25" t="s">
        <v>4410</v>
      </c>
      <c r="F231" s="25">
        <v>25</v>
      </c>
      <c r="G231" s="25">
        <v>10</v>
      </c>
      <c r="H231" s="25">
        <v>6242.9</v>
      </c>
      <c r="I231" s="25">
        <v>13.5</v>
      </c>
      <c r="J231" s="25">
        <v>76</v>
      </c>
      <c r="K231" s="25">
        <v>1</v>
      </c>
      <c r="L231" s="25">
        <v>12449</v>
      </c>
      <c r="M231" s="25">
        <v>0</v>
      </c>
    </row>
    <row r="232" spans="1:13" x14ac:dyDescent="0.2">
      <c r="A232" s="20" t="s">
        <v>5774</v>
      </c>
      <c r="B232" s="25" t="s">
        <v>514</v>
      </c>
      <c r="C232" s="25" t="s">
        <v>516</v>
      </c>
      <c r="D232" s="25" t="s">
        <v>5780</v>
      </c>
      <c r="E232" s="25" t="s">
        <v>4411</v>
      </c>
      <c r="F232" s="25">
        <v>0</v>
      </c>
      <c r="G232" s="25">
        <v>108</v>
      </c>
      <c r="H232" s="25">
        <v>0</v>
      </c>
      <c r="I232" s="25">
        <v>109.1</v>
      </c>
      <c r="J232" s="25">
        <v>113</v>
      </c>
      <c r="K232" s="25">
        <v>-76</v>
      </c>
      <c r="L232" s="25">
        <v>12302</v>
      </c>
      <c r="M232" s="25">
        <v>3</v>
      </c>
    </row>
    <row r="233" spans="1:13" x14ac:dyDescent="0.2">
      <c r="A233" s="20" t="s">
        <v>5774</v>
      </c>
      <c r="B233" s="25" t="s">
        <v>517</v>
      </c>
      <c r="C233" s="25" t="s">
        <v>519</v>
      </c>
      <c r="D233" s="25" t="s">
        <v>5780</v>
      </c>
      <c r="E233" s="25" t="s">
        <v>4412</v>
      </c>
      <c r="F233" s="25">
        <v>24</v>
      </c>
      <c r="G233" s="25">
        <v>-9</v>
      </c>
      <c r="H233" s="25">
        <v>5786.9</v>
      </c>
      <c r="I233" s="25">
        <v>-4.3</v>
      </c>
      <c r="J233" s="25">
        <v>80</v>
      </c>
      <c r="K233" s="25">
        <v>-13</v>
      </c>
      <c r="L233" s="25">
        <v>13265</v>
      </c>
      <c r="M233" s="25">
        <v>-4</v>
      </c>
    </row>
    <row r="234" spans="1:13" x14ac:dyDescent="0.2">
      <c r="A234" s="20" t="s">
        <v>5774</v>
      </c>
      <c r="B234" s="25" t="s">
        <v>520</v>
      </c>
      <c r="C234" s="25" t="s">
        <v>522</v>
      </c>
      <c r="D234" s="25" t="s">
        <v>5780</v>
      </c>
      <c r="E234" s="25" t="s">
        <v>4413</v>
      </c>
      <c r="F234" s="25">
        <v>17</v>
      </c>
      <c r="G234" s="25">
        <v>25</v>
      </c>
      <c r="H234" s="25">
        <v>3676.1</v>
      </c>
      <c r="I234" s="25">
        <v>37.1</v>
      </c>
      <c r="J234" s="25">
        <v>89</v>
      </c>
      <c r="K234" s="25">
        <v>-30</v>
      </c>
      <c r="L234" s="25">
        <v>13266</v>
      </c>
      <c r="M234" s="25">
        <v>-4</v>
      </c>
    </row>
    <row r="235" spans="1:13" x14ac:dyDescent="0.2">
      <c r="A235" s="20" t="s">
        <v>5774</v>
      </c>
      <c r="B235" s="25" t="s">
        <v>523</v>
      </c>
      <c r="C235" s="25" t="s">
        <v>525</v>
      </c>
      <c r="D235" s="25" t="s">
        <v>5780</v>
      </c>
      <c r="E235" s="25" t="s">
        <v>4414</v>
      </c>
      <c r="F235" s="25">
        <v>21</v>
      </c>
      <c r="G235" s="25">
        <v>6</v>
      </c>
      <c r="H235" s="25">
        <v>5222.3</v>
      </c>
      <c r="I235" s="25">
        <v>6.8</v>
      </c>
      <c r="J235" s="25">
        <v>130</v>
      </c>
      <c r="K235" s="25">
        <v>-108</v>
      </c>
      <c r="L235" s="25">
        <v>13236</v>
      </c>
      <c r="M235" s="25">
        <v>-4</v>
      </c>
    </row>
    <row r="236" spans="1:13" x14ac:dyDescent="0.2">
      <c r="A236" s="20" t="s">
        <v>5774</v>
      </c>
      <c r="B236" s="25" t="s">
        <v>526</v>
      </c>
      <c r="C236" s="25" t="s">
        <v>528</v>
      </c>
      <c r="D236" s="25" t="s">
        <v>5780</v>
      </c>
      <c r="E236" s="25" t="s">
        <v>4415</v>
      </c>
      <c r="F236" s="25">
        <v>6</v>
      </c>
      <c r="G236" s="25">
        <v>80</v>
      </c>
      <c r="H236" s="25">
        <v>1231.8</v>
      </c>
      <c r="I236" s="25">
        <v>84.4</v>
      </c>
      <c r="J236" s="25">
        <v>36</v>
      </c>
      <c r="K236" s="25">
        <v>58</v>
      </c>
      <c r="L236" s="25">
        <v>11504</v>
      </c>
      <c r="M236" s="25">
        <v>8</v>
      </c>
    </row>
    <row r="237" spans="1:13" x14ac:dyDescent="0.2">
      <c r="A237" s="20" t="s">
        <v>5774</v>
      </c>
      <c r="B237" s="25" t="s">
        <v>529</v>
      </c>
      <c r="C237" s="25" t="s">
        <v>531</v>
      </c>
      <c r="D237" s="25" t="s">
        <v>5780</v>
      </c>
      <c r="E237" s="25" t="s">
        <v>4416</v>
      </c>
      <c r="F237" s="25">
        <v>12</v>
      </c>
      <c r="G237" s="25">
        <v>50</v>
      </c>
      <c r="H237" s="25">
        <v>2606.1</v>
      </c>
      <c r="I237" s="25">
        <v>58</v>
      </c>
      <c r="J237" s="25">
        <v>74</v>
      </c>
      <c r="K237" s="25">
        <v>-2</v>
      </c>
      <c r="L237" s="25">
        <v>13594</v>
      </c>
      <c r="M237" s="25">
        <v>-7</v>
      </c>
    </row>
    <row r="238" spans="1:13" x14ac:dyDescent="0.2">
      <c r="A238" s="20" t="s">
        <v>5774</v>
      </c>
      <c r="B238" s="25" t="s">
        <v>532</v>
      </c>
      <c r="C238" s="25" t="s">
        <v>534</v>
      </c>
      <c r="D238" s="25" t="s">
        <v>5780</v>
      </c>
      <c r="E238" s="25" t="s">
        <v>4417</v>
      </c>
      <c r="F238" s="25">
        <v>0</v>
      </c>
      <c r="G238" s="25">
        <v>102</v>
      </c>
      <c r="H238" s="25">
        <v>0</v>
      </c>
      <c r="I238" s="25">
        <v>101.9</v>
      </c>
      <c r="J238" s="25">
        <v>12</v>
      </c>
      <c r="K238" s="25">
        <v>92</v>
      </c>
      <c r="L238" s="25">
        <v>12947</v>
      </c>
      <c r="M238" s="25">
        <v>-4</v>
      </c>
    </row>
    <row r="239" spans="1:13" x14ac:dyDescent="0.2">
      <c r="A239" s="20" t="s">
        <v>5774</v>
      </c>
      <c r="B239" s="25" t="s">
        <v>535</v>
      </c>
      <c r="C239" s="25" t="s">
        <v>537</v>
      </c>
      <c r="D239" s="25" t="s">
        <v>5780</v>
      </c>
      <c r="E239" s="25" t="s">
        <v>4418</v>
      </c>
      <c r="F239" s="25">
        <v>20</v>
      </c>
      <c r="G239" s="25">
        <v>29</v>
      </c>
      <c r="H239" s="25">
        <v>5325</v>
      </c>
      <c r="I239" s="25">
        <v>26.4</v>
      </c>
      <c r="J239" s="25">
        <v>58</v>
      </c>
      <c r="K239" s="25">
        <v>27</v>
      </c>
      <c r="L239" s="25">
        <v>11560</v>
      </c>
      <c r="M239" s="25">
        <v>7</v>
      </c>
    </row>
    <row r="240" spans="1:13" x14ac:dyDescent="0.2">
      <c r="A240" s="20" t="s">
        <v>5774</v>
      </c>
      <c r="B240" s="25" t="s">
        <v>538</v>
      </c>
      <c r="C240" s="25" t="s">
        <v>540</v>
      </c>
      <c r="D240" s="25" t="s">
        <v>5780</v>
      </c>
      <c r="E240" s="25" t="s">
        <v>4419</v>
      </c>
      <c r="F240" s="25">
        <v>14</v>
      </c>
      <c r="G240" s="25">
        <v>51</v>
      </c>
      <c r="H240" s="25">
        <v>3140.2</v>
      </c>
      <c r="I240" s="25">
        <v>57.4</v>
      </c>
      <c r="J240" s="25">
        <v>62</v>
      </c>
      <c r="K240" s="25">
        <v>21</v>
      </c>
      <c r="L240" s="25">
        <v>12661</v>
      </c>
      <c r="M240" s="25">
        <v>-2</v>
      </c>
    </row>
    <row r="241" spans="1:13" x14ac:dyDescent="0.2">
      <c r="A241" s="20" t="s">
        <v>5774</v>
      </c>
      <c r="B241" s="25" t="s">
        <v>544</v>
      </c>
      <c r="C241" s="25" t="s">
        <v>546</v>
      </c>
      <c r="D241" s="25" t="s">
        <v>5780</v>
      </c>
      <c r="E241" s="25" t="s">
        <v>4421</v>
      </c>
      <c r="F241" s="25">
        <v>1</v>
      </c>
      <c r="G241" s="25">
        <v>103</v>
      </c>
      <c r="H241" s="25">
        <v>167.9</v>
      </c>
      <c r="I241" s="25">
        <v>105.8</v>
      </c>
      <c r="J241" s="25">
        <v>79</v>
      </c>
      <c r="K241" s="25">
        <v>-11</v>
      </c>
      <c r="L241" s="25">
        <v>14655</v>
      </c>
      <c r="M241" s="25">
        <v>-15</v>
      </c>
    </row>
    <row r="242" spans="1:13" x14ac:dyDescent="0.2">
      <c r="A242" s="20" t="s">
        <v>5774</v>
      </c>
      <c r="B242" s="25" t="s">
        <v>547</v>
      </c>
      <c r="C242" s="25" t="s">
        <v>549</v>
      </c>
      <c r="D242" s="25" t="s">
        <v>5780</v>
      </c>
      <c r="E242" s="25" t="s">
        <v>4422</v>
      </c>
      <c r="F242" s="25">
        <v>11</v>
      </c>
      <c r="G242" s="25">
        <v>61</v>
      </c>
      <c r="H242" s="25">
        <v>2133.5</v>
      </c>
      <c r="I242" s="25">
        <v>71.599999999999994</v>
      </c>
      <c r="J242" s="25">
        <v>69</v>
      </c>
      <c r="K242" s="25">
        <v>11</v>
      </c>
      <c r="L242" s="25">
        <v>11665</v>
      </c>
      <c r="M242" s="25">
        <v>6</v>
      </c>
    </row>
    <row r="243" spans="1:13" x14ac:dyDescent="0.2">
      <c r="A243" s="20" t="s">
        <v>5774</v>
      </c>
      <c r="B243" s="25" t="s">
        <v>550</v>
      </c>
      <c r="C243" s="25" t="s">
        <v>552</v>
      </c>
      <c r="D243" s="25" t="s">
        <v>5780</v>
      </c>
      <c r="E243" s="25" t="s">
        <v>4423</v>
      </c>
      <c r="F243" s="25">
        <v>29</v>
      </c>
      <c r="G243" s="25">
        <v>-33</v>
      </c>
      <c r="H243" s="25">
        <v>10730.9</v>
      </c>
      <c r="I243" s="25">
        <v>-101.1</v>
      </c>
      <c r="J243" s="25">
        <v>77</v>
      </c>
      <c r="K243" s="25">
        <v>-7</v>
      </c>
      <c r="L243" s="25">
        <v>13161</v>
      </c>
      <c r="M243" s="25">
        <v>-4</v>
      </c>
    </row>
    <row r="244" spans="1:13" x14ac:dyDescent="0.2">
      <c r="A244" s="20" t="s">
        <v>5774</v>
      </c>
      <c r="B244" s="25" t="s">
        <v>553</v>
      </c>
      <c r="C244" s="25" t="s">
        <v>555</v>
      </c>
      <c r="D244" s="25" t="s">
        <v>5780</v>
      </c>
      <c r="E244" s="25" t="s">
        <v>4424</v>
      </c>
      <c r="F244" s="25">
        <v>4</v>
      </c>
      <c r="G244" s="25">
        <v>87</v>
      </c>
      <c r="H244" s="25">
        <v>880.4</v>
      </c>
      <c r="I244" s="25">
        <v>89.4</v>
      </c>
      <c r="J244" s="25">
        <v>96</v>
      </c>
      <c r="K244" s="25">
        <v>-27</v>
      </c>
      <c r="L244" s="25">
        <v>10679</v>
      </c>
      <c r="M244" s="25">
        <v>14</v>
      </c>
    </row>
    <row r="245" spans="1:13" x14ac:dyDescent="0.2">
      <c r="A245" s="20" t="s">
        <v>5774</v>
      </c>
      <c r="B245" s="25" t="s">
        <v>556</v>
      </c>
      <c r="C245" s="25" t="s">
        <v>558</v>
      </c>
      <c r="D245" s="25" t="s">
        <v>5780</v>
      </c>
      <c r="E245" s="25" t="s">
        <v>4425</v>
      </c>
      <c r="F245" s="25">
        <v>24</v>
      </c>
      <c r="G245" s="25">
        <v>-9</v>
      </c>
      <c r="H245" s="25">
        <v>5545.1</v>
      </c>
      <c r="I245" s="25">
        <v>0.5</v>
      </c>
      <c r="J245" s="25">
        <v>74</v>
      </c>
      <c r="K245" s="25">
        <v>-2</v>
      </c>
      <c r="L245" s="25">
        <v>13709</v>
      </c>
      <c r="M245" s="25">
        <v>-8</v>
      </c>
    </row>
    <row r="246" spans="1:13" x14ac:dyDescent="0.2">
      <c r="A246" s="20" t="s">
        <v>5774</v>
      </c>
      <c r="B246" s="25" t="s">
        <v>562</v>
      </c>
      <c r="C246" s="25" t="s">
        <v>564</v>
      </c>
      <c r="D246" s="25" t="s">
        <v>5780</v>
      </c>
      <c r="E246" s="25" t="s">
        <v>4427</v>
      </c>
      <c r="F246" s="25">
        <v>23</v>
      </c>
      <c r="G246" s="25">
        <v>18</v>
      </c>
      <c r="H246" s="25">
        <v>5654.7</v>
      </c>
      <c r="I246" s="25">
        <v>21.8</v>
      </c>
      <c r="J246" s="25">
        <v>54</v>
      </c>
      <c r="K246" s="25">
        <v>32</v>
      </c>
      <c r="L246" s="25">
        <v>11138</v>
      </c>
      <c r="M246" s="25">
        <v>11</v>
      </c>
    </row>
    <row r="247" spans="1:13" x14ac:dyDescent="0.2">
      <c r="A247" s="20" t="s">
        <v>5774</v>
      </c>
      <c r="B247" s="25" t="s">
        <v>565</v>
      </c>
      <c r="C247" s="25" t="s">
        <v>567</v>
      </c>
      <c r="D247" s="25" t="s">
        <v>5780</v>
      </c>
      <c r="E247" s="25" t="s">
        <v>4428</v>
      </c>
      <c r="F247" s="25">
        <v>9</v>
      </c>
      <c r="G247" s="25">
        <v>69</v>
      </c>
      <c r="H247" s="25">
        <v>1725.7</v>
      </c>
      <c r="I247" s="25">
        <v>77.400000000000006</v>
      </c>
      <c r="J247" s="25">
        <v>102</v>
      </c>
      <c r="K247" s="25">
        <v>-35</v>
      </c>
      <c r="L247" s="25">
        <v>11430</v>
      </c>
      <c r="M247" s="25">
        <v>8</v>
      </c>
    </row>
    <row r="248" spans="1:13" x14ac:dyDescent="0.2">
      <c r="A248" s="20" t="s">
        <v>5774</v>
      </c>
      <c r="B248" s="25" t="s">
        <v>568</v>
      </c>
      <c r="C248" s="25" t="s">
        <v>570</v>
      </c>
      <c r="D248" s="25" t="s">
        <v>5780</v>
      </c>
      <c r="E248" s="25" t="s">
        <v>4429</v>
      </c>
      <c r="F248" s="25">
        <v>2</v>
      </c>
      <c r="G248" s="25">
        <v>98</v>
      </c>
      <c r="H248" s="25">
        <v>392.1</v>
      </c>
      <c r="I248" s="25">
        <v>101.4</v>
      </c>
      <c r="J248" s="25">
        <v>61</v>
      </c>
      <c r="K248" s="25">
        <v>23</v>
      </c>
      <c r="L248" s="25">
        <v>13642</v>
      </c>
      <c r="M248" s="25">
        <v>-7</v>
      </c>
    </row>
    <row r="249" spans="1:13" x14ac:dyDescent="0.2">
      <c r="A249" s="20" t="s">
        <v>5774</v>
      </c>
      <c r="B249" s="25" t="s">
        <v>571</v>
      </c>
      <c r="C249" s="25" t="s">
        <v>573</v>
      </c>
      <c r="D249" s="25" t="s">
        <v>5780</v>
      </c>
      <c r="E249" s="25" t="s">
        <v>4430</v>
      </c>
      <c r="F249" s="25">
        <v>14</v>
      </c>
      <c r="G249" s="25">
        <v>51</v>
      </c>
      <c r="H249" s="25">
        <v>2943.2</v>
      </c>
      <c r="I249" s="25">
        <v>60.2</v>
      </c>
      <c r="J249" s="25">
        <v>92</v>
      </c>
      <c r="K249" s="25">
        <v>-21</v>
      </c>
      <c r="L249" s="25">
        <v>12518</v>
      </c>
      <c r="M249" s="25">
        <v>0</v>
      </c>
    </row>
    <row r="250" spans="1:13" x14ac:dyDescent="0.2">
      <c r="A250" s="20" t="s">
        <v>5774</v>
      </c>
      <c r="B250" s="25" t="s">
        <v>574</v>
      </c>
      <c r="C250" s="25" t="s">
        <v>576</v>
      </c>
      <c r="D250" s="25" t="s">
        <v>5780</v>
      </c>
      <c r="E250" s="25" t="s">
        <v>4431</v>
      </c>
      <c r="F250" s="25">
        <v>28</v>
      </c>
      <c r="G250" s="25">
        <v>-28</v>
      </c>
      <c r="H250" s="25">
        <v>6338.1</v>
      </c>
      <c r="I250" s="25">
        <v>-15.1</v>
      </c>
      <c r="J250" s="25">
        <v>111</v>
      </c>
      <c r="K250" s="25">
        <v>-72</v>
      </c>
      <c r="L250" s="25">
        <v>13432</v>
      </c>
      <c r="M250" s="25">
        <v>-6</v>
      </c>
    </row>
    <row r="251" spans="1:13" x14ac:dyDescent="0.2">
      <c r="A251" s="20" t="s">
        <v>5774</v>
      </c>
      <c r="B251" s="25" t="s">
        <v>577</v>
      </c>
      <c r="C251" s="25" t="s">
        <v>579</v>
      </c>
      <c r="D251" s="25" t="s">
        <v>5780</v>
      </c>
      <c r="E251" s="25" t="s">
        <v>4433</v>
      </c>
      <c r="F251" s="25">
        <v>0</v>
      </c>
      <c r="G251" s="25">
        <v>102</v>
      </c>
      <c r="H251" s="25">
        <v>0</v>
      </c>
      <c r="I251" s="25">
        <v>101.9</v>
      </c>
      <c r="J251" s="25">
        <v>10</v>
      </c>
      <c r="K251" s="25">
        <v>94</v>
      </c>
      <c r="L251" s="25">
        <v>13596</v>
      </c>
      <c r="M251" s="25">
        <v>-9</v>
      </c>
    </row>
    <row r="252" spans="1:13" x14ac:dyDescent="0.2">
      <c r="A252" s="20" t="s">
        <v>5774</v>
      </c>
      <c r="B252" s="25" t="s">
        <v>580</v>
      </c>
      <c r="C252" s="25" t="s">
        <v>582</v>
      </c>
      <c r="D252" s="25" t="s">
        <v>5780</v>
      </c>
      <c r="E252" s="25" t="s">
        <v>4434</v>
      </c>
      <c r="F252" s="25">
        <v>19</v>
      </c>
      <c r="G252" s="25">
        <v>15</v>
      </c>
      <c r="H252" s="25">
        <v>4080.7</v>
      </c>
      <c r="I252" s="25">
        <v>29.1</v>
      </c>
      <c r="J252" s="25">
        <v>116</v>
      </c>
      <c r="K252" s="25">
        <v>-81</v>
      </c>
      <c r="L252" s="25">
        <v>13764</v>
      </c>
      <c r="M252" s="25">
        <v>-8</v>
      </c>
    </row>
    <row r="253" spans="1:13" x14ac:dyDescent="0.2">
      <c r="A253" s="20" t="s">
        <v>5774</v>
      </c>
      <c r="B253" s="25" t="s">
        <v>583</v>
      </c>
      <c r="C253" s="25" t="s">
        <v>585</v>
      </c>
      <c r="D253" s="25" t="s">
        <v>5780</v>
      </c>
      <c r="E253" s="25" t="s">
        <v>4435</v>
      </c>
      <c r="F253" s="25">
        <v>0</v>
      </c>
      <c r="G253" s="25">
        <v>102</v>
      </c>
      <c r="H253" s="25">
        <v>0</v>
      </c>
      <c r="I253" s="25">
        <v>101.9</v>
      </c>
      <c r="J253" s="25">
        <v>7</v>
      </c>
      <c r="K253" s="25">
        <v>99</v>
      </c>
      <c r="L253" s="25">
        <v>10874</v>
      </c>
      <c r="M253" s="25">
        <v>13</v>
      </c>
    </row>
    <row r="254" spans="1:13" x14ac:dyDescent="0.2">
      <c r="A254" s="20" t="s">
        <v>5774</v>
      </c>
      <c r="B254" s="25" t="s">
        <v>586</v>
      </c>
      <c r="C254" s="25" t="s">
        <v>588</v>
      </c>
      <c r="D254" s="25" t="s">
        <v>5780</v>
      </c>
      <c r="E254" s="25" t="s">
        <v>4436</v>
      </c>
      <c r="F254" s="25">
        <v>12</v>
      </c>
      <c r="G254" s="25">
        <v>58</v>
      </c>
      <c r="H254" s="25">
        <v>2989</v>
      </c>
      <c r="I254" s="25">
        <v>59.5</v>
      </c>
      <c r="J254" s="25">
        <v>49</v>
      </c>
      <c r="K254" s="25">
        <v>39</v>
      </c>
      <c r="L254" s="25">
        <v>12639</v>
      </c>
      <c r="M254" s="25">
        <v>-1</v>
      </c>
    </row>
    <row r="255" spans="1:13" x14ac:dyDescent="0.2">
      <c r="A255" s="20" t="s">
        <v>5774</v>
      </c>
      <c r="B255" s="25" t="s">
        <v>589</v>
      </c>
      <c r="C255" s="25" t="s">
        <v>591</v>
      </c>
      <c r="D255" s="25" t="s">
        <v>5780</v>
      </c>
      <c r="E255" s="25" t="s">
        <v>4437</v>
      </c>
      <c r="F255" s="25">
        <v>18</v>
      </c>
      <c r="G255" s="25">
        <v>36</v>
      </c>
      <c r="H255" s="25">
        <v>4190.3</v>
      </c>
      <c r="I255" s="25">
        <v>42.5</v>
      </c>
      <c r="J255" s="25">
        <v>55</v>
      </c>
      <c r="K255" s="25">
        <v>31</v>
      </c>
      <c r="L255" s="25">
        <v>12546</v>
      </c>
      <c r="M255" s="25">
        <v>-1</v>
      </c>
    </row>
    <row r="256" spans="1:13" x14ac:dyDescent="0.2">
      <c r="A256" s="20" t="s">
        <v>5774</v>
      </c>
      <c r="B256" s="25" t="s">
        <v>592</v>
      </c>
      <c r="C256" s="25" t="s">
        <v>594</v>
      </c>
      <c r="D256" s="25" t="s">
        <v>5780</v>
      </c>
      <c r="E256" s="25" t="s">
        <v>4438</v>
      </c>
      <c r="F256" s="25">
        <v>26</v>
      </c>
      <c r="G256" s="25">
        <v>7</v>
      </c>
      <c r="H256" s="25">
        <v>6563.3</v>
      </c>
      <c r="I256" s="25">
        <v>8.9</v>
      </c>
      <c r="J256" s="25">
        <v>113</v>
      </c>
      <c r="K256" s="25">
        <v>-51</v>
      </c>
      <c r="L256" s="25">
        <v>11101</v>
      </c>
      <c r="M256" s="25">
        <v>11</v>
      </c>
    </row>
    <row r="257" spans="1:13" x14ac:dyDescent="0.2">
      <c r="A257" s="20" t="s">
        <v>5774</v>
      </c>
      <c r="B257" s="25" t="s">
        <v>595</v>
      </c>
      <c r="C257" s="25" t="s">
        <v>597</v>
      </c>
      <c r="D257" s="25" t="s">
        <v>5780</v>
      </c>
      <c r="E257" s="25" t="s">
        <v>4439</v>
      </c>
      <c r="F257" s="25">
        <v>14</v>
      </c>
      <c r="G257" s="25">
        <v>40</v>
      </c>
      <c r="H257" s="25">
        <v>3917.5</v>
      </c>
      <c r="I257" s="25">
        <v>32.299999999999997</v>
      </c>
      <c r="J257" s="25">
        <v>115</v>
      </c>
      <c r="K257" s="25">
        <v>-80</v>
      </c>
      <c r="L257" s="25">
        <v>14274</v>
      </c>
      <c r="M257" s="25">
        <v>-12</v>
      </c>
    </row>
    <row r="258" spans="1:13" x14ac:dyDescent="0.2">
      <c r="A258" s="20" t="s">
        <v>5774</v>
      </c>
      <c r="B258" s="25" t="s">
        <v>598</v>
      </c>
      <c r="C258" s="25" t="s">
        <v>600</v>
      </c>
      <c r="D258" s="25" t="s">
        <v>5780</v>
      </c>
      <c r="E258" s="25" t="s">
        <v>4440</v>
      </c>
      <c r="F258" s="25">
        <v>13</v>
      </c>
      <c r="G258" s="25">
        <v>45</v>
      </c>
      <c r="H258" s="25">
        <v>2976.9</v>
      </c>
      <c r="I258" s="25">
        <v>50.8</v>
      </c>
      <c r="J258" s="25">
        <v>52</v>
      </c>
      <c r="K258" s="25">
        <v>40</v>
      </c>
      <c r="L258" s="25">
        <v>14131</v>
      </c>
      <c r="M258" s="25">
        <v>-11</v>
      </c>
    </row>
    <row r="259" spans="1:13" x14ac:dyDescent="0.2">
      <c r="A259" s="20" t="s">
        <v>5774</v>
      </c>
      <c r="B259" s="25" t="s">
        <v>601</v>
      </c>
      <c r="C259" s="25" t="s">
        <v>603</v>
      </c>
      <c r="D259" s="25" t="s">
        <v>5780</v>
      </c>
      <c r="E259" s="25" t="s">
        <v>4441</v>
      </c>
      <c r="F259" s="25">
        <v>12</v>
      </c>
      <c r="G259" s="25">
        <v>58</v>
      </c>
      <c r="H259" s="25">
        <v>2809.5</v>
      </c>
      <c r="I259" s="25">
        <v>62.1</v>
      </c>
      <c r="J259" s="25">
        <v>74</v>
      </c>
      <c r="K259" s="25">
        <v>4</v>
      </c>
      <c r="L259" s="25">
        <v>13531</v>
      </c>
      <c r="M259" s="25">
        <v>-9</v>
      </c>
    </row>
    <row r="260" spans="1:13" x14ac:dyDescent="0.2">
      <c r="A260" s="20" t="s">
        <v>5774</v>
      </c>
      <c r="B260" s="25" t="s">
        <v>604</v>
      </c>
      <c r="C260" s="25" t="s">
        <v>606</v>
      </c>
      <c r="D260" s="25" t="s">
        <v>5780</v>
      </c>
      <c r="E260" s="25" t="s">
        <v>4442</v>
      </c>
      <c r="F260" s="25">
        <v>26</v>
      </c>
      <c r="G260" s="25">
        <v>7</v>
      </c>
      <c r="H260" s="25">
        <v>6083.3</v>
      </c>
      <c r="I260" s="25">
        <v>15.7</v>
      </c>
      <c r="J260" s="25">
        <v>68</v>
      </c>
      <c r="K260" s="25">
        <v>13</v>
      </c>
      <c r="L260" s="25">
        <v>14070</v>
      </c>
      <c r="M260" s="25">
        <v>-13</v>
      </c>
    </row>
    <row r="261" spans="1:13" x14ac:dyDescent="0.2">
      <c r="A261" s="20" t="s">
        <v>5774</v>
      </c>
      <c r="B261" s="25" t="s">
        <v>607</v>
      </c>
      <c r="C261" s="25" t="s">
        <v>609</v>
      </c>
      <c r="D261" s="25" t="s">
        <v>5780</v>
      </c>
      <c r="E261" s="25" t="s">
        <v>4443</v>
      </c>
      <c r="F261" s="25">
        <v>24</v>
      </c>
      <c r="G261" s="25">
        <v>-9</v>
      </c>
      <c r="H261" s="25">
        <v>5664.4</v>
      </c>
      <c r="I261" s="25">
        <v>-1.9</v>
      </c>
      <c r="J261" s="25">
        <v>81</v>
      </c>
      <c r="K261" s="25">
        <v>-15</v>
      </c>
      <c r="L261" s="25">
        <v>12703</v>
      </c>
      <c r="M261" s="25">
        <v>0</v>
      </c>
    </row>
    <row r="262" spans="1:13" x14ac:dyDescent="0.2">
      <c r="A262" s="20" t="s">
        <v>5774</v>
      </c>
      <c r="B262" s="25" t="s">
        <v>250</v>
      </c>
      <c r="C262" s="25" t="s">
        <v>252</v>
      </c>
      <c r="D262" s="25" t="s">
        <v>5780</v>
      </c>
      <c r="E262" s="25" t="s">
        <v>4450</v>
      </c>
      <c r="F262" s="25">
        <v>22</v>
      </c>
      <c r="G262" s="25">
        <v>21</v>
      </c>
      <c r="H262" s="25">
        <v>5376.3</v>
      </c>
      <c r="I262" s="25">
        <v>25.7</v>
      </c>
      <c r="J262" s="25">
        <v>66</v>
      </c>
      <c r="K262" s="25">
        <v>15</v>
      </c>
      <c r="L262" s="25">
        <v>11991</v>
      </c>
      <c r="M262" s="25">
        <v>4</v>
      </c>
    </row>
    <row r="263" spans="1:13" x14ac:dyDescent="0.2">
      <c r="A263" s="20" t="s">
        <v>5774</v>
      </c>
      <c r="B263" s="25" t="s">
        <v>628</v>
      </c>
      <c r="C263" s="25" t="s">
        <v>630</v>
      </c>
      <c r="D263" s="25" t="s">
        <v>5780</v>
      </c>
      <c r="E263" s="25" t="s">
        <v>4459</v>
      </c>
      <c r="F263" s="25">
        <v>0</v>
      </c>
      <c r="G263" s="25">
        <v>102</v>
      </c>
      <c r="H263" s="25">
        <v>0</v>
      </c>
      <c r="I263" s="25">
        <v>101.9</v>
      </c>
      <c r="J263" s="25">
        <v>37</v>
      </c>
      <c r="K263" s="25">
        <v>56</v>
      </c>
      <c r="L263" s="25">
        <v>12232</v>
      </c>
      <c r="M263" s="25">
        <v>2</v>
      </c>
    </row>
    <row r="264" spans="1:13" x14ac:dyDescent="0.2">
      <c r="A264" s="20" t="s">
        <v>5774</v>
      </c>
      <c r="B264" s="25" t="s">
        <v>631</v>
      </c>
      <c r="C264" s="25" t="s">
        <v>633</v>
      </c>
      <c r="D264" s="25" t="s">
        <v>5780</v>
      </c>
      <c r="E264" s="25" t="s">
        <v>4460</v>
      </c>
      <c r="F264" s="25">
        <v>23</v>
      </c>
      <c r="G264" s="25">
        <v>-4</v>
      </c>
      <c r="H264" s="25">
        <v>6098.6</v>
      </c>
      <c r="I264" s="25">
        <v>-10.4</v>
      </c>
      <c r="J264" s="25">
        <v>75</v>
      </c>
      <c r="K264" s="25">
        <v>-3</v>
      </c>
      <c r="L264" s="25">
        <v>13900</v>
      </c>
      <c r="M264" s="25">
        <v>-9</v>
      </c>
    </row>
    <row r="265" spans="1:13" x14ac:dyDescent="0.2">
      <c r="A265" s="20" t="s">
        <v>5774</v>
      </c>
      <c r="B265" s="25" t="s">
        <v>634</v>
      </c>
      <c r="C265" s="25" t="s">
        <v>636</v>
      </c>
      <c r="D265" s="25" t="s">
        <v>5780</v>
      </c>
      <c r="E265" s="25" t="s">
        <v>4462</v>
      </c>
      <c r="F265" s="25">
        <v>25</v>
      </c>
      <c r="G265" s="25">
        <v>-14</v>
      </c>
      <c r="H265" s="25">
        <v>5756.9</v>
      </c>
      <c r="I265" s="25">
        <v>-3.7</v>
      </c>
      <c r="J265" s="25">
        <v>118</v>
      </c>
      <c r="K265" s="25">
        <v>-85</v>
      </c>
      <c r="L265" s="25">
        <v>13984</v>
      </c>
      <c r="M265" s="25">
        <v>-10</v>
      </c>
    </row>
    <row r="266" spans="1:13" x14ac:dyDescent="0.2">
      <c r="A266" s="20" t="s">
        <v>5774</v>
      </c>
      <c r="B266" s="25" t="s">
        <v>637</v>
      </c>
      <c r="C266" s="25" t="s">
        <v>639</v>
      </c>
      <c r="D266" s="25" t="s">
        <v>5780</v>
      </c>
      <c r="E266" s="25" t="s">
        <v>4464</v>
      </c>
      <c r="F266" s="25">
        <v>26</v>
      </c>
      <c r="G266" s="25">
        <v>7</v>
      </c>
      <c r="H266" s="25">
        <v>6019.1</v>
      </c>
      <c r="I266" s="25">
        <v>16.600000000000001</v>
      </c>
      <c r="J266" s="25">
        <v>57</v>
      </c>
      <c r="K266" s="25">
        <v>28</v>
      </c>
      <c r="L266" s="25">
        <v>10855</v>
      </c>
      <c r="M266" s="25">
        <v>13</v>
      </c>
    </row>
    <row r="267" spans="1:13" x14ac:dyDescent="0.2">
      <c r="A267" s="20" t="s">
        <v>5774</v>
      </c>
      <c r="B267" s="25" t="s">
        <v>640</v>
      </c>
      <c r="C267" s="25" t="s">
        <v>642</v>
      </c>
      <c r="D267" s="25" t="s">
        <v>5780</v>
      </c>
      <c r="E267" s="25" t="s">
        <v>4465</v>
      </c>
      <c r="F267" s="25">
        <v>32</v>
      </c>
      <c r="G267" s="25">
        <v>-48</v>
      </c>
      <c r="H267" s="25">
        <v>8530.4</v>
      </c>
      <c r="I267" s="25">
        <v>-58</v>
      </c>
      <c r="J267" s="25">
        <v>76</v>
      </c>
      <c r="K267" s="25">
        <v>-5</v>
      </c>
      <c r="L267" s="25">
        <v>13512</v>
      </c>
      <c r="M267" s="25">
        <v>-6</v>
      </c>
    </row>
    <row r="268" spans="1:13" x14ac:dyDescent="0.2">
      <c r="A268" s="20" t="s">
        <v>5774</v>
      </c>
      <c r="B268" s="25" t="s">
        <v>643</v>
      </c>
      <c r="C268" s="25" t="s">
        <v>645</v>
      </c>
      <c r="D268" s="25" t="s">
        <v>5780</v>
      </c>
      <c r="E268" s="25" t="s">
        <v>4468</v>
      </c>
      <c r="F268" s="25">
        <v>1</v>
      </c>
      <c r="G268" s="25">
        <v>103</v>
      </c>
      <c r="H268" s="25">
        <v>179.9</v>
      </c>
      <c r="I268" s="25">
        <v>105.6</v>
      </c>
      <c r="J268" s="25">
        <v>14</v>
      </c>
      <c r="K268" s="25">
        <v>113</v>
      </c>
      <c r="L268" s="25">
        <v>13172</v>
      </c>
      <c r="M268" s="25">
        <v>-4</v>
      </c>
    </row>
    <row r="269" spans="1:13" x14ac:dyDescent="0.2">
      <c r="A269" s="20" t="s">
        <v>5774</v>
      </c>
      <c r="B269" s="25" t="s">
        <v>253</v>
      </c>
      <c r="C269" s="25" t="s">
        <v>255</v>
      </c>
      <c r="D269" s="25" t="s">
        <v>5780</v>
      </c>
      <c r="E269" s="25" t="s">
        <v>4473</v>
      </c>
      <c r="F269" s="25">
        <v>47</v>
      </c>
      <c r="G269" s="25">
        <v>-70</v>
      </c>
      <c r="H269" s="25">
        <v>11247</v>
      </c>
      <c r="I269" s="25">
        <v>-57.4</v>
      </c>
      <c r="J269" s="25">
        <v>128</v>
      </c>
      <c r="K269" s="25">
        <v>-72</v>
      </c>
      <c r="L269" s="25">
        <v>14349</v>
      </c>
      <c r="M269" s="25">
        <v>-15</v>
      </c>
    </row>
    <row r="270" spans="1:13" x14ac:dyDescent="0.2">
      <c r="A270" s="20" t="s">
        <v>5774</v>
      </c>
      <c r="B270" s="25" t="s">
        <v>256</v>
      </c>
      <c r="C270" s="25" t="s">
        <v>258</v>
      </c>
      <c r="D270" s="25" t="s">
        <v>5780</v>
      </c>
      <c r="E270" s="25" t="s">
        <v>4475</v>
      </c>
      <c r="F270" s="25">
        <v>17</v>
      </c>
      <c r="G270" s="25">
        <v>40</v>
      </c>
      <c r="H270" s="25">
        <v>3697.8</v>
      </c>
      <c r="I270" s="25">
        <v>49.5</v>
      </c>
      <c r="J270" s="25">
        <v>55</v>
      </c>
      <c r="K270" s="25">
        <v>31</v>
      </c>
      <c r="L270" s="25">
        <v>12432</v>
      </c>
      <c r="M270" s="25">
        <v>0</v>
      </c>
    </row>
    <row r="271" spans="1:13" x14ac:dyDescent="0.2">
      <c r="A271" s="20" t="s">
        <v>5774</v>
      </c>
      <c r="B271" s="25" t="s">
        <v>247</v>
      </c>
      <c r="C271" s="25" t="s">
        <v>249</v>
      </c>
      <c r="D271" s="25" t="s">
        <v>5780</v>
      </c>
      <c r="E271" s="25" t="s">
        <v>4476</v>
      </c>
      <c r="F271" s="25">
        <v>17</v>
      </c>
      <c r="G271" s="25">
        <v>40</v>
      </c>
      <c r="H271" s="25">
        <v>3862</v>
      </c>
      <c r="I271" s="25">
        <v>47.2</v>
      </c>
      <c r="J271" s="25">
        <v>47</v>
      </c>
      <c r="K271" s="25">
        <v>42</v>
      </c>
      <c r="L271" s="25">
        <v>11886</v>
      </c>
      <c r="M271" s="25">
        <v>5</v>
      </c>
    </row>
    <row r="272" spans="1:13" x14ac:dyDescent="0.2">
      <c r="A272" s="20" t="s">
        <v>5774</v>
      </c>
      <c r="B272" s="25" t="s">
        <v>259</v>
      </c>
      <c r="C272" s="25" t="s">
        <v>261</v>
      </c>
      <c r="D272" s="25" t="s">
        <v>5780</v>
      </c>
      <c r="E272" s="25" t="s">
        <v>4477</v>
      </c>
      <c r="F272" s="25">
        <v>29</v>
      </c>
      <c r="G272" s="25">
        <v>-4</v>
      </c>
      <c r="H272" s="25">
        <v>8534.1</v>
      </c>
      <c r="I272" s="25">
        <v>-19</v>
      </c>
      <c r="J272" s="25">
        <v>61</v>
      </c>
      <c r="K272" s="25">
        <v>22</v>
      </c>
      <c r="L272" s="25">
        <v>12308</v>
      </c>
      <c r="M272" s="25">
        <v>1</v>
      </c>
    </row>
    <row r="273" spans="1:13" x14ac:dyDescent="0.2">
      <c r="A273" s="20" t="s">
        <v>5774</v>
      </c>
      <c r="B273" s="25" t="s">
        <v>262</v>
      </c>
      <c r="C273" s="25" t="s">
        <v>264</v>
      </c>
      <c r="D273" s="25" t="s">
        <v>5780</v>
      </c>
      <c r="E273" s="25" t="s">
        <v>4478</v>
      </c>
      <c r="F273" s="25">
        <v>24</v>
      </c>
      <c r="G273" s="25">
        <v>14</v>
      </c>
      <c r="H273" s="25">
        <v>6276.6</v>
      </c>
      <c r="I273" s="25">
        <v>13</v>
      </c>
      <c r="J273" s="25">
        <v>62</v>
      </c>
      <c r="K273" s="25">
        <v>21</v>
      </c>
      <c r="L273" s="25">
        <v>13140</v>
      </c>
      <c r="M273" s="25">
        <v>-5</v>
      </c>
    </row>
    <row r="274" spans="1:13" x14ac:dyDescent="0.2">
      <c r="A274" s="20" t="s">
        <v>5774</v>
      </c>
      <c r="B274" s="25" t="s">
        <v>265</v>
      </c>
      <c r="C274" s="25" t="s">
        <v>267</v>
      </c>
      <c r="D274" s="25" t="s">
        <v>5780</v>
      </c>
      <c r="E274" s="25" t="s">
        <v>4479</v>
      </c>
      <c r="F274" s="25">
        <v>28</v>
      </c>
      <c r="G274" s="25">
        <v>-1</v>
      </c>
      <c r="H274" s="25">
        <v>6536</v>
      </c>
      <c r="I274" s="25">
        <v>9.3000000000000007</v>
      </c>
      <c r="J274" s="25">
        <v>60</v>
      </c>
      <c r="K274" s="25">
        <v>24</v>
      </c>
      <c r="L274" s="25">
        <v>14060</v>
      </c>
      <c r="M274" s="25">
        <v>-13</v>
      </c>
    </row>
    <row r="275" spans="1:13" x14ac:dyDescent="0.2">
      <c r="A275" s="20" t="s">
        <v>5774</v>
      </c>
      <c r="B275" s="25" t="s">
        <v>691</v>
      </c>
      <c r="C275" s="25" t="s">
        <v>693</v>
      </c>
      <c r="D275" s="25" t="s">
        <v>5780</v>
      </c>
      <c r="E275" s="25" t="s">
        <v>4504</v>
      </c>
      <c r="F275" s="25">
        <v>26</v>
      </c>
      <c r="G275" s="25">
        <v>-19</v>
      </c>
      <c r="H275" s="25">
        <v>5967.7</v>
      </c>
      <c r="I275" s="25">
        <v>-7.8</v>
      </c>
      <c r="J275" s="25">
        <v>75</v>
      </c>
      <c r="K275" s="25">
        <v>-3</v>
      </c>
      <c r="L275" s="25">
        <v>13599</v>
      </c>
      <c r="M275" s="25">
        <v>-7</v>
      </c>
    </row>
    <row r="276" spans="1:13" x14ac:dyDescent="0.2">
      <c r="A276" s="20" t="s">
        <v>5774</v>
      </c>
      <c r="B276" s="25" t="s">
        <v>694</v>
      </c>
      <c r="C276" s="25" t="s">
        <v>696</v>
      </c>
      <c r="D276" s="25" t="s">
        <v>5780</v>
      </c>
      <c r="E276" s="25" t="s">
        <v>4505</v>
      </c>
      <c r="F276" s="25">
        <v>26</v>
      </c>
      <c r="G276" s="25">
        <v>-19</v>
      </c>
      <c r="H276" s="25">
        <v>8008.8</v>
      </c>
      <c r="I276" s="25">
        <v>-47.8</v>
      </c>
      <c r="J276" s="25">
        <v>91</v>
      </c>
      <c r="K276" s="25">
        <v>-34</v>
      </c>
      <c r="L276" s="25">
        <v>13471</v>
      </c>
      <c r="M276" s="25">
        <v>-6</v>
      </c>
    </row>
    <row r="277" spans="1:13" x14ac:dyDescent="0.2">
      <c r="A277" s="20" t="s">
        <v>5774</v>
      </c>
      <c r="B277" s="25" t="s">
        <v>703</v>
      </c>
      <c r="C277" s="25" t="s">
        <v>705</v>
      </c>
      <c r="D277" s="25" t="s">
        <v>5780</v>
      </c>
      <c r="E277" s="25" t="s">
        <v>4539</v>
      </c>
      <c r="F277" s="25">
        <v>27</v>
      </c>
      <c r="G277" s="25">
        <v>-24</v>
      </c>
      <c r="H277" s="25">
        <v>7072.4</v>
      </c>
      <c r="I277" s="25">
        <v>-29.5</v>
      </c>
      <c r="J277" s="25">
        <v>75</v>
      </c>
      <c r="K277" s="25">
        <v>-3</v>
      </c>
      <c r="L277" s="25">
        <v>13702</v>
      </c>
      <c r="M277" s="25">
        <v>-8</v>
      </c>
    </row>
    <row r="278" spans="1:13" x14ac:dyDescent="0.2">
      <c r="A278" s="20" t="s">
        <v>5774</v>
      </c>
      <c r="B278" s="25" t="s">
        <v>268</v>
      </c>
      <c r="C278" s="25" t="s">
        <v>270</v>
      </c>
      <c r="D278" s="25" t="s">
        <v>5780</v>
      </c>
      <c r="E278" s="25" t="s">
        <v>4550</v>
      </c>
      <c r="F278" s="25">
        <v>26</v>
      </c>
      <c r="G278" s="25">
        <v>7</v>
      </c>
      <c r="H278" s="25">
        <v>6137.4</v>
      </c>
      <c r="I278" s="25">
        <v>14.9</v>
      </c>
      <c r="J278" s="25">
        <v>80</v>
      </c>
      <c r="K278" s="25">
        <v>-4</v>
      </c>
      <c r="L278" s="25">
        <v>12702</v>
      </c>
      <c r="M278" s="25">
        <v>-2</v>
      </c>
    </row>
    <row r="279" spans="1:13" x14ac:dyDescent="0.2">
      <c r="A279" s="20" t="s">
        <v>5774</v>
      </c>
      <c r="B279" s="25" t="s">
        <v>721</v>
      </c>
      <c r="C279" s="25" t="s">
        <v>723</v>
      </c>
      <c r="D279" s="25" t="s">
        <v>5780</v>
      </c>
      <c r="E279" s="25" t="s">
        <v>4554</v>
      </c>
      <c r="F279" s="25">
        <v>0</v>
      </c>
      <c r="G279" s="25">
        <v>108</v>
      </c>
      <c r="H279" s="25">
        <v>0</v>
      </c>
      <c r="I279" s="25">
        <v>109.1</v>
      </c>
      <c r="J279" s="25">
        <v>30</v>
      </c>
      <c r="K279" s="25">
        <v>82</v>
      </c>
      <c r="L279" s="25">
        <v>13422</v>
      </c>
      <c r="M279" s="25">
        <v>-6</v>
      </c>
    </row>
    <row r="280" spans="1:13" x14ac:dyDescent="0.2">
      <c r="A280" s="20" t="s">
        <v>5774</v>
      </c>
      <c r="B280" s="25" t="s">
        <v>745</v>
      </c>
      <c r="C280" s="25" t="s">
        <v>747</v>
      </c>
      <c r="D280" s="25" t="s">
        <v>5780</v>
      </c>
      <c r="E280" s="25" t="s">
        <v>4578</v>
      </c>
      <c r="F280" s="25">
        <v>35</v>
      </c>
      <c r="G280" s="25">
        <v>-63</v>
      </c>
      <c r="H280" s="25">
        <v>8923.4</v>
      </c>
      <c r="I280" s="25">
        <v>-65.7</v>
      </c>
      <c r="J280" s="25">
        <v>70</v>
      </c>
      <c r="K280" s="25">
        <v>6</v>
      </c>
      <c r="L280" s="25">
        <v>13833</v>
      </c>
      <c r="M280" s="25">
        <v>-9</v>
      </c>
    </row>
    <row r="281" spans="1:13" x14ac:dyDescent="0.2">
      <c r="A281" s="20" t="s">
        <v>5774</v>
      </c>
      <c r="B281" s="25" t="s">
        <v>748</v>
      </c>
      <c r="C281" s="25" t="s">
        <v>750</v>
      </c>
      <c r="D281" s="25" t="s">
        <v>5780</v>
      </c>
      <c r="E281" s="25" t="s">
        <v>4723</v>
      </c>
      <c r="F281" s="25">
        <v>1</v>
      </c>
      <c r="G281" s="25">
        <v>103</v>
      </c>
      <c r="H281" s="25">
        <v>358.4</v>
      </c>
      <c r="I281" s="25">
        <v>102.1</v>
      </c>
      <c r="J281" s="25">
        <v>24</v>
      </c>
      <c r="K281" s="25">
        <v>94</v>
      </c>
      <c r="L281" s="25">
        <v>12510</v>
      </c>
      <c r="M281" s="25">
        <v>1</v>
      </c>
    </row>
    <row r="282" spans="1:13" x14ac:dyDescent="0.2">
      <c r="A282" s="20" t="s">
        <v>5774</v>
      </c>
      <c r="B282" s="25" t="s">
        <v>823</v>
      </c>
      <c r="C282" s="25" t="s">
        <v>825</v>
      </c>
      <c r="D282" s="25" t="s">
        <v>5780</v>
      </c>
      <c r="E282" s="25" t="s">
        <v>4757</v>
      </c>
      <c r="F282" s="25">
        <v>34</v>
      </c>
      <c r="G282" s="25">
        <v>-58</v>
      </c>
      <c r="H282" s="25">
        <v>8618.7000000000007</v>
      </c>
      <c r="I282" s="25">
        <v>-59.8</v>
      </c>
      <c r="J282" s="25">
        <v>122</v>
      </c>
      <c r="K282" s="25">
        <v>-93</v>
      </c>
      <c r="L282" s="25">
        <v>14126</v>
      </c>
      <c r="M282" s="25">
        <v>-11</v>
      </c>
    </row>
    <row r="283" spans="1:13" x14ac:dyDescent="0.2">
      <c r="A283" s="20" t="s">
        <v>5774</v>
      </c>
      <c r="B283" s="25" t="s">
        <v>826</v>
      </c>
      <c r="C283" s="25" t="s">
        <v>828</v>
      </c>
      <c r="D283" s="25" t="s">
        <v>5780</v>
      </c>
      <c r="E283" s="25" t="s">
        <v>4758</v>
      </c>
      <c r="F283" s="25">
        <v>24</v>
      </c>
      <c r="G283" s="25">
        <v>14</v>
      </c>
      <c r="H283" s="25">
        <v>5975.6</v>
      </c>
      <c r="I283" s="25">
        <v>17.2</v>
      </c>
      <c r="J283" s="25">
        <v>72</v>
      </c>
      <c r="K283" s="25">
        <v>7</v>
      </c>
      <c r="L283" s="25">
        <v>11680</v>
      </c>
      <c r="M283" s="25">
        <v>6</v>
      </c>
    </row>
    <row r="284" spans="1:13" x14ac:dyDescent="0.2">
      <c r="A284" s="20" t="s">
        <v>5774</v>
      </c>
      <c r="B284" s="25" t="s">
        <v>829</v>
      </c>
      <c r="C284" s="25" t="s">
        <v>831</v>
      </c>
      <c r="D284" s="25" t="s">
        <v>5780</v>
      </c>
      <c r="E284" s="25" t="s">
        <v>4759</v>
      </c>
      <c r="F284" s="25">
        <v>29</v>
      </c>
      <c r="G284" s="25">
        <v>-33</v>
      </c>
      <c r="H284" s="25">
        <v>7282.8</v>
      </c>
      <c r="I284" s="25">
        <v>-33.6</v>
      </c>
      <c r="J284" s="25">
        <v>86</v>
      </c>
      <c r="K284" s="25">
        <v>-24</v>
      </c>
      <c r="L284" s="25">
        <v>14028</v>
      </c>
      <c r="M284" s="25">
        <v>-10</v>
      </c>
    </row>
    <row r="285" spans="1:13" x14ac:dyDescent="0.2">
      <c r="A285" s="20" t="s">
        <v>5774</v>
      </c>
      <c r="B285" s="25" t="s">
        <v>832</v>
      </c>
      <c r="C285" s="25" t="s">
        <v>834</v>
      </c>
      <c r="D285" s="25" t="s">
        <v>5780</v>
      </c>
      <c r="E285" s="25" t="s">
        <v>4760</v>
      </c>
      <c r="F285" s="25">
        <v>18</v>
      </c>
      <c r="G285" s="25">
        <v>36</v>
      </c>
      <c r="H285" s="25">
        <v>4405.3</v>
      </c>
      <c r="I285" s="25">
        <v>39.5</v>
      </c>
      <c r="J285" s="25">
        <v>67</v>
      </c>
      <c r="K285" s="25">
        <v>14</v>
      </c>
      <c r="L285" s="25">
        <v>12612</v>
      </c>
      <c r="M285" s="25">
        <v>-1</v>
      </c>
    </row>
    <row r="286" spans="1:13" x14ac:dyDescent="0.2">
      <c r="A286" s="20" t="s">
        <v>5774</v>
      </c>
      <c r="B286" s="25" t="s">
        <v>835</v>
      </c>
      <c r="C286" s="25" t="s">
        <v>837</v>
      </c>
      <c r="D286" s="25" t="s">
        <v>5780</v>
      </c>
      <c r="E286" s="25" t="s">
        <v>4761</v>
      </c>
      <c r="F286" s="25">
        <v>27</v>
      </c>
      <c r="G286" s="25">
        <v>-24</v>
      </c>
      <c r="H286" s="25">
        <v>8454.5</v>
      </c>
      <c r="I286" s="25">
        <v>-56.5</v>
      </c>
      <c r="J286" s="25">
        <v>155</v>
      </c>
      <c r="K286" s="25">
        <v>-156</v>
      </c>
      <c r="L286" s="25">
        <v>13385</v>
      </c>
      <c r="M286" s="25">
        <v>-5</v>
      </c>
    </row>
    <row r="287" spans="1:13" x14ac:dyDescent="0.2">
      <c r="A287" s="20" t="s">
        <v>5774</v>
      </c>
      <c r="B287" s="25" t="s">
        <v>844</v>
      </c>
      <c r="C287" s="25" t="s">
        <v>846</v>
      </c>
      <c r="D287" s="25" t="s">
        <v>5780</v>
      </c>
      <c r="E287" s="25" t="s">
        <v>4764</v>
      </c>
      <c r="F287" s="25">
        <v>29</v>
      </c>
      <c r="G287" s="25">
        <v>-4</v>
      </c>
      <c r="H287" s="25">
        <v>7629.6</v>
      </c>
      <c r="I287" s="25">
        <v>-6.2</v>
      </c>
      <c r="J287" s="25">
        <v>97</v>
      </c>
      <c r="K287" s="25">
        <v>-28</v>
      </c>
      <c r="L287" s="25">
        <v>12303</v>
      </c>
      <c r="M287" s="25">
        <v>1</v>
      </c>
    </row>
    <row r="288" spans="1:13" x14ac:dyDescent="0.2">
      <c r="A288" s="20" t="s">
        <v>5774</v>
      </c>
      <c r="B288" s="25" t="s">
        <v>892</v>
      </c>
      <c r="C288" s="25" t="s">
        <v>894</v>
      </c>
      <c r="D288" s="25" t="s">
        <v>5780</v>
      </c>
      <c r="E288" s="25" t="s">
        <v>4780</v>
      </c>
      <c r="F288" s="25">
        <v>21</v>
      </c>
      <c r="G288" s="25">
        <v>25</v>
      </c>
      <c r="H288" s="25">
        <v>5072.5</v>
      </c>
      <c r="I288" s="25">
        <v>30</v>
      </c>
      <c r="J288" s="25">
        <v>71</v>
      </c>
      <c r="K288" s="25">
        <v>8</v>
      </c>
      <c r="L288" s="25">
        <v>12898</v>
      </c>
      <c r="M288" s="25">
        <v>-3</v>
      </c>
    </row>
    <row r="289" spans="1:13" x14ac:dyDescent="0.2">
      <c r="A289" s="20" t="s">
        <v>5774</v>
      </c>
      <c r="B289" s="25" t="s">
        <v>952</v>
      </c>
      <c r="C289" s="25" t="s">
        <v>954</v>
      </c>
      <c r="D289" s="25" t="s">
        <v>5780</v>
      </c>
      <c r="E289" s="25" t="s">
        <v>4800</v>
      </c>
      <c r="F289" s="25">
        <v>18</v>
      </c>
      <c r="G289" s="25">
        <v>36</v>
      </c>
      <c r="H289" s="25">
        <v>4244.3999999999996</v>
      </c>
      <c r="I289" s="25">
        <v>41.8</v>
      </c>
      <c r="J289" s="25">
        <v>95</v>
      </c>
      <c r="K289" s="25">
        <v>-26</v>
      </c>
      <c r="L289" s="25">
        <v>13384</v>
      </c>
      <c r="M289" s="25">
        <v>-7</v>
      </c>
    </row>
    <row r="290" spans="1:13" x14ac:dyDescent="0.2">
      <c r="A290" s="20" t="s">
        <v>5774</v>
      </c>
      <c r="B290" s="25" t="s">
        <v>997</v>
      </c>
      <c r="C290" s="25" t="s">
        <v>999</v>
      </c>
      <c r="D290" s="25" t="s">
        <v>5780</v>
      </c>
      <c r="E290" s="25" t="s">
        <v>4816</v>
      </c>
      <c r="F290" s="25">
        <v>24</v>
      </c>
      <c r="G290" s="25">
        <v>14</v>
      </c>
      <c r="H290" s="25">
        <v>5827.2</v>
      </c>
      <c r="I290" s="25">
        <v>19.3</v>
      </c>
      <c r="J290" s="25">
        <v>78</v>
      </c>
      <c r="K290" s="25">
        <v>-2</v>
      </c>
      <c r="L290" s="25">
        <v>13832</v>
      </c>
      <c r="M290" s="25">
        <v>-11</v>
      </c>
    </row>
    <row r="291" spans="1:13" x14ac:dyDescent="0.2">
      <c r="A291" s="20" t="s">
        <v>5774</v>
      </c>
      <c r="B291" s="25" t="s">
        <v>1000</v>
      </c>
      <c r="C291" s="25" t="s">
        <v>1002</v>
      </c>
      <c r="D291" s="25" t="s">
        <v>5780</v>
      </c>
      <c r="E291" s="25" t="s">
        <v>4817</v>
      </c>
      <c r="F291" s="25">
        <v>25</v>
      </c>
      <c r="G291" s="25">
        <v>-14</v>
      </c>
      <c r="H291" s="25">
        <v>6149.9</v>
      </c>
      <c r="I291" s="25">
        <v>-11.4</v>
      </c>
      <c r="J291" s="25">
        <v>81</v>
      </c>
      <c r="K291" s="25">
        <v>-15</v>
      </c>
      <c r="L291" s="25">
        <v>13098</v>
      </c>
      <c r="M291" s="25">
        <v>-3</v>
      </c>
    </row>
    <row r="292" spans="1:13" x14ac:dyDescent="0.2">
      <c r="A292" s="20" t="s">
        <v>5774</v>
      </c>
      <c r="B292" s="25" t="s">
        <v>1003</v>
      </c>
      <c r="C292" s="25" t="s">
        <v>1005</v>
      </c>
      <c r="D292" s="25" t="s">
        <v>5780</v>
      </c>
      <c r="E292" s="25" t="s">
        <v>4818</v>
      </c>
      <c r="F292" s="25">
        <v>38</v>
      </c>
      <c r="G292" s="25">
        <v>-77</v>
      </c>
      <c r="H292" s="25">
        <v>10360.5</v>
      </c>
      <c r="I292" s="25">
        <v>-93.9</v>
      </c>
      <c r="J292" s="25">
        <v>84</v>
      </c>
      <c r="K292" s="25">
        <v>-21</v>
      </c>
      <c r="L292" s="25">
        <v>14110</v>
      </c>
      <c r="M292" s="25">
        <v>-11</v>
      </c>
    </row>
    <row r="293" spans="1:13" x14ac:dyDescent="0.2">
      <c r="A293" s="20" t="s">
        <v>5774</v>
      </c>
      <c r="B293" s="25" t="s">
        <v>1036</v>
      </c>
      <c r="C293" s="25" t="s">
        <v>1038</v>
      </c>
      <c r="D293" s="25" t="s">
        <v>5780</v>
      </c>
      <c r="E293" s="25" t="s">
        <v>4829</v>
      </c>
      <c r="F293" s="25">
        <v>32</v>
      </c>
      <c r="G293" s="25">
        <v>-15</v>
      </c>
      <c r="H293" s="25">
        <v>7843.2</v>
      </c>
      <c r="I293" s="25">
        <v>-9.1999999999999993</v>
      </c>
      <c r="J293" s="25">
        <v>80</v>
      </c>
      <c r="K293" s="25">
        <v>-4</v>
      </c>
      <c r="L293" s="25">
        <v>12319</v>
      </c>
      <c r="M293" s="25">
        <v>1</v>
      </c>
    </row>
    <row r="294" spans="1:13" x14ac:dyDescent="0.2">
      <c r="A294" s="20" t="s">
        <v>5774</v>
      </c>
      <c r="B294" s="25" t="s">
        <v>1090</v>
      </c>
      <c r="C294" s="25" t="s">
        <v>1092</v>
      </c>
      <c r="D294" s="25" t="s">
        <v>5780</v>
      </c>
      <c r="E294" s="25" t="s">
        <v>4847</v>
      </c>
      <c r="F294" s="25">
        <v>17</v>
      </c>
      <c r="G294" s="25">
        <v>25</v>
      </c>
      <c r="H294" s="25">
        <v>4553.3</v>
      </c>
      <c r="I294" s="25">
        <v>19.899999999999999</v>
      </c>
      <c r="J294" s="25">
        <v>82</v>
      </c>
      <c r="K294" s="25">
        <v>-17</v>
      </c>
      <c r="L294" s="25">
        <v>13535</v>
      </c>
      <c r="M294" s="25">
        <v>-7</v>
      </c>
    </row>
    <row r="295" spans="1:13" x14ac:dyDescent="0.2">
      <c r="A295" s="20" t="s">
        <v>5774</v>
      </c>
      <c r="B295" s="25" t="s">
        <v>1381</v>
      </c>
      <c r="C295" s="25" t="s">
        <v>1383</v>
      </c>
      <c r="D295" s="25" t="s">
        <v>5780</v>
      </c>
      <c r="E295" s="25" t="s">
        <v>4947</v>
      </c>
      <c r="F295" s="25">
        <v>25</v>
      </c>
      <c r="G295" s="25">
        <v>-14</v>
      </c>
      <c r="H295" s="25">
        <v>5637.1</v>
      </c>
      <c r="I295" s="25">
        <v>-1.3</v>
      </c>
      <c r="J295" s="25">
        <v>86</v>
      </c>
      <c r="K295" s="25">
        <v>-24</v>
      </c>
      <c r="L295" s="25">
        <v>13652</v>
      </c>
      <c r="M295" s="25">
        <v>-8</v>
      </c>
    </row>
    <row r="296" spans="1:13" x14ac:dyDescent="0.2">
      <c r="A296" s="20" t="s">
        <v>5774</v>
      </c>
      <c r="B296" s="25" t="s">
        <v>307</v>
      </c>
      <c r="C296" s="25" t="s">
        <v>309</v>
      </c>
      <c r="D296" s="25" t="s">
        <v>5781</v>
      </c>
      <c r="E296" s="25" t="s">
        <v>4147</v>
      </c>
      <c r="F296" s="25">
        <v>29</v>
      </c>
      <c r="G296" s="25">
        <v>-4</v>
      </c>
      <c r="H296" s="25">
        <v>8054.5</v>
      </c>
      <c r="I296" s="25">
        <v>-12.2</v>
      </c>
      <c r="J296" s="25">
        <v>61</v>
      </c>
      <c r="K296" s="25">
        <v>22</v>
      </c>
      <c r="L296" s="25">
        <v>12387</v>
      </c>
      <c r="M296" s="25">
        <v>1</v>
      </c>
    </row>
    <row r="297" spans="1:13" x14ac:dyDescent="0.2">
      <c r="A297" s="20" t="s">
        <v>5774</v>
      </c>
      <c r="B297" s="25" t="s">
        <v>322</v>
      </c>
      <c r="C297" s="25" t="s">
        <v>324</v>
      </c>
      <c r="D297" s="25" t="s">
        <v>5781</v>
      </c>
      <c r="E297" s="25" t="s">
        <v>4177</v>
      </c>
      <c r="F297" s="25">
        <v>29</v>
      </c>
      <c r="G297" s="25">
        <v>-4</v>
      </c>
      <c r="H297" s="25">
        <v>8486</v>
      </c>
      <c r="I297" s="25">
        <v>-18.3</v>
      </c>
      <c r="J297" s="25">
        <v>37</v>
      </c>
      <c r="K297" s="25">
        <v>56</v>
      </c>
      <c r="L297" s="25">
        <v>11266</v>
      </c>
      <c r="M297" s="25">
        <v>10</v>
      </c>
    </row>
    <row r="298" spans="1:13" x14ac:dyDescent="0.2">
      <c r="A298" s="20" t="s">
        <v>5774</v>
      </c>
      <c r="B298" s="25" t="s">
        <v>751</v>
      </c>
      <c r="C298" s="25" t="s">
        <v>753</v>
      </c>
      <c r="D298" s="25" t="s">
        <v>5781</v>
      </c>
      <c r="E298" s="25" t="s">
        <v>4726</v>
      </c>
      <c r="F298" s="25">
        <v>0</v>
      </c>
      <c r="G298" s="25">
        <v>102</v>
      </c>
      <c r="H298" s="25">
        <v>0</v>
      </c>
      <c r="I298" s="25">
        <v>101.9</v>
      </c>
      <c r="J298" s="25">
        <v>8</v>
      </c>
      <c r="K298" s="25">
        <v>97</v>
      </c>
      <c r="L298" s="25">
        <v>12389</v>
      </c>
      <c r="M298" s="25">
        <v>1</v>
      </c>
    </row>
    <row r="299" spans="1:13" x14ac:dyDescent="0.2">
      <c r="A299" s="20" t="s">
        <v>5774</v>
      </c>
      <c r="B299" s="25" t="s">
        <v>754</v>
      </c>
      <c r="C299" s="25" t="s">
        <v>756</v>
      </c>
      <c r="D299" s="25" t="s">
        <v>5781</v>
      </c>
      <c r="E299" s="25" t="s">
        <v>4728</v>
      </c>
      <c r="F299" s="25">
        <v>13</v>
      </c>
      <c r="G299" s="25">
        <v>45</v>
      </c>
      <c r="H299" s="25">
        <v>3052.8</v>
      </c>
      <c r="I299" s="25">
        <v>49.3</v>
      </c>
      <c r="J299" s="25">
        <v>110</v>
      </c>
      <c r="K299" s="25">
        <v>-70</v>
      </c>
      <c r="L299" s="25">
        <v>13261</v>
      </c>
      <c r="M299" s="25">
        <v>-4</v>
      </c>
    </row>
    <row r="300" spans="1:13" x14ac:dyDescent="0.2">
      <c r="A300" s="20" t="s">
        <v>5774</v>
      </c>
      <c r="B300" s="25" t="s">
        <v>760</v>
      </c>
      <c r="C300" s="25" t="s">
        <v>762</v>
      </c>
      <c r="D300" s="25" t="s">
        <v>5781</v>
      </c>
      <c r="E300" s="25" t="s">
        <v>4736</v>
      </c>
      <c r="F300" s="25">
        <v>30</v>
      </c>
      <c r="G300" s="25">
        <v>-8</v>
      </c>
      <c r="H300" s="25">
        <v>7365.1</v>
      </c>
      <c r="I300" s="25">
        <v>-2.4</v>
      </c>
      <c r="J300" s="25">
        <v>71</v>
      </c>
      <c r="K300" s="25">
        <v>8</v>
      </c>
      <c r="L300" s="25">
        <v>13082</v>
      </c>
      <c r="M300" s="25">
        <v>-5</v>
      </c>
    </row>
    <row r="301" spans="1:13" x14ac:dyDescent="0.2">
      <c r="A301" s="20" t="s">
        <v>5774</v>
      </c>
      <c r="B301" s="25" t="s">
        <v>769</v>
      </c>
      <c r="C301" s="25" t="s">
        <v>771</v>
      </c>
      <c r="D301" s="25" t="s">
        <v>5781</v>
      </c>
      <c r="E301" s="25" t="s">
        <v>4739</v>
      </c>
      <c r="F301" s="25">
        <v>28</v>
      </c>
      <c r="G301" s="25">
        <v>-1</v>
      </c>
      <c r="H301" s="25">
        <v>6760.8</v>
      </c>
      <c r="I301" s="25">
        <v>6.1</v>
      </c>
      <c r="J301" s="25">
        <v>72</v>
      </c>
      <c r="K301" s="25">
        <v>7</v>
      </c>
      <c r="L301" s="25">
        <v>12880</v>
      </c>
      <c r="M301" s="25">
        <v>-3</v>
      </c>
    </row>
    <row r="302" spans="1:13" x14ac:dyDescent="0.2">
      <c r="A302" s="20" t="s">
        <v>5774</v>
      </c>
      <c r="B302" s="25" t="s">
        <v>772</v>
      </c>
      <c r="C302" s="25" t="s">
        <v>774</v>
      </c>
      <c r="D302" s="25" t="s">
        <v>5781</v>
      </c>
      <c r="E302" s="25" t="s">
        <v>4740</v>
      </c>
      <c r="F302" s="25">
        <v>28</v>
      </c>
      <c r="G302" s="25">
        <v>-28</v>
      </c>
      <c r="H302" s="25">
        <v>7465.4</v>
      </c>
      <c r="I302" s="25">
        <v>-37.200000000000003</v>
      </c>
      <c r="J302" s="25">
        <v>72</v>
      </c>
      <c r="K302" s="25">
        <v>2</v>
      </c>
      <c r="L302" s="25">
        <v>13248</v>
      </c>
      <c r="M302" s="25">
        <v>-4</v>
      </c>
    </row>
    <row r="303" spans="1:13" x14ac:dyDescent="0.2">
      <c r="A303" s="20" t="s">
        <v>5774</v>
      </c>
      <c r="B303" s="25" t="s">
        <v>796</v>
      </c>
      <c r="C303" s="25" t="s">
        <v>798</v>
      </c>
      <c r="D303" s="25" t="s">
        <v>5781</v>
      </c>
      <c r="E303" s="25" t="s">
        <v>4748</v>
      </c>
      <c r="F303" s="25">
        <v>24</v>
      </c>
      <c r="G303" s="25">
        <v>-9</v>
      </c>
      <c r="H303" s="25">
        <v>6327</v>
      </c>
      <c r="I303" s="25">
        <v>-14.9</v>
      </c>
      <c r="J303" s="25">
        <v>60</v>
      </c>
      <c r="K303" s="25">
        <v>25</v>
      </c>
      <c r="L303" s="25">
        <v>13379</v>
      </c>
      <c r="M303" s="25">
        <v>-5</v>
      </c>
    </row>
    <row r="304" spans="1:13" x14ac:dyDescent="0.2">
      <c r="A304" s="20" t="s">
        <v>5774</v>
      </c>
      <c r="B304" s="25" t="s">
        <v>799</v>
      </c>
      <c r="C304" s="25" t="s">
        <v>801</v>
      </c>
      <c r="D304" s="25" t="s">
        <v>5781</v>
      </c>
      <c r="E304" s="25" t="s">
        <v>4749</v>
      </c>
      <c r="F304" s="25">
        <v>34</v>
      </c>
      <c r="G304" s="25">
        <v>-22</v>
      </c>
      <c r="H304" s="25">
        <v>7922.8</v>
      </c>
      <c r="I304" s="25">
        <v>-10.3</v>
      </c>
      <c r="J304" s="25">
        <v>85</v>
      </c>
      <c r="K304" s="25">
        <v>-11</v>
      </c>
      <c r="L304" s="25">
        <v>13918</v>
      </c>
      <c r="M304" s="25">
        <v>-12</v>
      </c>
    </row>
    <row r="305" spans="1:13" x14ac:dyDescent="0.2">
      <c r="A305" s="20" t="s">
        <v>5774</v>
      </c>
      <c r="B305" s="25" t="s">
        <v>820</v>
      </c>
      <c r="C305" s="25" t="s">
        <v>822</v>
      </c>
      <c r="D305" s="25" t="s">
        <v>5781</v>
      </c>
      <c r="E305" s="25" t="s">
        <v>4756</v>
      </c>
      <c r="F305" s="25">
        <v>24</v>
      </c>
      <c r="G305" s="25">
        <v>14</v>
      </c>
      <c r="H305" s="25">
        <v>6501.3</v>
      </c>
      <c r="I305" s="25">
        <v>9.8000000000000007</v>
      </c>
      <c r="J305" s="25">
        <v>51</v>
      </c>
      <c r="K305" s="25">
        <v>36</v>
      </c>
      <c r="L305" s="25">
        <v>12907</v>
      </c>
      <c r="M305" s="25">
        <v>-4</v>
      </c>
    </row>
    <row r="306" spans="1:13" x14ac:dyDescent="0.2">
      <c r="A306" s="20" t="s">
        <v>5774</v>
      </c>
      <c r="B306" s="25" t="s">
        <v>928</v>
      </c>
      <c r="C306" s="25" t="s">
        <v>930</v>
      </c>
      <c r="D306" s="25" t="s">
        <v>5781</v>
      </c>
      <c r="E306" s="25" t="s">
        <v>4792</v>
      </c>
      <c r="F306" s="25">
        <v>19</v>
      </c>
      <c r="G306" s="25">
        <v>32</v>
      </c>
      <c r="H306" s="25">
        <v>4120.3999999999996</v>
      </c>
      <c r="I306" s="25">
        <v>43.5</v>
      </c>
      <c r="J306" s="25">
        <v>62</v>
      </c>
      <c r="K306" s="25">
        <v>21</v>
      </c>
      <c r="L306" s="25">
        <v>12822</v>
      </c>
      <c r="M306" s="25">
        <v>-3</v>
      </c>
    </row>
    <row r="307" spans="1:13" x14ac:dyDescent="0.2">
      <c r="A307" s="20" t="s">
        <v>5774</v>
      </c>
      <c r="B307" s="25" t="s">
        <v>13</v>
      </c>
      <c r="C307" s="25" t="s">
        <v>15</v>
      </c>
      <c r="D307" s="25" t="s">
        <v>5782</v>
      </c>
      <c r="E307" s="25" t="s">
        <v>4041</v>
      </c>
      <c r="F307" s="25">
        <v>15</v>
      </c>
      <c r="G307" s="25">
        <v>47</v>
      </c>
      <c r="H307" s="25">
        <v>3327</v>
      </c>
      <c r="I307" s="25">
        <v>54.7</v>
      </c>
      <c r="J307" s="25">
        <v>70</v>
      </c>
      <c r="K307" s="25">
        <v>10</v>
      </c>
      <c r="L307" s="25">
        <v>11451</v>
      </c>
      <c r="M307" s="25">
        <v>8</v>
      </c>
    </row>
    <row r="308" spans="1:13" x14ac:dyDescent="0.2">
      <c r="A308" s="20" t="s">
        <v>5774</v>
      </c>
      <c r="B308" s="25" t="s">
        <v>10</v>
      </c>
      <c r="C308" s="25" t="s">
        <v>12</v>
      </c>
      <c r="D308" s="25" t="s">
        <v>5782</v>
      </c>
      <c r="E308" s="25" t="s">
        <v>4055</v>
      </c>
      <c r="F308" s="25">
        <v>14</v>
      </c>
      <c r="G308" s="25">
        <v>51</v>
      </c>
      <c r="H308" s="25">
        <v>3508.2</v>
      </c>
      <c r="I308" s="25">
        <v>52.2</v>
      </c>
      <c r="J308" s="25">
        <v>65</v>
      </c>
      <c r="K308" s="25">
        <v>17</v>
      </c>
      <c r="L308" s="25">
        <v>12016</v>
      </c>
      <c r="M308" s="25">
        <v>4</v>
      </c>
    </row>
    <row r="309" spans="1:13" x14ac:dyDescent="0.2">
      <c r="A309" s="20" t="s">
        <v>5774</v>
      </c>
      <c r="B309" s="25" t="s">
        <v>121</v>
      </c>
      <c r="C309" s="25" t="s">
        <v>123</v>
      </c>
      <c r="D309" s="25" t="s">
        <v>5782</v>
      </c>
      <c r="E309" s="25" t="s">
        <v>4087</v>
      </c>
      <c r="F309" s="25">
        <v>15</v>
      </c>
      <c r="G309" s="25">
        <v>47</v>
      </c>
      <c r="H309" s="25">
        <v>3618.7</v>
      </c>
      <c r="I309" s="25">
        <v>50.6</v>
      </c>
      <c r="J309" s="25">
        <v>60</v>
      </c>
      <c r="K309" s="25">
        <v>24</v>
      </c>
      <c r="L309" s="25">
        <v>12997</v>
      </c>
      <c r="M309" s="25">
        <v>-4</v>
      </c>
    </row>
    <row r="310" spans="1:13" x14ac:dyDescent="0.2">
      <c r="A310" s="20" t="s">
        <v>5774</v>
      </c>
      <c r="B310" s="25" t="s">
        <v>193</v>
      </c>
      <c r="C310" s="25" t="s">
        <v>195</v>
      </c>
      <c r="D310" s="25" t="s">
        <v>5782</v>
      </c>
      <c r="E310" s="25" t="s">
        <v>4088</v>
      </c>
      <c r="F310" s="25">
        <v>14</v>
      </c>
      <c r="G310" s="25">
        <v>51</v>
      </c>
      <c r="H310" s="25">
        <v>3200.7</v>
      </c>
      <c r="I310" s="25">
        <v>56.5</v>
      </c>
      <c r="J310" s="25">
        <v>77</v>
      </c>
      <c r="K310" s="25">
        <v>0</v>
      </c>
      <c r="L310" s="25">
        <v>12314</v>
      </c>
      <c r="M310" s="25">
        <v>1</v>
      </c>
    </row>
    <row r="311" spans="1:13" x14ac:dyDescent="0.2">
      <c r="A311" s="20" t="s">
        <v>5774</v>
      </c>
      <c r="B311" s="25" t="s">
        <v>310</v>
      </c>
      <c r="C311" s="25" t="s">
        <v>312</v>
      </c>
      <c r="D311" s="25" t="s">
        <v>5782</v>
      </c>
      <c r="E311" s="25" t="s">
        <v>4148</v>
      </c>
      <c r="F311" s="25">
        <v>27</v>
      </c>
      <c r="G311" s="25">
        <v>-24</v>
      </c>
      <c r="H311" s="25">
        <v>6108.8</v>
      </c>
      <c r="I311" s="25">
        <v>-10.6</v>
      </c>
      <c r="J311" s="25">
        <v>75</v>
      </c>
      <c r="K311" s="25">
        <v>-3</v>
      </c>
      <c r="L311" s="25">
        <v>12997</v>
      </c>
      <c r="M311" s="25">
        <v>-2</v>
      </c>
    </row>
    <row r="312" spans="1:13" x14ac:dyDescent="0.2">
      <c r="A312" s="20" t="s">
        <v>5774</v>
      </c>
      <c r="B312" s="25" t="s">
        <v>316</v>
      </c>
      <c r="C312" s="25" t="s">
        <v>318</v>
      </c>
      <c r="D312" s="25" t="s">
        <v>5782</v>
      </c>
      <c r="E312" s="25" t="s">
        <v>4155</v>
      </c>
      <c r="F312" s="25">
        <v>27</v>
      </c>
      <c r="G312" s="25">
        <v>3</v>
      </c>
      <c r="H312" s="25">
        <v>6835.2</v>
      </c>
      <c r="I312" s="25">
        <v>5.0999999999999996</v>
      </c>
      <c r="J312" s="25">
        <v>48</v>
      </c>
      <c r="K312" s="25">
        <v>41</v>
      </c>
      <c r="L312" s="25">
        <v>12803</v>
      </c>
      <c r="M312" s="25">
        <v>-3</v>
      </c>
    </row>
    <row r="313" spans="1:13" x14ac:dyDescent="0.2">
      <c r="A313" s="20" t="s">
        <v>5774</v>
      </c>
      <c r="B313" s="25" t="s">
        <v>319</v>
      </c>
      <c r="C313" s="25" t="s">
        <v>321</v>
      </c>
      <c r="D313" s="25" t="s">
        <v>5782</v>
      </c>
      <c r="E313" s="25" t="s">
        <v>4174</v>
      </c>
      <c r="F313" s="25">
        <v>19</v>
      </c>
      <c r="G313" s="25">
        <v>32</v>
      </c>
      <c r="H313" s="25">
        <v>3693.7</v>
      </c>
      <c r="I313" s="25">
        <v>49.6</v>
      </c>
      <c r="J313" s="25">
        <v>58</v>
      </c>
      <c r="K313" s="25">
        <v>27</v>
      </c>
      <c r="L313" s="25">
        <v>12465</v>
      </c>
      <c r="M313" s="25">
        <v>0</v>
      </c>
    </row>
    <row r="314" spans="1:13" x14ac:dyDescent="0.2">
      <c r="A314" s="20" t="s">
        <v>5774</v>
      </c>
      <c r="B314" s="25" t="s">
        <v>277</v>
      </c>
      <c r="C314" s="25" t="s">
        <v>279</v>
      </c>
      <c r="D314" s="25" t="s">
        <v>5782</v>
      </c>
      <c r="E314" s="25" t="s">
        <v>4176</v>
      </c>
      <c r="F314" s="25">
        <v>25</v>
      </c>
      <c r="G314" s="25">
        <v>-14</v>
      </c>
      <c r="H314" s="25">
        <v>6636.4</v>
      </c>
      <c r="I314" s="25">
        <v>-20.9</v>
      </c>
      <c r="J314" s="25">
        <v>67</v>
      </c>
      <c r="K314" s="25">
        <v>12</v>
      </c>
      <c r="L314" s="25">
        <v>13995</v>
      </c>
      <c r="M314" s="25">
        <v>-10</v>
      </c>
    </row>
    <row r="315" spans="1:13" x14ac:dyDescent="0.2">
      <c r="A315" s="20" t="s">
        <v>5774</v>
      </c>
      <c r="B315" s="25" t="s">
        <v>325</v>
      </c>
      <c r="C315" s="25" t="s">
        <v>327</v>
      </c>
      <c r="D315" s="25" t="s">
        <v>5782</v>
      </c>
      <c r="E315" s="25" t="s">
        <v>4178</v>
      </c>
      <c r="F315" s="25">
        <v>4</v>
      </c>
      <c r="G315" s="25">
        <v>87</v>
      </c>
      <c r="H315" s="25">
        <v>775.4</v>
      </c>
      <c r="I315" s="25">
        <v>90.9</v>
      </c>
      <c r="J315" s="25">
        <v>145</v>
      </c>
      <c r="K315" s="25">
        <v>-96</v>
      </c>
      <c r="L315" s="25">
        <v>13365</v>
      </c>
      <c r="M315" s="25">
        <v>-7</v>
      </c>
    </row>
    <row r="316" spans="1:13" x14ac:dyDescent="0.2">
      <c r="A316" s="20" t="s">
        <v>5774</v>
      </c>
      <c r="B316" s="25" t="s">
        <v>724</v>
      </c>
      <c r="C316" s="25" t="s">
        <v>726</v>
      </c>
      <c r="D316" s="25" t="s">
        <v>5782</v>
      </c>
      <c r="E316" s="25" t="s">
        <v>4557</v>
      </c>
      <c r="F316" s="25">
        <v>19</v>
      </c>
      <c r="G316" s="25">
        <v>32</v>
      </c>
      <c r="H316" s="25">
        <v>4627.7</v>
      </c>
      <c r="I316" s="25">
        <v>36.299999999999997</v>
      </c>
      <c r="J316" s="25">
        <v>59</v>
      </c>
      <c r="K316" s="25">
        <v>25</v>
      </c>
      <c r="L316" s="25">
        <v>12398</v>
      </c>
      <c r="M316" s="25">
        <v>1</v>
      </c>
    </row>
    <row r="317" spans="1:13" x14ac:dyDescent="0.2">
      <c r="A317" s="20" t="s">
        <v>5774</v>
      </c>
      <c r="B317" s="25" t="s">
        <v>1093</v>
      </c>
      <c r="C317" s="25" t="s">
        <v>1095</v>
      </c>
      <c r="D317" s="25" t="s">
        <v>5782</v>
      </c>
      <c r="E317" s="25" t="s">
        <v>4848</v>
      </c>
      <c r="F317" s="25">
        <v>35</v>
      </c>
      <c r="G317" s="25">
        <v>-63</v>
      </c>
      <c r="H317" s="25">
        <v>9072.2999999999993</v>
      </c>
      <c r="I317" s="25">
        <v>-68.599999999999994</v>
      </c>
      <c r="J317" s="25">
        <v>98</v>
      </c>
      <c r="K317" s="25">
        <v>-47</v>
      </c>
      <c r="L317" s="25">
        <v>14107</v>
      </c>
      <c r="M317" s="25">
        <v>-11</v>
      </c>
    </row>
    <row r="318" spans="1:13" x14ac:dyDescent="0.2">
      <c r="A318" s="20" t="s">
        <v>5774</v>
      </c>
      <c r="B318" s="25" t="s">
        <v>1096</v>
      </c>
      <c r="C318" s="25" t="s">
        <v>1098</v>
      </c>
      <c r="D318" s="25" t="s">
        <v>5782</v>
      </c>
      <c r="E318" s="25" t="s">
        <v>4849</v>
      </c>
      <c r="F318" s="25">
        <v>30</v>
      </c>
      <c r="G318" s="25">
        <v>-38</v>
      </c>
      <c r="H318" s="25">
        <v>7941.3</v>
      </c>
      <c r="I318" s="25">
        <v>-46.5</v>
      </c>
      <c r="J318" s="25">
        <v>61</v>
      </c>
      <c r="K318" s="25">
        <v>23</v>
      </c>
      <c r="L318" s="25">
        <v>13748</v>
      </c>
      <c r="M318" s="25">
        <v>-8</v>
      </c>
    </row>
    <row r="319" spans="1:13" x14ac:dyDescent="0.2">
      <c r="A319" s="20" t="s">
        <v>5774</v>
      </c>
      <c r="B319" s="25" t="s">
        <v>1099</v>
      </c>
      <c r="C319" s="25" t="s">
        <v>1101</v>
      </c>
      <c r="D319" s="25" t="s">
        <v>5782</v>
      </c>
      <c r="E319" s="25" t="s">
        <v>4850</v>
      </c>
      <c r="F319" s="25">
        <v>32</v>
      </c>
      <c r="G319" s="25">
        <v>-15</v>
      </c>
      <c r="H319" s="25">
        <v>7836.8</v>
      </c>
      <c r="I319" s="25">
        <v>-9.1</v>
      </c>
      <c r="J319" s="25">
        <v>85</v>
      </c>
      <c r="K319" s="25">
        <v>-11</v>
      </c>
      <c r="L319" s="25">
        <v>10664</v>
      </c>
      <c r="M319" s="25">
        <v>14</v>
      </c>
    </row>
    <row r="320" spans="1:13" x14ac:dyDescent="0.2">
      <c r="A320" s="20" t="s">
        <v>5774</v>
      </c>
      <c r="B320" s="25" t="s">
        <v>1102</v>
      </c>
      <c r="C320" s="25" t="s">
        <v>1104</v>
      </c>
      <c r="D320" s="25" t="s">
        <v>5782</v>
      </c>
      <c r="E320" s="25" t="s">
        <v>4851</v>
      </c>
      <c r="F320" s="25">
        <v>20</v>
      </c>
      <c r="G320" s="25">
        <v>29</v>
      </c>
      <c r="H320" s="25">
        <v>4910.7</v>
      </c>
      <c r="I320" s="25">
        <v>32.299999999999997</v>
      </c>
      <c r="J320" s="25">
        <v>80</v>
      </c>
      <c r="K320" s="25">
        <v>-4</v>
      </c>
      <c r="L320" s="25">
        <v>12377</v>
      </c>
      <c r="M320" s="25">
        <v>1</v>
      </c>
    </row>
    <row r="321" spans="1:13" x14ac:dyDescent="0.2">
      <c r="A321" s="20" t="s">
        <v>5774</v>
      </c>
      <c r="B321" s="25" t="s">
        <v>1105</v>
      </c>
      <c r="C321" s="25" t="s">
        <v>1107</v>
      </c>
      <c r="D321" s="25" t="s">
        <v>5782</v>
      </c>
      <c r="E321" s="25" t="s">
        <v>4852</v>
      </c>
      <c r="F321" s="25">
        <v>17</v>
      </c>
      <c r="G321" s="25">
        <v>40</v>
      </c>
      <c r="H321" s="25">
        <v>4475.1000000000004</v>
      </c>
      <c r="I321" s="25">
        <v>38.5</v>
      </c>
      <c r="J321" s="25">
        <v>64</v>
      </c>
      <c r="K321" s="25">
        <v>18</v>
      </c>
      <c r="L321" s="25">
        <v>12705</v>
      </c>
      <c r="M321" s="25">
        <v>-2</v>
      </c>
    </row>
    <row r="322" spans="1:13" x14ac:dyDescent="0.2">
      <c r="A322" s="20" t="s">
        <v>5774</v>
      </c>
      <c r="B322" s="25" t="s">
        <v>1297</v>
      </c>
      <c r="C322" s="25" t="s">
        <v>1299</v>
      </c>
      <c r="D322" s="25" t="s">
        <v>5782</v>
      </c>
      <c r="E322" s="25" t="s">
        <v>4918</v>
      </c>
      <c r="F322" s="25">
        <v>27</v>
      </c>
      <c r="G322" s="25">
        <v>3</v>
      </c>
      <c r="H322" s="25">
        <v>6356.2</v>
      </c>
      <c r="I322" s="25">
        <v>11.8</v>
      </c>
      <c r="J322" s="25">
        <v>57</v>
      </c>
      <c r="K322" s="25">
        <v>28</v>
      </c>
      <c r="L322" s="25">
        <v>12199</v>
      </c>
      <c r="M322" s="25">
        <v>2</v>
      </c>
    </row>
    <row r="323" spans="1:13" x14ac:dyDescent="0.2">
      <c r="A323" s="20" t="s">
        <v>5774</v>
      </c>
      <c r="B323" s="25" t="s">
        <v>1300</v>
      </c>
      <c r="C323" s="25" t="s">
        <v>1302</v>
      </c>
      <c r="D323" s="25" t="s">
        <v>5782</v>
      </c>
      <c r="E323" s="25" t="s">
        <v>4919</v>
      </c>
      <c r="F323" s="25">
        <v>24</v>
      </c>
      <c r="G323" s="25">
        <v>14</v>
      </c>
      <c r="H323" s="25">
        <v>5154.3999999999996</v>
      </c>
      <c r="I323" s="25">
        <v>28.9</v>
      </c>
      <c r="J323" s="25">
        <v>70</v>
      </c>
      <c r="K323" s="25">
        <v>10</v>
      </c>
      <c r="L323" s="25">
        <v>11965</v>
      </c>
      <c r="M323" s="25">
        <v>4</v>
      </c>
    </row>
    <row r="324" spans="1:13" x14ac:dyDescent="0.2">
      <c r="A324" s="20" t="s">
        <v>5774</v>
      </c>
      <c r="B324" s="25" t="s">
        <v>280</v>
      </c>
      <c r="C324" s="25" t="s">
        <v>282</v>
      </c>
      <c r="D324" s="25" t="s">
        <v>5782</v>
      </c>
      <c r="E324" s="25" t="s">
        <v>4920</v>
      </c>
      <c r="F324" s="25">
        <v>37</v>
      </c>
      <c r="G324" s="25">
        <v>-72</v>
      </c>
      <c r="H324" s="25">
        <v>10378.1</v>
      </c>
      <c r="I324" s="25">
        <v>-94.2</v>
      </c>
      <c r="J324" s="25">
        <v>73</v>
      </c>
      <c r="K324" s="25">
        <v>0</v>
      </c>
      <c r="L324" s="25">
        <v>13356</v>
      </c>
      <c r="M324" s="25">
        <v>-5</v>
      </c>
    </row>
    <row r="325" spans="1:13" x14ac:dyDescent="0.2">
      <c r="A325" s="20" t="s">
        <v>5774</v>
      </c>
      <c r="B325" s="25" t="s">
        <v>1378</v>
      </c>
      <c r="C325" s="25" t="s">
        <v>1380</v>
      </c>
      <c r="D325" s="25" t="s">
        <v>5782</v>
      </c>
      <c r="E325" s="25" t="s">
        <v>4946</v>
      </c>
      <c r="F325" s="25">
        <v>17</v>
      </c>
      <c r="G325" s="25">
        <v>25</v>
      </c>
      <c r="H325" s="25">
        <v>5210.3</v>
      </c>
      <c r="I325" s="25">
        <v>7</v>
      </c>
      <c r="J325" s="25">
        <v>77</v>
      </c>
      <c r="K325" s="25">
        <v>-7</v>
      </c>
      <c r="L325" s="25">
        <v>12339</v>
      </c>
      <c r="M325" s="25">
        <v>3</v>
      </c>
    </row>
    <row r="326" spans="1:13" x14ac:dyDescent="0.2">
      <c r="A326" s="20" t="s">
        <v>5774</v>
      </c>
      <c r="B326" s="25" t="s">
        <v>1384</v>
      </c>
      <c r="C326" s="25" t="s">
        <v>1386</v>
      </c>
      <c r="D326" s="25" t="s">
        <v>5782</v>
      </c>
      <c r="E326" s="25" t="s">
        <v>4948</v>
      </c>
      <c r="F326" s="25">
        <v>29</v>
      </c>
      <c r="G326" s="25">
        <v>-33</v>
      </c>
      <c r="H326" s="25">
        <v>7010.9</v>
      </c>
      <c r="I326" s="25">
        <v>-28.3</v>
      </c>
      <c r="J326" s="25">
        <v>94</v>
      </c>
      <c r="K326" s="25">
        <v>-40</v>
      </c>
      <c r="L326" s="25">
        <v>13735</v>
      </c>
      <c r="M326" s="25">
        <v>-8</v>
      </c>
    </row>
    <row r="327" spans="1:13" x14ac:dyDescent="0.2">
      <c r="A327" s="20" t="s">
        <v>5774</v>
      </c>
      <c r="B327" s="25" t="s">
        <v>292</v>
      </c>
      <c r="C327" s="25" t="s">
        <v>294</v>
      </c>
      <c r="D327" s="25" t="s">
        <v>5782</v>
      </c>
      <c r="E327" s="25" t="s">
        <v>4949</v>
      </c>
      <c r="F327" s="25">
        <v>26</v>
      </c>
      <c r="G327" s="25">
        <v>7</v>
      </c>
      <c r="H327" s="25">
        <v>6110.2</v>
      </c>
      <c r="I327" s="25">
        <v>15.3</v>
      </c>
      <c r="J327" s="25">
        <v>73</v>
      </c>
      <c r="K327" s="25">
        <v>5</v>
      </c>
      <c r="L327" s="25">
        <v>12757</v>
      </c>
      <c r="M327" s="25">
        <v>-2</v>
      </c>
    </row>
    <row r="328" spans="1:13" x14ac:dyDescent="0.2">
      <c r="A328" s="20" t="s">
        <v>5774</v>
      </c>
      <c r="B328" s="25" t="s">
        <v>274</v>
      </c>
      <c r="C328" s="25" t="s">
        <v>276</v>
      </c>
      <c r="D328" s="25" t="s">
        <v>5782</v>
      </c>
      <c r="E328" s="25" t="s">
        <v>4950</v>
      </c>
      <c r="F328" s="25">
        <v>29</v>
      </c>
      <c r="G328" s="25">
        <v>-4</v>
      </c>
      <c r="H328" s="25">
        <v>7820.6</v>
      </c>
      <c r="I328" s="25">
        <v>-8.9</v>
      </c>
      <c r="J328" s="25">
        <v>67</v>
      </c>
      <c r="K328" s="25">
        <v>14</v>
      </c>
      <c r="L328" s="25">
        <v>12229</v>
      </c>
      <c r="M328" s="25">
        <v>2</v>
      </c>
    </row>
    <row r="329" spans="1:13" x14ac:dyDescent="0.2">
      <c r="A329" s="20" t="s">
        <v>5774</v>
      </c>
      <c r="B329" s="25" t="s">
        <v>283</v>
      </c>
      <c r="C329" s="25" t="s">
        <v>285</v>
      </c>
      <c r="D329" s="25" t="s">
        <v>5782</v>
      </c>
      <c r="E329" s="25" t="s">
        <v>4951</v>
      </c>
      <c r="F329" s="25">
        <v>18</v>
      </c>
      <c r="G329" s="25">
        <v>20</v>
      </c>
      <c r="H329" s="25">
        <v>4247.1000000000004</v>
      </c>
      <c r="I329" s="25">
        <v>25.9</v>
      </c>
      <c r="J329" s="25">
        <v>92</v>
      </c>
      <c r="K329" s="25">
        <v>-36</v>
      </c>
      <c r="L329" s="25">
        <v>14037</v>
      </c>
      <c r="M329" s="25">
        <v>-11</v>
      </c>
    </row>
    <row r="330" spans="1:13" x14ac:dyDescent="0.2">
      <c r="A330" s="20" t="s">
        <v>5774</v>
      </c>
      <c r="B330" s="25" t="s">
        <v>1411</v>
      </c>
      <c r="C330" s="25" t="s">
        <v>1413</v>
      </c>
      <c r="D330" s="25" t="s">
        <v>5782</v>
      </c>
      <c r="E330" s="25" t="s">
        <v>4962</v>
      </c>
      <c r="F330" s="25">
        <v>11</v>
      </c>
      <c r="G330" s="25">
        <v>61</v>
      </c>
      <c r="H330" s="25">
        <v>2446.1</v>
      </c>
      <c r="I330" s="25">
        <v>67.2</v>
      </c>
      <c r="J330" s="25">
        <v>113</v>
      </c>
      <c r="K330" s="25">
        <v>-51</v>
      </c>
      <c r="L330" s="25">
        <v>12949</v>
      </c>
      <c r="M330" s="25">
        <v>-4</v>
      </c>
    </row>
    <row r="331" spans="1:13" x14ac:dyDescent="0.2">
      <c r="A331" s="20" t="s">
        <v>5774</v>
      </c>
      <c r="B331" s="25" t="s">
        <v>1417</v>
      </c>
      <c r="C331" s="25" t="s">
        <v>1419</v>
      </c>
      <c r="D331" s="25" t="s">
        <v>5782</v>
      </c>
      <c r="E331" s="25" t="s">
        <v>4964</v>
      </c>
      <c r="F331" s="25">
        <v>22</v>
      </c>
      <c r="G331" s="25">
        <v>21</v>
      </c>
      <c r="H331" s="25">
        <v>4934.7</v>
      </c>
      <c r="I331" s="25">
        <v>32</v>
      </c>
      <c r="J331" s="25">
        <v>61</v>
      </c>
      <c r="K331" s="25">
        <v>22</v>
      </c>
      <c r="L331" s="25">
        <v>12363</v>
      </c>
      <c r="M331" s="25">
        <v>1</v>
      </c>
    </row>
    <row r="332" spans="1:13" x14ac:dyDescent="0.2">
      <c r="A332" s="20" t="s">
        <v>5774</v>
      </c>
      <c r="B332" s="25" t="s">
        <v>658</v>
      </c>
      <c r="C332" s="25" t="s">
        <v>660</v>
      </c>
      <c r="D332" s="25" t="s">
        <v>5783</v>
      </c>
      <c r="E332" s="25" t="s">
        <v>4483</v>
      </c>
      <c r="F332" s="25">
        <v>42</v>
      </c>
      <c r="G332" s="25">
        <v>-52</v>
      </c>
      <c r="H332" s="25">
        <v>9829.2000000000007</v>
      </c>
      <c r="I332" s="25">
        <v>-37.299999999999997</v>
      </c>
      <c r="J332" s="25">
        <v>143</v>
      </c>
      <c r="K332" s="25">
        <v>-93</v>
      </c>
      <c r="L332" s="25">
        <v>13627</v>
      </c>
      <c r="M332" s="25">
        <v>-9</v>
      </c>
    </row>
    <row r="333" spans="1:13" x14ac:dyDescent="0.2">
      <c r="A333" s="20" t="s">
        <v>5774</v>
      </c>
      <c r="B333" s="25" t="s">
        <v>847</v>
      </c>
      <c r="C333" s="25" t="s">
        <v>849</v>
      </c>
      <c r="D333" s="25" t="s">
        <v>5783</v>
      </c>
      <c r="E333" s="25" t="s">
        <v>4765</v>
      </c>
      <c r="F333" s="25">
        <v>30</v>
      </c>
      <c r="G333" s="25">
        <v>-8</v>
      </c>
      <c r="H333" s="25">
        <v>7267.1</v>
      </c>
      <c r="I333" s="25">
        <v>-1.1000000000000001</v>
      </c>
      <c r="J333" s="25">
        <v>70</v>
      </c>
      <c r="K333" s="25">
        <v>10</v>
      </c>
      <c r="L333" s="25">
        <v>11775</v>
      </c>
      <c r="M333" s="25">
        <v>6</v>
      </c>
    </row>
    <row r="334" spans="1:13" x14ac:dyDescent="0.2">
      <c r="A334" s="20" t="s">
        <v>5774</v>
      </c>
      <c r="B334" s="25" t="s">
        <v>955</v>
      </c>
      <c r="C334" s="25" t="s">
        <v>957</v>
      </c>
      <c r="D334" s="25" t="s">
        <v>5783</v>
      </c>
      <c r="E334" s="25" t="s">
        <v>4801</v>
      </c>
      <c r="F334" s="25">
        <v>22</v>
      </c>
      <c r="G334" s="25">
        <v>21</v>
      </c>
      <c r="H334" s="25">
        <v>6147.1</v>
      </c>
      <c r="I334" s="25">
        <v>14.8</v>
      </c>
      <c r="J334" s="25">
        <v>53</v>
      </c>
      <c r="K334" s="25">
        <v>34</v>
      </c>
      <c r="L334" s="25">
        <v>12452</v>
      </c>
      <c r="M334" s="25">
        <v>0</v>
      </c>
    </row>
    <row r="335" spans="1:13" x14ac:dyDescent="0.2">
      <c r="A335" s="20" t="s">
        <v>5774</v>
      </c>
      <c r="B335" s="25" t="s">
        <v>1126</v>
      </c>
      <c r="C335" s="25" t="s">
        <v>1128</v>
      </c>
      <c r="D335" s="25" t="s">
        <v>5783</v>
      </c>
      <c r="E335" s="25" t="s">
        <v>4859</v>
      </c>
      <c r="F335" s="25">
        <v>34</v>
      </c>
      <c r="G335" s="25">
        <v>-22</v>
      </c>
      <c r="H335" s="25">
        <v>8398.6</v>
      </c>
      <c r="I335" s="25">
        <v>-17.100000000000001</v>
      </c>
      <c r="J335" s="25">
        <v>92</v>
      </c>
      <c r="K335" s="25">
        <v>-21</v>
      </c>
      <c r="L335" s="25">
        <v>13970</v>
      </c>
      <c r="M335" s="25">
        <v>-12</v>
      </c>
    </row>
    <row r="336" spans="1:13" x14ac:dyDescent="0.2">
      <c r="A336" s="20" t="s">
        <v>5774</v>
      </c>
      <c r="B336" s="25" t="s">
        <v>1138</v>
      </c>
      <c r="C336" s="25" t="s">
        <v>1140</v>
      </c>
      <c r="D336" s="25" t="s">
        <v>5783</v>
      </c>
      <c r="E336" s="25" t="s">
        <v>4863</v>
      </c>
      <c r="F336" s="25">
        <v>29</v>
      </c>
      <c r="G336" s="25">
        <v>-33</v>
      </c>
      <c r="H336" s="25">
        <v>7907</v>
      </c>
      <c r="I336" s="25">
        <v>-45.8</v>
      </c>
      <c r="J336" s="25">
        <v>88</v>
      </c>
      <c r="K336" s="25">
        <v>-28</v>
      </c>
      <c r="L336" s="25">
        <v>13374</v>
      </c>
      <c r="M336" s="25">
        <v>-5</v>
      </c>
    </row>
    <row r="337" spans="1:13" x14ac:dyDescent="0.2">
      <c r="A337" s="20" t="s">
        <v>5774</v>
      </c>
      <c r="B337" s="25" t="s">
        <v>1156</v>
      </c>
      <c r="C337" s="25" t="s">
        <v>1158</v>
      </c>
      <c r="D337" s="25" t="s">
        <v>5783</v>
      </c>
      <c r="E337" s="25" t="s">
        <v>4869</v>
      </c>
      <c r="F337" s="25">
        <v>22</v>
      </c>
      <c r="G337" s="25">
        <v>21</v>
      </c>
      <c r="H337" s="25">
        <v>5370.3</v>
      </c>
      <c r="I337" s="25">
        <v>25.8</v>
      </c>
      <c r="J337" s="25">
        <v>48</v>
      </c>
      <c r="K337" s="25">
        <v>41</v>
      </c>
      <c r="L337" s="25">
        <v>12143</v>
      </c>
      <c r="M337" s="25">
        <v>3</v>
      </c>
    </row>
    <row r="338" spans="1:13" x14ac:dyDescent="0.2">
      <c r="A338" s="20" t="s">
        <v>5774</v>
      </c>
      <c r="B338" s="25" t="s">
        <v>1249</v>
      </c>
      <c r="C338" s="25" t="s">
        <v>1251</v>
      </c>
      <c r="D338" s="25" t="s">
        <v>5783</v>
      </c>
      <c r="E338" s="25" t="s">
        <v>4901</v>
      </c>
      <c r="F338" s="25">
        <v>21</v>
      </c>
      <c r="G338" s="25">
        <v>6</v>
      </c>
      <c r="H338" s="25">
        <v>5446.6</v>
      </c>
      <c r="I338" s="25">
        <v>2.4</v>
      </c>
      <c r="J338" s="25">
        <v>87</v>
      </c>
      <c r="K338" s="25">
        <v>-26</v>
      </c>
      <c r="L338" s="25">
        <v>13696</v>
      </c>
      <c r="M338" s="25">
        <v>-8</v>
      </c>
    </row>
    <row r="339" spans="1:13" x14ac:dyDescent="0.2">
      <c r="A339" s="20" t="s">
        <v>5774</v>
      </c>
      <c r="B339" s="25" t="s">
        <v>1279</v>
      </c>
      <c r="C339" s="25" t="s">
        <v>1281</v>
      </c>
      <c r="D339" s="25" t="s">
        <v>5783</v>
      </c>
      <c r="E339" s="25" t="s">
        <v>4912</v>
      </c>
      <c r="F339" s="25">
        <v>19</v>
      </c>
      <c r="G339" s="25">
        <v>32</v>
      </c>
      <c r="H339" s="25">
        <v>7475.2</v>
      </c>
      <c r="I339" s="25">
        <v>-4</v>
      </c>
      <c r="J339" s="25">
        <v>65</v>
      </c>
      <c r="K339" s="25">
        <v>17</v>
      </c>
      <c r="L339" s="25">
        <v>10857</v>
      </c>
      <c r="M339" s="25">
        <v>13</v>
      </c>
    </row>
    <row r="340" spans="1:13" x14ac:dyDescent="0.2">
      <c r="A340" s="20" t="s">
        <v>5774</v>
      </c>
      <c r="B340" s="25" t="s">
        <v>1282</v>
      </c>
      <c r="C340" s="25" t="s">
        <v>1284</v>
      </c>
      <c r="D340" s="25" t="s">
        <v>5783</v>
      </c>
      <c r="E340" s="25" t="s">
        <v>4913</v>
      </c>
      <c r="F340" s="25">
        <v>24</v>
      </c>
      <c r="G340" s="25">
        <v>14</v>
      </c>
      <c r="H340" s="25">
        <v>6098.1</v>
      </c>
      <c r="I340" s="25">
        <v>15.5</v>
      </c>
      <c r="J340" s="25">
        <v>55</v>
      </c>
      <c r="K340" s="25">
        <v>31</v>
      </c>
      <c r="L340" s="25">
        <v>12696</v>
      </c>
      <c r="M340" s="25">
        <v>-2</v>
      </c>
    </row>
    <row r="341" spans="1:13" x14ac:dyDescent="0.2">
      <c r="A341" s="20" t="s">
        <v>5774</v>
      </c>
      <c r="B341" s="25" t="s">
        <v>1285</v>
      </c>
      <c r="C341" s="25" t="s">
        <v>1287</v>
      </c>
      <c r="D341" s="25" t="s">
        <v>5783</v>
      </c>
      <c r="E341" s="25" t="s">
        <v>4914</v>
      </c>
      <c r="F341" s="25">
        <v>34</v>
      </c>
      <c r="G341" s="25">
        <v>-22</v>
      </c>
      <c r="H341" s="25">
        <v>12261</v>
      </c>
      <c r="I341" s="25">
        <v>-71.8</v>
      </c>
      <c r="J341" s="25">
        <v>65</v>
      </c>
      <c r="K341" s="25">
        <v>17</v>
      </c>
      <c r="L341" s="25">
        <v>10664</v>
      </c>
      <c r="M341" s="25">
        <v>14</v>
      </c>
    </row>
    <row r="342" spans="1:13" x14ac:dyDescent="0.2">
      <c r="A342" s="20" t="s">
        <v>5774</v>
      </c>
      <c r="B342" s="25" t="s">
        <v>1288</v>
      </c>
      <c r="C342" s="25" t="s">
        <v>1290</v>
      </c>
      <c r="D342" s="25" t="s">
        <v>5783</v>
      </c>
      <c r="E342" s="25" t="s">
        <v>4915</v>
      </c>
      <c r="F342" s="25">
        <v>30</v>
      </c>
      <c r="G342" s="25">
        <v>-38</v>
      </c>
      <c r="H342" s="25">
        <v>9107</v>
      </c>
      <c r="I342" s="25">
        <v>-69.3</v>
      </c>
      <c r="J342" s="25">
        <v>77</v>
      </c>
      <c r="K342" s="25">
        <v>-7</v>
      </c>
      <c r="L342" s="25">
        <v>13277</v>
      </c>
      <c r="M342" s="25">
        <v>-5</v>
      </c>
    </row>
    <row r="343" spans="1:13" x14ac:dyDescent="0.2">
      <c r="A343" s="20" t="s">
        <v>5774</v>
      </c>
      <c r="B343" s="25" t="s">
        <v>1291</v>
      </c>
      <c r="C343" s="25" t="s">
        <v>1293</v>
      </c>
      <c r="D343" s="25" t="s">
        <v>5783</v>
      </c>
      <c r="E343" s="25" t="s">
        <v>4916</v>
      </c>
      <c r="F343" s="25">
        <v>27</v>
      </c>
      <c r="G343" s="25">
        <v>3</v>
      </c>
      <c r="H343" s="25">
        <v>6279.4</v>
      </c>
      <c r="I343" s="25">
        <v>12.9</v>
      </c>
      <c r="J343" s="25">
        <v>66</v>
      </c>
      <c r="K343" s="25">
        <v>15</v>
      </c>
      <c r="L343" s="25">
        <v>12390</v>
      </c>
      <c r="M343" s="25">
        <v>1</v>
      </c>
    </row>
    <row r="344" spans="1:13" x14ac:dyDescent="0.2">
      <c r="A344" s="20" t="s">
        <v>5774</v>
      </c>
      <c r="B344" s="25" t="s">
        <v>1294</v>
      </c>
      <c r="C344" s="25" t="s">
        <v>1296</v>
      </c>
      <c r="D344" s="25" t="s">
        <v>5783</v>
      </c>
      <c r="E344" s="25" t="s">
        <v>4917</v>
      </c>
      <c r="F344" s="25">
        <v>29</v>
      </c>
      <c r="G344" s="25">
        <v>-33</v>
      </c>
      <c r="H344" s="25">
        <v>8435.1</v>
      </c>
      <c r="I344" s="25">
        <v>-56.2</v>
      </c>
      <c r="J344" s="25">
        <v>63</v>
      </c>
      <c r="K344" s="25">
        <v>19</v>
      </c>
      <c r="L344" s="25">
        <v>13502</v>
      </c>
      <c r="M344" s="25">
        <v>-6</v>
      </c>
    </row>
    <row r="345" spans="1:13" x14ac:dyDescent="0.2">
      <c r="A345" s="20" t="s">
        <v>5774</v>
      </c>
      <c r="B345" s="25" t="s">
        <v>1159</v>
      </c>
      <c r="C345" s="25" t="s">
        <v>1161</v>
      </c>
      <c r="D345" s="25" t="s">
        <v>5784</v>
      </c>
      <c r="E345" s="25" t="s">
        <v>4871</v>
      </c>
      <c r="F345" s="25">
        <v>28</v>
      </c>
      <c r="G345" s="25">
        <v>-28</v>
      </c>
      <c r="H345" s="25">
        <v>5999.6</v>
      </c>
      <c r="I345" s="25">
        <v>-8.5</v>
      </c>
      <c r="J345" s="25">
        <v>83</v>
      </c>
      <c r="K345" s="25">
        <v>-19</v>
      </c>
      <c r="L345" s="25">
        <v>13795</v>
      </c>
      <c r="M345" s="25">
        <v>-9</v>
      </c>
    </row>
    <row r="346" spans="1:13" x14ac:dyDescent="0.2">
      <c r="A346" s="20" t="s">
        <v>5774</v>
      </c>
      <c r="B346" s="25" t="s">
        <v>1162</v>
      </c>
      <c r="C346" s="25" t="s">
        <v>1164</v>
      </c>
      <c r="D346" s="25" t="s">
        <v>5784</v>
      </c>
      <c r="E346" s="25" t="s">
        <v>4872</v>
      </c>
      <c r="F346" s="25">
        <v>23</v>
      </c>
      <c r="G346" s="25">
        <v>-4</v>
      </c>
      <c r="H346" s="25">
        <v>5305.1</v>
      </c>
      <c r="I346" s="25">
        <v>5.2</v>
      </c>
      <c r="J346" s="25">
        <v>71</v>
      </c>
      <c r="K346" s="25">
        <v>4</v>
      </c>
      <c r="L346" s="25">
        <v>13384</v>
      </c>
      <c r="M346" s="25">
        <v>-5</v>
      </c>
    </row>
    <row r="347" spans="1:13" x14ac:dyDescent="0.2">
      <c r="A347" s="20" t="s">
        <v>5774</v>
      </c>
      <c r="B347" s="25" t="s">
        <v>1180</v>
      </c>
      <c r="C347" s="25" t="s">
        <v>1182</v>
      </c>
      <c r="D347" s="25" t="s">
        <v>5784</v>
      </c>
      <c r="E347" s="25" t="s">
        <v>4878</v>
      </c>
      <c r="F347" s="25">
        <v>23</v>
      </c>
      <c r="G347" s="25">
        <v>-4</v>
      </c>
      <c r="H347" s="25">
        <v>5153</v>
      </c>
      <c r="I347" s="25">
        <v>8.1</v>
      </c>
      <c r="J347" s="25">
        <v>84</v>
      </c>
      <c r="K347" s="25">
        <v>-21</v>
      </c>
      <c r="L347" s="25">
        <v>12225</v>
      </c>
      <c r="M347" s="25">
        <v>4</v>
      </c>
    </row>
    <row r="348" spans="1:13" x14ac:dyDescent="0.2">
      <c r="A348" s="20" t="s">
        <v>5774</v>
      </c>
      <c r="B348" s="25" t="s">
        <v>1195</v>
      </c>
      <c r="C348" s="25" t="s">
        <v>1197</v>
      </c>
      <c r="D348" s="25" t="s">
        <v>5784</v>
      </c>
      <c r="E348" s="25" t="s">
        <v>4883</v>
      </c>
      <c r="F348" s="25">
        <v>32</v>
      </c>
      <c r="G348" s="25">
        <v>-48</v>
      </c>
      <c r="H348" s="25">
        <v>8181.2</v>
      </c>
      <c r="I348" s="25">
        <v>-51.2</v>
      </c>
      <c r="J348" s="25">
        <v>65</v>
      </c>
      <c r="K348" s="25">
        <v>16</v>
      </c>
      <c r="L348" s="25">
        <v>13160</v>
      </c>
      <c r="M348" s="25">
        <v>-4</v>
      </c>
    </row>
    <row r="349" spans="1:13" x14ac:dyDescent="0.2">
      <c r="A349" s="20" t="s">
        <v>5774</v>
      </c>
      <c r="B349" s="25" t="s">
        <v>1204</v>
      </c>
      <c r="C349" s="25" t="s">
        <v>1206</v>
      </c>
      <c r="D349" s="25" t="s">
        <v>5784</v>
      </c>
      <c r="E349" s="25" t="s">
        <v>4886</v>
      </c>
      <c r="F349" s="25">
        <v>14</v>
      </c>
      <c r="G349" s="25">
        <v>51</v>
      </c>
      <c r="H349" s="25">
        <v>3090.2</v>
      </c>
      <c r="I349" s="25">
        <v>58.1</v>
      </c>
      <c r="J349" s="25">
        <v>86</v>
      </c>
      <c r="K349" s="25">
        <v>-13</v>
      </c>
      <c r="L349" s="25">
        <v>11781</v>
      </c>
      <c r="M349" s="25">
        <v>6</v>
      </c>
    </row>
    <row r="350" spans="1:13" x14ac:dyDescent="0.2">
      <c r="A350" s="20" t="s">
        <v>5774</v>
      </c>
      <c r="B350" s="25" t="s">
        <v>1213</v>
      </c>
      <c r="C350" s="25" t="s">
        <v>1215</v>
      </c>
      <c r="D350" s="25" t="s">
        <v>5784</v>
      </c>
      <c r="E350" s="25" t="s">
        <v>4889</v>
      </c>
      <c r="F350" s="25">
        <v>39</v>
      </c>
      <c r="G350" s="25">
        <v>-82</v>
      </c>
      <c r="H350" s="25">
        <v>13020.3</v>
      </c>
      <c r="I350" s="25">
        <v>-146</v>
      </c>
      <c r="J350" s="25">
        <v>113</v>
      </c>
      <c r="K350" s="25">
        <v>-76</v>
      </c>
      <c r="L350" s="25">
        <v>13429</v>
      </c>
      <c r="M350" s="25">
        <v>-6</v>
      </c>
    </row>
    <row r="351" spans="1:13" x14ac:dyDescent="0.2">
      <c r="A351" s="20" t="s">
        <v>5774</v>
      </c>
      <c r="B351" s="25" t="s">
        <v>1216</v>
      </c>
      <c r="C351" s="25" t="s">
        <v>1218</v>
      </c>
      <c r="D351" s="25" t="s">
        <v>5784</v>
      </c>
      <c r="E351" s="25" t="s">
        <v>4890</v>
      </c>
      <c r="F351" s="25">
        <v>18</v>
      </c>
      <c r="G351" s="25">
        <v>36</v>
      </c>
      <c r="H351" s="25">
        <v>3919.3</v>
      </c>
      <c r="I351" s="25">
        <v>46.4</v>
      </c>
      <c r="J351" s="25">
        <v>74</v>
      </c>
      <c r="K351" s="25">
        <v>4</v>
      </c>
      <c r="L351" s="25">
        <v>12744</v>
      </c>
      <c r="M351" s="25">
        <v>-2</v>
      </c>
    </row>
    <row r="352" spans="1:13" x14ac:dyDescent="0.2">
      <c r="A352" s="20" t="s">
        <v>5774</v>
      </c>
      <c r="B352" s="25" t="s">
        <v>1219</v>
      </c>
      <c r="C352" s="25" t="s">
        <v>1221</v>
      </c>
      <c r="D352" s="25" t="s">
        <v>5784</v>
      </c>
      <c r="E352" s="25" t="s">
        <v>4891</v>
      </c>
      <c r="F352" s="25">
        <v>21</v>
      </c>
      <c r="G352" s="25">
        <v>25</v>
      </c>
      <c r="H352" s="25">
        <v>5270.4</v>
      </c>
      <c r="I352" s="25">
        <v>27.2</v>
      </c>
      <c r="J352" s="25">
        <v>55</v>
      </c>
      <c r="K352" s="25">
        <v>31</v>
      </c>
      <c r="L352" s="25">
        <v>12320</v>
      </c>
      <c r="M352" s="25">
        <v>1</v>
      </c>
    </row>
    <row r="353" spans="1:13" x14ac:dyDescent="0.2">
      <c r="A353" s="20" t="s">
        <v>5774</v>
      </c>
      <c r="B353" s="25" t="s">
        <v>1222</v>
      </c>
      <c r="C353" s="25" t="s">
        <v>1224</v>
      </c>
      <c r="D353" s="25" t="s">
        <v>5784</v>
      </c>
      <c r="E353" s="25" t="s">
        <v>4892</v>
      </c>
      <c r="F353" s="25">
        <v>25</v>
      </c>
      <c r="G353" s="25">
        <v>10</v>
      </c>
      <c r="H353" s="25">
        <v>5914.6</v>
      </c>
      <c r="I353" s="25">
        <v>18.100000000000001</v>
      </c>
      <c r="J353" s="25">
        <v>96</v>
      </c>
      <c r="K353" s="25">
        <v>-27</v>
      </c>
      <c r="L353" s="25">
        <v>12396</v>
      </c>
      <c r="M353" s="25">
        <v>1</v>
      </c>
    </row>
    <row r="354" spans="1:13" x14ac:dyDescent="0.2">
      <c r="A354" s="20" t="s">
        <v>5774</v>
      </c>
      <c r="B354" s="25" t="s">
        <v>1231</v>
      </c>
      <c r="C354" s="25" t="s">
        <v>1233</v>
      </c>
      <c r="D354" s="25" t="s">
        <v>5784</v>
      </c>
      <c r="E354" s="25" t="s">
        <v>4895</v>
      </c>
      <c r="F354" s="25">
        <v>16</v>
      </c>
      <c r="G354" s="25">
        <v>43</v>
      </c>
      <c r="H354" s="25">
        <v>5066.1000000000004</v>
      </c>
      <c r="I354" s="25">
        <v>30.1</v>
      </c>
      <c r="J354" s="25">
        <v>31</v>
      </c>
      <c r="K354" s="25">
        <v>65</v>
      </c>
      <c r="L354" s="25">
        <v>9186</v>
      </c>
      <c r="M354" s="25">
        <v>26</v>
      </c>
    </row>
    <row r="355" spans="1:13" x14ac:dyDescent="0.2">
      <c r="A355" s="20" t="s">
        <v>5774</v>
      </c>
      <c r="B355" s="25" t="s">
        <v>1243</v>
      </c>
      <c r="C355" s="25" t="s">
        <v>1245</v>
      </c>
      <c r="D355" s="25" t="s">
        <v>5784</v>
      </c>
      <c r="E355" s="25" t="s">
        <v>4899</v>
      </c>
      <c r="F355" s="25">
        <v>0</v>
      </c>
      <c r="G355" s="25">
        <v>102</v>
      </c>
      <c r="H355" s="25">
        <v>0</v>
      </c>
      <c r="I355" s="25">
        <v>101.9</v>
      </c>
      <c r="J355" s="25">
        <v>25</v>
      </c>
      <c r="K355" s="25">
        <v>73</v>
      </c>
      <c r="L355" s="25">
        <v>12320</v>
      </c>
      <c r="M355" s="25">
        <v>1</v>
      </c>
    </row>
    <row r="356" spans="1:13" x14ac:dyDescent="0.2">
      <c r="A356" s="20" t="s">
        <v>5774</v>
      </c>
      <c r="B356" s="25" t="s">
        <v>1264</v>
      </c>
      <c r="C356" s="25" t="s">
        <v>1266</v>
      </c>
      <c r="D356" s="25" t="s">
        <v>5784</v>
      </c>
      <c r="E356" s="25" t="s">
        <v>4907</v>
      </c>
      <c r="F356" s="25">
        <v>21</v>
      </c>
      <c r="G356" s="25">
        <v>25</v>
      </c>
      <c r="H356" s="25">
        <v>5879</v>
      </c>
      <c r="I356" s="25">
        <v>18.600000000000001</v>
      </c>
      <c r="J356" s="25">
        <v>43</v>
      </c>
      <c r="K356" s="25">
        <v>48</v>
      </c>
      <c r="L356" s="25">
        <v>10381</v>
      </c>
      <c r="M356" s="25">
        <v>17</v>
      </c>
    </row>
    <row r="357" spans="1:13" x14ac:dyDescent="0.2">
      <c r="A357" s="20" t="s">
        <v>5774</v>
      </c>
      <c r="B357" s="25" t="s">
        <v>1267</v>
      </c>
      <c r="C357" s="25" t="s">
        <v>1269</v>
      </c>
      <c r="D357" s="25" t="s">
        <v>5784</v>
      </c>
      <c r="E357" s="25" t="s">
        <v>4908</v>
      </c>
      <c r="F357" s="25">
        <v>23</v>
      </c>
      <c r="G357" s="25">
        <v>18</v>
      </c>
      <c r="H357" s="25">
        <v>6777.4</v>
      </c>
      <c r="I357" s="25">
        <v>5.9</v>
      </c>
      <c r="J357" s="25">
        <v>58</v>
      </c>
      <c r="K357" s="25">
        <v>27</v>
      </c>
      <c r="L357" s="25">
        <v>12497</v>
      </c>
      <c r="M357" s="25">
        <v>0</v>
      </c>
    </row>
    <row r="358" spans="1:13" x14ac:dyDescent="0.2">
      <c r="A358" s="20" t="s">
        <v>5774</v>
      </c>
      <c r="B358" s="25" t="s">
        <v>1330</v>
      </c>
      <c r="C358" s="25" t="s">
        <v>1332</v>
      </c>
      <c r="D358" s="25" t="s">
        <v>5784</v>
      </c>
      <c r="E358" s="25" t="s">
        <v>4930</v>
      </c>
      <c r="F358" s="25">
        <v>25</v>
      </c>
      <c r="G358" s="25">
        <v>10</v>
      </c>
      <c r="H358" s="25">
        <v>6048.2</v>
      </c>
      <c r="I358" s="25">
        <v>16.2</v>
      </c>
      <c r="J358" s="25">
        <v>101</v>
      </c>
      <c r="K358" s="25">
        <v>-34</v>
      </c>
      <c r="L358" s="25">
        <v>13433</v>
      </c>
      <c r="M358" s="25">
        <v>-8</v>
      </c>
    </row>
    <row r="359" spans="1:13" x14ac:dyDescent="0.2">
      <c r="A359" s="20" t="s">
        <v>5774</v>
      </c>
      <c r="B359" s="25" t="s">
        <v>1372</v>
      </c>
      <c r="C359" s="25" t="s">
        <v>1374</v>
      </c>
      <c r="D359" s="25" t="s">
        <v>5784</v>
      </c>
      <c r="E359" s="25" t="s">
        <v>4944</v>
      </c>
      <c r="F359" s="25">
        <v>34</v>
      </c>
      <c r="G359" s="25">
        <v>-22</v>
      </c>
      <c r="H359" s="25">
        <v>8012.9</v>
      </c>
      <c r="I359" s="25">
        <v>-11.6</v>
      </c>
      <c r="J359" s="25">
        <v>44</v>
      </c>
      <c r="K359" s="25">
        <v>46</v>
      </c>
      <c r="L359" s="25">
        <v>12185</v>
      </c>
      <c r="M359" s="25">
        <v>2</v>
      </c>
    </row>
    <row r="360" spans="1:13" x14ac:dyDescent="0.2">
      <c r="A360" s="20" t="s">
        <v>5774</v>
      </c>
      <c r="B360" s="25" t="s">
        <v>295</v>
      </c>
      <c r="C360" s="25" t="s">
        <v>297</v>
      </c>
      <c r="D360" s="25" t="s">
        <v>5785</v>
      </c>
      <c r="E360" s="25" t="s">
        <v>4555</v>
      </c>
      <c r="F360" s="25">
        <v>2</v>
      </c>
      <c r="G360" s="25">
        <v>94</v>
      </c>
      <c r="H360" s="25">
        <v>581.70000000000005</v>
      </c>
      <c r="I360" s="25">
        <v>93.6</v>
      </c>
      <c r="J360" s="25">
        <v>50</v>
      </c>
      <c r="K360" s="25">
        <v>38</v>
      </c>
      <c r="L360" s="25">
        <v>11044</v>
      </c>
      <c r="M360" s="25">
        <v>11</v>
      </c>
    </row>
    <row r="361" spans="1:13" x14ac:dyDescent="0.2">
      <c r="A361" s="20" t="s">
        <v>5774</v>
      </c>
      <c r="B361" s="25" t="s">
        <v>400</v>
      </c>
      <c r="C361" s="25" t="s">
        <v>402</v>
      </c>
      <c r="D361" s="25" t="s">
        <v>5786</v>
      </c>
      <c r="E361" s="25" t="s">
        <v>4324</v>
      </c>
      <c r="F361" s="25">
        <v>25</v>
      </c>
      <c r="G361" s="25">
        <v>10</v>
      </c>
      <c r="H361" s="25">
        <v>6079.2</v>
      </c>
      <c r="I361" s="25">
        <v>15.8</v>
      </c>
      <c r="J361" s="25">
        <v>71</v>
      </c>
      <c r="K361" s="25">
        <v>8</v>
      </c>
      <c r="L361" s="25">
        <v>12802</v>
      </c>
      <c r="M361" s="25">
        <v>-3</v>
      </c>
    </row>
    <row r="362" spans="1:13" x14ac:dyDescent="0.2">
      <c r="A362" s="20" t="s">
        <v>5774</v>
      </c>
      <c r="B362" s="25" t="s">
        <v>496</v>
      </c>
      <c r="C362" s="25" t="s">
        <v>498</v>
      </c>
      <c r="D362" s="25" t="s">
        <v>5786</v>
      </c>
      <c r="E362" s="25" t="s">
        <v>4405</v>
      </c>
      <c r="F362" s="25">
        <v>4</v>
      </c>
      <c r="G362" s="25">
        <v>89</v>
      </c>
      <c r="H362" s="25">
        <v>800.9</v>
      </c>
      <c r="I362" s="25">
        <v>93.4</v>
      </c>
      <c r="J362" s="25">
        <v>95</v>
      </c>
      <c r="K362" s="25">
        <v>-41</v>
      </c>
      <c r="L362" s="25">
        <v>13197</v>
      </c>
      <c r="M362" s="25">
        <v>-4</v>
      </c>
    </row>
    <row r="363" spans="1:13" x14ac:dyDescent="0.2">
      <c r="A363" s="20" t="s">
        <v>5774</v>
      </c>
      <c r="B363" s="25" t="s">
        <v>505</v>
      </c>
      <c r="C363" s="25" t="s">
        <v>507</v>
      </c>
      <c r="D363" s="25" t="s">
        <v>5786</v>
      </c>
      <c r="E363" s="25" t="s">
        <v>4408</v>
      </c>
      <c r="F363" s="25">
        <v>18</v>
      </c>
      <c r="G363" s="25">
        <v>36</v>
      </c>
      <c r="H363" s="25">
        <v>4549.6000000000004</v>
      </c>
      <c r="I363" s="25">
        <v>37.4</v>
      </c>
      <c r="J363" s="25">
        <v>53</v>
      </c>
      <c r="K363" s="25">
        <v>34</v>
      </c>
      <c r="L363" s="25">
        <v>11935</v>
      </c>
      <c r="M363" s="25">
        <v>4</v>
      </c>
    </row>
    <row r="364" spans="1:13" x14ac:dyDescent="0.2">
      <c r="A364" s="20" t="s">
        <v>5774</v>
      </c>
      <c r="B364" s="25" t="s">
        <v>541</v>
      </c>
      <c r="C364" s="25" t="s">
        <v>543</v>
      </c>
      <c r="D364" s="25" t="s">
        <v>5786</v>
      </c>
      <c r="E364" s="25" t="s">
        <v>4420</v>
      </c>
      <c r="F364" s="25">
        <v>18</v>
      </c>
      <c r="G364" s="25">
        <v>36</v>
      </c>
      <c r="H364" s="25">
        <v>4665.2</v>
      </c>
      <c r="I364" s="25">
        <v>35.799999999999997</v>
      </c>
      <c r="J364" s="25">
        <v>67</v>
      </c>
      <c r="K364" s="25">
        <v>14</v>
      </c>
      <c r="L364" s="25">
        <v>12598</v>
      </c>
      <c r="M364" s="25">
        <v>-1</v>
      </c>
    </row>
    <row r="365" spans="1:13" x14ac:dyDescent="0.2">
      <c r="A365" s="20" t="s">
        <v>5774</v>
      </c>
      <c r="B365" s="25" t="s">
        <v>559</v>
      </c>
      <c r="C365" s="25" t="s">
        <v>561</v>
      </c>
      <c r="D365" s="25" t="s">
        <v>5786</v>
      </c>
      <c r="E365" s="25" t="s">
        <v>4426</v>
      </c>
      <c r="F365" s="25">
        <v>15</v>
      </c>
      <c r="G365" s="25">
        <v>47</v>
      </c>
      <c r="H365" s="25">
        <v>3479.1</v>
      </c>
      <c r="I365" s="25">
        <v>52.6</v>
      </c>
      <c r="J365" s="25">
        <v>73</v>
      </c>
      <c r="K365" s="25">
        <v>5</v>
      </c>
      <c r="L365" s="25">
        <v>12840</v>
      </c>
      <c r="M365" s="25">
        <v>-3</v>
      </c>
    </row>
    <row r="366" spans="1:13" x14ac:dyDescent="0.2">
      <c r="A366" s="20" t="s">
        <v>5774</v>
      </c>
      <c r="B366" s="25" t="s">
        <v>613</v>
      </c>
      <c r="C366" s="25" t="s">
        <v>615</v>
      </c>
      <c r="D366" s="25" t="s">
        <v>5786</v>
      </c>
      <c r="E366" s="25" t="s">
        <v>4446</v>
      </c>
      <c r="F366" s="25">
        <v>37</v>
      </c>
      <c r="G366" s="25">
        <v>-72</v>
      </c>
      <c r="H366" s="25">
        <v>9760.7999999999993</v>
      </c>
      <c r="I366" s="25">
        <v>-82.1</v>
      </c>
      <c r="J366" s="25">
        <v>94</v>
      </c>
      <c r="K366" s="25">
        <v>-40</v>
      </c>
      <c r="L366" s="25">
        <v>14046</v>
      </c>
      <c r="M366" s="25">
        <v>-11</v>
      </c>
    </row>
    <row r="367" spans="1:13" x14ac:dyDescent="0.2">
      <c r="A367" s="20" t="s">
        <v>5774</v>
      </c>
      <c r="B367" s="25" t="s">
        <v>616</v>
      </c>
      <c r="C367" s="25" t="s">
        <v>618</v>
      </c>
      <c r="D367" s="25" t="s">
        <v>5786</v>
      </c>
      <c r="E367" s="25" t="s">
        <v>4447</v>
      </c>
      <c r="F367" s="25">
        <v>29</v>
      </c>
      <c r="G367" s="25">
        <v>-4</v>
      </c>
      <c r="H367" s="25">
        <v>6980.9</v>
      </c>
      <c r="I367" s="25">
        <v>3</v>
      </c>
      <c r="J367" s="25">
        <v>81</v>
      </c>
      <c r="K367" s="25">
        <v>-6</v>
      </c>
      <c r="L367" s="25">
        <v>13009</v>
      </c>
      <c r="M367" s="25">
        <v>-4</v>
      </c>
    </row>
    <row r="368" spans="1:13" x14ac:dyDescent="0.2">
      <c r="A368" s="20" t="s">
        <v>5774</v>
      </c>
      <c r="B368" s="25" t="s">
        <v>619</v>
      </c>
      <c r="C368" s="25" t="s">
        <v>621</v>
      </c>
      <c r="D368" s="25" t="s">
        <v>5786</v>
      </c>
      <c r="E368" s="25" t="s">
        <v>4448</v>
      </c>
      <c r="F368" s="25">
        <v>31</v>
      </c>
      <c r="G368" s="25">
        <v>-11</v>
      </c>
      <c r="H368" s="25">
        <v>7286.5</v>
      </c>
      <c r="I368" s="25">
        <v>-1.3</v>
      </c>
      <c r="J368" s="25">
        <v>131</v>
      </c>
      <c r="K368" s="25">
        <v>-76</v>
      </c>
      <c r="L368" s="25">
        <v>13741</v>
      </c>
      <c r="M368" s="25">
        <v>-10</v>
      </c>
    </row>
    <row r="369" spans="1:13" x14ac:dyDescent="0.2">
      <c r="A369" s="20" t="s">
        <v>5774</v>
      </c>
      <c r="B369" s="25" t="s">
        <v>622</v>
      </c>
      <c r="C369" s="25" t="s">
        <v>624</v>
      </c>
      <c r="D369" s="25" t="s">
        <v>5786</v>
      </c>
      <c r="E369" s="25" t="s">
        <v>4451</v>
      </c>
      <c r="F369" s="25">
        <v>29</v>
      </c>
      <c r="G369" s="25">
        <v>-4</v>
      </c>
      <c r="H369" s="25">
        <v>7381.3</v>
      </c>
      <c r="I369" s="25">
        <v>-2.7</v>
      </c>
      <c r="J369" s="25">
        <v>69</v>
      </c>
      <c r="K369" s="25">
        <v>11</v>
      </c>
      <c r="L369" s="25">
        <v>12915</v>
      </c>
      <c r="M369" s="25">
        <v>-4</v>
      </c>
    </row>
    <row r="370" spans="1:13" x14ac:dyDescent="0.2">
      <c r="A370" s="20" t="s">
        <v>5774</v>
      </c>
      <c r="B370" s="25" t="s">
        <v>625</v>
      </c>
      <c r="C370" s="25" t="s">
        <v>627</v>
      </c>
      <c r="D370" s="25" t="s">
        <v>5786</v>
      </c>
      <c r="E370" s="25" t="s">
        <v>4452</v>
      </c>
      <c r="F370" s="25">
        <v>17</v>
      </c>
      <c r="G370" s="25">
        <v>40</v>
      </c>
      <c r="H370" s="25">
        <v>4817.7</v>
      </c>
      <c r="I370" s="25">
        <v>33.6</v>
      </c>
      <c r="J370" s="25">
        <v>66</v>
      </c>
      <c r="K370" s="25">
        <v>15</v>
      </c>
      <c r="L370" s="25">
        <v>12961</v>
      </c>
      <c r="M370" s="25">
        <v>-4</v>
      </c>
    </row>
    <row r="371" spans="1:13" x14ac:dyDescent="0.2">
      <c r="A371" s="20" t="s">
        <v>5774</v>
      </c>
      <c r="B371" s="25" t="s">
        <v>646</v>
      </c>
      <c r="C371" s="25" t="s">
        <v>648</v>
      </c>
      <c r="D371" s="25" t="s">
        <v>5786</v>
      </c>
      <c r="E371" s="25" t="s">
        <v>4471</v>
      </c>
      <c r="F371" s="25">
        <v>27</v>
      </c>
      <c r="G371" s="25">
        <v>3</v>
      </c>
      <c r="H371" s="25">
        <v>6852.3</v>
      </c>
      <c r="I371" s="25">
        <v>4.8</v>
      </c>
      <c r="J371" s="25">
        <v>119</v>
      </c>
      <c r="K371" s="25">
        <v>-59</v>
      </c>
      <c r="L371" s="25">
        <v>12921</v>
      </c>
      <c r="M371" s="25">
        <v>-4</v>
      </c>
    </row>
    <row r="372" spans="1:13" x14ac:dyDescent="0.2">
      <c r="A372" s="20" t="s">
        <v>5774</v>
      </c>
      <c r="B372" s="25" t="s">
        <v>652</v>
      </c>
      <c r="C372" s="25" t="s">
        <v>654</v>
      </c>
      <c r="D372" s="25" t="s">
        <v>5786</v>
      </c>
      <c r="E372" s="25" t="s">
        <v>4474</v>
      </c>
      <c r="F372" s="25">
        <v>14</v>
      </c>
      <c r="G372" s="25">
        <v>51</v>
      </c>
      <c r="H372" s="25">
        <v>3741.3</v>
      </c>
      <c r="I372" s="25">
        <v>48.9</v>
      </c>
      <c r="J372" s="25">
        <v>76</v>
      </c>
      <c r="K372" s="25">
        <v>1</v>
      </c>
      <c r="L372" s="25">
        <v>12330</v>
      </c>
      <c r="M372" s="25">
        <v>1</v>
      </c>
    </row>
    <row r="373" spans="1:13" x14ac:dyDescent="0.2">
      <c r="A373" s="20" t="s">
        <v>5774</v>
      </c>
      <c r="B373" s="25" t="s">
        <v>664</v>
      </c>
      <c r="C373" s="25" t="s">
        <v>666</v>
      </c>
      <c r="D373" s="25" t="s">
        <v>5786</v>
      </c>
      <c r="E373" s="25" t="s">
        <v>4487</v>
      </c>
      <c r="F373" s="25">
        <v>26</v>
      </c>
      <c r="G373" s="25">
        <v>-19</v>
      </c>
      <c r="H373" s="25">
        <v>5883.1</v>
      </c>
      <c r="I373" s="25">
        <v>-6.2</v>
      </c>
      <c r="J373" s="25">
        <v>73</v>
      </c>
      <c r="K373" s="25">
        <v>0</v>
      </c>
      <c r="L373" s="25">
        <v>12829</v>
      </c>
      <c r="M373" s="25">
        <v>-1</v>
      </c>
    </row>
    <row r="374" spans="1:13" x14ac:dyDescent="0.2">
      <c r="A374" s="20" t="s">
        <v>5774</v>
      </c>
      <c r="B374" s="25" t="s">
        <v>667</v>
      </c>
      <c r="C374" s="25" t="s">
        <v>669</v>
      </c>
      <c r="D374" s="25" t="s">
        <v>5786</v>
      </c>
      <c r="E374" s="25" t="s">
        <v>4491</v>
      </c>
      <c r="F374" s="25">
        <v>16</v>
      </c>
      <c r="G374" s="25">
        <v>30</v>
      </c>
      <c r="H374" s="25">
        <v>3988.7</v>
      </c>
      <c r="I374" s="25">
        <v>30.9</v>
      </c>
      <c r="J374" s="25">
        <v>66</v>
      </c>
      <c r="K374" s="25">
        <v>14</v>
      </c>
      <c r="L374" s="25">
        <v>12787</v>
      </c>
      <c r="M374" s="25">
        <v>-1</v>
      </c>
    </row>
    <row r="375" spans="1:13" x14ac:dyDescent="0.2">
      <c r="A375" s="20" t="s">
        <v>5774</v>
      </c>
      <c r="B375" s="25" t="s">
        <v>670</v>
      </c>
      <c r="C375" s="25" t="s">
        <v>672</v>
      </c>
      <c r="D375" s="25" t="s">
        <v>5786</v>
      </c>
      <c r="E375" s="25" t="s">
        <v>4492</v>
      </c>
      <c r="F375" s="25">
        <v>34</v>
      </c>
      <c r="G375" s="25">
        <v>-58</v>
      </c>
      <c r="H375" s="25">
        <v>9352.5</v>
      </c>
      <c r="I375" s="25">
        <v>-74.099999999999994</v>
      </c>
      <c r="J375" s="25">
        <v>100</v>
      </c>
      <c r="K375" s="25">
        <v>-51</v>
      </c>
      <c r="L375" s="25">
        <v>13689</v>
      </c>
      <c r="M375" s="25">
        <v>-8</v>
      </c>
    </row>
    <row r="376" spans="1:13" x14ac:dyDescent="0.2">
      <c r="A376" s="20" t="s">
        <v>5774</v>
      </c>
      <c r="B376" s="25" t="s">
        <v>676</v>
      </c>
      <c r="C376" s="25" t="s">
        <v>678</v>
      </c>
      <c r="D376" s="25" t="s">
        <v>5786</v>
      </c>
      <c r="E376" s="25" t="s">
        <v>4494</v>
      </c>
      <c r="F376" s="25">
        <v>14</v>
      </c>
      <c r="G376" s="25">
        <v>40</v>
      </c>
      <c r="H376" s="25">
        <v>3171.6</v>
      </c>
      <c r="I376" s="25">
        <v>46.9</v>
      </c>
      <c r="J376" s="25">
        <v>72</v>
      </c>
      <c r="K376" s="25">
        <v>2</v>
      </c>
      <c r="L376" s="25">
        <v>13569</v>
      </c>
      <c r="M376" s="25">
        <v>-7</v>
      </c>
    </row>
    <row r="377" spans="1:13" x14ac:dyDescent="0.2">
      <c r="A377" s="20" t="s">
        <v>5774</v>
      </c>
      <c r="B377" s="25" t="s">
        <v>679</v>
      </c>
      <c r="C377" s="25" t="s">
        <v>681</v>
      </c>
      <c r="D377" s="25" t="s">
        <v>5786</v>
      </c>
      <c r="E377" s="25" t="s">
        <v>4495</v>
      </c>
      <c r="F377" s="25">
        <v>28</v>
      </c>
      <c r="G377" s="25">
        <v>-1</v>
      </c>
      <c r="H377" s="25">
        <v>6535.1</v>
      </c>
      <c r="I377" s="25">
        <v>9.3000000000000007</v>
      </c>
      <c r="J377" s="25">
        <v>97</v>
      </c>
      <c r="K377" s="25">
        <v>-28</v>
      </c>
      <c r="L377" s="25">
        <v>13737</v>
      </c>
      <c r="M377" s="25">
        <v>-10</v>
      </c>
    </row>
    <row r="378" spans="1:13" x14ac:dyDescent="0.2">
      <c r="A378" s="20" t="s">
        <v>5774</v>
      </c>
      <c r="B378" s="25" t="s">
        <v>685</v>
      </c>
      <c r="C378" s="25" t="s">
        <v>687</v>
      </c>
      <c r="D378" s="25" t="s">
        <v>5786</v>
      </c>
      <c r="E378" s="25" t="s">
        <v>4497</v>
      </c>
      <c r="F378" s="25">
        <v>24</v>
      </c>
      <c r="G378" s="25">
        <v>-9</v>
      </c>
      <c r="H378" s="25">
        <v>5891</v>
      </c>
      <c r="I378" s="25">
        <v>-6.3</v>
      </c>
      <c r="J378" s="25">
        <v>79</v>
      </c>
      <c r="K378" s="25">
        <v>-11</v>
      </c>
      <c r="L378" s="25">
        <v>13593</v>
      </c>
      <c r="M378" s="25">
        <v>-7</v>
      </c>
    </row>
    <row r="379" spans="1:13" x14ac:dyDescent="0.2">
      <c r="A379" s="20" t="s">
        <v>5774</v>
      </c>
      <c r="B379" s="25" t="s">
        <v>688</v>
      </c>
      <c r="C379" s="25" t="s">
        <v>690</v>
      </c>
      <c r="D379" s="25" t="s">
        <v>5786</v>
      </c>
      <c r="E379" s="25" t="s">
        <v>4498</v>
      </c>
      <c r="F379" s="25">
        <v>23</v>
      </c>
      <c r="G379" s="25">
        <v>-4</v>
      </c>
      <c r="H379" s="25">
        <v>5849.8</v>
      </c>
      <c r="I379" s="25">
        <v>-5.5</v>
      </c>
      <c r="J379" s="25">
        <v>75</v>
      </c>
      <c r="K379" s="25">
        <v>-3</v>
      </c>
      <c r="L379" s="25">
        <v>13708</v>
      </c>
      <c r="M379" s="25">
        <v>-8</v>
      </c>
    </row>
    <row r="380" spans="1:13" x14ac:dyDescent="0.2">
      <c r="A380" s="20" t="s">
        <v>5774</v>
      </c>
      <c r="B380" s="25" t="s">
        <v>697</v>
      </c>
      <c r="C380" s="25" t="s">
        <v>699</v>
      </c>
      <c r="D380" s="25" t="s">
        <v>5786</v>
      </c>
      <c r="E380" s="25" t="s">
        <v>4506</v>
      </c>
      <c r="F380" s="25">
        <v>28</v>
      </c>
      <c r="G380" s="25">
        <v>-28</v>
      </c>
      <c r="H380" s="25">
        <v>6664.6</v>
      </c>
      <c r="I380" s="25">
        <v>-21.5</v>
      </c>
      <c r="J380" s="25">
        <v>113</v>
      </c>
      <c r="K380" s="25">
        <v>-76</v>
      </c>
      <c r="L380" s="25">
        <v>13698</v>
      </c>
      <c r="M380" s="25">
        <v>-8</v>
      </c>
    </row>
    <row r="381" spans="1:13" x14ac:dyDescent="0.2">
      <c r="A381" s="20" t="s">
        <v>5774</v>
      </c>
      <c r="B381" s="25" t="s">
        <v>706</v>
      </c>
      <c r="C381" s="25" t="s">
        <v>708</v>
      </c>
      <c r="D381" s="25" t="s">
        <v>5786</v>
      </c>
      <c r="E381" s="25" t="s">
        <v>4541</v>
      </c>
      <c r="F381" s="25">
        <v>29</v>
      </c>
      <c r="G381" s="25">
        <v>-4</v>
      </c>
      <c r="H381" s="25">
        <v>7438.2</v>
      </c>
      <c r="I381" s="25">
        <v>-3.5</v>
      </c>
      <c r="J381" s="25">
        <v>77</v>
      </c>
      <c r="K381" s="25">
        <v>0</v>
      </c>
      <c r="L381" s="25">
        <v>11423</v>
      </c>
      <c r="M381" s="25">
        <v>8</v>
      </c>
    </row>
    <row r="382" spans="1:13" x14ac:dyDescent="0.2">
      <c r="A382" s="20" t="s">
        <v>5774</v>
      </c>
      <c r="B382" s="25" t="s">
        <v>709</v>
      </c>
      <c r="C382" s="25" t="s">
        <v>711</v>
      </c>
      <c r="D382" s="25" t="s">
        <v>5786</v>
      </c>
      <c r="E382" s="25" t="s">
        <v>4542</v>
      </c>
      <c r="F382" s="25">
        <v>30</v>
      </c>
      <c r="G382" s="25">
        <v>-38</v>
      </c>
      <c r="H382" s="25">
        <v>7031.3</v>
      </c>
      <c r="I382" s="25">
        <v>-28.7</v>
      </c>
      <c r="J382" s="25">
        <v>86</v>
      </c>
      <c r="K382" s="25">
        <v>-24</v>
      </c>
      <c r="L382" s="25">
        <v>13109</v>
      </c>
      <c r="M382" s="25">
        <v>-3</v>
      </c>
    </row>
    <row r="383" spans="1:13" x14ac:dyDescent="0.2">
      <c r="A383" s="20" t="s">
        <v>5774</v>
      </c>
      <c r="B383" s="25" t="s">
        <v>712</v>
      </c>
      <c r="C383" s="25" t="s">
        <v>714</v>
      </c>
      <c r="D383" s="25" t="s">
        <v>5786</v>
      </c>
      <c r="E383" s="25" t="s">
        <v>4549</v>
      </c>
      <c r="F383" s="25">
        <v>33</v>
      </c>
      <c r="G383" s="25">
        <v>-19</v>
      </c>
      <c r="H383" s="25">
        <v>8674.2000000000007</v>
      </c>
      <c r="I383" s="25">
        <v>-21</v>
      </c>
      <c r="J383" s="25">
        <v>73</v>
      </c>
      <c r="K383" s="25">
        <v>5</v>
      </c>
      <c r="L383" s="25">
        <v>12979</v>
      </c>
      <c r="M383" s="25">
        <v>-4</v>
      </c>
    </row>
    <row r="384" spans="1:13" x14ac:dyDescent="0.2">
      <c r="A384" s="20" t="s">
        <v>5774</v>
      </c>
      <c r="B384" s="25" t="s">
        <v>718</v>
      </c>
      <c r="C384" s="25" t="s">
        <v>720</v>
      </c>
      <c r="D384" s="25" t="s">
        <v>5786</v>
      </c>
      <c r="E384" s="25" t="s">
        <v>4553</v>
      </c>
      <c r="F384" s="25">
        <v>29</v>
      </c>
      <c r="G384" s="25">
        <v>-33</v>
      </c>
      <c r="H384" s="25">
        <v>6775.1</v>
      </c>
      <c r="I384" s="25">
        <v>-23.6</v>
      </c>
      <c r="J384" s="25">
        <v>100</v>
      </c>
      <c r="K384" s="25">
        <v>-51</v>
      </c>
      <c r="L384" s="25">
        <v>12881</v>
      </c>
      <c r="M384" s="25">
        <v>-1</v>
      </c>
    </row>
    <row r="385" spans="1:13" x14ac:dyDescent="0.2">
      <c r="A385" s="20" t="s">
        <v>5774</v>
      </c>
      <c r="B385" s="25" t="s">
        <v>742</v>
      </c>
      <c r="C385" s="25" t="s">
        <v>744</v>
      </c>
      <c r="D385" s="25" t="s">
        <v>5786</v>
      </c>
      <c r="E385" s="25" t="s">
        <v>4577</v>
      </c>
      <c r="F385" s="25">
        <v>28</v>
      </c>
      <c r="G385" s="25">
        <v>-1</v>
      </c>
      <c r="H385" s="25">
        <v>7213</v>
      </c>
      <c r="I385" s="25">
        <v>-0.3</v>
      </c>
      <c r="J385" s="25">
        <v>58</v>
      </c>
      <c r="K385" s="25">
        <v>27</v>
      </c>
      <c r="L385" s="25">
        <v>12038</v>
      </c>
      <c r="M385" s="25">
        <v>3</v>
      </c>
    </row>
    <row r="386" spans="1:13" x14ac:dyDescent="0.2">
      <c r="A386" s="20" t="s">
        <v>5774</v>
      </c>
      <c r="B386" s="25" t="s">
        <v>838</v>
      </c>
      <c r="C386" s="25" t="s">
        <v>840</v>
      </c>
      <c r="D386" s="25" t="s">
        <v>5786</v>
      </c>
      <c r="E386" s="25" t="s">
        <v>4762</v>
      </c>
      <c r="F386" s="25">
        <v>9</v>
      </c>
      <c r="G386" s="25">
        <v>69</v>
      </c>
      <c r="H386" s="25">
        <v>1950.9</v>
      </c>
      <c r="I386" s="25">
        <v>74.2</v>
      </c>
      <c r="J386" s="25">
        <v>79</v>
      </c>
      <c r="K386" s="25">
        <v>-3</v>
      </c>
      <c r="L386" s="25">
        <v>13429</v>
      </c>
      <c r="M386" s="25">
        <v>-8</v>
      </c>
    </row>
    <row r="387" spans="1:13" x14ac:dyDescent="0.2">
      <c r="A387" s="20" t="s">
        <v>5774</v>
      </c>
      <c r="B387" s="25" t="s">
        <v>841</v>
      </c>
      <c r="C387" s="25" t="s">
        <v>843</v>
      </c>
      <c r="D387" s="25" t="s">
        <v>5786</v>
      </c>
      <c r="E387" s="25" t="s">
        <v>4763</v>
      </c>
      <c r="F387" s="25">
        <v>25</v>
      </c>
      <c r="G387" s="25">
        <v>10</v>
      </c>
      <c r="H387" s="25">
        <v>5875.3</v>
      </c>
      <c r="I387" s="25">
        <v>18.7</v>
      </c>
      <c r="J387" s="25">
        <v>75</v>
      </c>
      <c r="K387" s="25">
        <v>3</v>
      </c>
      <c r="L387" s="25">
        <v>12472</v>
      </c>
      <c r="M387" s="25">
        <v>0</v>
      </c>
    </row>
    <row r="388" spans="1:13" x14ac:dyDescent="0.2">
      <c r="A388" s="20" t="s">
        <v>5774</v>
      </c>
      <c r="B388" s="25" t="s">
        <v>850</v>
      </c>
      <c r="C388" s="25" t="s">
        <v>852</v>
      </c>
      <c r="D388" s="25" t="s">
        <v>5786</v>
      </c>
      <c r="E388" s="25" t="s">
        <v>4766</v>
      </c>
      <c r="F388" s="25">
        <v>38</v>
      </c>
      <c r="G388" s="25">
        <v>-37</v>
      </c>
      <c r="H388" s="25">
        <v>9827.7999999999993</v>
      </c>
      <c r="I388" s="25">
        <v>-37.299999999999997</v>
      </c>
      <c r="J388" s="25">
        <v>118</v>
      </c>
      <c r="K388" s="25">
        <v>-58</v>
      </c>
      <c r="L388" s="25">
        <v>13140</v>
      </c>
      <c r="M388" s="25">
        <v>-5</v>
      </c>
    </row>
    <row r="389" spans="1:13" x14ac:dyDescent="0.2">
      <c r="A389" s="20" t="s">
        <v>5774</v>
      </c>
      <c r="B389" s="25" t="s">
        <v>853</v>
      </c>
      <c r="C389" s="25" t="s">
        <v>855</v>
      </c>
      <c r="D389" s="25" t="s">
        <v>5786</v>
      </c>
      <c r="E389" s="25" t="s">
        <v>4767</v>
      </c>
      <c r="F389" s="25">
        <v>23</v>
      </c>
      <c r="G389" s="25">
        <v>-4</v>
      </c>
      <c r="H389" s="25">
        <v>6307.6</v>
      </c>
      <c r="I389" s="25">
        <v>-14.5</v>
      </c>
      <c r="J389" s="25">
        <v>74</v>
      </c>
      <c r="K389" s="25">
        <v>-2</v>
      </c>
      <c r="L389" s="25">
        <v>13056</v>
      </c>
      <c r="M389" s="25">
        <v>-3</v>
      </c>
    </row>
    <row r="390" spans="1:13" x14ac:dyDescent="0.2">
      <c r="A390" s="20" t="s">
        <v>5774</v>
      </c>
      <c r="B390" s="25" t="s">
        <v>856</v>
      </c>
      <c r="C390" s="25" t="s">
        <v>858</v>
      </c>
      <c r="D390" s="25" t="s">
        <v>5786</v>
      </c>
      <c r="E390" s="25" t="s">
        <v>4768</v>
      </c>
      <c r="F390" s="25">
        <v>30</v>
      </c>
      <c r="G390" s="25">
        <v>-8</v>
      </c>
      <c r="H390" s="25">
        <v>7193.6</v>
      </c>
      <c r="I390" s="25">
        <v>0</v>
      </c>
      <c r="J390" s="25">
        <v>70</v>
      </c>
      <c r="K390" s="25">
        <v>10</v>
      </c>
      <c r="L390" s="25">
        <v>11810</v>
      </c>
      <c r="M390" s="25">
        <v>5</v>
      </c>
    </row>
    <row r="391" spans="1:13" x14ac:dyDescent="0.2">
      <c r="A391" s="20" t="s">
        <v>5774</v>
      </c>
      <c r="B391" s="25" t="s">
        <v>859</v>
      </c>
      <c r="C391" s="25" t="s">
        <v>861</v>
      </c>
      <c r="D391" s="25" t="s">
        <v>5786</v>
      </c>
      <c r="E391" s="25" t="s">
        <v>4769</v>
      </c>
      <c r="F391" s="25">
        <v>17</v>
      </c>
      <c r="G391" s="25">
        <v>40</v>
      </c>
      <c r="H391" s="25">
        <v>4208.8</v>
      </c>
      <c r="I391" s="25">
        <v>42.3</v>
      </c>
      <c r="J391" s="25">
        <v>57</v>
      </c>
      <c r="K391" s="25">
        <v>28</v>
      </c>
      <c r="L391" s="25">
        <v>13088</v>
      </c>
      <c r="M391" s="25">
        <v>-5</v>
      </c>
    </row>
    <row r="392" spans="1:13" x14ac:dyDescent="0.2">
      <c r="A392" s="20" t="s">
        <v>5774</v>
      </c>
      <c r="B392" s="25" t="s">
        <v>862</v>
      </c>
      <c r="C392" s="25" t="s">
        <v>864</v>
      </c>
      <c r="D392" s="25" t="s">
        <v>5786</v>
      </c>
      <c r="E392" s="25" t="s">
        <v>4770</v>
      </c>
      <c r="F392" s="25">
        <v>22</v>
      </c>
      <c r="G392" s="25">
        <v>21</v>
      </c>
      <c r="H392" s="25">
        <v>5444.3</v>
      </c>
      <c r="I392" s="25">
        <v>24.8</v>
      </c>
      <c r="J392" s="25">
        <v>117</v>
      </c>
      <c r="K392" s="25">
        <v>-57</v>
      </c>
      <c r="L392" s="25">
        <v>13234</v>
      </c>
      <c r="M392" s="25">
        <v>-6</v>
      </c>
    </row>
    <row r="393" spans="1:13" x14ac:dyDescent="0.2">
      <c r="A393" s="20" t="s">
        <v>5774</v>
      </c>
      <c r="B393" s="25" t="s">
        <v>865</v>
      </c>
      <c r="C393" s="25" t="s">
        <v>867</v>
      </c>
      <c r="D393" s="25" t="s">
        <v>5786</v>
      </c>
      <c r="E393" s="25" t="s">
        <v>4771</v>
      </c>
      <c r="F393" s="25">
        <v>47</v>
      </c>
      <c r="G393" s="25">
        <v>-70</v>
      </c>
      <c r="H393" s="25">
        <v>12003</v>
      </c>
      <c r="I393" s="25">
        <v>-68.099999999999994</v>
      </c>
      <c r="J393" s="25">
        <v>90</v>
      </c>
      <c r="K393" s="25">
        <v>-19</v>
      </c>
      <c r="L393" s="25">
        <v>12175</v>
      </c>
      <c r="M393" s="25">
        <v>2</v>
      </c>
    </row>
    <row r="394" spans="1:13" x14ac:dyDescent="0.2">
      <c r="A394" s="20" t="s">
        <v>5774</v>
      </c>
      <c r="B394" s="25" t="s">
        <v>871</v>
      </c>
      <c r="C394" s="25" t="s">
        <v>873</v>
      </c>
      <c r="D394" s="25" t="s">
        <v>5786</v>
      </c>
      <c r="E394" s="25" t="s">
        <v>4773</v>
      </c>
      <c r="F394" s="25">
        <v>24</v>
      </c>
      <c r="G394" s="25">
        <v>14</v>
      </c>
      <c r="H394" s="25">
        <v>5095.2</v>
      </c>
      <c r="I394" s="25">
        <v>29.7</v>
      </c>
      <c r="J394" s="25">
        <v>145</v>
      </c>
      <c r="K394" s="25">
        <v>-96</v>
      </c>
      <c r="L394" s="25">
        <v>12533</v>
      </c>
      <c r="M394" s="25">
        <v>-1</v>
      </c>
    </row>
    <row r="395" spans="1:13" x14ac:dyDescent="0.2">
      <c r="A395" s="20" t="s">
        <v>5774</v>
      </c>
      <c r="B395" s="25" t="s">
        <v>874</v>
      </c>
      <c r="C395" s="25" t="s">
        <v>876</v>
      </c>
      <c r="D395" s="25" t="s">
        <v>5786</v>
      </c>
      <c r="E395" s="25" t="s">
        <v>4774</v>
      </c>
      <c r="F395" s="25">
        <v>26</v>
      </c>
      <c r="G395" s="25">
        <v>7</v>
      </c>
      <c r="H395" s="25">
        <v>6272</v>
      </c>
      <c r="I395" s="25">
        <v>13</v>
      </c>
      <c r="J395" s="25">
        <v>82</v>
      </c>
      <c r="K395" s="25">
        <v>-7</v>
      </c>
      <c r="L395" s="25">
        <v>12641</v>
      </c>
      <c r="M395" s="25">
        <v>-1</v>
      </c>
    </row>
    <row r="396" spans="1:13" x14ac:dyDescent="0.2">
      <c r="A396" s="20" t="s">
        <v>5774</v>
      </c>
      <c r="B396" s="25" t="s">
        <v>877</v>
      </c>
      <c r="C396" s="25" t="s">
        <v>879</v>
      </c>
      <c r="D396" s="25" t="s">
        <v>5786</v>
      </c>
      <c r="E396" s="25" t="s">
        <v>4775</v>
      </c>
      <c r="F396" s="25">
        <v>23</v>
      </c>
      <c r="G396" s="25">
        <v>18</v>
      </c>
      <c r="H396" s="25">
        <v>5254.3</v>
      </c>
      <c r="I396" s="25">
        <v>27.5</v>
      </c>
      <c r="J396" s="25">
        <v>48</v>
      </c>
      <c r="K396" s="25">
        <v>41</v>
      </c>
      <c r="L396" s="25">
        <v>12736</v>
      </c>
      <c r="M396" s="25">
        <v>-2</v>
      </c>
    </row>
    <row r="397" spans="1:13" x14ac:dyDescent="0.2">
      <c r="A397" s="20" t="s">
        <v>5774</v>
      </c>
      <c r="B397" s="25" t="s">
        <v>880</v>
      </c>
      <c r="C397" s="25" t="s">
        <v>882</v>
      </c>
      <c r="D397" s="25" t="s">
        <v>5786</v>
      </c>
      <c r="E397" s="25" t="s">
        <v>4776</v>
      </c>
      <c r="F397" s="25">
        <v>18</v>
      </c>
      <c r="G397" s="25">
        <v>20</v>
      </c>
      <c r="H397" s="25">
        <v>4831.2</v>
      </c>
      <c r="I397" s="25">
        <v>14.4</v>
      </c>
      <c r="J397" s="25">
        <v>72</v>
      </c>
      <c r="K397" s="25">
        <v>2</v>
      </c>
      <c r="L397" s="25">
        <v>13065</v>
      </c>
      <c r="M397" s="25">
        <v>-3</v>
      </c>
    </row>
    <row r="398" spans="1:13" x14ac:dyDescent="0.2">
      <c r="A398" s="20" t="s">
        <v>5774</v>
      </c>
      <c r="B398" s="25" t="s">
        <v>883</v>
      </c>
      <c r="C398" s="25" t="s">
        <v>885</v>
      </c>
      <c r="D398" s="25" t="s">
        <v>5786</v>
      </c>
      <c r="E398" s="25" t="s">
        <v>4777</v>
      </c>
      <c r="F398" s="25">
        <v>17</v>
      </c>
      <c r="G398" s="25">
        <v>40</v>
      </c>
      <c r="H398" s="25">
        <v>4465.8999999999996</v>
      </c>
      <c r="I398" s="25">
        <v>38.6</v>
      </c>
      <c r="J398" s="25">
        <v>92</v>
      </c>
      <c r="K398" s="25">
        <v>-21</v>
      </c>
      <c r="L398" s="25">
        <v>11868</v>
      </c>
      <c r="M398" s="25">
        <v>5</v>
      </c>
    </row>
    <row r="399" spans="1:13" x14ac:dyDescent="0.2">
      <c r="A399" s="20" t="s">
        <v>5774</v>
      </c>
      <c r="B399" s="25" t="s">
        <v>886</v>
      </c>
      <c r="C399" s="25" t="s">
        <v>888</v>
      </c>
      <c r="D399" s="25" t="s">
        <v>5786</v>
      </c>
      <c r="E399" s="25" t="s">
        <v>4778</v>
      </c>
      <c r="F399" s="25">
        <v>23</v>
      </c>
      <c r="G399" s="25">
        <v>18</v>
      </c>
      <c r="H399" s="25">
        <v>5576.1</v>
      </c>
      <c r="I399" s="25">
        <v>22.9</v>
      </c>
      <c r="J399" s="25">
        <v>88</v>
      </c>
      <c r="K399" s="25">
        <v>-16</v>
      </c>
      <c r="L399" s="25">
        <v>13345</v>
      </c>
      <c r="M399" s="25">
        <v>-7</v>
      </c>
    </row>
    <row r="400" spans="1:13" x14ac:dyDescent="0.2">
      <c r="A400" s="20" t="s">
        <v>5774</v>
      </c>
      <c r="B400" s="25" t="s">
        <v>889</v>
      </c>
      <c r="C400" s="25" t="s">
        <v>891</v>
      </c>
      <c r="D400" s="25" t="s">
        <v>5786</v>
      </c>
      <c r="E400" s="25" t="s">
        <v>4779</v>
      </c>
      <c r="F400" s="25">
        <v>32</v>
      </c>
      <c r="G400" s="25">
        <v>-15</v>
      </c>
      <c r="H400" s="25">
        <v>7216.2</v>
      </c>
      <c r="I400" s="25">
        <v>-0.3</v>
      </c>
      <c r="J400" s="25">
        <v>121</v>
      </c>
      <c r="K400" s="25">
        <v>-62</v>
      </c>
      <c r="L400" s="25">
        <v>13729</v>
      </c>
      <c r="M400" s="25">
        <v>-10</v>
      </c>
    </row>
    <row r="401" spans="1:13" x14ac:dyDescent="0.2">
      <c r="A401" s="20" t="s">
        <v>5774</v>
      </c>
      <c r="B401" s="25" t="s">
        <v>895</v>
      </c>
      <c r="C401" s="25" t="s">
        <v>897</v>
      </c>
      <c r="D401" s="25" t="s">
        <v>5786</v>
      </c>
      <c r="E401" s="25" t="s">
        <v>4781</v>
      </c>
      <c r="F401" s="25">
        <v>26</v>
      </c>
      <c r="G401" s="25">
        <v>7</v>
      </c>
      <c r="H401" s="25">
        <v>6430.6</v>
      </c>
      <c r="I401" s="25">
        <v>10.8</v>
      </c>
      <c r="J401" s="25">
        <v>86</v>
      </c>
      <c r="K401" s="25">
        <v>-13</v>
      </c>
      <c r="L401" s="25">
        <v>12361</v>
      </c>
      <c r="M401" s="25">
        <v>1</v>
      </c>
    </row>
    <row r="402" spans="1:13" x14ac:dyDescent="0.2">
      <c r="A402" s="20" t="s">
        <v>5774</v>
      </c>
      <c r="B402" s="25" t="s">
        <v>898</v>
      </c>
      <c r="C402" s="25" t="s">
        <v>900</v>
      </c>
      <c r="D402" s="25" t="s">
        <v>5786</v>
      </c>
      <c r="E402" s="25" t="s">
        <v>4782</v>
      </c>
      <c r="F402" s="25">
        <v>21</v>
      </c>
      <c r="G402" s="25">
        <v>25</v>
      </c>
      <c r="H402" s="25">
        <v>5083.6000000000004</v>
      </c>
      <c r="I402" s="25">
        <v>29.9</v>
      </c>
      <c r="J402" s="25">
        <v>75</v>
      </c>
      <c r="K402" s="25">
        <v>3</v>
      </c>
      <c r="L402" s="25">
        <v>13309</v>
      </c>
      <c r="M402" s="25">
        <v>-7</v>
      </c>
    </row>
    <row r="403" spans="1:13" x14ac:dyDescent="0.2">
      <c r="A403" s="20" t="s">
        <v>5774</v>
      </c>
      <c r="B403" s="25" t="s">
        <v>901</v>
      </c>
      <c r="C403" s="25" t="s">
        <v>903</v>
      </c>
      <c r="D403" s="25" t="s">
        <v>5786</v>
      </c>
      <c r="E403" s="25" t="s">
        <v>4783</v>
      </c>
      <c r="F403" s="25">
        <v>25</v>
      </c>
      <c r="G403" s="25">
        <v>10</v>
      </c>
      <c r="H403" s="25">
        <v>5904.4</v>
      </c>
      <c r="I403" s="25">
        <v>18.2</v>
      </c>
      <c r="J403" s="25">
        <v>87</v>
      </c>
      <c r="K403" s="25">
        <v>-14</v>
      </c>
      <c r="L403" s="25">
        <v>12745</v>
      </c>
      <c r="M403" s="25">
        <v>-2</v>
      </c>
    </row>
    <row r="404" spans="1:13" x14ac:dyDescent="0.2">
      <c r="A404" s="20" t="s">
        <v>5774</v>
      </c>
      <c r="B404" s="25" t="s">
        <v>904</v>
      </c>
      <c r="C404" s="25" t="s">
        <v>906</v>
      </c>
      <c r="D404" s="25" t="s">
        <v>5786</v>
      </c>
      <c r="E404" s="25" t="s">
        <v>4784</v>
      </c>
      <c r="F404" s="25">
        <v>16</v>
      </c>
      <c r="G404" s="25">
        <v>43</v>
      </c>
      <c r="H404" s="25">
        <v>4183.3</v>
      </c>
      <c r="I404" s="25">
        <v>42.6</v>
      </c>
      <c r="J404" s="25">
        <v>78</v>
      </c>
      <c r="K404" s="25">
        <v>-2</v>
      </c>
      <c r="L404" s="25">
        <v>13264</v>
      </c>
      <c r="M404" s="25">
        <v>-6</v>
      </c>
    </row>
    <row r="405" spans="1:13" x14ac:dyDescent="0.2">
      <c r="A405" s="20" t="s">
        <v>5774</v>
      </c>
      <c r="B405" s="25" t="s">
        <v>907</v>
      </c>
      <c r="C405" s="25" t="s">
        <v>909</v>
      </c>
      <c r="D405" s="25" t="s">
        <v>5786</v>
      </c>
      <c r="E405" s="25" t="s">
        <v>4785</v>
      </c>
      <c r="F405" s="25">
        <v>35</v>
      </c>
      <c r="G405" s="25">
        <v>-63</v>
      </c>
      <c r="H405" s="25">
        <v>8527.6</v>
      </c>
      <c r="I405" s="25">
        <v>-58</v>
      </c>
      <c r="J405" s="25">
        <v>78</v>
      </c>
      <c r="K405" s="25">
        <v>-9</v>
      </c>
      <c r="L405" s="25">
        <v>13902</v>
      </c>
      <c r="M405" s="25">
        <v>-9</v>
      </c>
    </row>
    <row r="406" spans="1:13" x14ac:dyDescent="0.2">
      <c r="A406" s="20" t="s">
        <v>5774</v>
      </c>
      <c r="B406" s="25" t="s">
        <v>910</v>
      </c>
      <c r="C406" s="25" t="s">
        <v>912</v>
      </c>
      <c r="D406" s="25" t="s">
        <v>5786</v>
      </c>
      <c r="E406" s="25" t="s">
        <v>4786</v>
      </c>
      <c r="F406" s="25">
        <v>20</v>
      </c>
      <c r="G406" s="25">
        <v>11</v>
      </c>
      <c r="H406" s="25">
        <v>4805.3</v>
      </c>
      <c r="I406" s="25">
        <v>14.9</v>
      </c>
      <c r="J406" s="25">
        <v>106</v>
      </c>
      <c r="K406" s="25">
        <v>-62</v>
      </c>
      <c r="L406" s="25">
        <v>13860</v>
      </c>
      <c r="M406" s="25">
        <v>-9</v>
      </c>
    </row>
    <row r="407" spans="1:13" x14ac:dyDescent="0.2">
      <c r="A407" s="20" t="s">
        <v>5774</v>
      </c>
      <c r="B407" s="25" t="s">
        <v>913</v>
      </c>
      <c r="C407" s="25" t="s">
        <v>915</v>
      </c>
      <c r="D407" s="25" t="s">
        <v>5786</v>
      </c>
      <c r="E407" s="25" t="s">
        <v>4787</v>
      </c>
      <c r="F407" s="25">
        <v>27</v>
      </c>
      <c r="G407" s="25">
        <v>-24</v>
      </c>
      <c r="H407" s="25">
        <v>6534.6</v>
      </c>
      <c r="I407" s="25">
        <v>-18.899999999999999</v>
      </c>
      <c r="J407" s="25">
        <v>117</v>
      </c>
      <c r="K407" s="25">
        <v>-83</v>
      </c>
      <c r="L407" s="25">
        <v>14225</v>
      </c>
      <c r="M407" s="25">
        <v>-12</v>
      </c>
    </row>
    <row r="408" spans="1:13" x14ac:dyDescent="0.2">
      <c r="A408" s="20" t="s">
        <v>5774</v>
      </c>
      <c r="B408" s="25" t="s">
        <v>916</v>
      </c>
      <c r="C408" s="25" t="s">
        <v>918</v>
      </c>
      <c r="D408" s="25" t="s">
        <v>5786</v>
      </c>
      <c r="E408" s="25" t="s">
        <v>4788</v>
      </c>
      <c r="F408" s="25">
        <v>19</v>
      </c>
      <c r="G408" s="25">
        <v>32</v>
      </c>
      <c r="H408" s="25">
        <v>4334.5</v>
      </c>
      <c r="I408" s="25">
        <v>40.5</v>
      </c>
      <c r="J408" s="25">
        <v>69</v>
      </c>
      <c r="K408" s="25">
        <v>11</v>
      </c>
      <c r="L408" s="25">
        <v>12282</v>
      </c>
      <c r="M408" s="25">
        <v>1</v>
      </c>
    </row>
    <row r="409" spans="1:13" x14ac:dyDescent="0.2">
      <c r="A409" s="20" t="s">
        <v>5774</v>
      </c>
      <c r="B409" s="25" t="s">
        <v>919</v>
      </c>
      <c r="C409" s="25" t="s">
        <v>921</v>
      </c>
      <c r="D409" s="25" t="s">
        <v>5786</v>
      </c>
      <c r="E409" s="25" t="s">
        <v>4789</v>
      </c>
      <c r="F409" s="25">
        <v>16</v>
      </c>
      <c r="G409" s="25">
        <v>43</v>
      </c>
      <c r="H409" s="25">
        <v>3565.6</v>
      </c>
      <c r="I409" s="25">
        <v>51.4</v>
      </c>
      <c r="J409" s="25">
        <v>93</v>
      </c>
      <c r="K409" s="25">
        <v>-23</v>
      </c>
      <c r="L409" s="25">
        <v>13556</v>
      </c>
      <c r="M409" s="25">
        <v>-9</v>
      </c>
    </row>
    <row r="410" spans="1:13" x14ac:dyDescent="0.2">
      <c r="A410" s="20" t="s">
        <v>5774</v>
      </c>
      <c r="B410" s="25" t="s">
        <v>922</v>
      </c>
      <c r="C410" s="25" t="s">
        <v>924</v>
      </c>
      <c r="D410" s="25" t="s">
        <v>5786</v>
      </c>
      <c r="E410" s="25" t="s">
        <v>4790</v>
      </c>
      <c r="F410" s="25">
        <v>29</v>
      </c>
      <c r="G410" s="25">
        <v>-4</v>
      </c>
      <c r="H410" s="25">
        <v>7129.7</v>
      </c>
      <c r="I410" s="25">
        <v>0.9</v>
      </c>
      <c r="J410" s="25">
        <v>62</v>
      </c>
      <c r="K410" s="25">
        <v>21</v>
      </c>
      <c r="L410" s="25">
        <v>11216</v>
      </c>
      <c r="M410" s="25">
        <v>10</v>
      </c>
    </row>
    <row r="411" spans="1:13" x14ac:dyDescent="0.2">
      <c r="A411" s="20" t="s">
        <v>5774</v>
      </c>
      <c r="B411" s="25" t="s">
        <v>925</v>
      </c>
      <c r="C411" s="25" t="s">
        <v>927</v>
      </c>
      <c r="D411" s="25" t="s">
        <v>5786</v>
      </c>
      <c r="E411" s="25" t="s">
        <v>4791</v>
      </c>
      <c r="F411" s="25">
        <v>36</v>
      </c>
      <c r="G411" s="25">
        <v>-30</v>
      </c>
      <c r="H411" s="25">
        <v>10122.4</v>
      </c>
      <c r="I411" s="25">
        <v>-41.5</v>
      </c>
      <c r="J411" s="25">
        <v>82</v>
      </c>
      <c r="K411" s="25">
        <v>-7</v>
      </c>
      <c r="L411" s="25">
        <v>13204</v>
      </c>
      <c r="M411" s="25">
        <v>-6</v>
      </c>
    </row>
    <row r="412" spans="1:13" x14ac:dyDescent="0.2">
      <c r="A412" s="20" t="s">
        <v>5774</v>
      </c>
      <c r="B412" s="25" t="s">
        <v>934</v>
      </c>
      <c r="C412" s="25" t="s">
        <v>936</v>
      </c>
      <c r="D412" s="25" t="s">
        <v>5786</v>
      </c>
      <c r="E412" s="25" t="s">
        <v>4794</v>
      </c>
      <c r="F412" s="25">
        <v>28</v>
      </c>
      <c r="G412" s="25">
        <v>-1</v>
      </c>
      <c r="H412" s="25">
        <v>6399.2</v>
      </c>
      <c r="I412" s="25">
        <v>11.2</v>
      </c>
      <c r="J412" s="25">
        <v>127</v>
      </c>
      <c r="K412" s="25">
        <v>-71</v>
      </c>
      <c r="L412" s="25">
        <v>12574</v>
      </c>
      <c r="M412" s="25">
        <v>-1</v>
      </c>
    </row>
    <row r="413" spans="1:13" x14ac:dyDescent="0.2">
      <c r="A413" s="20" t="s">
        <v>5774</v>
      </c>
      <c r="B413" s="25" t="s">
        <v>937</v>
      </c>
      <c r="C413" s="25" t="s">
        <v>939</v>
      </c>
      <c r="D413" s="25" t="s">
        <v>5786</v>
      </c>
      <c r="E413" s="25" t="s">
        <v>4795</v>
      </c>
      <c r="F413" s="25">
        <v>32</v>
      </c>
      <c r="G413" s="25">
        <v>-15</v>
      </c>
      <c r="H413" s="25">
        <v>8346.2999999999993</v>
      </c>
      <c r="I413" s="25">
        <v>-16.3</v>
      </c>
      <c r="J413" s="25">
        <v>68</v>
      </c>
      <c r="K413" s="25">
        <v>13</v>
      </c>
      <c r="L413" s="25">
        <v>12762</v>
      </c>
      <c r="M413" s="25">
        <v>-2</v>
      </c>
    </row>
    <row r="414" spans="1:13" x14ac:dyDescent="0.2">
      <c r="A414" s="20" t="s">
        <v>5774</v>
      </c>
      <c r="B414" s="25" t="s">
        <v>940</v>
      </c>
      <c r="C414" s="25" t="s">
        <v>942</v>
      </c>
      <c r="D414" s="25" t="s">
        <v>5786</v>
      </c>
      <c r="E414" s="25" t="s">
        <v>4796</v>
      </c>
      <c r="F414" s="25">
        <v>0</v>
      </c>
      <c r="G414" s="25">
        <v>102</v>
      </c>
      <c r="H414" s="25">
        <v>0</v>
      </c>
      <c r="I414" s="25">
        <v>101.9</v>
      </c>
      <c r="J414" s="25">
        <v>97</v>
      </c>
      <c r="K414" s="25">
        <v>-28</v>
      </c>
      <c r="L414" s="25">
        <v>11253</v>
      </c>
      <c r="M414" s="25">
        <v>10</v>
      </c>
    </row>
    <row r="415" spans="1:13" x14ac:dyDescent="0.2">
      <c r="A415" s="20" t="s">
        <v>5774</v>
      </c>
      <c r="B415" s="25" t="s">
        <v>943</v>
      </c>
      <c r="C415" s="25" t="s">
        <v>945</v>
      </c>
      <c r="D415" s="25" t="s">
        <v>5786</v>
      </c>
      <c r="E415" s="25" t="s">
        <v>4797</v>
      </c>
      <c r="F415" s="25">
        <v>33</v>
      </c>
      <c r="G415" s="25">
        <v>-19</v>
      </c>
      <c r="H415" s="25">
        <v>10040.1</v>
      </c>
      <c r="I415" s="25">
        <v>-40.299999999999997</v>
      </c>
      <c r="J415" s="25">
        <v>83</v>
      </c>
      <c r="K415" s="25">
        <v>-9</v>
      </c>
      <c r="L415" s="25">
        <v>12958</v>
      </c>
      <c r="M415" s="25">
        <v>-4</v>
      </c>
    </row>
    <row r="416" spans="1:13" x14ac:dyDescent="0.2">
      <c r="A416" s="20" t="s">
        <v>5774</v>
      </c>
      <c r="B416" s="25" t="s">
        <v>946</v>
      </c>
      <c r="C416" s="25" t="s">
        <v>948</v>
      </c>
      <c r="D416" s="25" t="s">
        <v>5786</v>
      </c>
      <c r="E416" s="25" t="s">
        <v>4798</v>
      </c>
      <c r="F416" s="25">
        <v>28</v>
      </c>
      <c r="G416" s="25">
        <v>-28</v>
      </c>
      <c r="H416" s="25">
        <v>6225.8</v>
      </c>
      <c r="I416" s="25">
        <v>-12.9</v>
      </c>
      <c r="J416" s="25">
        <v>82</v>
      </c>
      <c r="K416" s="25">
        <v>-17</v>
      </c>
      <c r="L416" s="25">
        <v>11122</v>
      </c>
      <c r="M416" s="25">
        <v>12</v>
      </c>
    </row>
    <row r="417" spans="1:13" x14ac:dyDescent="0.2">
      <c r="A417" s="20" t="s">
        <v>5774</v>
      </c>
      <c r="B417" s="25" t="s">
        <v>949</v>
      </c>
      <c r="C417" s="25" t="s">
        <v>951</v>
      </c>
      <c r="D417" s="25" t="s">
        <v>5786</v>
      </c>
      <c r="E417" s="25" t="s">
        <v>4799</v>
      </c>
      <c r="F417" s="25">
        <v>31</v>
      </c>
      <c r="G417" s="25">
        <v>-11</v>
      </c>
      <c r="H417" s="25">
        <v>7023.9</v>
      </c>
      <c r="I417" s="25">
        <v>2.4</v>
      </c>
      <c r="J417" s="25">
        <v>136</v>
      </c>
      <c r="K417" s="25">
        <v>-83</v>
      </c>
      <c r="L417" s="25">
        <v>12900</v>
      </c>
      <c r="M417" s="25">
        <v>-3</v>
      </c>
    </row>
    <row r="418" spans="1:13" x14ac:dyDescent="0.2">
      <c r="A418" s="20" t="s">
        <v>5774</v>
      </c>
      <c r="B418" s="25" t="s">
        <v>958</v>
      </c>
      <c r="C418" s="25" t="s">
        <v>960</v>
      </c>
      <c r="D418" s="25" t="s">
        <v>5786</v>
      </c>
      <c r="E418" s="25" t="s">
        <v>4802</v>
      </c>
      <c r="F418" s="25">
        <v>21</v>
      </c>
      <c r="G418" s="25">
        <v>25</v>
      </c>
      <c r="H418" s="25">
        <v>5807.7</v>
      </c>
      <c r="I418" s="25">
        <v>19.600000000000001</v>
      </c>
      <c r="J418" s="25">
        <v>65</v>
      </c>
      <c r="K418" s="25">
        <v>17</v>
      </c>
      <c r="L418" s="25">
        <v>13246</v>
      </c>
      <c r="M418" s="25">
        <v>-6</v>
      </c>
    </row>
    <row r="419" spans="1:13" x14ac:dyDescent="0.2">
      <c r="A419" s="20" t="s">
        <v>5774</v>
      </c>
      <c r="B419" s="25" t="s">
        <v>961</v>
      </c>
      <c r="C419" s="25" t="s">
        <v>963</v>
      </c>
      <c r="D419" s="25" t="s">
        <v>5786</v>
      </c>
      <c r="E419" s="25" t="s">
        <v>4803</v>
      </c>
      <c r="F419" s="25">
        <v>16</v>
      </c>
      <c r="G419" s="25">
        <v>43</v>
      </c>
      <c r="H419" s="25">
        <v>4155.1000000000004</v>
      </c>
      <c r="I419" s="25">
        <v>43</v>
      </c>
      <c r="J419" s="25">
        <v>75</v>
      </c>
      <c r="K419" s="25">
        <v>3</v>
      </c>
      <c r="L419" s="25">
        <v>12011</v>
      </c>
      <c r="M419" s="25">
        <v>4</v>
      </c>
    </row>
    <row r="420" spans="1:13" x14ac:dyDescent="0.2">
      <c r="A420" s="20" t="s">
        <v>5774</v>
      </c>
      <c r="B420" s="25" t="s">
        <v>964</v>
      </c>
      <c r="C420" s="25" t="s">
        <v>966</v>
      </c>
      <c r="D420" s="25" t="s">
        <v>5786</v>
      </c>
      <c r="E420" s="25" t="s">
        <v>4804</v>
      </c>
      <c r="F420" s="25">
        <v>26</v>
      </c>
      <c r="G420" s="25">
        <v>7</v>
      </c>
      <c r="H420" s="25">
        <v>6088.4</v>
      </c>
      <c r="I420" s="25">
        <v>15.6</v>
      </c>
      <c r="J420" s="25">
        <v>78</v>
      </c>
      <c r="K420" s="25">
        <v>-2</v>
      </c>
      <c r="L420" s="25">
        <v>13425</v>
      </c>
      <c r="M420" s="25">
        <v>-8</v>
      </c>
    </row>
    <row r="421" spans="1:13" x14ac:dyDescent="0.2">
      <c r="A421" s="20" t="s">
        <v>5774</v>
      </c>
      <c r="B421" s="25" t="s">
        <v>967</v>
      </c>
      <c r="C421" s="25" t="s">
        <v>969</v>
      </c>
      <c r="D421" s="25" t="s">
        <v>5786</v>
      </c>
      <c r="E421" s="25" t="s">
        <v>4805</v>
      </c>
      <c r="F421" s="25">
        <v>22</v>
      </c>
      <c r="G421" s="25">
        <v>21</v>
      </c>
      <c r="H421" s="25">
        <v>5313.4</v>
      </c>
      <c r="I421" s="25">
        <v>26.6</v>
      </c>
      <c r="J421" s="25">
        <v>81</v>
      </c>
      <c r="K421" s="25">
        <v>-6</v>
      </c>
      <c r="L421" s="25">
        <v>12905</v>
      </c>
      <c r="M421" s="25">
        <v>-3</v>
      </c>
    </row>
    <row r="422" spans="1:13" x14ac:dyDescent="0.2">
      <c r="A422" s="20" t="s">
        <v>5774</v>
      </c>
      <c r="B422" s="25" t="s">
        <v>970</v>
      </c>
      <c r="C422" s="25" t="s">
        <v>972</v>
      </c>
      <c r="D422" s="25" t="s">
        <v>5786</v>
      </c>
      <c r="E422" s="25" t="s">
        <v>4806</v>
      </c>
      <c r="F422" s="25">
        <v>30</v>
      </c>
      <c r="G422" s="25">
        <v>-8</v>
      </c>
      <c r="H422" s="25">
        <v>7173.2</v>
      </c>
      <c r="I422" s="25">
        <v>0.3</v>
      </c>
      <c r="J422" s="25">
        <v>104</v>
      </c>
      <c r="K422" s="25">
        <v>-38</v>
      </c>
      <c r="L422" s="25">
        <v>13338</v>
      </c>
      <c r="M422" s="25">
        <v>-7</v>
      </c>
    </row>
    <row r="423" spans="1:13" x14ac:dyDescent="0.2">
      <c r="A423" s="20" t="s">
        <v>5774</v>
      </c>
      <c r="B423" s="25" t="s">
        <v>973</v>
      </c>
      <c r="C423" s="25" t="s">
        <v>975</v>
      </c>
      <c r="D423" s="25" t="s">
        <v>5786</v>
      </c>
      <c r="E423" s="25" t="s">
        <v>4807</v>
      </c>
      <c r="F423" s="25">
        <v>28</v>
      </c>
      <c r="G423" s="25">
        <v>-1</v>
      </c>
      <c r="H423" s="25">
        <v>7308.7</v>
      </c>
      <c r="I423" s="25">
        <v>-1.6</v>
      </c>
      <c r="J423" s="25">
        <v>87</v>
      </c>
      <c r="K423" s="25">
        <v>-14</v>
      </c>
      <c r="L423" s="25">
        <v>12658</v>
      </c>
      <c r="M423" s="25">
        <v>-2</v>
      </c>
    </row>
    <row r="424" spans="1:13" x14ac:dyDescent="0.2">
      <c r="A424" s="20" t="s">
        <v>5774</v>
      </c>
      <c r="B424" s="25" t="s">
        <v>976</v>
      </c>
      <c r="C424" s="25" t="s">
        <v>978</v>
      </c>
      <c r="D424" s="25" t="s">
        <v>5786</v>
      </c>
      <c r="E424" s="25" t="s">
        <v>4808</v>
      </c>
      <c r="F424" s="25">
        <v>20</v>
      </c>
      <c r="G424" s="25">
        <v>29</v>
      </c>
      <c r="H424" s="25">
        <v>4497.3</v>
      </c>
      <c r="I424" s="25">
        <v>38.200000000000003</v>
      </c>
      <c r="J424" s="25">
        <v>79</v>
      </c>
      <c r="K424" s="25">
        <v>-3</v>
      </c>
      <c r="L424" s="25">
        <v>12626</v>
      </c>
      <c r="M424" s="25">
        <v>-1</v>
      </c>
    </row>
    <row r="425" spans="1:13" x14ac:dyDescent="0.2">
      <c r="A425" s="20" t="s">
        <v>5774</v>
      </c>
      <c r="B425" s="25" t="s">
        <v>979</v>
      </c>
      <c r="C425" s="25" t="s">
        <v>981</v>
      </c>
      <c r="D425" s="25" t="s">
        <v>5786</v>
      </c>
      <c r="E425" s="25" t="s">
        <v>4809</v>
      </c>
      <c r="F425" s="25">
        <v>21</v>
      </c>
      <c r="G425" s="25">
        <v>25</v>
      </c>
      <c r="H425" s="25">
        <v>5486.4</v>
      </c>
      <c r="I425" s="25">
        <v>24.2</v>
      </c>
      <c r="J425" s="25">
        <v>68</v>
      </c>
      <c r="K425" s="25">
        <v>13</v>
      </c>
      <c r="L425" s="25">
        <v>12379</v>
      </c>
      <c r="M425" s="25">
        <v>1</v>
      </c>
    </row>
    <row r="426" spans="1:13" x14ac:dyDescent="0.2">
      <c r="A426" s="20" t="s">
        <v>5774</v>
      </c>
      <c r="B426" s="25" t="s">
        <v>982</v>
      </c>
      <c r="C426" s="25" t="s">
        <v>984</v>
      </c>
      <c r="D426" s="25" t="s">
        <v>5786</v>
      </c>
      <c r="E426" s="25" t="s">
        <v>4810</v>
      </c>
      <c r="F426" s="25">
        <v>14</v>
      </c>
      <c r="G426" s="25">
        <v>51</v>
      </c>
      <c r="H426" s="25">
        <v>3395.4</v>
      </c>
      <c r="I426" s="25">
        <v>53.8</v>
      </c>
      <c r="J426" s="25">
        <v>57</v>
      </c>
      <c r="K426" s="25">
        <v>28</v>
      </c>
      <c r="L426" s="25">
        <v>11281</v>
      </c>
      <c r="M426" s="25">
        <v>10</v>
      </c>
    </row>
    <row r="427" spans="1:13" x14ac:dyDescent="0.2">
      <c r="A427" s="20" t="s">
        <v>5774</v>
      </c>
      <c r="B427" s="25" t="s">
        <v>286</v>
      </c>
      <c r="C427" s="25" t="s">
        <v>288</v>
      </c>
      <c r="D427" s="25" t="s">
        <v>5786</v>
      </c>
      <c r="E427" s="25" t="s">
        <v>4814</v>
      </c>
      <c r="F427" s="25">
        <v>26</v>
      </c>
      <c r="G427" s="25">
        <v>7</v>
      </c>
      <c r="H427" s="25">
        <v>6175.4</v>
      </c>
      <c r="I427" s="25">
        <v>14.4</v>
      </c>
      <c r="J427" s="25">
        <v>115</v>
      </c>
      <c r="K427" s="25">
        <v>-54</v>
      </c>
      <c r="L427" s="25">
        <v>12442</v>
      </c>
      <c r="M427" s="25">
        <v>0</v>
      </c>
    </row>
    <row r="428" spans="1:13" x14ac:dyDescent="0.2">
      <c r="A428" s="20" t="s">
        <v>5774</v>
      </c>
      <c r="B428" s="25" t="s">
        <v>1006</v>
      </c>
      <c r="C428" s="25" t="s">
        <v>1008</v>
      </c>
      <c r="D428" s="25" t="s">
        <v>5786</v>
      </c>
      <c r="E428" s="25" t="s">
        <v>4819</v>
      </c>
      <c r="F428" s="25">
        <v>16</v>
      </c>
      <c r="G428" s="25">
        <v>43</v>
      </c>
      <c r="H428" s="25">
        <v>3928.1</v>
      </c>
      <c r="I428" s="25">
        <v>46.2</v>
      </c>
      <c r="J428" s="25">
        <v>48</v>
      </c>
      <c r="K428" s="25">
        <v>41</v>
      </c>
      <c r="L428" s="25">
        <v>12602</v>
      </c>
      <c r="M428" s="25">
        <v>-1</v>
      </c>
    </row>
    <row r="429" spans="1:13" x14ac:dyDescent="0.2">
      <c r="A429" s="20" t="s">
        <v>5774</v>
      </c>
      <c r="B429" s="25" t="s">
        <v>1009</v>
      </c>
      <c r="C429" s="25" t="s">
        <v>1011</v>
      </c>
      <c r="D429" s="25" t="s">
        <v>5786</v>
      </c>
      <c r="E429" s="25" t="s">
        <v>4820</v>
      </c>
      <c r="F429" s="25">
        <v>26</v>
      </c>
      <c r="G429" s="25">
        <v>7</v>
      </c>
      <c r="H429" s="25">
        <v>6289.1</v>
      </c>
      <c r="I429" s="25">
        <v>12.8</v>
      </c>
      <c r="J429" s="25">
        <v>100</v>
      </c>
      <c r="K429" s="25">
        <v>-33</v>
      </c>
      <c r="L429" s="25">
        <v>13237</v>
      </c>
      <c r="M429" s="25">
        <v>-6</v>
      </c>
    </row>
    <row r="430" spans="1:13" x14ac:dyDescent="0.2">
      <c r="A430" s="20" t="s">
        <v>5774</v>
      </c>
      <c r="B430" s="25" t="s">
        <v>1012</v>
      </c>
      <c r="C430" s="25" t="s">
        <v>1014</v>
      </c>
      <c r="D430" s="25" t="s">
        <v>5786</v>
      </c>
      <c r="E430" s="25" t="s">
        <v>4821</v>
      </c>
      <c r="F430" s="25">
        <v>35</v>
      </c>
      <c r="G430" s="25">
        <v>-26</v>
      </c>
      <c r="H430" s="25">
        <v>9343.7000000000007</v>
      </c>
      <c r="I430" s="25">
        <v>-30.5</v>
      </c>
      <c r="J430" s="25">
        <v>75</v>
      </c>
      <c r="K430" s="25">
        <v>3</v>
      </c>
      <c r="L430" s="25">
        <v>12080</v>
      </c>
      <c r="M430" s="25">
        <v>3</v>
      </c>
    </row>
    <row r="431" spans="1:13" x14ac:dyDescent="0.2">
      <c r="A431" s="20" t="s">
        <v>5774</v>
      </c>
      <c r="B431" s="25" t="s">
        <v>1015</v>
      </c>
      <c r="C431" s="25" t="s">
        <v>1017</v>
      </c>
      <c r="D431" s="25" t="s">
        <v>5786</v>
      </c>
      <c r="E431" s="25" t="s">
        <v>4822</v>
      </c>
      <c r="F431" s="25">
        <v>26</v>
      </c>
      <c r="G431" s="25">
        <v>7</v>
      </c>
      <c r="H431" s="25">
        <v>6410.7</v>
      </c>
      <c r="I431" s="25">
        <v>11.1</v>
      </c>
      <c r="J431" s="25">
        <v>69</v>
      </c>
      <c r="K431" s="25">
        <v>11</v>
      </c>
      <c r="L431" s="25">
        <v>12666</v>
      </c>
      <c r="M431" s="25">
        <v>-2</v>
      </c>
    </row>
    <row r="432" spans="1:13" x14ac:dyDescent="0.2">
      <c r="A432" s="20" t="s">
        <v>5774</v>
      </c>
      <c r="B432" s="25" t="s">
        <v>1018</v>
      </c>
      <c r="C432" s="25" t="s">
        <v>1020</v>
      </c>
      <c r="D432" s="25" t="s">
        <v>5786</v>
      </c>
      <c r="E432" s="25" t="s">
        <v>4823</v>
      </c>
      <c r="F432" s="25">
        <v>20</v>
      </c>
      <c r="G432" s="25">
        <v>29</v>
      </c>
      <c r="H432" s="25">
        <v>6112.9</v>
      </c>
      <c r="I432" s="25">
        <v>15.3</v>
      </c>
      <c r="J432" s="25">
        <v>60</v>
      </c>
      <c r="K432" s="25">
        <v>24</v>
      </c>
      <c r="L432" s="25">
        <v>12313</v>
      </c>
      <c r="M432" s="25">
        <v>1</v>
      </c>
    </row>
    <row r="433" spans="1:13" x14ac:dyDescent="0.2">
      <c r="A433" s="20" t="s">
        <v>5774</v>
      </c>
      <c r="B433" s="25" t="s">
        <v>1021</v>
      </c>
      <c r="C433" s="25" t="s">
        <v>1023</v>
      </c>
      <c r="D433" s="25" t="s">
        <v>5786</v>
      </c>
      <c r="E433" s="25" t="s">
        <v>4824</v>
      </c>
      <c r="F433" s="25">
        <v>34</v>
      </c>
      <c r="G433" s="25">
        <v>-22</v>
      </c>
      <c r="H433" s="25">
        <v>10283.299999999999</v>
      </c>
      <c r="I433" s="25">
        <v>-43.8</v>
      </c>
      <c r="J433" s="25">
        <v>90</v>
      </c>
      <c r="K433" s="25">
        <v>-19</v>
      </c>
      <c r="L433" s="25">
        <v>13873</v>
      </c>
      <c r="M433" s="25">
        <v>-11</v>
      </c>
    </row>
    <row r="434" spans="1:13" x14ac:dyDescent="0.2">
      <c r="A434" s="20" t="s">
        <v>5774</v>
      </c>
      <c r="B434" s="25" t="s">
        <v>1024</v>
      </c>
      <c r="C434" s="25" t="s">
        <v>1026</v>
      </c>
      <c r="D434" s="25" t="s">
        <v>5786</v>
      </c>
      <c r="E434" s="25" t="s">
        <v>4825</v>
      </c>
      <c r="F434" s="25">
        <v>22</v>
      </c>
      <c r="G434" s="25">
        <v>21</v>
      </c>
      <c r="H434" s="25">
        <v>4678.1000000000004</v>
      </c>
      <c r="I434" s="25">
        <v>35.6</v>
      </c>
      <c r="J434" s="25">
        <v>88</v>
      </c>
      <c r="K434" s="25">
        <v>-16</v>
      </c>
      <c r="L434" s="25">
        <v>12915</v>
      </c>
      <c r="M434" s="25">
        <v>-4</v>
      </c>
    </row>
    <row r="435" spans="1:13" x14ac:dyDescent="0.2">
      <c r="A435" s="20" t="s">
        <v>5774</v>
      </c>
      <c r="B435" s="25" t="s">
        <v>1027</v>
      </c>
      <c r="C435" s="25" t="s">
        <v>1029</v>
      </c>
      <c r="D435" s="25" t="s">
        <v>5786</v>
      </c>
      <c r="E435" s="25" t="s">
        <v>4826</v>
      </c>
      <c r="F435" s="25">
        <v>20</v>
      </c>
      <c r="G435" s="25">
        <v>29</v>
      </c>
      <c r="H435" s="25">
        <v>4520.3999999999996</v>
      </c>
      <c r="I435" s="25">
        <v>37.799999999999997</v>
      </c>
      <c r="J435" s="25">
        <v>79</v>
      </c>
      <c r="K435" s="25">
        <v>-3</v>
      </c>
      <c r="L435" s="25">
        <v>13891</v>
      </c>
      <c r="M435" s="25">
        <v>-11</v>
      </c>
    </row>
    <row r="436" spans="1:13" x14ac:dyDescent="0.2">
      <c r="A436" s="20" t="s">
        <v>5774</v>
      </c>
      <c r="B436" s="25" t="s">
        <v>1030</v>
      </c>
      <c r="C436" s="25" t="s">
        <v>1032</v>
      </c>
      <c r="D436" s="25" t="s">
        <v>5786</v>
      </c>
      <c r="E436" s="25" t="s">
        <v>4827</v>
      </c>
      <c r="F436" s="25">
        <v>18</v>
      </c>
      <c r="G436" s="25">
        <v>36</v>
      </c>
      <c r="H436" s="25">
        <v>4771</v>
      </c>
      <c r="I436" s="25">
        <v>34.299999999999997</v>
      </c>
      <c r="J436" s="25">
        <v>64</v>
      </c>
      <c r="K436" s="25">
        <v>18</v>
      </c>
      <c r="L436" s="25">
        <v>12925</v>
      </c>
      <c r="M436" s="25">
        <v>-4</v>
      </c>
    </row>
    <row r="437" spans="1:13" x14ac:dyDescent="0.2">
      <c r="A437" s="20" t="s">
        <v>5774</v>
      </c>
      <c r="B437" s="25" t="s">
        <v>1033</v>
      </c>
      <c r="C437" s="25" t="s">
        <v>1035</v>
      </c>
      <c r="D437" s="25" t="s">
        <v>5786</v>
      </c>
      <c r="E437" s="25" t="s">
        <v>4828</v>
      </c>
      <c r="F437" s="25">
        <v>19</v>
      </c>
      <c r="G437" s="25">
        <v>32</v>
      </c>
      <c r="H437" s="25">
        <v>5187.7</v>
      </c>
      <c r="I437" s="25">
        <v>28.4</v>
      </c>
      <c r="J437" s="25">
        <v>47</v>
      </c>
      <c r="K437" s="25">
        <v>42</v>
      </c>
      <c r="L437" s="25">
        <v>13110</v>
      </c>
      <c r="M437" s="25">
        <v>-5</v>
      </c>
    </row>
    <row r="438" spans="1:13" x14ac:dyDescent="0.2">
      <c r="A438" s="20" t="s">
        <v>5774</v>
      </c>
      <c r="B438" s="25" t="s">
        <v>1039</v>
      </c>
      <c r="C438" s="25" t="s">
        <v>1041</v>
      </c>
      <c r="D438" s="25" t="s">
        <v>5786</v>
      </c>
      <c r="E438" s="25" t="s">
        <v>4830</v>
      </c>
      <c r="F438" s="25">
        <v>27</v>
      </c>
      <c r="G438" s="25">
        <v>3</v>
      </c>
      <c r="H438" s="25">
        <v>6709</v>
      </c>
      <c r="I438" s="25">
        <v>6.9</v>
      </c>
      <c r="J438" s="25">
        <v>74</v>
      </c>
      <c r="K438" s="25">
        <v>4</v>
      </c>
      <c r="L438" s="25">
        <v>13520</v>
      </c>
      <c r="M438" s="25">
        <v>-8</v>
      </c>
    </row>
    <row r="439" spans="1:13" x14ac:dyDescent="0.2">
      <c r="A439" s="20" t="s">
        <v>5774</v>
      </c>
      <c r="B439" s="25" t="s">
        <v>1042</v>
      </c>
      <c r="C439" s="25" t="s">
        <v>1044</v>
      </c>
      <c r="D439" s="25" t="s">
        <v>5786</v>
      </c>
      <c r="E439" s="25" t="s">
        <v>4831</v>
      </c>
      <c r="F439" s="25">
        <v>37</v>
      </c>
      <c r="G439" s="25">
        <v>-33</v>
      </c>
      <c r="H439" s="25">
        <v>9917.1</v>
      </c>
      <c r="I439" s="25">
        <v>-38.6</v>
      </c>
      <c r="J439" s="25">
        <v>79</v>
      </c>
      <c r="K439" s="25">
        <v>-3</v>
      </c>
      <c r="L439" s="25">
        <v>13288</v>
      </c>
      <c r="M439" s="25">
        <v>-7</v>
      </c>
    </row>
    <row r="440" spans="1:13" x14ac:dyDescent="0.2">
      <c r="A440" s="20" t="s">
        <v>5774</v>
      </c>
      <c r="B440" s="25" t="s">
        <v>1045</v>
      </c>
      <c r="C440" s="25" t="s">
        <v>1047</v>
      </c>
      <c r="D440" s="25" t="s">
        <v>5786</v>
      </c>
      <c r="E440" s="25" t="s">
        <v>4832</v>
      </c>
      <c r="F440" s="25">
        <v>13</v>
      </c>
      <c r="G440" s="25">
        <v>54</v>
      </c>
      <c r="H440" s="25">
        <v>2564</v>
      </c>
      <c r="I440" s="25">
        <v>65.5</v>
      </c>
      <c r="J440" s="25">
        <v>73</v>
      </c>
      <c r="K440" s="25">
        <v>5</v>
      </c>
      <c r="L440" s="25">
        <v>13781</v>
      </c>
      <c r="M440" s="25">
        <v>-11</v>
      </c>
    </row>
    <row r="441" spans="1:13" x14ac:dyDescent="0.2">
      <c r="A441" s="20" t="s">
        <v>5774</v>
      </c>
      <c r="B441" s="25" t="s">
        <v>1048</v>
      </c>
      <c r="C441" s="25" t="s">
        <v>1050</v>
      </c>
      <c r="D441" s="25" t="s">
        <v>5786</v>
      </c>
      <c r="E441" s="25" t="s">
        <v>4833</v>
      </c>
      <c r="F441" s="25">
        <v>27</v>
      </c>
      <c r="G441" s="25">
        <v>3</v>
      </c>
      <c r="H441" s="25">
        <v>6801</v>
      </c>
      <c r="I441" s="25">
        <v>5.5</v>
      </c>
      <c r="J441" s="25">
        <v>87</v>
      </c>
      <c r="K441" s="25">
        <v>-14</v>
      </c>
      <c r="L441" s="25">
        <v>13950</v>
      </c>
      <c r="M441" s="25">
        <v>-12</v>
      </c>
    </row>
    <row r="442" spans="1:13" x14ac:dyDescent="0.2">
      <c r="A442" s="20" t="s">
        <v>5774</v>
      </c>
      <c r="B442" s="25" t="s">
        <v>1051</v>
      </c>
      <c r="C442" s="25" t="s">
        <v>1053</v>
      </c>
      <c r="D442" s="25" t="s">
        <v>5786</v>
      </c>
      <c r="E442" s="25" t="s">
        <v>4834</v>
      </c>
      <c r="F442" s="25">
        <v>27</v>
      </c>
      <c r="G442" s="25">
        <v>3</v>
      </c>
      <c r="H442" s="25">
        <v>6548.5</v>
      </c>
      <c r="I442" s="25">
        <v>9.1</v>
      </c>
      <c r="J442" s="25">
        <v>87</v>
      </c>
      <c r="K442" s="25">
        <v>-14</v>
      </c>
      <c r="L442" s="25">
        <v>14034</v>
      </c>
      <c r="M442" s="25">
        <v>-13</v>
      </c>
    </row>
    <row r="443" spans="1:13" x14ac:dyDescent="0.2">
      <c r="A443" s="20" t="s">
        <v>5774</v>
      </c>
      <c r="B443" s="25" t="s">
        <v>1054</v>
      </c>
      <c r="C443" s="25" t="s">
        <v>1056</v>
      </c>
      <c r="D443" s="25" t="s">
        <v>5786</v>
      </c>
      <c r="E443" s="25" t="s">
        <v>4835</v>
      </c>
      <c r="F443" s="25">
        <v>17</v>
      </c>
      <c r="G443" s="25">
        <v>40</v>
      </c>
      <c r="H443" s="25">
        <v>3842.1</v>
      </c>
      <c r="I443" s="25">
        <v>47.4</v>
      </c>
      <c r="J443" s="25">
        <v>65</v>
      </c>
      <c r="K443" s="25">
        <v>17</v>
      </c>
      <c r="L443" s="25">
        <v>12187</v>
      </c>
      <c r="M443" s="25">
        <v>2</v>
      </c>
    </row>
    <row r="444" spans="1:13" x14ac:dyDescent="0.2">
      <c r="A444" s="20" t="s">
        <v>5774</v>
      </c>
      <c r="B444" s="25" t="s">
        <v>1057</v>
      </c>
      <c r="C444" s="25" t="s">
        <v>1059</v>
      </c>
      <c r="D444" s="25" t="s">
        <v>5786</v>
      </c>
      <c r="E444" s="25" t="s">
        <v>4836</v>
      </c>
      <c r="F444" s="25">
        <v>25</v>
      </c>
      <c r="G444" s="25">
        <v>-14</v>
      </c>
      <c r="H444" s="25">
        <v>6605.4</v>
      </c>
      <c r="I444" s="25">
        <v>-20.3</v>
      </c>
      <c r="J444" s="25">
        <v>62</v>
      </c>
      <c r="K444" s="25">
        <v>21</v>
      </c>
      <c r="L444" s="25">
        <v>12272</v>
      </c>
      <c r="M444" s="25">
        <v>3</v>
      </c>
    </row>
    <row r="445" spans="1:13" x14ac:dyDescent="0.2">
      <c r="A445" s="20" t="s">
        <v>5774</v>
      </c>
      <c r="B445" s="25" t="s">
        <v>1060</v>
      </c>
      <c r="C445" s="25" t="s">
        <v>1062</v>
      </c>
      <c r="D445" s="25" t="s">
        <v>5786</v>
      </c>
      <c r="E445" s="25" t="s">
        <v>4837</v>
      </c>
      <c r="F445" s="25">
        <v>31</v>
      </c>
      <c r="G445" s="25">
        <v>-11</v>
      </c>
      <c r="H445" s="25">
        <v>8864.2000000000007</v>
      </c>
      <c r="I445" s="25">
        <v>-23.7</v>
      </c>
      <c r="J445" s="25">
        <v>50</v>
      </c>
      <c r="K445" s="25">
        <v>38</v>
      </c>
      <c r="L445" s="25">
        <v>13021</v>
      </c>
      <c r="M445" s="25">
        <v>-4</v>
      </c>
    </row>
    <row r="446" spans="1:13" x14ac:dyDescent="0.2">
      <c r="A446" s="20" t="s">
        <v>5774</v>
      </c>
      <c r="B446" s="25" t="s">
        <v>1066</v>
      </c>
      <c r="C446" s="25" t="s">
        <v>1068</v>
      </c>
      <c r="D446" s="25" t="s">
        <v>5786</v>
      </c>
      <c r="E446" s="25" t="s">
        <v>4839</v>
      </c>
      <c r="F446" s="25">
        <v>22</v>
      </c>
      <c r="G446" s="25">
        <v>1</v>
      </c>
      <c r="H446" s="25">
        <v>6589.2</v>
      </c>
      <c r="I446" s="25">
        <v>-20</v>
      </c>
      <c r="J446" s="25">
        <v>83</v>
      </c>
      <c r="K446" s="25">
        <v>-19</v>
      </c>
      <c r="L446" s="25">
        <v>13293</v>
      </c>
      <c r="M446" s="25">
        <v>-5</v>
      </c>
    </row>
    <row r="447" spans="1:13" x14ac:dyDescent="0.2">
      <c r="A447" s="20" t="s">
        <v>5774</v>
      </c>
      <c r="B447" s="25" t="s">
        <v>1069</v>
      </c>
      <c r="C447" s="25" t="s">
        <v>1071</v>
      </c>
      <c r="D447" s="25" t="s">
        <v>5786</v>
      </c>
      <c r="E447" s="25" t="s">
        <v>4840</v>
      </c>
      <c r="F447" s="25">
        <v>24</v>
      </c>
      <c r="G447" s="25">
        <v>14</v>
      </c>
      <c r="H447" s="25">
        <v>6144.4</v>
      </c>
      <c r="I447" s="25">
        <v>14.8</v>
      </c>
      <c r="J447" s="25">
        <v>78</v>
      </c>
      <c r="K447" s="25">
        <v>-2</v>
      </c>
      <c r="L447" s="25">
        <v>13417</v>
      </c>
      <c r="M447" s="25">
        <v>-8</v>
      </c>
    </row>
    <row r="448" spans="1:13" x14ac:dyDescent="0.2">
      <c r="A448" s="20" t="s">
        <v>5774</v>
      </c>
      <c r="B448" s="25" t="s">
        <v>1072</v>
      </c>
      <c r="C448" s="25" t="s">
        <v>1074</v>
      </c>
      <c r="D448" s="25" t="s">
        <v>5786</v>
      </c>
      <c r="E448" s="25" t="s">
        <v>4841</v>
      </c>
      <c r="F448" s="25">
        <v>24</v>
      </c>
      <c r="G448" s="25">
        <v>14</v>
      </c>
      <c r="H448" s="25">
        <v>5547.4</v>
      </c>
      <c r="I448" s="25">
        <v>23.3</v>
      </c>
      <c r="J448" s="25">
        <v>85</v>
      </c>
      <c r="K448" s="25">
        <v>-11</v>
      </c>
      <c r="L448" s="25">
        <v>12068</v>
      </c>
      <c r="M448" s="25">
        <v>3</v>
      </c>
    </row>
    <row r="449" spans="1:13" x14ac:dyDescent="0.2">
      <c r="A449" s="20" t="s">
        <v>5774</v>
      </c>
      <c r="B449" s="25" t="s">
        <v>1075</v>
      </c>
      <c r="C449" s="25" t="s">
        <v>1077</v>
      </c>
      <c r="D449" s="25" t="s">
        <v>5786</v>
      </c>
      <c r="E449" s="25" t="s">
        <v>4842</v>
      </c>
      <c r="F449" s="25">
        <v>17</v>
      </c>
      <c r="G449" s="25">
        <v>40</v>
      </c>
      <c r="H449" s="25">
        <v>3873.1</v>
      </c>
      <c r="I449" s="25">
        <v>47</v>
      </c>
      <c r="J449" s="25">
        <v>70</v>
      </c>
      <c r="K449" s="25">
        <v>10</v>
      </c>
      <c r="L449" s="25">
        <v>13103</v>
      </c>
      <c r="M449" s="25">
        <v>-5</v>
      </c>
    </row>
    <row r="450" spans="1:13" x14ac:dyDescent="0.2">
      <c r="A450" s="20" t="s">
        <v>5774</v>
      </c>
      <c r="B450" s="25" t="s">
        <v>1081</v>
      </c>
      <c r="C450" s="25" t="s">
        <v>1083</v>
      </c>
      <c r="D450" s="25" t="s">
        <v>5786</v>
      </c>
      <c r="E450" s="25" t="s">
        <v>4844</v>
      </c>
      <c r="F450" s="25">
        <v>24</v>
      </c>
      <c r="G450" s="25">
        <v>-9</v>
      </c>
      <c r="H450" s="25">
        <v>5980.7</v>
      </c>
      <c r="I450" s="25">
        <v>-8.1</v>
      </c>
      <c r="J450" s="25">
        <v>87</v>
      </c>
      <c r="K450" s="25">
        <v>-26</v>
      </c>
      <c r="L450" s="25">
        <v>13842</v>
      </c>
      <c r="M450" s="25">
        <v>-9</v>
      </c>
    </row>
    <row r="451" spans="1:13" x14ac:dyDescent="0.2">
      <c r="A451" s="20" t="s">
        <v>5774</v>
      </c>
      <c r="B451" s="25" t="s">
        <v>1108</v>
      </c>
      <c r="C451" s="25" t="s">
        <v>1110</v>
      </c>
      <c r="D451" s="25" t="s">
        <v>5786</v>
      </c>
      <c r="E451" s="25" t="s">
        <v>4853</v>
      </c>
      <c r="F451" s="25">
        <v>21</v>
      </c>
      <c r="G451" s="25">
        <v>25</v>
      </c>
      <c r="H451" s="25">
        <v>5289.4</v>
      </c>
      <c r="I451" s="25">
        <v>27</v>
      </c>
      <c r="J451" s="25">
        <v>37</v>
      </c>
      <c r="K451" s="25">
        <v>56</v>
      </c>
      <c r="L451" s="25">
        <v>11094</v>
      </c>
      <c r="M451" s="25">
        <v>11</v>
      </c>
    </row>
    <row r="452" spans="1:13" x14ac:dyDescent="0.2">
      <c r="A452" s="20" t="s">
        <v>5774</v>
      </c>
      <c r="B452" s="25" t="s">
        <v>1111</v>
      </c>
      <c r="C452" s="25" t="s">
        <v>1113</v>
      </c>
      <c r="D452" s="25" t="s">
        <v>5786</v>
      </c>
      <c r="E452" s="25" t="s">
        <v>4854</v>
      </c>
      <c r="F452" s="25">
        <v>15</v>
      </c>
      <c r="G452" s="25">
        <v>35</v>
      </c>
      <c r="H452" s="25">
        <v>2754.5</v>
      </c>
      <c r="I452" s="25">
        <v>55.1</v>
      </c>
      <c r="J452" s="25">
        <v>83</v>
      </c>
      <c r="K452" s="25">
        <v>-19</v>
      </c>
      <c r="L452" s="25">
        <v>12703</v>
      </c>
      <c r="M452" s="25">
        <v>0</v>
      </c>
    </row>
    <row r="453" spans="1:13" x14ac:dyDescent="0.2">
      <c r="A453" s="20" t="s">
        <v>5774</v>
      </c>
      <c r="B453" s="25" t="s">
        <v>1114</v>
      </c>
      <c r="C453" s="25" t="s">
        <v>1116</v>
      </c>
      <c r="D453" s="25" t="s">
        <v>5786</v>
      </c>
      <c r="E453" s="25" t="s">
        <v>4855</v>
      </c>
      <c r="F453" s="25">
        <v>38</v>
      </c>
      <c r="G453" s="25">
        <v>-77</v>
      </c>
      <c r="H453" s="25">
        <v>10759.1</v>
      </c>
      <c r="I453" s="25">
        <v>-101.7</v>
      </c>
      <c r="J453" s="25">
        <v>62</v>
      </c>
      <c r="K453" s="25">
        <v>21</v>
      </c>
      <c r="L453" s="25">
        <v>13558</v>
      </c>
      <c r="M453" s="25">
        <v>-7</v>
      </c>
    </row>
    <row r="454" spans="1:13" x14ac:dyDescent="0.2">
      <c r="A454" s="20" t="s">
        <v>5774</v>
      </c>
      <c r="B454" s="25" t="s">
        <v>1117</v>
      </c>
      <c r="C454" s="25" t="s">
        <v>1119</v>
      </c>
      <c r="D454" s="25" t="s">
        <v>5786</v>
      </c>
      <c r="E454" s="25" t="s">
        <v>4856</v>
      </c>
      <c r="F454" s="25">
        <v>4</v>
      </c>
      <c r="G454" s="25">
        <v>87</v>
      </c>
      <c r="H454" s="25">
        <v>820.3</v>
      </c>
      <c r="I454" s="25">
        <v>90.2</v>
      </c>
      <c r="J454" s="25">
        <v>66</v>
      </c>
      <c r="K454" s="25">
        <v>15</v>
      </c>
      <c r="L454" s="25">
        <v>12388</v>
      </c>
      <c r="M454" s="25">
        <v>1</v>
      </c>
    </row>
    <row r="455" spans="1:13" x14ac:dyDescent="0.2">
      <c r="A455" s="20" t="s">
        <v>5774</v>
      </c>
      <c r="B455" s="25" t="s">
        <v>1120</v>
      </c>
      <c r="C455" s="25" t="s">
        <v>1122</v>
      </c>
      <c r="D455" s="25" t="s">
        <v>5786</v>
      </c>
      <c r="E455" s="25" t="s">
        <v>4857</v>
      </c>
      <c r="F455" s="25">
        <v>27</v>
      </c>
      <c r="G455" s="25">
        <v>3</v>
      </c>
      <c r="H455" s="25">
        <v>7899.2</v>
      </c>
      <c r="I455" s="25">
        <v>-10</v>
      </c>
      <c r="J455" s="25">
        <v>65</v>
      </c>
      <c r="K455" s="25">
        <v>17</v>
      </c>
      <c r="L455" s="25">
        <v>12233</v>
      </c>
      <c r="M455" s="25">
        <v>2</v>
      </c>
    </row>
    <row r="456" spans="1:13" x14ac:dyDescent="0.2">
      <c r="A456" s="20" t="s">
        <v>5774</v>
      </c>
      <c r="B456" s="25" t="s">
        <v>1123</v>
      </c>
      <c r="C456" s="25" t="s">
        <v>1125</v>
      </c>
      <c r="D456" s="25" t="s">
        <v>5786</v>
      </c>
      <c r="E456" s="25" t="s">
        <v>4858</v>
      </c>
      <c r="F456" s="25">
        <v>30</v>
      </c>
      <c r="G456" s="25">
        <v>-8</v>
      </c>
      <c r="H456" s="25">
        <v>7334.6</v>
      </c>
      <c r="I456" s="25">
        <v>-2</v>
      </c>
      <c r="J456" s="25">
        <v>115</v>
      </c>
      <c r="K456" s="25">
        <v>-54</v>
      </c>
      <c r="L456" s="25">
        <v>13854</v>
      </c>
      <c r="M456" s="25">
        <v>-11</v>
      </c>
    </row>
    <row r="457" spans="1:13" x14ac:dyDescent="0.2">
      <c r="A457" s="20" t="s">
        <v>5774</v>
      </c>
      <c r="B457" s="25" t="s">
        <v>1135</v>
      </c>
      <c r="C457" s="25" t="s">
        <v>1137</v>
      </c>
      <c r="D457" s="25" t="s">
        <v>5786</v>
      </c>
      <c r="E457" s="25" t="s">
        <v>4862</v>
      </c>
      <c r="F457" s="25">
        <v>28</v>
      </c>
      <c r="G457" s="25">
        <v>-1</v>
      </c>
      <c r="H457" s="25">
        <v>6668.3</v>
      </c>
      <c r="I457" s="25">
        <v>7.4</v>
      </c>
      <c r="J457" s="25">
        <v>72</v>
      </c>
      <c r="K457" s="25">
        <v>7</v>
      </c>
      <c r="L457" s="25">
        <v>14139</v>
      </c>
      <c r="M457" s="25">
        <v>-13</v>
      </c>
    </row>
    <row r="458" spans="1:13" x14ac:dyDescent="0.2">
      <c r="A458" s="20" t="s">
        <v>5774</v>
      </c>
      <c r="B458" s="25" t="s">
        <v>289</v>
      </c>
      <c r="C458" s="25" t="s">
        <v>291</v>
      </c>
      <c r="D458" s="25" t="s">
        <v>5786</v>
      </c>
      <c r="E458" s="25" t="s">
        <v>4870</v>
      </c>
      <c r="F458" s="25">
        <v>10</v>
      </c>
      <c r="G458" s="25">
        <v>65</v>
      </c>
      <c r="H458" s="25">
        <v>2035.5</v>
      </c>
      <c r="I458" s="25">
        <v>73</v>
      </c>
      <c r="J458" s="25">
        <v>63</v>
      </c>
      <c r="K458" s="25">
        <v>20</v>
      </c>
      <c r="L458" s="25">
        <v>12953</v>
      </c>
      <c r="M458" s="25">
        <v>-4</v>
      </c>
    </row>
    <row r="459" spans="1:13" x14ac:dyDescent="0.2">
      <c r="A459" s="20" t="s">
        <v>5774</v>
      </c>
      <c r="B459" s="25" t="s">
        <v>1207</v>
      </c>
      <c r="C459" s="25" t="s">
        <v>1209</v>
      </c>
      <c r="D459" s="25" t="s">
        <v>5786</v>
      </c>
      <c r="E459" s="25" t="s">
        <v>4887</v>
      </c>
      <c r="F459" s="25">
        <v>21</v>
      </c>
      <c r="G459" s="25">
        <v>25</v>
      </c>
      <c r="H459" s="25">
        <v>5304.2</v>
      </c>
      <c r="I459" s="25">
        <v>26.7</v>
      </c>
      <c r="J459" s="25">
        <v>45</v>
      </c>
      <c r="K459" s="25">
        <v>45</v>
      </c>
      <c r="L459" s="25">
        <v>12294</v>
      </c>
      <c r="M459" s="25">
        <v>1</v>
      </c>
    </row>
    <row r="460" spans="1:13" x14ac:dyDescent="0.2">
      <c r="A460" s="20" t="s">
        <v>5774</v>
      </c>
      <c r="B460" s="25" t="s">
        <v>1228</v>
      </c>
      <c r="C460" s="25" t="s">
        <v>1230</v>
      </c>
      <c r="D460" s="25" t="s">
        <v>5786</v>
      </c>
      <c r="E460" s="25" t="s">
        <v>4894</v>
      </c>
      <c r="F460" s="25">
        <v>29</v>
      </c>
      <c r="G460" s="25">
        <v>-4</v>
      </c>
      <c r="H460" s="25">
        <v>7758.1</v>
      </c>
      <c r="I460" s="25">
        <v>-8</v>
      </c>
      <c r="J460" s="25">
        <v>63</v>
      </c>
      <c r="K460" s="25">
        <v>20</v>
      </c>
      <c r="L460" s="25">
        <v>12830</v>
      </c>
      <c r="M460" s="25">
        <v>-3</v>
      </c>
    </row>
    <row r="461" spans="1:13" x14ac:dyDescent="0.2">
      <c r="A461" s="20" t="s">
        <v>5774</v>
      </c>
      <c r="B461" s="25" t="s">
        <v>1252</v>
      </c>
      <c r="C461" s="25" t="s">
        <v>1254</v>
      </c>
      <c r="D461" s="25" t="s">
        <v>5786</v>
      </c>
      <c r="E461" s="25" t="s">
        <v>4902</v>
      </c>
      <c r="F461" s="25">
        <v>30</v>
      </c>
      <c r="G461" s="25">
        <v>-8</v>
      </c>
      <c r="H461" s="25">
        <v>6633.1</v>
      </c>
      <c r="I461" s="25">
        <v>7.9</v>
      </c>
      <c r="J461" s="25">
        <v>132</v>
      </c>
      <c r="K461" s="25">
        <v>-78</v>
      </c>
      <c r="L461" s="25">
        <v>12445</v>
      </c>
      <c r="M461" s="25">
        <v>0</v>
      </c>
    </row>
    <row r="462" spans="1:13" x14ac:dyDescent="0.2">
      <c r="A462" s="20" t="s">
        <v>5774</v>
      </c>
      <c r="B462" s="25" t="s">
        <v>1255</v>
      </c>
      <c r="C462" s="25" t="s">
        <v>1257</v>
      </c>
      <c r="D462" s="25" t="s">
        <v>5786</v>
      </c>
      <c r="E462" s="25" t="s">
        <v>4903</v>
      </c>
      <c r="F462" s="25">
        <v>14</v>
      </c>
      <c r="G462" s="25">
        <v>51</v>
      </c>
      <c r="H462" s="25">
        <v>2539</v>
      </c>
      <c r="I462" s="25">
        <v>65.900000000000006</v>
      </c>
      <c r="J462" s="25">
        <v>106</v>
      </c>
      <c r="K462" s="25">
        <v>-41</v>
      </c>
      <c r="L462" s="25">
        <v>13647</v>
      </c>
      <c r="M462" s="25">
        <v>-9</v>
      </c>
    </row>
    <row r="463" spans="1:13" x14ac:dyDescent="0.2">
      <c r="A463" s="20" t="s">
        <v>5774</v>
      </c>
      <c r="B463" s="25" t="s">
        <v>1258</v>
      </c>
      <c r="C463" s="25" t="s">
        <v>1260</v>
      </c>
      <c r="D463" s="25" t="s">
        <v>5786</v>
      </c>
      <c r="E463" s="25" t="s">
        <v>4904</v>
      </c>
      <c r="F463" s="25">
        <v>27</v>
      </c>
      <c r="G463" s="25">
        <v>3</v>
      </c>
      <c r="H463" s="25">
        <v>6217</v>
      </c>
      <c r="I463" s="25">
        <v>13.8</v>
      </c>
      <c r="J463" s="25">
        <v>106</v>
      </c>
      <c r="K463" s="25">
        <v>-41</v>
      </c>
      <c r="L463" s="25">
        <v>12022</v>
      </c>
      <c r="M463" s="25">
        <v>4</v>
      </c>
    </row>
    <row r="464" spans="1:13" x14ac:dyDescent="0.2">
      <c r="A464" s="20" t="s">
        <v>5774</v>
      </c>
      <c r="B464" s="25" t="s">
        <v>1261</v>
      </c>
      <c r="C464" s="25" t="s">
        <v>1263</v>
      </c>
      <c r="D464" s="25" t="s">
        <v>5786</v>
      </c>
      <c r="E464" s="25" t="s">
        <v>4905</v>
      </c>
      <c r="F464" s="25">
        <v>29</v>
      </c>
      <c r="G464" s="25">
        <v>-33</v>
      </c>
      <c r="H464" s="25">
        <v>7891.8</v>
      </c>
      <c r="I464" s="25">
        <v>-45.5</v>
      </c>
      <c r="J464" s="25">
        <v>67</v>
      </c>
      <c r="K464" s="25">
        <v>12</v>
      </c>
      <c r="L464" s="25">
        <v>13868</v>
      </c>
      <c r="M464" s="25">
        <v>-9</v>
      </c>
    </row>
    <row r="465" spans="1:13" x14ac:dyDescent="0.2">
      <c r="A465" s="20" t="s">
        <v>5774</v>
      </c>
      <c r="B465" s="25" t="s">
        <v>1273</v>
      </c>
      <c r="C465" s="25" t="s">
        <v>1275</v>
      </c>
      <c r="D465" s="25" t="s">
        <v>5786</v>
      </c>
      <c r="E465" s="25" t="s">
        <v>4910</v>
      </c>
      <c r="F465" s="25">
        <v>38</v>
      </c>
      <c r="G465" s="25">
        <v>-77</v>
      </c>
      <c r="H465" s="25">
        <v>9116.7000000000007</v>
      </c>
      <c r="I465" s="25">
        <v>-69.5</v>
      </c>
      <c r="J465" s="25">
        <v>113</v>
      </c>
      <c r="K465" s="25">
        <v>-76</v>
      </c>
      <c r="L465" s="25">
        <v>13925</v>
      </c>
      <c r="M465" s="25">
        <v>-10</v>
      </c>
    </row>
    <row r="466" spans="1:13" x14ac:dyDescent="0.2">
      <c r="A466" s="20" t="s">
        <v>5774</v>
      </c>
      <c r="B466" s="25" t="s">
        <v>1276</v>
      </c>
      <c r="C466" s="25" t="s">
        <v>1278</v>
      </c>
      <c r="D466" s="25" t="s">
        <v>5786</v>
      </c>
      <c r="E466" s="25" t="s">
        <v>4911</v>
      </c>
      <c r="F466" s="25">
        <v>30</v>
      </c>
      <c r="G466" s="25">
        <v>-8</v>
      </c>
      <c r="H466" s="25">
        <v>6896.7</v>
      </c>
      <c r="I466" s="25">
        <v>4.2</v>
      </c>
      <c r="J466" s="25">
        <v>58</v>
      </c>
      <c r="K466" s="25">
        <v>27</v>
      </c>
      <c r="L466" s="25">
        <v>13629</v>
      </c>
      <c r="M466" s="25">
        <v>-9</v>
      </c>
    </row>
    <row r="467" spans="1:13" x14ac:dyDescent="0.2">
      <c r="A467" s="20" t="s">
        <v>5774</v>
      </c>
      <c r="B467" s="25" t="s">
        <v>1321</v>
      </c>
      <c r="C467" s="25" t="s">
        <v>1323</v>
      </c>
      <c r="D467" s="25" t="s">
        <v>5786</v>
      </c>
      <c r="E467" s="25" t="s">
        <v>4927</v>
      </c>
      <c r="F467" s="25">
        <v>26</v>
      </c>
      <c r="G467" s="25">
        <v>7</v>
      </c>
      <c r="H467" s="25">
        <v>7914.4</v>
      </c>
      <c r="I467" s="25">
        <v>-10.199999999999999</v>
      </c>
      <c r="J467" s="25">
        <v>46</v>
      </c>
      <c r="K467" s="25">
        <v>44</v>
      </c>
      <c r="L467" s="25">
        <v>13203</v>
      </c>
      <c r="M467" s="25">
        <v>-6</v>
      </c>
    </row>
    <row r="468" spans="1:13" x14ac:dyDescent="0.2">
      <c r="A468" s="20" t="s">
        <v>5774</v>
      </c>
      <c r="B468" s="25" t="s">
        <v>1324</v>
      </c>
      <c r="C468" s="25" t="s">
        <v>1326</v>
      </c>
      <c r="D468" s="25" t="s">
        <v>5786</v>
      </c>
      <c r="E468" s="25" t="s">
        <v>4928</v>
      </c>
      <c r="F468" s="25">
        <v>25</v>
      </c>
      <c r="G468" s="25">
        <v>10</v>
      </c>
      <c r="H468" s="25">
        <v>6477.3</v>
      </c>
      <c r="I468" s="25">
        <v>10.1</v>
      </c>
      <c r="J468" s="25">
        <v>68</v>
      </c>
      <c r="K468" s="25">
        <v>13</v>
      </c>
      <c r="L468" s="25">
        <v>13326</v>
      </c>
      <c r="M468" s="25">
        <v>-7</v>
      </c>
    </row>
    <row r="469" spans="1:13" x14ac:dyDescent="0.2">
      <c r="A469" s="20" t="s">
        <v>5774</v>
      </c>
      <c r="B469" s="25" t="s">
        <v>1327</v>
      </c>
      <c r="C469" s="25" t="s">
        <v>1329</v>
      </c>
      <c r="D469" s="25" t="s">
        <v>5786</v>
      </c>
      <c r="E469" s="25" t="s">
        <v>4929</v>
      </c>
      <c r="F469" s="25">
        <v>36</v>
      </c>
      <c r="G469" s="25">
        <v>-30</v>
      </c>
      <c r="H469" s="25">
        <v>7948.2</v>
      </c>
      <c r="I469" s="25">
        <v>-10.7</v>
      </c>
      <c r="J469" s="25">
        <v>107</v>
      </c>
      <c r="K469" s="25">
        <v>-43</v>
      </c>
      <c r="L469" s="25">
        <v>13829</v>
      </c>
      <c r="M469" s="25">
        <v>-11</v>
      </c>
    </row>
    <row r="470" spans="1:13" x14ac:dyDescent="0.2">
      <c r="A470" s="20" t="s">
        <v>5774</v>
      </c>
      <c r="B470" s="25" t="s">
        <v>1339</v>
      </c>
      <c r="C470" s="25" t="s">
        <v>1341</v>
      </c>
      <c r="D470" s="25" t="s">
        <v>5786</v>
      </c>
      <c r="E470" s="25" t="s">
        <v>4933</v>
      </c>
      <c r="F470" s="25">
        <v>26</v>
      </c>
      <c r="G470" s="25">
        <v>7</v>
      </c>
      <c r="H470" s="25">
        <v>6111.5</v>
      </c>
      <c r="I470" s="25">
        <v>15.3</v>
      </c>
      <c r="J470" s="25">
        <v>59</v>
      </c>
      <c r="K470" s="25">
        <v>25</v>
      </c>
      <c r="L470" s="25">
        <v>13075</v>
      </c>
      <c r="M470" s="25">
        <v>-5</v>
      </c>
    </row>
    <row r="471" spans="1:13" x14ac:dyDescent="0.2">
      <c r="A471" s="20" t="s">
        <v>5774</v>
      </c>
      <c r="B471" s="25" t="s">
        <v>1342</v>
      </c>
      <c r="C471" s="25" t="s">
        <v>1344</v>
      </c>
      <c r="D471" s="25" t="s">
        <v>5786</v>
      </c>
      <c r="E471" s="25" t="s">
        <v>4934</v>
      </c>
      <c r="F471" s="25">
        <v>21</v>
      </c>
      <c r="G471" s="25">
        <v>25</v>
      </c>
      <c r="H471" s="25">
        <v>4802.5</v>
      </c>
      <c r="I471" s="25">
        <v>33.799999999999997</v>
      </c>
      <c r="J471" s="25">
        <v>66</v>
      </c>
      <c r="K471" s="25">
        <v>15</v>
      </c>
      <c r="L471" s="25">
        <v>12524</v>
      </c>
      <c r="M471" s="25">
        <v>0</v>
      </c>
    </row>
    <row r="472" spans="1:13" x14ac:dyDescent="0.2">
      <c r="A472" s="20" t="s">
        <v>5774</v>
      </c>
      <c r="B472" s="25" t="s">
        <v>1345</v>
      </c>
      <c r="C472" s="25" t="s">
        <v>1347</v>
      </c>
      <c r="D472" s="25" t="s">
        <v>5786</v>
      </c>
      <c r="E472" s="25" t="s">
        <v>4935</v>
      </c>
      <c r="F472" s="25">
        <v>28</v>
      </c>
      <c r="G472" s="25">
        <v>-1</v>
      </c>
      <c r="H472" s="25">
        <v>9031.1</v>
      </c>
      <c r="I472" s="25">
        <v>-26</v>
      </c>
      <c r="J472" s="25">
        <v>71</v>
      </c>
      <c r="K472" s="25">
        <v>8</v>
      </c>
      <c r="L472" s="25">
        <v>11625</v>
      </c>
      <c r="M472" s="25">
        <v>7</v>
      </c>
    </row>
    <row r="473" spans="1:13" x14ac:dyDescent="0.2">
      <c r="A473" s="20" t="s">
        <v>5774</v>
      </c>
      <c r="B473" s="25" t="s">
        <v>1354</v>
      </c>
      <c r="C473" s="25" t="s">
        <v>1356</v>
      </c>
      <c r="D473" s="25" t="s">
        <v>5786</v>
      </c>
      <c r="E473" s="25" t="s">
        <v>4938</v>
      </c>
      <c r="F473" s="25">
        <v>22</v>
      </c>
      <c r="G473" s="25">
        <v>21</v>
      </c>
      <c r="H473" s="25">
        <v>5214</v>
      </c>
      <c r="I473" s="25">
        <v>28</v>
      </c>
      <c r="J473" s="25">
        <v>103</v>
      </c>
      <c r="K473" s="25">
        <v>-37</v>
      </c>
      <c r="L473" s="25">
        <v>13701</v>
      </c>
      <c r="M473" s="25">
        <v>-10</v>
      </c>
    </row>
    <row r="474" spans="1:13" x14ac:dyDescent="0.2">
      <c r="A474" s="20" t="s">
        <v>5774</v>
      </c>
      <c r="B474" s="25" t="s">
        <v>1357</v>
      </c>
      <c r="C474" s="25" t="s">
        <v>1359</v>
      </c>
      <c r="D474" s="25" t="s">
        <v>5786</v>
      </c>
      <c r="E474" s="25" t="s">
        <v>4939</v>
      </c>
      <c r="F474" s="25">
        <v>20</v>
      </c>
      <c r="G474" s="25">
        <v>11</v>
      </c>
      <c r="H474" s="25">
        <v>5506.3</v>
      </c>
      <c r="I474" s="25">
        <v>1.2</v>
      </c>
      <c r="J474" s="25">
        <v>85</v>
      </c>
      <c r="K474" s="25">
        <v>-22</v>
      </c>
      <c r="L474" s="25">
        <v>14957</v>
      </c>
      <c r="M474" s="25">
        <v>-18</v>
      </c>
    </row>
    <row r="475" spans="1:13" x14ac:dyDescent="0.2">
      <c r="A475" s="20" t="s">
        <v>5774</v>
      </c>
      <c r="B475" s="25" t="s">
        <v>1360</v>
      </c>
      <c r="C475" s="25" t="s">
        <v>1362</v>
      </c>
      <c r="D475" s="25" t="s">
        <v>5786</v>
      </c>
      <c r="E475" s="25" t="s">
        <v>4940</v>
      </c>
      <c r="F475" s="25">
        <v>35</v>
      </c>
      <c r="G475" s="25">
        <v>-63</v>
      </c>
      <c r="H475" s="25">
        <v>8988.1</v>
      </c>
      <c r="I475" s="25">
        <v>-67</v>
      </c>
      <c r="J475" s="25">
        <v>132</v>
      </c>
      <c r="K475" s="25">
        <v>-112</v>
      </c>
      <c r="L475" s="25">
        <v>14201</v>
      </c>
      <c r="M475" s="25">
        <v>-12</v>
      </c>
    </row>
    <row r="476" spans="1:13" x14ac:dyDescent="0.2">
      <c r="A476" s="20" t="s">
        <v>5774</v>
      </c>
      <c r="B476" s="25" t="s">
        <v>1363</v>
      </c>
      <c r="C476" s="25" t="s">
        <v>1365</v>
      </c>
      <c r="D476" s="25" t="s">
        <v>5786</v>
      </c>
      <c r="E476" s="25" t="s">
        <v>4941</v>
      </c>
      <c r="F476" s="25">
        <v>27</v>
      </c>
      <c r="G476" s="25">
        <v>3</v>
      </c>
      <c r="H476" s="25">
        <v>7235.2</v>
      </c>
      <c r="I476" s="25">
        <v>-0.6</v>
      </c>
      <c r="J476" s="25">
        <v>78</v>
      </c>
      <c r="K476" s="25">
        <v>-2</v>
      </c>
      <c r="L476" s="25">
        <v>12001</v>
      </c>
      <c r="M476" s="25">
        <v>4</v>
      </c>
    </row>
    <row r="477" spans="1:13" x14ac:dyDescent="0.2">
      <c r="A477" s="20" t="s">
        <v>5774</v>
      </c>
      <c r="B477" s="25" t="s">
        <v>655</v>
      </c>
      <c r="C477" s="25" t="s">
        <v>657</v>
      </c>
      <c r="D477" s="25" t="s">
        <v>5787</v>
      </c>
      <c r="E477" s="25" t="s">
        <v>4480</v>
      </c>
      <c r="F477" s="25">
        <v>20</v>
      </c>
      <c r="G477" s="25">
        <v>29</v>
      </c>
      <c r="H477" s="25">
        <v>5087.8</v>
      </c>
      <c r="I477" s="25">
        <v>29.8</v>
      </c>
      <c r="J477" s="25">
        <v>72</v>
      </c>
      <c r="K477" s="25">
        <v>7</v>
      </c>
      <c r="L477" s="25">
        <v>12735</v>
      </c>
      <c r="M477" s="25">
        <v>-2</v>
      </c>
    </row>
    <row r="478" spans="1:13" x14ac:dyDescent="0.2">
      <c r="A478" s="20" t="s">
        <v>5774</v>
      </c>
      <c r="B478" s="25" t="s">
        <v>700</v>
      </c>
      <c r="C478" s="25" t="s">
        <v>702</v>
      </c>
      <c r="D478" s="25" t="s">
        <v>5787</v>
      </c>
      <c r="E478" s="25" t="s">
        <v>4538</v>
      </c>
      <c r="F478" s="25">
        <v>20</v>
      </c>
      <c r="G478" s="25">
        <v>11</v>
      </c>
      <c r="H478" s="25">
        <v>4982.3999999999996</v>
      </c>
      <c r="I478" s="25">
        <v>11.5</v>
      </c>
      <c r="J478" s="25">
        <v>62</v>
      </c>
      <c r="K478" s="25">
        <v>21</v>
      </c>
      <c r="L478" s="25">
        <v>12850</v>
      </c>
      <c r="M478" s="25">
        <v>-1</v>
      </c>
    </row>
    <row r="479" spans="1:13" x14ac:dyDescent="0.2">
      <c r="A479" s="20" t="s">
        <v>5774</v>
      </c>
      <c r="B479" s="25" t="s">
        <v>868</v>
      </c>
      <c r="C479" s="25" t="s">
        <v>870</v>
      </c>
      <c r="D479" s="25" t="s">
        <v>5787</v>
      </c>
      <c r="E479" s="25" t="s">
        <v>4772</v>
      </c>
      <c r="F479" s="25">
        <v>30</v>
      </c>
      <c r="G479" s="25">
        <v>-38</v>
      </c>
      <c r="H479" s="25">
        <v>7908</v>
      </c>
      <c r="I479" s="25">
        <v>-45.8</v>
      </c>
      <c r="J479" s="25">
        <v>66</v>
      </c>
      <c r="K479" s="25">
        <v>14</v>
      </c>
      <c r="L479" s="25">
        <v>12789</v>
      </c>
      <c r="M479" s="25">
        <v>-1</v>
      </c>
    </row>
    <row r="480" spans="1:13" x14ac:dyDescent="0.2">
      <c r="A480" s="20" t="s">
        <v>5774</v>
      </c>
      <c r="B480" s="25" t="s">
        <v>16</v>
      </c>
      <c r="C480" s="25" t="s">
        <v>18</v>
      </c>
      <c r="D480" s="20" t="s">
        <v>5788</v>
      </c>
      <c r="E480" s="25" t="s">
        <v>4048</v>
      </c>
      <c r="F480" s="25">
        <v>10</v>
      </c>
      <c r="G480" s="25">
        <v>65</v>
      </c>
      <c r="H480" s="25">
        <v>2415.6</v>
      </c>
      <c r="I480" s="25">
        <v>67.599999999999994</v>
      </c>
      <c r="J480" s="25">
        <v>54</v>
      </c>
      <c r="K480" s="25">
        <v>32</v>
      </c>
      <c r="L480" s="25">
        <v>11349</v>
      </c>
      <c r="M480" s="25">
        <v>9</v>
      </c>
    </row>
    <row r="481" spans="1:13" x14ac:dyDescent="0.2">
      <c r="A481" s="20" t="s">
        <v>5774</v>
      </c>
      <c r="B481" s="25" t="s">
        <v>1426</v>
      </c>
      <c r="C481" s="25" t="s">
        <v>1427</v>
      </c>
      <c r="D481" s="20" t="s">
        <v>5788</v>
      </c>
      <c r="E481" s="25" t="s">
        <v>4956</v>
      </c>
      <c r="F481" s="25">
        <v>16</v>
      </c>
      <c r="G481" s="25">
        <v>43</v>
      </c>
      <c r="H481" s="25">
        <v>3282.6</v>
      </c>
      <c r="I481" s="25">
        <v>55.4</v>
      </c>
      <c r="J481" s="25">
        <v>82</v>
      </c>
      <c r="K481" s="25">
        <v>-7</v>
      </c>
      <c r="L481" s="25">
        <v>12780</v>
      </c>
      <c r="M481" s="25">
        <v>-2</v>
      </c>
    </row>
    <row r="482" spans="1:13" x14ac:dyDescent="0.2">
      <c r="A482" s="20" t="s">
        <v>5774</v>
      </c>
      <c r="B482" s="25" t="s">
        <v>1428</v>
      </c>
      <c r="C482" s="25" t="s">
        <v>1429</v>
      </c>
      <c r="D482" s="20" t="s">
        <v>5788</v>
      </c>
      <c r="E482" s="25" t="s">
        <v>4957</v>
      </c>
      <c r="F482" s="25">
        <v>5</v>
      </c>
      <c r="G482" s="25">
        <v>83</v>
      </c>
      <c r="H482" s="25">
        <v>953.5</v>
      </c>
      <c r="I482" s="25">
        <v>88.4</v>
      </c>
      <c r="J482" s="25">
        <v>98</v>
      </c>
      <c r="K482" s="25">
        <v>-30</v>
      </c>
      <c r="L482" s="25">
        <v>12587</v>
      </c>
      <c r="M482" s="25">
        <v>-1</v>
      </c>
    </row>
    <row r="483" spans="1:13" x14ac:dyDescent="0.2">
      <c r="A483" s="20" t="s">
        <v>5789</v>
      </c>
      <c r="B483" s="25" t="s">
        <v>3556</v>
      </c>
      <c r="C483" s="25" t="s">
        <v>3557</v>
      </c>
      <c r="D483" s="20"/>
      <c r="E483" s="25" t="s">
        <v>4146</v>
      </c>
      <c r="F483" s="25">
        <v>29</v>
      </c>
      <c r="G483" s="25">
        <v>-21</v>
      </c>
      <c r="H483" s="25">
        <v>7416.9</v>
      </c>
      <c r="I483" s="25">
        <v>-22.5</v>
      </c>
      <c r="J483" s="25">
        <v>94</v>
      </c>
      <c r="K483" s="25">
        <v>-23</v>
      </c>
      <c r="L483" s="25">
        <v>12607</v>
      </c>
      <c r="M483" s="25">
        <v>-6</v>
      </c>
    </row>
    <row r="484" spans="1:13" x14ac:dyDescent="0.2">
      <c r="A484" s="20" t="s">
        <v>5789</v>
      </c>
      <c r="B484" s="25" t="s">
        <v>3937</v>
      </c>
      <c r="C484" s="25" t="s">
        <v>3938</v>
      </c>
      <c r="D484" s="20"/>
      <c r="E484" s="25" t="s">
        <v>4149</v>
      </c>
      <c r="F484" s="25">
        <v>35</v>
      </c>
      <c r="G484" s="25">
        <v>-63</v>
      </c>
      <c r="H484" s="25">
        <v>8627.5</v>
      </c>
      <c r="I484" s="25">
        <v>-59.9</v>
      </c>
      <c r="J484" s="25">
        <v>93</v>
      </c>
      <c r="K484" s="25">
        <v>-38</v>
      </c>
      <c r="L484" s="25">
        <v>13635</v>
      </c>
      <c r="M484" s="25">
        <v>-1</v>
      </c>
    </row>
    <row r="485" spans="1:13" x14ac:dyDescent="0.2">
      <c r="A485" s="20" t="s">
        <v>5789</v>
      </c>
      <c r="B485" s="25" t="s">
        <v>4000</v>
      </c>
      <c r="C485" s="25" t="s">
        <v>4001</v>
      </c>
      <c r="D485" s="20"/>
      <c r="E485" s="25" t="s">
        <v>4150</v>
      </c>
      <c r="F485" s="25">
        <v>29</v>
      </c>
      <c r="G485" s="25">
        <v>-33</v>
      </c>
      <c r="H485" s="25">
        <v>7536.2</v>
      </c>
      <c r="I485" s="25">
        <v>-38.6</v>
      </c>
      <c r="J485" s="25">
        <v>96</v>
      </c>
      <c r="K485" s="25">
        <v>-43</v>
      </c>
      <c r="L485" s="25">
        <v>13245</v>
      </c>
      <c r="M485" s="25">
        <v>2</v>
      </c>
    </row>
    <row r="486" spans="1:13" x14ac:dyDescent="0.2">
      <c r="A486" s="20" t="s">
        <v>5789</v>
      </c>
      <c r="B486" s="25" t="s">
        <v>3718</v>
      </c>
      <c r="C486" s="25" t="s">
        <v>3719</v>
      </c>
      <c r="D486" s="20"/>
      <c r="E486" s="25" t="s">
        <v>4152</v>
      </c>
      <c r="F486" s="25">
        <v>17</v>
      </c>
      <c r="G486" s="25">
        <v>32</v>
      </c>
      <c r="H486" s="25">
        <v>5045.7</v>
      </c>
      <c r="I486" s="25">
        <v>18.899999999999999</v>
      </c>
      <c r="J486" s="25">
        <v>74</v>
      </c>
      <c r="K486" s="25">
        <v>12</v>
      </c>
      <c r="L486" s="25">
        <v>12147</v>
      </c>
      <c r="M486" s="25">
        <v>-2</v>
      </c>
    </row>
    <row r="487" spans="1:13" x14ac:dyDescent="0.2">
      <c r="A487" s="20" t="s">
        <v>5789</v>
      </c>
      <c r="B487" s="25" t="s">
        <v>3738</v>
      </c>
      <c r="C487" s="25" t="s">
        <v>3739</v>
      </c>
      <c r="D487" s="20"/>
      <c r="E487" s="25" t="s">
        <v>4153</v>
      </c>
      <c r="F487" s="25">
        <v>24</v>
      </c>
      <c r="G487" s="25">
        <v>1</v>
      </c>
      <c r="H487" s="25">
        <v>5978.4</v>
      </c>
      <c r="I487" s="25">
        <v>2.6</v>
      </c>
      <c r="J487" s="25">
        <v>90</v>
      </c>
      <c r="K487" s="25">
        <v>-16</v>
      </c>
      <c r="L487" s="25">
        <v>12519</v>
      </c>
      <c r="M487" s="25">
        <v>-5</v>
      </c>
    </row>
    <row r="488" spans="1:13" x14ac:dyDescent="0.2">
      <c r="A488" s="20" t="s">
        <v>5789</v>
      </c>
      <c r="B488" s="25" t="s">
        <v>3785</v>
      </c>
      <c r="C488" s="25" t="s">
        <v>3786</v>
      </c>
      <c r="D488" s="20"/>
      <c r="E488" s="25" t="s">
        <v>4154</v>
      </c>
      <c r="F488" s="25">
        <v>25</v>
      </c>
      <c r="G488" s="25">
        <v>-14</v>
      </c>
      <c r="H488" s="25">
        <v>6223</v>
      </c>
      <c r="I488" s="25">
        <v>-12.8</v>
      </c>
      <c r="J488" s="25">
        <v>122</v>
      </c>
      <c r="K488" s="25">
        <v>-93</v>
      </c>
      <c r="L488" s="25">
        <v>12782</v>
      </c>
      <c r="M488" s="25">
        <v>5</v>
      </c>
    </row>
    <row r="489" spans="1:13" x14ac:dyDescent="0.2">
      <c r="A489" s="20" t="s">
        <v>5789</v>
      </c>
      <c r="B489" s="25" t="s">
        <v>3326</v>
      </c>
      <c r="C489" s="25" t="s">
        <v>3327</v>
      </c>
      <c r="D489" s="20"/>
      <c r="E489" s="25" t="s">
        <v>4156</v>
      </c>
      <c r="F489" s="25">
        <v>19</v>
      </c>
      <c r="G489" s="25">
        <v>23</v>
      </c>
      <c r="H489" s="25">
        <v>5213.1000000000004</v>
      </c>
      <c r="I489" s="25">
        <v>16</v>
      </c>
      <c r="J489" s="25">
        <v>90</v>
      </c>
      <c r="K489" s="25">
        <v>-16</v>
      </c>
      <c r="L489" s="25">
        <v>11831</v>
      </c>
      <c r="M489" s="25">
        <v>0</v>
      </c>
    </row>
    <row r="490" spans="1:13" x14ac:dyDescent="0.2">
      <c r="A490" s="20" t="s">
        <v>5789</v>
      </c>
      <c r="B490" s="25" t="s">
        <v>3867</v>
      </c>
      <c r="C490" s="25" t="s">
        <v>3868</v>
      </c>
      <c r="D490" s="20"/>
      <c r="E490" s="25" t="s">
        <v>4157</v>
      </c>
      <c r="F490" s="25">
        <v>23</v>
      </c>
      <c r="G490" s="25">
        <v>-4</v>
      </c>
      <c r="H490" s="25">
        <v>5219.6000000000004</v>
      </c>
      <c r="I490" s="25">
        <v>6.8</v>
      </c>
      <c r="J490" s="25">
        <v>133</v>
      </c>
      <c r="K490" s="25">
        <v>-114</v>
      </c>
      <c r="L490" s="25">
        <v>13499</v>
      </c>
      <c r="M490" s="25">
        <v>0</v>
      </c>
    </row>
    <row r="491" spans="1:13" x14ac:dyDescent="0.2">
      <c r="A491" s="20" t="s">
        <v>5789</v>
      </c>
      <c r="B491" s="25" t="s">
        <v>3538</v>
      </c>
      <c r="C491" s="25" t="s">
        <v>3539</v>
      </c>
      <c r="D491" s="20"/>
      <c r="E491" s="25" t="s">
        <v>4158</v>
      </c>
      <c r="F491" s="25">
        <v>31</v>
      </c>
      <c r="G491" s="25">
        <v>-30</v>
      </c>
      <c r="H491" s="25">
        <v>7326.3</v>
      </c>
      <c r="I491" s="25">
        <v>-20.9</v>
      </c>
      <c r="J491" s="25">
        <v>108</v>
      </c>
      <c r="K491" s="25">
        <v>-47</v>
      </c>
      <c r="L491" s="25">
        <v>12759</v>
      </c>
      <c r="M491" s="25">
        <v>-7</v>
      </c>
    </row>
    <row r="492" spans="1:13" x14ac:dyDescent="0.2">
      <c r="A492" s="20" t="s">
        <v>5789</v>
      </c>
      <c r="B492" s="25" t="s">
        <v>3599</v>
      </c>
      <c r="C492" s="25" t="s">
        <v>3600</v>
      </c>
      <c r="D492" s="20"/>
      <c r="E492" s="25" t="s">
        <v>4159</v>
      </c>
      <c r="F492" s="25">
        <v>32</v>
      </c>
      <c r="G492" s="25">
        <v>-34</v>
      </c>
      <c r="H492" s="25">
        <v>7477.5</v>
      </c>
      <c r="I492" s="25">
        <v>-23.6</v>
      </c>
      <c r="J492" s="25">
        <v>147</v>
      </c>
      <c r="K492" s="25">
        <v>-115</v>
      </c>
      <c r="L492" s="25">
        <v>11686</v>
      </c>
      <c r="M492" s="25">
        <v>2</v>
      </c>
    </row>
    <row r="493" spans="1:13" x14ac:dyDescent="0.2">
      <c r="A493" s="20" t="s">
        <v>5789</v>
      </c>
      <c r="B493" s="25" t="s">
        <v>3878</v>
      </c>
      <c r="C493" s="25" t="s">
        <v>3879</v>
      </c>
      <c r="D493" s="20"/>
      <c r="E493" s="25" t="s">
        <v>4160</v>
      </c>
      <c r="F493" s="25">
        <v>46</v>
      </c>
      <c r="G493" s="25">
        <v>-116</v>
      </c>
      <c r="H493" s="25">
        <v>13215.4</v>
      </c>
      <c r="I493" s="25">
        <v>-149.80000000000001</v>
      </c>
      <c r="J493" s="25">
        <v>73</v>
      </c>
      <c r="K493" s="25">
        <v>0</v>
      </c>
      <c r="L493" s="25">
        <v>13902</v>
      </c>
      <c r="M493" s="25">
        <v>-3</v>
      </c>
    </row>
    <row r="494" spans="1:13" x14ac:dyDescent="0.2">
      <c r="A494" s="20" t="s">
        <v>5789</v>
      </c>
      <c r="B494" s="25" t="s">
        <v>3904</v>
      </c>
      <c r="C494" s="25" t="s">
        <v>3905</v>
      </c>
      <c r="D494" s="20"/>
      <c r="E494" s="25" t="s">
        <v>4161</v>
      </c>
      <c r="F494" s="25">
        <v>17</v>
      </c>
      <c r="G494" s="25">
        <v>25</v>
      </c>
      <c r="H494" s="25">
        <v>3816.2</v>
      </c>
      <c r="I494" s="25">
        <v>34.299999999999997</v>
      </c>
      <c r="J494" s="25">
        <v>93</v>
      </c>
      <c r="K494" s="25">
        <v>-38</v>
      </c>
      <c r="L494" s="25">
        <v>13044</v>
      </c>
      <c r="M494" s="25">
        <v>3</v>
      </c>
    </row>
    <row r="495" spans="1:13" x14ac:dyDescent="0.2">
      <c r="A495" s="20" t="s">
        <v>5789</v>
      </c>
      <c r="B495" s="25" t="s">
        <v>3270</v>
      </c>
      <c r="C495" s="25" t="s">
        <v>3271</v>
      </c>
      <c r="D495" s="20"/>
      <c r="E495" s="25" t="s">
        <v>4162</v>
      </c>
      <c r="F495" s="25">
        <v>29</v>
      </c>
      <c r="G495" s="25">
        <v>-21</v>
      </c>
      <c r="H495" s="25">
        <v>7250.9</v>
      </c>
      <c r="I495" s="25">
        <v>-19.600000000000001</v>
      </c>
      <c r="J495" s="25">
        <v>81</v>
      </c>
      <c r="K495" s="25">
        <v>0</v>
      </c>
      <c r="L495" s="25">
        <v>12240</v>
      </c>
      <c r="M495" s="25">
        <v>-3</v>
      </c>
    </row>
    <row r="496" spans="1:13" x14ac:dyDescent="0.2">
      <c r="A496" s="20" t="s">
        <v>5789</v>
      </c>
      <c r="B496" s="25" t="s">
        <v>3330</v>
      </c>
      <c r="C496" s="25" t="s">
        <v>3331</v>
      </c>
      <c r="D496" s="20"/>
      <c r="E496" s="25" t="s">
        <v>4163</v>
      </c>
      <c r="F496" s="25">
        <v>24</v>
      </c>
      <c r="G496" s="25">
        <v>1</v>
      </c>
      <c r="H496" s="25">
        <v>6336.3</v>
      </c>
      <c r="I496" s="25">
        <v>-3.6</v>
      </c>
      <c r="J496" s="25">
        <v>77</v>
      </c>
      <c r="K496" s="25">
        <v>6</v>
      </c>
      <c r="L496" s="25">
        <v>11558</v>
      </c>
      <c r="M496" s="25">
        <v>3</v>
      </c>
    </row>
    <row r="497" spans="1:13" x14ac:dyDescent="0.2">
      <c r="A497" s="20" t="s">
        <v>5789</v>
      </c>
      <c r="B497" s="25" t="s">
        <v>3237</v>
      </c>
      <c r="C497" s="25" t="s">
        <v>3238</v>
      </c>
      <c r="D497" s="20"/>
      <c r="E497" s="25" t="s">
        <v>4164</v>
      </c>
      <c r="F497" s="25">
        <v>30</v>
      </c>
      <c r="G497" s="25">
        <v>-25</v>
      </c>
      <c r="H497" s="25">
        <v>7251.8</v>
      </c>
      <c r="I497" s="25">
        <v>-19.600000000000001</v>
      </c>
      <c r="J497" s="25">
        <v>80</v>
      </c>
      <c r="K497" s="25">
        <v>1</v>
      </c>
      <c r="L497" s="25">
        <v>12301</v>
      </c>
      <c r="M497" s="25">
        <v>-3</v>
      </c>
    </row>
    <row r="498" spans="1:13" x14ac:dyDescent="0.2">
      <c r="A498" s="20" t="s">
        <v>5789</v>
      </c>
      <c r="B498" s="25" t="s">
        <v>4012</v>
      </c>
      <c r="C498" s="25" t="s">
        <v>4013</v>
      </c>
      <c r="D498" s="20"/>
      <c r="E498" s="25" t="s">
        <v>4165</v>
      </c>
      <c r="F498" s="25">
        <v>13</v>
      </c>
      <c r="G498" s="25">
        <v>45</v>
      </c>
      <c r="H498" s="25">
        <v>2727.2</v>
      </c>
      <c r="I498" s="25">
        <v>55.7</v>
      </c>
      <c r="J498" s="25">
        <v>105</v>
      </c>
      <c r="K498" s="25">
        <v>-61</v>
      </c>
      <c r="L498" s="25">
        <v>12928</v>
      </c>
      <c r="M498" s="25">
        <v>4</v>
      </c>
    </row>
    <row r="499" spans="1:13" x14ac:dyDescent="0.2">
      <c r="A499" s="20" t="s">
        <v>5789</v>
      </c>
      <c r="B499" s="25" t="s">
        <v>3274</v>
      </c>
      <c r="C499" s="25" t="s">
        <v>3275</v>
      </c>
      <c r="D499" s="20"/>
      <c r="E499" s="25" t="s">
        <v>4166</v>
      </c>
      <c r="F499" s="25">
        <v>27</v>
      </c>
      <c r="G499" s="25">
        <v>-12</v>
      </c>
      <c r="H499" s="25">
        <v>6079.6</v>
      </c>
      <c r="I499" s="25">
        <v>0.8</v>
      </c>
      <c r="J499" s="25">
        <v>110</v>
      </c>
      <c r="K499" s="25">
        <v>-51</v>
      </c>
      <c r="L499" s="25">
        <v>10969</v>
      </c>
      <c r="M499" s="25">
        <v>8</v>
      </c>
    </row>
    <row r="500" spans="1:13" x14ac:dyDescent="0.2">
      <c r="A500" s="20" t="s">
        <v>5789</v>
      </c>
      <c r="B500" s="25" t="s">
        <v>3657</v>
      </c>
      <c r="C500" s="25" t="s">
        <v>3658</v>
      </c>
      <c r="D500" s="20"/>
      <c r="E500" s="25" t="s">
        <v>4167</v>
      </c>
      <c r="F500" s="25">
        <v>38</v>
      </c>
      <c r="G500" s="25">
        <v>-60</v>
      </c>
      <c r="H500" s="25">
        <v>10856.2</v>
      </c>
      <c r="I500" s="25">
        <v>-82.6</v>
      </c>
      <c r="J500" s="25">
        <v>77</v>
      </c>
      <c r="K500" s="25">
        <v>6</v>
      </c>
      <c r="L500" s="25">
        <v>13170</v>
      </c>
      <c r="M500" s="25">
        <v>-11</v>
      </c>
    </row>
    <row r="501" spans="1:13" x14ac:dyDescent="0.2">
      <c r="A501" s="20" t="s">
        <v>5789</v>
      </c>
      <c r="B501" s="25" t="s">
        <v>3775</v>
      </c>
      <c r="C501" s="25" t="s">
        <v>3776</v>
      </c>
      <c r="D501" s="20"/>
      <c r="E501" s="25" t="s">
        <v>4168</v>
      </c>
      <c r="F501" s="25">
        <v>23</v>
      </c>
      <c r="G501" s="25">
        <v>6</v>
      </c>
      <c r="H501" s="25">
        <v>6426</v>
      </c>
      <c r="I501" s="25">
        <v>-5.2</v>
      </c>
      <c r="J501" s="25">
        <v>68</v>
      </c>
      <c r="K501" s="25">
        <v>22</v>
      </c>
      <c r="L501" s="25">
        <v>12004</v>
      </c>
      <c r="M501" s="25">
        <v>-1</v>
      </c>
    </row>
    <row r="502" spans="1:13" x14ac:dyDescent="0.2">
      <c r="A502" s="20" t="s">
        <v>5789</v>
      </c>
      <c r="B502" s="25" t="s">
        <v>3836</v>
      </c>
      <c r="C502" s="25" t="s">
        <v>3837</v>
      </c>
      <c r="D502" s="20"/>
      <c r="E502" s="25" t="s">
        <v>4169</v>
      </c>
      <c r="F502" s="25">
        <v>27</v>
      </c>
      <c r="G502" s="25">
        <v>-24</v>
      </c>
      <c r="H502" s="25">
        <v>7114.5</v>
      </c>
      <c r="I502" s="25">
        <v>-30.3</v>
      </c>
      <c r="J502" s="25">
        <v>83</v>
      </c>
      <c r="K502" s="25">
        <v>-19</v>
      </c>
      <c r="L502" s="25">
        <v>14204</v>
      </c>
      <c r="M502" s="25">
        <v>-5</v>
      </c>
    </row>
    <row r="503" spans="1:13" x14ac:dyDescent="0.2">
      <c r="A503" s="20" t="s">
        <v>5789</v>
      </c>
      <c r="B503" s="25" t="s">
        <v>3416</v>
      </c>
      <c r="C503" s="25" t="s">
        <v>3417</v>
      </c>
      <c r="D503" s="20"/>
      <c r="E503" s="25" t="s">
        <v>4170</v>
      </c>
      <c r="F503" s="25">
        <v>65</v>
      </c>
      <c r="G503" s="25">
        <v>-179</v>
      </c>
      <c r="H503" s="25">
        <v>15540.3</v>
      </c>
      <c r="I503" s="25">
        <v>-164.5</v>
      </c>
      <c r="J503" s="25">
        <v>191</v>
      </c>
      <c r="K503" s="25">
        <v>-191</v>
      </c>
      <c r="L503" s="25">
        <v>12444</v>
      </c>
      <c r="M503" s="25">
        <v>-5</v>
      </c>
    </row>
    <row r="504" spans="1:13" x14ac:dyDescent="0.2">
      <c r="A504" s="20" t="s">
        <v>5789</v>
      </c>
      <c r="B504" s="25" t="s">
        <v>3272</v>
      </c>
      <c r="C504" s="25" t="s">
        <v>3273</v>
      </c>
      <c r="D504" s="20"/>
      <c r="E504" s="25" t="s">
        <v>4171</v>
      </c>
      <c r="F504" s="25">
        <v>26</v>
      </c>
      <c r="G504" s="25">
        <v>-8</v>
      </c>
      <c r="H504" s="25">
        <v>5552</v>
      </c>
      <c r="I504" s="25">
        <v>10.1</v>
      </c>
      <c r="J504" s="25">
        <v>87</v>
      </c>
      <c r="K504" s="25">
        <v>-11</v>
      </c>
      <c r="L504" s="25">
        <v>11879</v>
      </c>
      <c r="M504" s="25">
        <v>0</v>
      </c>
    </row>
    <row r="505" spans="1:13" x14ac:dyDescent="0.2">
      <c r="A505" s="20" t="s">
        <v>5789</v>
      </c>
      <c r="B505" s="25" t="s">
        <v>3851</v>
      </c>
      <c r="C505" s="25" t="s">
        <v>3852</v>
      </c>
      <c r="D505" s="20"/>
      <c r="E505" s="25" t="s">
        <v>4172</v>
      </c>
      <c r="F505" s="25">
        <v>24</v>
      </c>
      <c r="G505" s="25">
        <v>-9</v>
      </c>
      <c r="H505" s="25">
        <v>6074.5</v>
      </c>
      <c r="I505" s="25">
        <v>-9.9</v>
      </c>
      <c r="J505" s="25">
        <v>72</v>
      </c>
      <c r="K505" s="25">
        <v>2</v>
      </c>
      <c r="L505" s="25">
        <v>13528</v>
      </c>
      <c r="M505" s="25">
        <v>0</v>
      </c>
    </row>
    <row r="506" spans="1:13" x14ac:dyDescent="0.2">
      <c r="A506" s="20" t="s">
        <v>5789</v>
      </c>
      <c r="B506" s="25" t="s">
        <v>3544</v>
      </c>
      <c r="C506" s="25" t="s">
        <v>3545</v>
      </c>
      <c r="D506" s="20"/>
      <c r="E506" s="25" t="s">
        <v>4173</v>
      </c>
      <c r="F506" s="25">
        <v>24</v>
      </c>
      <c r="G506" s="25">
        <v>1</v>
      </c>
      <c r="H506" s="25">
        <v>6253</v>
      </c>
      <c r="I506" s="25">
        <v>-2.2000000000000002</v>
      </c>
      <c r="J506" s="25">
        <v>79</v>
      </c>
      <c r="K506" s="25">
        <v>3</v>
      </c>
      <c r="L506" s="25">
        <v>13128</v>
      </c>
      <c r="M506" s="25">
        <v>-10</v>
      </c>
    </row>
    <row r="507" spans="1:13" x14ac:dyDescent="0.2">
      <c r="A507" s="20" t="s">
        <v>5789</v>
      </c>
      <c r="B507" s="25" t="s">
        <v>3218</v>
      </c>
      <c r="C507" s="25" t="s">
        <v>3220</v>
      </c>
      <c r="D507" s="20"/>
      <c r="E507" s="25" t="s">
        <v>4180</v>
      </c>
      <c r="F507" s="25">
        <v>19</v>
      </c>
      <c r="G507" s="25">
        <v>23</v>
      </c>
      <c r="H507" s="25">
        <v>4883.8999999999996</v>
      </c>
      <c r="I507" s="25">
        <v>21.7</v>
      </c>
      <c r="J507" s="25">
        <v>68</v>
      </c>
      <c r="K507" s="25">
        <v>22</v>
      </c>
      <c r="L507" s="25">
        <v>11452</v>
      </c>
      <c r="M507" s="25">
        <v>4</v>
      </c>
    </row>
    <row r="508" spans="1:13" x14ac:dyDescent="0.2">
      <c r="A508" s="20" t="s">
        <v>5789</v>
      </c>
      <c r="B508" s="25" t="s">
        <v>3896</v>
      </c>
      <c r="C508" s="25" t="s">
        <v>3897</v>
      </c>
      <c r="D508" s="20"/>
      <c r="E508" s="25" t="s">
        <v>4181</v>
      </c>
      <c r="F508" s="25">
        <v>28</v>
      </c>
      <c r="G508" s="25">
        <v>-28</v>
      </c>
      <c r="H508" s="25">
        <v>7908.9</v>
      </c>
      <c r="I508" s="25">
        <v>-45.9</v>
      </c>
      <c r="J508" s="25">
        <v>70</v>
      </c>
      <c r="K508" s="25">
        <v>6</v>
      </c>
      <c r="L508" s="25">
        <v>14424</v>
      </c>
      <c r="M508" s="25">
        <v>-7</v>
      </c>
    </row>
    <row r="509" spans="1:13" x14ac:dyDescent="0.2">
      <c r="A509" s="20" t="s">
        <v>5789</v>
      </c>
      <c r="B509" s="25" t="s">
        <v>3448</v>
      </c>
      <c r="C509" s="25" t="s">
        <v>3449</v>
      </c>
      <c r="D509" s="20"/>
      <c r="E509" s="25" t="s">
        <v>4182</v>
      </c>
      <c r="F509" s="25">
        <v>27</v>
      </c>
      <c r="G509" s="25">
        <v>-12</v>
      </c>
      <c r="H509" s="25">
        <v>6547.6</v>
      </c>
      <c r="I509" s="25">
        <v>-7.3</v>
      </c>
      <c r="J509" s="25">
        <v>102</v>
      </c>
      <c r="K509" s="25">
        <v>-37</v>
      </c>
      <c r="L509" s="25">
        <v>12041</v>
      </c>
      <c r="M509" s="25">
        <v>-1</v>
      </c>
    </row>
    <row r="510" spans="1:13" x14ac:dyDescent="0.2">
      <c r="A510" s="20" t="s">
        <v>5789</v>
      </c>
      <c r="B510" s="25" t="s">
        <v>3518</v>
      </c>
      <c r="C510" s="25" t="s">
        <v>3519</v>
      </c>
      <c r="D510" s="20"/>
      <c r="E510" s="25" t="s">
        <v>4183</v>
      </c>
      <c r="F510" s="25">
        <v>21</v>
      </c>
      <c r="G510" s="25">
        <v>14</v>
      </c>
      <c r="H510" s="25">
        <v>5287.5</v>
      </c>
      <c r="I510" s="25">
        <v>14.7</v>
      </c>
      <c r="J510" s="25">
        <v>109</v>
      </c>
      <c r="K510" s="25">
        <v>-49</v>
      </c>
      <c r="L510" s="25">
        <v>10937</v>
      </c>
      <c r="M510" s="25">
        <v>8</v>
      </c>
    </row>
    <row r="511" spans="1:13" x14ac:dyDescent="0.2">
      <c r="A511" s="20" t="s">
        <v>5789</v>
      </c>
      <c r="B511" s="25" t="s">
        <v>3225</v>
      </c>
      <c r="C511" s="25" t="s">
        <v>3226</v>
      </c>
      <c r="D511" s="20"/>
      <c r="E511" s="25" t="s">
        <v>4184</v>
      </c>
      <c r="F511" s="25">
        <v>23</v>
      </c>
      <c r="G511" s="25">
        <v>6</v>
      </c>
      <c r="H511" s="25">
        <v>5303.3</v>
      </c>
      <c r="I511" s="25">
        <v>14.4</v>
      </c>
      <c r="J511" s="25">
        <v>112</v>
      </c>
      <c r="K511" s="25">
        <v>-54</v>
      </c>
      <c r="L511" s="25">
        <v>12395</v>
      </c>
      <c r="M511" s="25">
        <v>-4</v>
      </c>
    </row>
    <row r="512" spans="1:13" x14ac:dyDescent="0.2">
      <c r="A512" s="20" t="s">
        <v>5789</v>
      </c>
      <c r="B512" s="25" t="s">
        <v>3534</v>
      </c>
      <c r="C512" s="25" t="s">
        <v>3535</v>
      </c>
      <c r="D512" s="20"/>
      <c r="E512" s="25" t="s">
        <v>4185</v>
      </c>
      <c r="F512" s="25">
        <v>38</v>
      </c>
      <c r="G512" s="25">
        <v>-60</v>
      </c>
      <c r="H512" s="25">
        <v>8874.7999999999993</v>
      </c>
      <c r="I512" s="25">
        <v>-48</v>
      </c>
      <c r="J512" s="25">
        <v>101</v>
      </c>
      <c r="K512" s="25">
        <v>-35</v>
      </c>
      <c r="L512" s="25">
        <v>12357</v>
      </c>
      <c r="M512" s="25">
        <v>-4</v>
      </c>
    </row>
    <row r="513" spans="1:13" x14ac:dyDescent="0.2">
      <c r="A513" s="20" t="s">
        <v>5789</v>
      </c>
      <c r="B513" s="25" t="s">
        <v>3793</v>
      </c>
      <c r="C513" s="25" t="s">
        <v>3794</v>
      </c>
      <c r="D513" s="20"/>
      <c r="E513" s="25" t="s">
        <v>4186</v>
      </c>
      <c r="F513" s="25">
        <v>31</v>
      </c>
      <c r="G513" s="25">
        <v>-43</v>
      </c>
      <c r="H513" s="25">
        <v>8462.7999999999993</v>
      </c>
      <c r="I513" s="25">
        <v>-56.7</v>
      </c>
      <c r="J513" s="25">
        <v>93</v>
      </c>
      <c r="K513" s="25">
        <v>-38</v>
      </c>
      <c r="L513" s="25">
        <v>14201</v>
      </c>
      <c r="M513" s="25">
        <v>-5</v>
      </c>
    </row>
    <row r="514" spans="1:13" x14ac:dyDescent="0.2">
      <c r="A514" s="20" t="s">
        <v>5789</v>
      </c>
      <c r="B514" s="25" t="s">
        <v>3760</v>
      </c>
      <c r="C514" s="25" t="s">
        <v>3761</v>
      </c>
      <c r="D514" s="20"/>
      <c r="E514" s="25" t="s">
        <v>4187</v>
      </c>
      <c r="F514" s="25">
        <v>23</v>
      </c>
      <c r="G514" s="25">
        <v>6</v>
      </c>
      <c r="H514" s="25">
        <v>6198.9</v>
      </c>
      <c r="I514" s="25">
        <v>-1.2</v>
      </c>
      <c r="J514" s="25">
        <v>75</v>
      </c>
      <c r="K514" s="25">
        <v>10</v>
      </c>
      <c r="L514" s="25">
        <v>12368</v>
      </c>
      <c r="M514" s="25">
        <v>-4</v>
      </c>
    </row>
    <row r="515" spans="1:13" x14ac:dyDescent="0.2">
      <c r="A515" s="20" t="s">
        <v>5789</v>
      </c>
      <c r="B515" s="25" t="s">
        <v>3607</v>
      </c>
      <c r="C515" s="25" t="s">
        <v>3608</v>
      </c>
      <c r="D515" s="20"/>
      <c r="E515" s="25" t="s">
        <v>4188</v>
      </c>
      <c r="F515" s="25">
        <v>24</v>
      </c>
      <c r="G515" s="25">
        <v>1</v>
      </c>
      <c r="H515" s="25">
        <v>6592</v>
      </c>
      <c r="I515" s="25">
        <v>-8.1</v>
      </c>
      <c r="J515" s="25">
        <v>92</v>
      </c>
      <c r="K515" s="25">
        <v>-20</v>
      </c>
      <c r="L515" s="25">
        <v>10406</v>
      </c>
      <c r="M515" s="25">
        <v>12</v>
      </c>
    </row>
    <row r="516" spans="1:13" x14ac:dyDescent="0.2">
      <c r="A516" s="20" t="s">
        <v>5789</v>
      </c>
      <c r="B516" s="25" t="s">
        <v>3540</v>
      </c>
      <c r="C516" s="25" t="s">
        <v>3541</v>
      </c>
      <c r="D516" s="20"/>
      <c r="E516" s="25" t="s">
        <v>4189</v>
      </c>
      <c r="F516" s="25">
        <v>25</v>
      </c>
      <c r="G516" s="25">
        <v>-3</v>
      </c>
      <c r="H516" s="25">
        <v>6372.8</v>
      </c>
      <c r="I516" s="25">
        <v>-4.3</v>
      </c>
      <c r="J516" s="25">
        <v>112</v>
      </c>
      <c r="K516" s="25">
        <v>-54</v>
      </c>
      <c r="L516" s="25">
        <v>12582</v>
      </c>
      <c r="M516" s="25">
        <v>-6</v>
      </c>
    </row>
    <row r="517" spans="1:13" x14ac:dyDescent="0.2">
      <c r="A517" s="20" t="s">
        <v>5789</v>
      </c>
      <c r="B517" s="25" t="s">
        <v>3536</v>
      </c>
      <c r="C517" s="25" t="s">
        <v>3537</v>
      </c>
      <c r="D517" s="20"/>
      <c r="E517" s="25" t="s">
        <v>4190</v>
      </c>
      <c r="F517" s="25">
        <v>37</v>
      </c>
      <c r="G517" s="25">
        <v>-56</v>
      </c>
      <c r="H517" s="25">
        <v>8904</v>
      </c>
      <c r="I517" s="25">
        <v>-48.5</v>
      </c>
      <c r="J517" s="25">
        <v>91</v>
      </c>
      <c r="K517" s="25">
        <v>-18</v>
      </c>
      <c r="L517" s="25">
        <v>12765</v>
      </c>
      <c r="M517" s="25">
        <v>-7</v>
      </c>
    </row>
    <row r="518" spans="1:13" x14ac:dyDescent="0.2">
      <c r="A518" s="20" t="s">
        <v>5789</v>
      </c>
      <c r="B518" s="25" t="s">
        <v>3722</v>
      </c>
      <c r="C518" s="25" t="s">
        <v>3723</v>
      </c>
      <c r="D518" s="20"/>
      <c r="E518" s="25" t="s">
        <v>4191</v>
      </c>
      <c r="F518" s="25">
        <v>19</v>
      </c>
      <c r="G518" s="25">
        <v>23</v>
      </c>
      <c r="H518" s="25">
        <v>5044.3</v>
      </c>
      <c r="I518" s="25">
        <v>18.899999999999999</v>
      </c>
      <c r="J518" s="25">
        <v>67</v>
      </c>
      <c r="K518" s="25">
        <v>24</v>
      </c>
      <c r="L518" s="25">
        <v>11014</v>
      </c>
      <c r="M518" s="25">
        <v>7</v>
      </c>
    </row>
    <row r="519" spans="1:13" x14ac:dyDescent="0.2">
      <c r="A519" s="20" t="s">
        <v>5789</v>
      </c>
      <c r="B519" s="25" t="s">
        <v>3951</v>
      </c>
      <c r="C519" s="25" t="s">
        <v>3953</v>
      </c>
      <c r="D519" s="20"/>
      <c r="E519" s="25" t="s">
        <v>4204</v>
      </c>
      <c r="F519" s="25">
        <v>1</v>
      </c>
      <c r="G519" s="25">
        <v>103</v>
      </c>
      <c r="H519" s="25">
        <v>167.4</v>
      </c>
      <c r="I519" s="25">
        <v>105.8</v>
      </c>
      <c r="J519" s="25">
        <v>58</v>
      </c>
      <c r="K519" s="25">
        <v>29</v>
      </c>
      <c r="L519" s="25">
        <v>11423</v>
      </c>
      <c r="M519" s="25">
        <v>15</v>
      </c>
    </row>
    <row r="520" spans="1:13" x14ac:dyDescent="0.2">
      <c r="A520" s="20" t="s">
        <v>5789</v>
      </c>
      <c r="B520" s="25" t="s">
        <v>3789</v>
      </c>
      <c r="C520" s="25" t="s">
        <v>3790</v>
      </c>
      <c r="D520" s="20"/>
      <c r="E520" s="25" t="s">
        <v>4301</v>
      </c>
      <c r="F520" s="25">
        <v>28</v>
      </c>
      <c r="G520" s="25">
        <v>-28</v>
      </c>
      <c r="H520" s="25">
        <v>7103.4</v>
      </c>
      <c r="I520" s="25">
        <v>-30.1</v>
      </c>
      <c r="J520" s="25">
        <v>73</v>
      </c>
      <c r="K520" s="25">
        <v>0</v>
      </c>
      <c r="L520" s="25">
        <v>13196</v>
      </c>
      <c r="M520" s="25">
        <v>2</v>
      </c>
    </row>
    <row r="521" spans="1:13" x14ac:dyDescent="0.2">
      <c r="A521" s="20" t="s">
        <v>5789</v>
      </c>
      <c r="B521" s="25" t="s">
        <v>3890</v>
      </c>
      <c r="C521" s="25" t="s">
        <v>3891</v>
      </c>
      <c r="D521" s="20"/>
      <c r="E521" s="25" t="s">
        <v>4302</v>
      </c>
      <c r="F521" s="25">
        <v>35</v>
      </c>
      <c r="G521" s="25">
        <v>-63</v>
      </c>
      <c r="H521" s="25">
        <v>10757.3</v>
      </c>
      <c r="I521" s="25">
        <v>-101.7</v>
      </c>
      <c r="J521" s="25">
        <v>75</v>
      </c>
      <c r="K521" s="25">
        <v>-3</v>
      </c>
      <c r="L521" s="25">
        <v>14075</v>
      </c>
      <c r="M521" s="25">
        <v>-4</v>
      </c>
    </row>
    <row r="522" spans="1:13" x14ac:dyDescent="0.2">
      <c r="A522" s="20" t="s">
        <v>5789</v>
      </c>
      <c r="B522" s="25" t="s">
        <v>3992</v>
      </c>
      <c r="C522" s="25" t="s">
        <v>3993</v>
      </c>
      <c r="D522" s="20"/>
      <c r="E522" s="25" t="s">
        <v>4303</v>
      </c>
      <c r="F522" s="25">
        <v>25</v>
      </c>
      <c r="G522" s="25">
        <v>-14</v>
      </c>
      <c r="H522" s="25">
        <v>5842.4</v>
      </c>
      <c r="I522" s="25">
        <v>-5.4</v>
      </c>
      <c r="J522" s="25">
        <v>75</v>
      </c>
      <c r="K522" s="25">
        <v>-3</v>
      </c>
      <c r="L522" s="25">
        <v>12297</v>
      </c>
      <c r="M522" s="25">
        <v>9</v>
      </c>
    </row>
    <row r="523" spans="1:13" x14ac:dyDescent="0.2">
      <c r="A523" s="20" t="s">
        <v>5789</v>
      </c>
      <c r="B523" s="25" t="s">
        <v>3304</v>
      </c>
      <c r="C523" s="25" t="s">
        <v>3305</v>
      </c>
      <c r="D523" s="20"/>
      <c r="E523" s="25" t="s">
        <v>4323</v>
      </c>
      <c r="F523" s="25">
        <v>29</v>
      </c>
      <c r="G523" s="25">
        <v>-21</v>
      </c>
      <c r="H523" s="25">
        <v>9051.9</v>
      </c>
      <c r="I523" s="25">
        <v>-51.1</v>
      </c>
      <c r="J523" s="25">
        <v>108</v>
      </c>
      <c r="K523" s="25">
        <v>-47</v>
      </c>
      <c r="L523" s="25">
        <v>10926</v>
      </c>
      <c r="M523" s="25">
        <v>8</v>
      </c>
    </row>
    <row r="524" spans="1:13" x14ac:dyDescent="0.2">
      <c r="A524" s="20" t="s">
        <v>5789</v>
      </c>
      <c r="B524" s="25" t="s">
        <v>3949</v>
      </c>
      <c r="C524" s="25" t="s">
        <v>3950</v>
      </c>
      <c r="D524" s="20"/>
      <c r="E524" s="25" t="s">
        <v>4454</v>
      </c>
      <c r="F524" s="25">
        <v>27</v>
      </c>
      <c r="G524" s="25">
        <v>-24</v>
      </c>
      <c r="H524" s="25">
        <v>7160.3</v>
      </c>
      <c r="I524" s="25">
        <v>-31.2</v>
      </c>
      <c r="J524" s="25">
        <v>78</v>
      </c>
      <c r="K524" s="25">
        <v>-9</v>
      </c>
      <c r="L524" s="25">
        <v>13399</v>
      </c>
      <c r="M524" s="25">
        <v>1</v>
      </c>
    </row>
    <row r="525" spans="1:13" x14ac:dyDescent="0.2">
      <c r="A525" s="20" t="s">
        <v>5789</v>
      </c>
      <c r="B525" s="25" t="s">
        <v>3838</v>
      </c>
      <c r="C525" s="25" t="s">
        <v>3839</v>
      </c>
      <c r="D525" s="20"/>
      <c r="E525" s="25" t="s">
        <v>4456</v>
      </c>
      <c r="F525" s="25">
        <v>20</v>
      </c>
      <c r="G525" s="25">
        <v>11</v>
      </c>
      <c r="H525" s="25">
        <v>4351.6000000000004</v>
      </c>
      <c r="I525" s="25">
        <v>23.8</v>
      </c>
      <c r="J525" s="25">
        <v>66</v>
      </c>
      <c r="K525" s="25">
        <v>14</v>
      </c>
      <c r="L525" s="25">
        <v>12949</v>
      </c>
      <c r="M525" s="25">
        <v>4</v>
      </c>
    </row>
    <row r="526" spans="1:13" x14ac:dyDescent="0.2">
      <c r="A526" s="20" t="s">
        <v>5789</v>
      </c>
      <c r="B526" s="25" t="s">
        <v>3352</v>
      </c>
      <c r="C526" s="25" t="s">
        <v>3353</v>
      </c>
      <c r="D526" s="20"/>
      <c r="E526" s="25" t="s">
        <v>4467</v>
      </c>
      <c r="F526" s="25">
        <v>37</v>
      </c>
      <c r="G526" s="25">
        <v>-56</v>
      </c>
      <c r="H526" s="25">
        <v>12496.4</v>
      </c>
      <c r="I526" s="25">
        <v>-111.3</v>
      </c>
      <c r="J526" s="25">
        <v>105</v>
      </c>
      <c r="K526" s="25">
        <v>-42</v>
      </c>
      <c r="L526" s="25">
        <v>11456</v>
      </c>
      <c r="M526" s="25">
        <v>4</v>
      </c>
    </row>
    <row r="527" spans="1:13" x14ac:dyDescent="0.2">
      <c r="A527" s="20" t="s">
        <v>5789</v>
      </c>
      <c r="B527" s="25" t="s">
        <v>3364</v>
      </c>
      <c r="C527" s="25" t="s">
        <v>3365</v>
      </c>
      <c r="D527" s="20"/>
      <c r="E527" s="25" t="s">
        <v>4481</v>
      </c>
      <c r="F527" s="25">
        <v>28</v>
      </c>
      <c r="G527" s="25">
        <v>-16</v>
      </c>
      <c r="H527" s="25">
        <v>7505.2</v>
      </c>
      <c r="I527" s="25">
        <v>-24.1</v>
      </c>
      <c r="J527" s="25">
        <v>119</v>
      </c>
      <c r="K527" s="25">
        <v>-66</v>
      </c>
      <c r="L527" s="25">
        <v>12556</v>
      </c>
      <c r="M527" s="25">
        <v>-6</v>
      </c>
    </row>
    <row r="528" spans="1:13" x14ac:dyDescent="0.2">
      <c r="A528" s="20" t="s">
        <v>5789</v>
      </c>
      <c r="B528" s="25" t="s">
        <v>3844</v>
      </c>
      <c r="C528" s="25" t="s">
        <v>3845</v>
      </c>
      <c r="D528" s="20"/>
      <c r="E528" s="25" t="s">
        <v>4482</v>
      </c>
      <c r="F528" s="25">
        <v>18</v>
      </c>
      <c r="G528" s="25">
        <v>20</v>
      </c>
      <c r="H528" s="25">
        <v>4656.8</v>
      </c>
      <c r="I528" s="25">
        <v>17.899999999999999</v>
      </c>
      <c r="J528" s="25">
        <v>85</v>
      </c>
      <c r="K528" s="25">
        <v>-22</v>
      </c>
      <c r="L528" s="25">
        <v>13992</v>
      </c>
      <c r="M528" s="25">
        <v>-4</v>
      </c>
    </row>
    <row r="529" spans="1:13" x14ac:dyDescent="0.2">
      <c r="A529" s="20" t="s">
        <v>5789</v>
      </c>
      <c r="B529" s="25" t="s">
        <v>3221</v>
      </c>
      <c r="C529" s="25" t="s">
        <v>3222</v>
      </c>
      <c r="D529" s="20"/>
      <c r="E529" s="25" t="s">
        <v>4488</v>
      </c>
      <c r="F529" s="25">
        <v>12</v>
      </c>
      <c r="G529" s="25">
        <v>54</v>
      </c>
      <c r="H529" s="25">
        <v>2492.8000000000002</v>
      </c>
      <c r="I529" s="25">
        <v>63.5</v>
      </c>
      <c r="J529" s="25">
        <v>115</v>
      </c>
      <c r="K529" s="25">
        <v>-59</v>
      </c>
      <c r="L529" s="25">
        <v>11108</v>
      </c>
      <c r="M529" s="25">
        <v>7</v>
      </c>
    </row>
    <row r="530" spans="1:13" x14ac:dyDescent="0.2">
      <c r="A530" s="20" t="s">
        <v>5789</v>
      </c>
      <c r="B530" s="25" t="s">
        <v>3310</v>
      </c>
      <c r="C530" s="25" t="s">
        <v>3311</v>
      </c>
      <c r="D530" s="20"/>
      <c r="E530" s="25" t="s">
        <v>4489</v>
      </c>
      <c r="F530" s="25">
        <v>28</v>
      </c>
      <c r="G530" s="25">
        <v>-16</v>
      </c>
      <c r="H530" s="25">
        <v>7123.7</v>
      </c>
      <c r="I530" s="25">
        <v>-17.399999999999999</v>
      </c>
      <c r="J530" s="25">
        <v>82</v>
      </c>
      <c r="K530" s="25">
        <v>-2</v>
      </c>
      <c r="L530" s="25">
        <v>12010</v>
      </c>
      <c r="M530" s="25">
        <v>-1</v>
      </c>
    </row>
    <row r="531" spans="1:13" x14ac:dyDescent="0.2">
      <c r="A531" s="20" t="s">
        <v>5789</v>
      </c>
      <c r="B531" s="25" t="s">
        <v>3974</v>
      </c>
      <c r="C531" s="25" t="s">
        <v>3975</v>
      </c>
      <c r="D531" s="20"/>
      <c r="E531" s="25" t="s">
        <v>4490</v>
      </c>
      <c r="F531" s="25">
        <v>34</v>
      </c>
      <c r="G531" s="25">
        <v>-58</v>
      </c>
      <c r="H531" s="25">
        <v>9186</v>
      </c>
      <c r="I531" s="25">
        <v>-70.900000000000006</v>
      </c>
      <c r="J531" s="25">
        <v>72</v>
      </c>
      <c r="K531" s="25">
        <v>2</v>
      </c>
      <c r="L531" s="25">
        <v>13520</v>
      </c>
      <c r="M531" s="25">
        <v>0</v>
      </c>
    </row>
    <row r="532" spans="1:13" x14ac:dyDescent="0.2">
      <c r="A532" s="20" t="s">
        <v>5789</v>
      </c>
      <c r="B532" s="25" t="s">
        <v>3434</v>
      </c>
      <c r="C532" s="25" t="s">
        <v>3435</v>
      </c>
      <c r="D532" s="20"/>
      <c r="E532" s="25" t="s">
        <v>4501</v>
      </c>
      <c r="F532" s="25">
        <v>19</v>
      </c>
      <c r="G532" s="25">
        <v>23</v>
      </c>
      <c r="H532" s="25">
        <v>4615.2</v>
      </c>
      <c r="I532" s="25">
        <v>26.4</v>
      </c>
      <c r="J532" s="25">
        <v>82</v>
      </c>
      <c r="K532" s="25">
        <v>-2</v>
      </c>
      <c r="L532" s="25">
        <v>12620</v>
      </c>
      <c r="M532" s="25">
        <v>-6</v>
      </c>
    </row>
    <row r="533" spans="1:13" x14ac:dyDescent="0.2">
      <c r="A533" s="20" t="s">
        <v>5789</v>
      </c>
      <c r="B533" s="25" t="s">
        <v>3754</v>
      </c>
      <c r="C533" s="25" t="s">
        <v>3755</v>
      </c>
      <c r="D533" s="20"/>
      <c r="E533" s="25" t="s">
        <v>4540</v>
      </c>
      <c r="F533" s="25">
        <v>24</v>
      </c>
      <c r="G533" s="25">
        <v>1</v>
      </c>
      <c r="H533" s="25">
        <v>6549</v>
      </c>
      <c r="I533" s="25">
        <v>-7.4</v>
      </c>
      <c r="J533" s="25">
        <v>66</v>
      </c>
      <c r="K533" s="25">
        <v>25</v>
      </c>
      <c r="L533" s="25">
        <v>12010</v>
      </c>
      <c r="M533" s="25">
        <v>-1</v>
      </c>
    </row>
    <row r="534" spans="1:13" x14ac:dyDescent="0.2">
      <c r="A534" s="20" t="s">
        <v>5789</v>
      </c>
      <c r="B534" s="25" t="s">
        <v>3859</v>
      </c>
      <c r="C534" s="25" t="s">
        <v>3860</v>
      </c>
      <c r="D534" s="20"/>
      <c r="E534" s="25" t="s">
        <v>4544</v>
      </c>
      <c r="F534" s="25">
        <v>21</v>
      </c>
      <c r="G534" s="25">
        <v>6</v>
      </c>
      <c r="H534" s="25">
        <v>5252.4</v>
      </c>
      <c r="I534" s="25">
        <v>6.2</v>
      </c>
      <c r="J534" s="25">
        <v>82</v>
      </c>
      <c r="K534" s="25">
        <v>-17</v>
      </c>
      <c r="L534" s="25">
        <v>13623</v>
      </c>
      <c r="M534" s="25">
        <v>-1</v>
      </c>
    </row>
    <row r="535" spans="1:13" x14ac:dyDescent="0.2">
      <c r="A535" s="20" t="s">
        <v>5789</v>
      </c>
      <c r="B535" s="25" t="s">
        <v>3480</v>
      </c>
      <c r="C535" s="25" t="s">
        <v>3481</v>
      </c>
      <c r="D535" s="20"/>
      <c r="E535" s="25" t="s">
        <v>4545</v>
      </c>
      <c r="F535" s="25">
        <v>23</v>
      </c>
      <c r="G535" s="25">
        <v>6</v>
      </c>
      <c r="H535" s="25">
        <v>5580.7</v>
      </c>
      <c r="I535" s="25">
        <v>9.6</v>
      </c>
      <c r="J535" s="25">
        <v>125</v>
      </c>
      <c r="K535" s="25">
        <v>-77</v>
      </c>
      <c r="L535" s="25">
        <v>12423</v>
      </c>
      <c r="M535" s="25">
        <v>-5</v>
      </c>
    </row>
    <row r="536" spans="1:13" x14ac:dyDescent="0.2">
      <c r="A536" s="20" t="s">
        <v>5789</v>
      </c>
      <c r="B536" s="25" t="s">
        <v>3370</v>
      </c>
      <c r="C536" s="25" t="s">
        <v>3371</v>
      </c>
      <c r="D536" s="20"/>
      <c r="E536" s="25" t="s">
        <v>4546</v>
      </c>
      <c r="F536" s="25">
        <v>37</v>
      </c>
      <c r="G536" s="25">
        <v>-56</v>
      </c>
      <c r="H536" s="25">
        <v>10620.4</v>
      </c>
      <c r="I536" s="25">
        <v>-78.5</v>
      </c>
      <c r="J536" s="25">
        <v>81</v>
      </c>
      <c r="K536" s="25">
        <v>0</v>
      </c>
      <c r="L536" s="25">
        <v>12076</v>
      </c>
      <c r="M536" s="25">
        <v>-2</v>
      </c>
    </row>
    <row r="537" spans="1:13" x14ac:dyDescent="0.2">
      <c r="A537" s="20" t="s">
        <v>5789</v>
      </c>
      <c r="B537" s="25" t="s">
        <v>3512</v>
      </c>
      <c r="C537" s="25" t="s">
        <v>3513</v>
      </c>
      <c r="D537" s="20"/>
      <c r="E537" s="25" t="s">
        <v>4547</v>
      </c>
      <c r="F537" s="25">
        <v>18</v>
      </c>
      <c r="G537" s="25">
        <v>28</v>
      </c>
      <c r="H537" s="25">
        <v>3834.2</v>
      </c>
      <c r="I537" s="25">
        <v>40.1</v>
      </c>
      <c r="J537" s="25">
        <v>83</v>
      </c>
      <c r="K537" s="25">
        <v>-4</v>
      </c>
      <c r="L537" s="25">
        <v>12150</v>
      </c>
      <c r="M537" s="25">
        <v>-2</v>
      </c>
    </row>
    <row r="538" spans="1:13" x14ac:dyDescent="0.2">
      <c r="A538" s="20" t="s">
        <v>5789</v>
      </c>
      <c r="B538" s="25" t="s">
        <v>3350</v>
      </c>
      <c r="C538" s="25" t="s">
        <v>3351</v>
      </c>
      <c r="D538" s="20"/>
      <c r="E538" s="25" t="s">
        <v>4548</v>
      </c>
      <c r="F538" s="25">
        <v>27</v>
      </c>
      <c r="G538" s="25">
        <v>-12</v>
      </c>
      <c r="H538" s="25">
        <v>8007.8</v>
      </c>
      <c r="I538" s="25">
        <v>-32.9</v>
      </c>
      <c r="J538" s="25">
        <v>75</v>
      </c>
      <c r="K538" s="25">
        <v>10</v>
      </c>
      <c r="L538" s="25">
        <v>10876</v>
      </c>
      <c r="M538" s="25">
        <v>8</v>
      </c>
    </row>
    <row r="539" spans="1:13" x14ac:dyDescent="0.2">
      <c r="A539" s="20" t="s">
        <v>5789</v>
      </c>
      <c r="B539" s="25" t="s">
        <v>4004</v>
      </c>
      <c r="C539" s="25" t="s">
        <v>4005</v>
      </c>
      <c r="D539" s="20"/>
      <c r="E539" s="25" t="s">
        <v>4551</v>
      </c>
      <c r="F539" s="25">
        <v>26</v>
      </c>
      <c r="G539" s="25">
        <v>-19</v>
      </c>
      <c r="H539" s="25">
        <v>5735.1</v>
      </c>
      <c r="I539" s="25">
        <v>-3.3</v>
      </c>
      <c r="J539" s="25">
        <v>86</v>
      </c>
      <c r="K539" s="25">
        <v>-24</v>
      </c>
      <c r="L539" s="25">
        <v>13781</v>
      </c>
      <c r="M539" s="25">
        <v>-2</v>
      </c>
    </row>
    <row r="540" spans="1:13" x14ac:dyDescent="0.2">
      <c r="A540" s="20" t="s">
        <v>5789</v>
      </c>
      <c r="B540" s="25" t="s">
        <v>3231</v>
      </c>
      <c r="C540" s="25" t="s">
        <v>3232</v>
      </c>
      <c r="D540" s="20"/>
      <c r="E540" s="25" t="s">
        <v>4556</v>
      </c>
      <c r="F540" s="25">
        <v>19</v>
      </c>
      <c r="G540" s="25">
        <v>23</v>
      </c>
      <c r="H540" s="25">
        <v>4291.1000000000004</v>
      </c>
      <c r="I540" s="25">
        <v>32.1</v>
      </c>
      <c r="J540" s="25">
        <v>103</v>
      </c>
      <c r="K540" s="25">
        <v>-39</v>
      </c>
      <c r="L540" s="25">
        <v>11488</v>
      </c>
      <c r="M540" s="25">
        <v>3</v>
      </c>
    </row>
    <row r="541" spans="1:13" x14ac:dyDescent="0.2">
      <c r="A541" s="20" t="s">
        <v>5789</v>
      </c>
      <c r="B541" s="25" t="s">
        <v>3795</v>
      </c>
      <c r="C541" s="25" t="s">
        <v>3796</v>
      </c>
      <c r="D541" s="20"/>
      <c r="E541" s="25" t="s">
        <v>4558</v>
      </c>
      <c r="F541" s="25">
        <v>19</v>
      </c>
      <c r="G541" s="25">
        <v>15</v>
      </c>
      <c r="H541" s="25">
        <v>5021.2</v>
      </c>
      <c r="I541" s="25">
        <v>10.7</v>
      </c>
      <c r="J541" s="25">
        <v>81</v>
      </c>
      <c r="K541" s="25">
        <v>-15</v>
      </c>
      <c r="L541" s="25">
        <v>14429</v>
      </c>
      <c r="M541" s="25">
        <v>-7</v>
      </c>
    </row>
    <row r="542" spans="1:13" x14ac:dyDescent="0.2">
      <c r="A542" s="20" t="s">
        <v>5789</v>
      </c>
      <c r="B542" s="25" t="s">
        <v>3550</v>
      </c>
      <c r="C542" s="25" t="s">
        <v>3551</v>
      </c>
      <c r="D542" s="20"/>
      <c r="E542" s="25" t="s">
        <v>4559</v>
      </c>
      <c r="F542" s="25">
        <v>33</v>
      </c>
      <c r="G542" s="25">
        <v>-38</v>
      </c>
      <c r="H542" s="25">
        <v>8758.2999999999993</v>
      </c>
      <c r="I542" s="25">
        <v>-46</v>
      </c>
      <c r="J542" s="25">
        <v>89</v>
      </c>
      <c r="K542" s="25">
        <v>-14</v>
      </c>
      <c r="L542" s="25">
        <v>12921</v>
      </c>
      <c r="M542" s="25">
        <v>-9</v>
      </c>
    </row>
    <row r="543" spans="1:13" x14ac:dyDescent="0.2">
      <c r="A543" s="20" t="s">
        <v>5789</v>
      </c>
      <c r="B543" s="25" t="s">
        <v>3817</v>
      </c>
      <c r="C543" s="25" t="s">
        <v>3818</v>
      </c>
      <c r="D543" s="20"/>
      <c r="E543" s="25" t="s">
        <v>4561</v>
      </c>
      <c r="F543" s="25">
        <v>28</v>
      </c>
      <c r="G543" s="25">
        <v>-28</v>
      </c>
      <c r="H543" s="25">
        <v>6414</v>
      </c>
      <c r="I543" s="25">
        <v>-16.600000000000001</v>
      </c>
      <c r="J543" s="25">
        <v>98</v>
      </c>
      <c r="K543" s="25">
        <v>-47</v>
      </c>
      <c r="L543" s="25">
        <v>13988</v>
      </c>
      <c r="M543" s="25">
        <v>-4</v>
      </c>
    </row>
    <row r="544" spans="1:13" x14ac:dyDescent="0.2">
      <c r="A544" s="20" t="s">
        <v>5789</v>
      </c>
      <c r="B544" s="25" t="s">
        <v>3670</v>
      </c>
      <c r="C544" s="25" t="s">
        <v>3671</v>
      </c>
      <c r="D544" s="20"/>
      <c r="E544" s="25" t="s">
        <v>4562</v>
      </c>
      <c r="F544" s="25">
        <v>26</v>
      </c>
      <c r="G544" s="25">
        <v>-8</v>
      </c>
      <c r="H544" s="25">
        <v>5667.6</v>
      </c>
      <c r="I544" s="25">
        <v>8</v>
      </c>
      <c r="J544" s="25">
        <v>53</v>
      </c>
      <c r="K544" s="25">
        <v>48</v>
      </c>
      <c r="L544" s="25">
        <v>10062</v>
      </c>
      <c r="M544" s="25">
        <v>15</v>
      </c>
    </row>
    <row r="545" spans="1:13" x14ac:dyDescent="0.2">
      <c r="A545" s="20" t="s">
        <v>5789</v>
      </c>
      <c r="B545" s="25" t="s">
        <v>3822</v>
      </c>
      <c r="C545" s="25" t="s">
        <v>3823</v>
      </c>
      <c r="D545" s="20"/>
      <c r="E545" s="25" t="s">
        <v>4563</v>
      </c>
      <c r="F545" s="25">
        <v>29</v>
      </c>
      <c r="G545" s="25">
        <v>-33</v>
      </c>
      <c r="H545" s="25">
        <v>7402.1</v>
      </c>
      <c r="I545" s="25">
        <v>-35.9</v>
      </c>
      <c r="J545" s="25">
        <v>108</v>
      </c>
      <c r="K545" s="25">
        <v>-66</v>
      </c>
      <c r="L545" s="25">
        <v>12921</v>
      </c>
      <c r="M545" s="25">
        <v>4</v>
      </c>
    </row>
    <row r="546" spans="1:13" x14ac:dyDescent="0.2">
      <c r="A546" s="20" t="s">
        <v>5789</v>
      </c>
      <c r="B546" s="25" t="s">
        <v>3578</v>
      </c>
      <c r="C546" s="25" t="s">
        <v>3579</v>
      </c>
      <c r="D546" s="20"/>
      <c r="E546" s="25" t="s">
        <v>4564</v>
      </c>
      <c r="F546" s="25">
        <v>14</v>
      </c>
      <c r="G546" s="25">
        <v>45</v>
      </c>
      <c r="H546" s="25">
        <v>3502.2</v>
      </c>
      <c r="I546" s="25">
        <v>45.9</v>
      </c>
      <c r="J546" s="25">
        <v>69</v>
      </c>
      <c r="K546" s="25">
        <v>20</v>
      </c>
      <c r="L546" s="25">
        <v>11547</v>
      </c>
      <c r="M546" s="25">
        <v>3</v>
      </c>
    </row>
    <row r="547" spans="1:13" x14ac:dyDescent="0.2">
      <c r="A547" s="20" t="s">
        <v>5789</v>
      </c>
      <c r="B547" s="25" t="s">
        <v>3623</v>
      </c>
      <c r="C547" s="25" t="s">
        <v>3624</v>
      </c>
      <c r="D547" s="20"/>
      <c r="E547" s="25" t="s">
        <v>4565</v>
      </c>
      <c r="F547" s="25">
        <v>10</v>
      </c>
      <c r="G547" s="25">
        <v>63</v>
      </c>
      <c r="H547" s="25">
        <v>1999.9</v>
      </c>
      <c r="I547" s="25">
        <v>72.099999999999994</v>
      </c>
      <c r="J547" s="25">
        <v>139</v>
      </c>
      <c r="K547" s="25">
        <v>-101</v>
      </c>
      <c r="L547" s="25">
        <v>12966</v>
      </c>
      <c r="M547" s="25">
        <v>-9</v>
      </c>
    </row>
    <row r="548" spans="1:13" x14ac:dyDescent="0.2">
      <c r="A548" s="20" t="s">
        <v>5789</v>
      </c>
      <c r="B548" s="25" t="s">
        <v>3641</v>
      </c>
      <c r="C548" s="25" t="s">
        <v>3642</v>
      </c>
      <c r="D548" s="20"/>
      <c r="E548" s="25" t="s">
        <v>4566</v>
      </c>
      <c r="F548" s="25">
        <v>37</v>
      </c>
      <c r="G548" s="25">
        <v>-56</v>
      </c>
      <c r="H548" s="25">
        <v>10803.1</v>
      </c>
      <c r="I548" s="25">
        <v>-81.7</v>
      </c>
      <c r="J548" s="25">
        <v>104</v>
      </c>
      <c r="K548" s="25">
        <v>-40</v>
      </c>
      <c r="L548" s="25">
        <v>11549</v>
      </c>
      <c r="M548" s="25">
        <v>3</v>
      </c>
    </row>
    <row r="549" spans="1:13" x14ac:dyDescent="0.2">
      <c r="A549" s="20" t="s">
        <v>5789</v>
      </c>
      <c r="B549" s="25" t="s">
        <v>3609</v>
      </c>
      <c r="C549" s="25" t="s">
        <v>3610</v>
      </c>
      <c r="D549" s="20"/>
      <c r="E549" s="25" t="s">
        <v>4579</v>
      </c>
      <c r="F549" s="25">
        <v>24</v>
      </c>
      <c r="G549" s="25">
        <v>1</v>
      </c>
      <c r="H549" s="25">
        <v>6050</v>
      </c>
      <c r="I549" s="25">
        <v>1.4</v>
      </c>
      <c r="J549" s="25">
        <v>82</v>
      </c>
      <c r="K549" s="25">
        <v>-2</v>
      </c>
      <c r="L549" s="25">
        <v>10676</v>
      </c>
      <c r="M549" s="25">
        <v>10</v>
      </c>
    </row>
    <row r="550" spans="1:13" x14ac:dyDescent="0.2">
      <c r="A550" s="20" t="s">
        <v>5789</v>
      </c>
      <c r="B550" s="25" t="s">
        <v>3746</v>
      </c>
      <c r="C550" s="25" t="s">
        <v>3747</v>
      </c>
      <c r="D550" s="20"/>
      <c r="E550" s="25" t="s">
        <v>4733</v>
      </c>
      <c r="F550" s="25">
        <v>6</v>
      </c>
      <c r="G550" s="25">
        <v>81</v>
      </c>
      <c r="H550" s="25">
        <v>1251.3</v>
      </c>
      <c r="I550" s="25">
        <v>85.2</v>
      </c>
      <c r="J550" s="25">
        <v>69</v>
      </c>
      <c r="K550" s="25">
        <v>20</v>
      </c>
      <c r="L550" s="25">
        <v>11958</v>
      </c>
      <c r="M550" s="25">
        <v>-1</v>
      </c>
    </row>
    <row r="551" spans="1:13" x14ac:dyDescent="0.2">
      <c r="A551" s="20" t="s">
        <v>5789</v>
      </c>
      <c r="B551" s="25" t="s">
        <v>3714</v>
      </c>
      <c r="C551" s="25" t="s">
        <v>3715</v>
      </c>
      <c r="D551" s="20"/>
      <c r="E551" s="25" t="s">
        <v>4967</v>
      </c>
      <c r="F551" s="25">
        <v>41</v>
      </c>
      <c r="G551" s="25">
        <v>-74</v>
      </c>
      <c r="H551" s="25">
        <v>9883.2999999999993</v>
      </c>
      <c r="I551" s="25">
        <v>-65.599999999999994</v>
      </c>
      <c r="J551" s="25">
        <v>130</v>
      </c>
      <c r="K551" s="25">
        <v>-85</v>
      </c>
      <c r="L551" s="25">
        <v>12099</v>
      </c>
      <c r="M551" s="25">
        <v>-2</v>
      </c>
    </row>
    <row r="552" spans="1:13" x14ac:dyDescent="0.2">
      <c r="A552" s="20" t="s">
        <v>5789</v>
      </c>
      <c r="B552" s="25" t="s">
        <v>3771</v>
      </c>
      <c r="C552" s="25" t="s">
        <v>3772</v>
      </c>
      <c r="D552" s="20"/>
      <c r="E552" s="25" t="s">
        <v>4968</v>
      </c>
      <c r="F552" s="25">
        <v>26</v>
      </c>
      <c r="G552" s="25">
        <v>-8</v>
      </c>
      <c r="H552" s="25">
        <v>7489</v>
      </c>
      <c r="I552" s="25">
        <v>-23.8</v>
      </c>
      <c r="J552" s="25">
        <v>94</v>
      </c>
      <c r="K552" s="25">
        <v>-23</v>
      </c>
      <c r="L552" s="25">
        <v>12230</v>
      </c>
      <c r="M552" s="25">
        <v>-3</v>
      </c>
    </row>
    <row r="553" spans="1:13" x14ac:dyDescent="0.2">
      <c r="A553" s="20" t="s">
        <v>5789</v>
      </c>
      <c r="B553" s="25" t="s">
        <v>4022</v>
      </c>
      <c r="C553" s="25" t="s">
        <v>4023</v>
      </c>
      <c r="D553" s="20"/>
      <c r="E553" s="25" t="s">
        <v>4969</v>
      </c>
      <c r="F553" s="25">
        <v>21</v>
      </c>
      <c r="G553" s="25">
        <v>6</v>
      </c>
      <c r="H553" s="25">
        <v>5152.5</v>
      </c>
      <c r="I553" s="25">
        <v>8.1</v>
      </c>
      <c r="J553" s="25">
        <v>106</v>
      </c>
      <c r="K553" s="25">
        <v>-62</v>
      </c>
      <c r="L553" s="25">
        <v>12996</v>
      </c>
      <c r="M553" s="25">
        <v>4</v>
      </c>
    </row>
    <row r="554" spans="1:13" x14ac:dyDescent="0.2">
      <c r="A554" s="20" t="s">
        <v>5789</v>
      </c>
      <c r="B554" s="25" t="s">
        <v>3356</v>
      </c>
      <c r="C554" s="25" t="s">
        <v>3357</v>
      </c>
      <c r="D554" s="20"/>
      <c r="E554" s="25" t="s">
        <v>4970</v>
      </c>
      <c r="F554" s="25">
        <v>17</v>
      </c>
      <c r="G554" s="25">
        <v>32</v>
      </c>
      <c r="H554" s="25">
        <v>5223.3</v>
      </c>
      <c r="I554" s="25">
        <v>15.8</v>
      </c>
      <c r="J554" s="25">
        <v>57</v>
      </c>
      <c r="K554" s="25">
        <v>41</v>
      </c>
      <c r="L554" s="25">
        <v>11032</v>
      </c>
      <c r="M554" s="25">
        <v>7</v>
      </c>
    </row>
    <row r="555" spans="1:13" x14ac:dyDescent="0.2">
      <c r="A555" s="20" t="s">
        <v>5789</v>
      </c>
      <c r="B555" s="25" t="s">
        <v>3935</v>
      </c>
      <c r="C555" s="25" t="s">
        <v>3936</v>
      </c>
      <c r="D555" s="20"/>
      <c r="E555" s="25" t="s">
        <v>4971</v>
      </c>
      <c r="F555" s="25">
        <v>13</v>
      </c>
      <c r="G555" s="25">
        <v>45</v>
      </c>
      <c r="H555" s="25">
        <v>3970.6</v>
      </c>
      <c r="I555" s="25">
        <v>31.3</v>
      </c>
      <c r="J555" s="25">
        <v>59</v>
      </c>
      <c r="K555" s="25">
        <v>27</v>
      </c>
      <c r="L555" s="25">
        <v>13526</v>
      </c>
      <c r="M555" s="25">
        <v>0</v>
      </c>
    </row>
    <row r="556" spans="1:13" x14ac:dyDescent="0.2">
      <c r="A556" s="20" t="s">
        <v>5789</v>
      </c>
      <c r="B556" s="25" t="s">
        <v>3643</v>
      </c>
      <c r="C556" s="25" t="s">
        <v>3644</v>
      </c>
      <c r="D556" s="20"/>
      <c r="E556" s="25" t="s">
        <v>4972</v>
      </c>
      <c r="F556" s="25">
        <v>25</v>
      </c>
      <c r="G556" s="25">
        <v>-3</v>
      </c>
      <c r="H556" s="25">
        <v>5132.2</v>
      </c>
      <c r="I556" s="25">
        <v>17.399999999999999</v>
      </c>
      <c r="J556" s="25">
        <v>165</v>
      </c>
      <c r="K556" s="25">
        <v>-146</v>
      </c>
      <c r="L556" s="25">
        <v>12444</v>
      </c>
      <c r="M556" s="25">
        <v>-5</v>
      </c>
    </row>
    <row r="557" spans="1:13" x14ac:dyDescent="0.2">
      <c r="A557" s="20" t="s">
        <v>5789</v>
      </c>
      <c r="B557" s="25" t="s">
        <v>3742</v>
      </c>
      <c r="C557" s="25" t="s">
        <v>3743</v>
      </c>
      <c r="D557" s="20"/>
      <c r="E557" s="25" t="s">
        <v>4973</v>
      </c>
      <c r="F557" s="25">
        <v>24</v>
      </c>
      <c r="G557" s="25">
        <v>1</v>
      </c>
      <c r="H557" s="25">
        <v>6442.2</v>
      </c>
      <c r="I557" s="25">
        <v>-5.5</v>
      </c>
      <c r="J557" s="25">
        <v>70</v>
      </c>
      <c r="K557" s="25">
        <v>19</v>
      </c>
      <c r="L557" s="25">
        <v>13141</v>
      </c>
      <c r="M557" s="25">
        <v>-11</v>
      </c>
    </row>
    <row r="558" spans="1:13" x14ac:dyDescent="0.2">
      <c r="A558" s="20" t="s">
        <v>5789</v>
      </c>
      <c r="B558" s="25" t="s">
        <v>3542</v>
      </c>
      <c r="C558" s="25" t="s">
        <v>3543</v>
      </c>
      <c r="D558" s="20"/>
      <c r="E558" s="25" t="s">
        <v>4974</v>
      </c>
      <c r="F558" s="25">
        <v>61</v>
      </c>
      <c r="G558" s="25">
        <v>-162</v>
      </c>
      <c r="H558" s="25">
        <v>19579.400000000001</v>
      </c>
      <c r="I558" s="25">
        <v>-235.1</v>
      </c>
      <c r="J558" s="25">
        <v>98</v>
      </c>
      <c r="K558" s="25">
        <v>-30</v>
      </c>
      <c r="L558" s="25">
        <v>12671</v>
      </c>
      <c r="M558" s="25">
        <v>-7</v>
      </c>
    </row>
    <row r="559" spans="1:13" x14ac:dyDescent="0.2">
      <c r="A559" s="20" t="s">
        <v>5789</v>
      </c>
      <c r="B559" s="25" t="s">
        <v>3546</v>
      </c>
      <c r="C559" s="25" t="s">
        <v>3547</v>
      </c>
      <c r="D559" s="20"/>
      <c r="E559" s="25" t="s">
        <v>4975</v>
      </c>
      <c r="F559" s="25">
        <v>30</v>
      </c>
      <c r="G559" s="25">
        <v>-25</v>
      </c>
      <c r="H559" s="25">
        <v>7835.8</v>
      </c>
      <c r="I559" s="25">
        <v>-29.9</v>
      </c>
      <c r="J559" s="25">
        <v>73</v>
      </c>
      <c r="K559" s="25">
        <v>13</v>
      </c>
      <c r="L559" s="25">
        <v>11014</v>
      </c>
      <c r="M559" s="25">
        <v>7</v>
      </c>
    </row>
    <row r="560" spans="1:13" x14ac:dyDescent="0.2">
      <c r="A560" s="20" t="s">
        <v>5789</v>
      </c>
      <c r="B560" s="25" t="s">
        <v>3548</v>
      </c>
      <c r="C560" s="25" t="s">
        <v>3549</v>
      </c>
      <c r="D560" s="20"/>
      <c r="E560" s="25" t="s">
        <v>4976</v>
      </c>
      <c r="F560" s="25">
        <v>26</v>
      </c>
      <c r="G560" s="25">
        <v>-8</v>
      </c>
      <c r="H560" s="25">
        <v>7427.1</v>
      </c>
      <c r="I560" s="25">
        <v>-22.7</v>
      </c>
      <c r="J560" s="25">
        <v>71</v>
      </c>
      <c r="K560" s="25">
        <v>17</v>
      </c>
      <c r="L560" s="25">
        <v>12086</v>
      </c>
      <c r="M560" s="25">
        <v>-2</v>
      </c>
    </row>
    <row r="561" spans="1:13" x14ac:dyDescent="0.2">
      <c r="A561" s="20" t="s">
        <v>5789</v>
      </c>
      <c r="B561" s="25" t="s">
        <v>3590</v>
      </c>
      <c r="C561" s="25" t="s">
        <v>3592</v>
      </c>
      <c r="D561" s="20"/>
      <c r="E561" s="25" t="s">
        <v>4977</v>
      </c>
      <c r="F561" s="25">
        <v>34</v>
      </c>
      <c r="G561" s="25">
        <v>-43</v>
      </c>
      <c r="H561" s="25">
        <v>8603.4</v>
      </c>
      <c r="I561" s="25">
        <v>-43.3</v>
      </c>
      <c r="J561" s="25">
        <v>120</v>
      </c>
      <c r="K561" s="25">
        <v>-68</v>
      </c>
      <c r="L561" s="25">
        <v>12551</v>
      </c>
      <c r="M561" s="25">
        <v>-6</v>
      </c>
    </row>
    <row r="562" spans="1:13" x14ac:dyDescent="0.2">
      <c r="A562" s="20" t="s">
        <v>5789</v>
      </c>
      <c r="B562" s="25" t="s">
        <v>3593</v>
      </c>
      <c r="C562" s="25" t="s">
        <v>3594</v>
      </c>
      <c r="D562" s="20"/>
      <c r="E562" s="25" t="s">
        <v>4978</v>
      </c>
      <c r="F562" s="25">
        <v>41</v>
      </c>
      <c r="G562" s="25">
        <v>-74</v>
      </c>
      <c r="H562" s="25">
        <v>12362.7</v>
      </c>
      <c r="I562" s="25">
        <v>-109</v>
      </c>
      <c r="J562" s="25">
        <v>116</v>
      </c>
      <c r="K562" s="25">
        <v>-61</v>
      </c>
      <c r="L562" s="25">
        <v>13317</v>
      </c>
      <c r="M562" s="25">
        <v>-12</v>
      </c>
    </row>
    <row r="563" spans="1:13" x14ac:dyDescent="0.2">
      <c r="A563" s="20" t="s">
        <v>5789</v>
      </c>
      <c r="B563" s="25" t="s">
        <v>3595</v>
      </c>
      <c r="C563" s="25" t="s">
        <v>3596</v>
      </c>
      <c r="D563" s="20"/>
      <c r="E563" s="25" t="s">
        <v>4979</v>
      </c>
      <c r="F563" s="25">
        <v>42</v>
      </c>
      <c r="G563" s="25">
        <v>-78</v>
      </c>
      <c r="H563" s="25">
        <v>11853.2</v>
      </c>
      <c r="I563" s="25">
        <v>-100.1</v>
      </c>
      <c r="J563" s="25">
        <v>104</v>
      </c>
      <c r="K563" s="25">
        <v>-40</v>
      </c>
      <c r="L563" s="25">
        <v>13106</v>
      </c>
      <c r="M563" s="25">
        <v>-10</v>
      </c>
    </row>
    <row r="564" spans="1:13" x14ac:dyDescent="0.2">
      <c r="A564" s="20" t="s">
        <v>5789</v>
      </c>
      <c r="B564" s="25" t="s">
        <v>3597</v>
      </c>
      <c r="C564" s="25" t="s">
        <v>3598</v>
      </c>
      <c r="D564" s="20"/>
      <c r="E564" s="25" t="s">
        <v>4980</v>
      </c>
      <c r="F564" s="25">
        <v>46</v>
      </c>
      <c r="G564" s="25">
        <v>-96</v>
      </c>
      <c r="H564" s="25">
        <v>11788</v>
      </c>
      <c r="I564" s="25">
        <v>-98.9</v>
      </c>
      <c r="J564" s="25">
        <v>125</v>
      </c>
      <c r="K564" s="25">
        <v>-77</v>
      </c>
      <c r="L564" s="25">
        <v>12678</v>
      </c>
      <c r="M564" s="25">
        <v>-7</v>
      </c>
    </row>
    <row r="565" spans="1:13" x14ac:dyDescent="0.2">
      <c r="A565" s="20" t="s">
        <v>5789</v>
      </c>
      <c r="B565" s="25" t="s">
        <v>3601</v>
      </c>
      <c r="C565" s="25" t="s">
        <v>3602</v>
      </c>
      <c r="D565" s="20"/>
      <c r="E565" s="25" t="s">
        <v>4981</v>
      </c>
      <c r="F565" s="25">
        <v>10</v>
      </c>
      <c r="G565" s="25">
        <v>63</v>
      </c>
      <c r="H565" s="25">
        <v>2129.4</v>
      </c>
      <c r="I565" s="25">
        <v>69.900000000000006</v>
      </c>
      <c r="J565" s="25">
        <v>80</v>
      </c>
      <c r="K565" s="25">
        <v>1</v>
      </c>
      <c r="L565" s="25">
        <v>13232</v>
      </c>
      <c r="M565" s="25">
        <v>-11</v>
      </c>
    </row>
    <row r="566" spans="1:13" x14ac:dyDescent="0.2">
      <c r="A566" s="20" t="s">
        <v>5789</v>
      </c>
      <c r="B566" s="25" t="s">
        <v>3603</v>
      </c>
      <c r="C566" s="25" t="s">
        <v>3604</v>
      </c>
      <c r="D566" s="20"/>
      <c r="E566" s="25" t="s">
        <v>4982</v>
      </c>
      <c r="F566" s="25">
        <v>28</v>
      </c>
      <c r="G566" s="25">
        <v>-16</v>
      </c>
      <c r="H566" s="25">
        <v>7732.7</v>
      </c>
      <c r="I566" s="25">
        <v>-28</v>
      </c>
      <c r="J566" s="25">
        <v>93</v>
      </c>
      <c r="K566" s="25">
        <v>-21</v>
      </c>
      <c r="L566" s="25">
        <v>13944</v>
      </c>
      <c r="M566" s="25">
        <v>-17</v>
      </c>
    </row>
    <row r="567" spans="1:13" x14ac:dyDescent="0.2">
      <c r="A567" s="20" t="s">
        <v>5789</v>
      </c>
      <c r="B567" s="25" t="s">
        <v>3605</v>
      </c>
      <c r="C567" s="25" t="s">
        <v>3606</v>
      </c>
      <c r="D567" s="20"/>
      <c r="E567" s="25" t="s">
        <v>4983</v>
      </c>
      <c r="F567" s="25">
        <v>23</v>
      </c>
      <c r="G567" s="25">
        <v>6</v>
      </c>
      <c r="H567" s="25">
        <v>5658.9</v>
      </c>
      <c r="I567" s="25">
        <v>8.1999999999999993</v>
      </c>
      <c r="J567" s="25">
        <v>81</v>
      </c>
      <c r="K567" s="25">
        <v>0</v>
      </c>
      <c r="L567" s="25">
        <v>11103</v>
      </c>
      <c r="M567" s="25">
        <v>7</v>
      </c>
    </row>
    <row r="568" spans="1:13" x14ac:dyDescent="0.2">
      <c r="A568" s="20" t="s">
        <v>5789</v>
      </c>
      <c r="B568" s="25" t="s">
        <v>3647</v>
      </c>
      <c r="C568" s="25" t="s">
        <v>3648</v>
      </c>
      <c r="D568" s="20"/>
      <c r="E568" s="25" t="s">
        <v>4984</v>
      </c>
      <c r="F568" s="25">
        <v>24</v>
      </c>
      <c r="G568" s="25">
        <v>1</v>
      </c>
      <c r="H568" s="25">
        <v>6768.1</v>
      </c>
      <c r="I568" s="25">
        <v>-11.2</v>
      </c>
      <c r="J568" s="25">
        <v>75</v>
      </c>
      <c r="K568" s="25">
        <v>10</v>
      </c>
      <c r="L568" s="25">
        <v>13053</v>
      </c>
      <c r="M568" s="25">
        <v>-10</v>
      </c>
    </row>
    <row r="569" spans="1:13" x14ac:dyDescent="0.2">
      <c r="A569" s="20" t="s">
        <v>5789</v>
      </c>
      <c r="B569" s="25" t="s">
        <v>3649</v>
      </c>
      <c r="C569" s="25" t="s">
        <v>3650</v>
      </c>
      <c r="D569" s="20"/>
      <c r="E569" s="25" t="s">
        <v>4985</v>
      </c>
      <c r="F569" s="25">
        <v>26</v>
      </c>
      <c r="G569" s="25">
        <v>-8</v>
      </c>
      <c r="H569" s="25">
        <v>6641.5</v>
      </c>
      <c r="I569" s="25">
        <v>-9</v>
      </c>
      <c r="J569" s="25">
        <v>74</v>
      </c>
      <c r="K569" s="25">
        <v>12</v>
      </c>
      <c r="L569" s="25">
        <v>12783</v>
      </c>
      <c r="M569" s="25">
        <v>-8</v>
      </c>
    </row>
    <row r="570" spans="1:13" x14ac:dyDescent="0.2">
      <c r="A570" s="20" t="s">
        <v>5789</v>
      </c>
      <c r="B570" s="25" t="s">
        <v>3651</v>
      </c>
      <c r="C570" s="25" t="s">
        <v>3652</v>
      </c>
      <c r="D570" s="20"/>
      <c r="E570" s="25" t="s">
        <v>4986</v>
      </c>
      <c r="F570" s="25">
        <v>26</v>
      </c>
      <c r="G570" s="25">
        <v>-8</v>
      </c>
      <c r="H570" s="25">
        <v>6317.3</v>
      </c>
      <c r="I570" s="25">
        <v>-3.3</v>
      </c>
      <c r="J570" s="25">
        <v>85</v>
      </c>
      <c r="K570" s="25">
        <v>-7</v>
      </c>
      <c r="L570" s="25">
        <v>12649</v>
      </c>
      <c r="M570" s="25">
        <v>-6</v>
      </c>
    </row>
    <row r="571" spans="1:13" x14ac:dyDescent="0.2">
      <c r="A571" s="20" t="s">
        <v>5789</v>
      </c>
      <c r="B571" s="25" t="s">
        <v>3653</v>
      </c>
      <c r="C571" s="25" t="s">
        <v>3654</v>
      </c>
      <c r="D571" s="20"/>
      <c r="E571" s="25" t="s">
        <v>4987</v>
      </c>
      <c r="F571" s="25">
        <v>19</v>
      </c>
      <c r="G571" s="25">
        <v>23</v>
      </c>
      <c r="H571" s="25">
        <v>4349.8</v>
      </c>
      <c r="I571" s="25">
        <v>31.1</v>
      </c>
      <c r="J571" s="25">
        <v>81</v>
      </c>
      <c r="K571" s="25">
        <v>0</v>
      </c>
      <c r="L571" s="25">
        <v>12892</v>
      </c>
      <c r="M571" s="25">
        <v>-8</v>
      </c>
    </row>
    <row r="572" spans="1:13" x14ac:dyDescent="0.2">
      <c r="A572" s="20" t="s">
        <v>5789</v>
      </c>
      <c r="B572" s="25" t="s">
        <v>3655</v>
      </c>
      <c r="C572" s="25" t="s">
        <v>3656</v>
      </c>
      <c r="D572" s="20"/>
      <c r="E572" s="25" t="s">
        <v>4988</v>
      </c>
      <c r="F572" s="25">
        <v>21</v>
      </c>
      <c r="G572" s="25">
        <v>14</v>
      </c>
      <c r="H572" s="25">
        <v>5439.7</v>
      </c>
      <c r="I572" s="25">
        <v>12</v>
      </c>
      <c r="J572" s="25">
        <v>87</v>
      </c>
      <c r="K572" s="25">
        <v>-11</v>
      </c>
      <c r="L572" s="25">
        <v>12084</v>
      </c>
      <c r="M572" s="25">
        <v>-2</v>
      </c>
    </row>
    <row r="573" spans="1:13" x14ac:dyDescent="0.2">
      <c r="A573" s="20" t="s">
        <v>5789</v>
      </c>
      <c r="B573" s="25" t="s">
        <v>3659</v>
      </c>
      <c r="C573" s="25" t="s">
        <v>3660</v>
      </c>
      <c r="D573" s="20"/>
      <c r="E573" s="25" t="s">
        <v>4989</v>
      </c>
      <c r="F573" s="25">
        <v>25</v>
      </c>
      <c r="G573" s="25">
        <v>-3</v>
      </c>
      <c r="H573" s="25">
        <v>6128.6</v>
      </c>
      <c r="I573" s="25">
        <v>0</v>
      </c>
      <c r="J573" s="25">
        <v>82</v>
      </c>
      <c r="K573" s="25">
        <v>-2</v>
      </c>
      <c r="L573" s="25">
        <v>12714</v>
      </c>
      <c r="M573" s="25">
        <v>-7</v>
      </c>
    </row>
    <row r="574" spans="1:13" x14ac:dyDescent="0.2">
      <c r="A574" s="20" t="s">
        <v>5789</v>
      </c>
      <c r="B574" s="25" t="s">
        <v>3661</v>
      </c>
      <c r="C574" s="25" t="s">
        <v>3663</v>
      </c>
      <c r="D574" s="20"/>
      <c r="E574" s="25" t="s">
        <v>4990</v>
      </c>
      <c r="F574" s="25">
        <v>18</v>
      </c>
      <c r="G574" s="25">
        <v>28</v>
      </c>
      <c r="H574" s="25">
        <v>4915.3</v>
      </c>
      <c r="I574" s="25">
        <v>21.2</v>
      </c>
      <c r="J574" s="25">
        <v>79</v>
      </c>
      <c r="K574" s="25">
        <v>3</v>
      </c>
      <c r="L574" s="25">
        <v>12285</v>
      </c>
      <c r="M574" s="25">
        <v>-3</v>
      </c>
    </row>
    <row r="575" spans="1:13" x14ac:dyDescent="0.2">
      <c r="A575" s="20" t="s">
        <v>5789</v>
      </c>
      <c r="B575" s="25" t="s">
        <v>3704</v>
      </c>
      <c r="C575" s="25" t="s">
        <v>3705</v>
      </c>
      <c r="D575" s="20"/>
      <c r="E575" s="25" t="s">
        <v>4991</v>
      </c>
      <c r="F575" s="25">
        <v>31</v>
      </c>
      <c r="G575" s="25">
        <v>-30</v>
      </c>
      <c r="H575" s="25">
        <v>8233</v>
      </c>
      <c r="I575" s="25">
        <v>-36.799999999999997</v>
      </c>
      <c r="J575" s="25">
        <v>77</v>
      </c>
      <c r="K575" s="25">
        <v>6</v>
      </c>
      <c r="L575" s="25">
        <v>12453</v>
      </c>
      <c r="M575" s="25">
        <v>-5</v>
      </c>
    </row>
    <row r="576" spans="1:13" x14ac:dyDescent="0.2">
      <c r="A576" s="20" t="s">
        <v>5789</v>
      </c>
      <c r="B576" s="25" t="s">
        <v>3706</v>
      </c>
      <c r="C576" s="25" t="s">
        <v>3707</v>
      </c>
      <c r="D576" s="20"/>
      <c r="E576" s="25" t="s">
        <v>4992</v>
      </c>
      <c r="F576" s="25">
        <v>26</v>
      </c>
      <c r="G576" s="25">
        <v>-8</v>
      </c>
      <c r="H576" s="25">
        <v>7446</v>
      </c>
      <c r="I576" s="25">
        <v>-23</v>
      </c>
      <c r="J576" s="25">
        <v>74</v>
      </c>
      <c r="K576" s="25">
        <v>12</v>
      </c>
      <c r="L576" s="25">
        <v>12545</v>
      </c>
      <c r="M576" s="25">
        <v>-6</v>
      </c>
    </row>
    <row r="577" spans="1:13" x14ac:dyDescent="0.2">
      <c r="A577" s="20" t="s">
        <v>5789</v>
      </c>
      <c r="B577" s="25" t="s">
        <v>3708</v>
      </c>
      <c r="C577" s="25" t="s">
        <v>3709</v>
      </c>
      <c r="D577" s="20"/>
      <c r="E577" s="25" t="s">
        <v>4993</v>
      </c>
      <c r="F577" s="25">
        <v>28</v>
      </c>
      <c r="G577" s="25">
        <v>-16</v>
      </c>
      <c r="H577" s="25">
        <v>7205.1</v>
      </c>
      <c r="I577" s="25">
        <v>-18.8</v>
      </c>
      <c r="J577" s="25">
        <v>78</v>
      </c>
      <c r="K577" s="25">
        <v>5</v>
      </c>
      <c r="L577" s="25">
        <v>11932</v>
      </c>
      <c r="M577" s="25">
        <v>0</v>
      </c>
    </row>
    <row r="578" spans="1:13" x14ac:dyDescent="0.2">
      <c r="A578" s="20" t="s">
        <v>5789</v>
      </c>
      <c r="B578" s="25" t="s">
        <v>3710</v>
      </c>
      <c r="C578" s="25" t="s">
        <v>3711</v>
      </c>
      <c r="D578" s="20"/>
      <c r="E578" s="25" t="s">
        <v>4994</v>
      </c>
      <c r="F578" s="25">
        <v>31</v>
      </c>
      <c r="G578" s="25">
        <v>-30</v>
      </c>
      <c r="H578" s="25">
        <v>8368.5</v>
      </c>
      <c r="I578" s="25">
        <v>-39.200000000000003</v>
      </c>
      <c r="J578" s="25">
        <v>85</v>
      </c>
      <c r="K578" s="25">
        <v>-7</v>
      </c>
      <c r="L578" s="25">
        <v>12802</v>
      </c>
      <c r="M578" s="25">
        <v>-8</v>
      </c>
    </row>
    <row r="579" spans="1:13" x14ac:dyDescent="0.2">
      <c r="A579" s="20" t="s">
        <v>5789</v>
      </c>
      <c r="B579" s="25" t="s">
        <v>3502</v>
      </c>
      <c r="C579" s="25" t="s">
        <v>3503</v>
      </c>
      <c r="D579" s="20"/>
      <c r="E579" s="25" t="s">
        <v>4995</v>
      </c>
      <c r="F579" s="25">
        <v>21</v>
      </c>
      <c r="G579" s="25">
        <v>14</v>
      </c>
      <c r="H579" s="25">
        <v>5059.1000000000004</v>
      </c>
      <c r="I579" s="25">
        <v>18.7</v>
      </c>
      <c r="J579" s="25">
        <v>111</v>
      </c>
      <c r="K579" s="25">
        <v>-52</v>
      </c>
      <c r="L579" s="25">
        <v>12621</v>
      </c>
      <c r="M579" s="25">
        <v>-6</v>
      </c>
    </row>
    <row r="580" spans="1:13" x14ac:dyDescent="0.2">
      <c r="A580" s="20" t="s">
        <v>5789</v>
      </c>
      <c r="B580" s="25" t="s">
        <v>3712</v>
      </c>
      <c r="C580" s="25" t="s">
        <v>3713</v>
      </c>
      <c r="D580" s="20"/>
      <c r="E580" s="25" t="s">
        <v>4996</v>
      </c>
      <c r="F580" s="25">
        <v>30</v>
      </c>
      <c r="G580" s="25">
        <v>-25</v>
      </c>
      <c r="H580" s="25">
        <v>7404.4</v>
      </c>
      <c r="I580" s="25">
        <v>-22.3</v>
      </c>
      <c r="J580" s="25">
        <v>68</v>
      </c>
      <c r="K580" s="25">
        <v>22</v>
      </c>
      <c r="L580" s="25">
        <v>12317</v>
      </c>
      <c r="M580" s="25">
        <v>-4</v>
      </c>
    </row>
    <row r="581" spans="1:13" x14ac:dyDescent="0.2">
      <c r="A581" s="20" t="s">
        <v>5789</v>
      </c>
      <c r="B581" s="25" t="s">
        <v>3716</v>
      </c>
      <c r="C581" s="25" t="s">
        <v>3717</v>
      </c>
      <c r="D581" s="20"/>
      <c r="E581" s="25" t="s">
        <v>4997</v>
      </c>
      <c r="F581" s="25">
        <v>29</v>
      </c>
      <c r="G581" s="25">
        <v>-21</v>
      </c>
      <c r="H581" s="25">
        <v>7688.3</v>
      </c>
      <c r="I581" s="25">
        <v>-27.3</v>
      </c>
      <c r="J581" s="25">
        <v>92</v>
      </c>
      <c r="K581" s="25">
        <v>-20</v>
      </c>
      <c r="L581" s="25">
        <v>12284</v>
      </c>
      <c r="M581" s="25">
        <v>-3</v>
      </c>
    </row>
    <row r="582" spans="1:13" x14ac:dyDescent="0.2">
      <c r="A582" s="20" t="s">
        <v>5789</v>
      </c>
      <c r="B582" s="25" t="s">
        <v>3686</v>
      </c>
      <c r="C582" s="25" t="s">
        <v>3687</v>
      </c>
      <c r="D582" s="20"/>
      <c r="E582" s="25" t="s">
        <v>4998</v>
      </c>
      <c r="F582" s="25">
        <v>29</v>
      </c>
      <c r="G582" s="25">
        <v>-21</v>
      </c>
      <c r="H582" s="25">
        <v>7400.7</v>
      </c>
      <c r="I582" s="25">
        <v>-22.2</v>
      </c>
      <c r="J582" s="25">
        <v>111</v>
      </c>
      <c r="K582" s="25">
        <v>-52</v>
      </c>
      <c r="L582" s="25">
        <v>12912</v>
      </c>
      <c r="M582" s="25">
        <v>-9</v>
      </c>
    </row>
    <row r="583" spans="1:13" x14ac:dyDescent="0.2">
      <c r="A583" s="20" t="s">
        <v>5789</v>
      </c>
      <c r="B583" s="25" t="s">
        <v>3762</v>
      </c>
      <c r="C583" s="25" t="s">
        <v>3763</v>
      </c>
      <c r="D583" s="20"/>
      <c r="E583" s="25" t="s">
        <v>4999</v>
      </c>
      <c r="F583" s="25">
        <v>20</v>
      </c>
      <c r="G583" s="25">
        <v>19</v>
      </c>
      <c r="H583" s="25">
        <v>5415.6</v>
      </c>
      <c r="I583" s="25">
        <v>12.4</v>
      </c>
      <c r="J583" s="25">
        <v>68</v>
      </c>
      <c r="K583" s="25">
        <v>22</v>
      </c>
      <c r="L583" s="25">
        <v>12243</v>
      </c>
      <c r="M583" s="25">
        <v>-3</v>
      </c>
    </row>
    <row r="584" spans="1:13" x14ac:dyDescent="0.2">
      <c r="A584" s="20" t="s">
        <v>5789</v>
      </c>
      <c r="B584" s="25" t="s">
        <v>3764</v>
      </c>
      <c r="C584" s="25" t="s">
        <v>3765</v>
      </c>
      <c r="D584" s="20"/>
      <c r="E584" s="25" t="s">
        <v>5000</v>
      </c>
      <c r="F584" s="25">
        <v>35</v>
      </c>
      <c r="G584" s="25">
        <v>-47</v>
      </c>
      <c r="H584" s="25">
        <v>10427.6</v>
      </c>
      <c r="I584" s="25">
        <v>-75.099999999999994</v>
      </c>
      <c r="J584" s="25">
        <v>94</v>
      </c>
      <c r="K584" s="25">
        <v>-23</v>
      </c>
      <c r="L584" s="25">
        <v>11824</v>
      </c>
      <c r="M584" s="25">
        <v>1</v>
      </c>
    </row>
    <row r="585" spans="1:13" x14ac:dyDescent="0.2">
      <c r="A585" s="20" t="s">
        <v>5789</v>
      </c>
      <c r="B585" s="25" t="s">
        <v>3766</v>
      </c>
      <c r="C585" s="25" t="s">
        <v>3768</v>
      </c>
      <c r="D585" s="20"/>
      <c r="E585" s="25" t="s">
        <v>5001</v>
      </c>
      <c r="F585" s="25">
        <v>30</v>
      </c>
      <c r="G585" s="25">
        <v>-25</v>
      </c>
      <c r="H585" s="25">
        <v>8881.7999999999993</v>
      </c>
      <c r="I585" s="25">
        <v>-48.1</v>
      </c>
      <c r="J585" s="25">
        <v>74</v>
      </c>
      <c r="K585" s="25">
        <v>12</v>
      </c>
      <c r="L585" s="25">
        <v>11909</v>
      </c>
      <c r="M585" s="25">
        <v>0</v>
      </c>
    </row>
    <row r="586" spans="1:13" x14ac:dyDescent="0.2">
      <c r="A586" s="20" t="s">
        <v>5789</v>
      </c>
      <c r="B586" s="25" t="s">
        <v>3769</v>
      </c>
      <c r="C586" s="25" t="s">
        <v>3770</v>
      </c>
      <c r="D586" s="20"/>
      <c r="E586" s="25" t="s">
        <v>5002</v>
      </c>
      <c r="F586" s="25">
        <v>15</v>
      </c>
      <c r="G586" s="25">
        <v>41</v>
      </c>
      <c r="H586" s="25">
        <v>3511</v>
      </c>
      <c r="I586" s="25">
        <v>45.7</v>
      </c>
      <c r="J586" s="25">
        <v>72</v>
      </c>
      <c r="K586" s="25">
        <v>15</v>
      </c>
      <c r="L586" s="25">
        <v>12312</v>
      </c>
      <c r="M586" s="25">
        <v>-4</v>
      </c>
    </row>
    <row r="587" spans="1:13" x14ac:dyDescent="0.2">
      <c r="A587" s="20" t="s">
        <v>5789</v>
      </c>
      <c r="B587" s="25" t="s">
        <v>3773</v>
      </c>
      <c r="C587" s="25" t="s">
        <v>3774</v>
      </c>
      <c r="D587" s="20"/>
      <c r="E587" s="25" t="s">
        <v>5003</v>
      </c>
      <c r="F587" s="25">
        <v>27</v>
      </c>
      <c r="G587" s="25">
        <v>-12</v>
      </c>
      <c r="H587" s="25">
        <v>6491.6</v>
      </c>
      <c r="I587" s="25">
        <v>-6.4</v>
      </c>
      <c r="J587" s="25">
        <v>98</v>
      </c>
      <c r="K587" s="25">
        <v>-30</v>
      </c>
      <c r="L587" s="25">
        <v>11027</v>
      </c>
      <c r="M587" s="25">
        <v>7</v>
      </c>
    </row>
    <row r="588" spans="1:13" x14ac:dyDescent="0.2">
      <c r="A588" s="20" t="s">
        <v>5789</v>
      </c>
      <c r="B588" s="25" t="s">
        <v>3970</v>
      </c>
      <c r="C588" s="25" t="s">
        <v>3971</v>
      </c>
      <c r="D588" s="20"/>
      <c r="E588" s="25" t="s">
        <v>5004</v>
      </c>
      <c r="F588" s="25">
        <v>25</v>
      </c>
      <c r="G588" s="25">
        <v>-14</v>
      </c>
      <c r="H588" s="25">
        <v>5385.1</v>
      </c>
      <c r="I588" s="25">
        <v>3.6</v>
      </c>
      <c r="J588" s="25">
        <v>78</v>
      </c>
      <c r="K588" s="25">
        <v>-9</v>
      </c>
      <c r="L588" s="25">
        <v>13110</v>
      </c>
      <c r="M588" s="25">
        <v>3</v>
      </c>
    </row>
    <row r="589" spans="1:13" x14ac:dyDescent="0.2">
      <c r="A589" s="20" t="s">
        <v>5789</v>
      </c>
      <c r="B589" s="25" t="s">
        <v>4010</v>
      </c>
      <c r="C589" s="25" t="s">
        <v>4011</v>
      </c>
      <c r="D589" s="20"/>
      <c r="E589" s="25" t="s">
        <v>5005</v>
      </c>
      <c r="F589" s="25">
        <v>16</v>
      </c>
      <c r="G589" s="25">
        <v>30</v>
      </c>
      <c r="H589" s="25">
        <v>3662.2</v>
      </c>
      <c r="I589" s="25">
        <v>37.299999999999997</v>
      </c>
      <c r="J589" s="25">
        <v>84</v>
      </c>
      <c r="K589" s="25">
        <v>-21</v>
      </c>
      <c r="L589" s="25">
        <v>12982</v>
      </c>
      <c r="M589" s="25">
        <v>4</v>
      </c>
    </row>
    <row r="590" spans="1:13" x14ac:dyDescent="0.2">
      <c r="A590" s="20" t="s">
        <v>5789</v>
      </c>
      <c r="B590" s="25" t="s">
        <v>3807</v>
      </c>
      <c r="C590" s="25" t="s">
        <v>3808</v>
      </c>
      <c r="D590" s="20"/>
      <c r="E590" s="25" t="s">
        <v>5006</v>
      </c>
      <c r="F590" s="25">
        <v>27</v>
      </c>
      <c r="G590" s="25">
        <v>-24</v>
      </c>
      <c r="H590" s="25">
        <v>6054.2</v>
      </c>
      <c r="I590" s="25">
        <v>-9.5</v>
      </c>
      <c r="J590" s="25">
        <v>114</v>
      </c>
      <c r="K590" s="25">
        <v>-78</v>
      </c>
      <c r="L590" s="25">
        <v>13402</v>
      </c>
      <c r="M590" s="25">
        <v>1</v>
      </c>
    </row>
    <row r="591" spans="1:13" x14ac:dyDescent="0.2">
      <c r="A591" s="20" t="s">
        <v>5789</v>
      </c>
      <c r="B591" s="25" t="s">
        <v>3849</v>
      </c>
      <c r="C591" s="25" t="s">
        <v>3850</v>
      </c>
      <c r="D591" s="20"/>
      <c r="E591" s="25" t="s">
        <v>5007</v>
      </c>
      <c r="F591" s="25">
        <v>19</v>
      </c>
      <c r="G591" s="25">
        <v>15</v>
      </c>
      <c r="H591" s="25">
        <v>4148.2</v>
      </c>
      <c r="I591" s="25">
        <v>27.8</v>
      </c>
      <c r="J591" s="25">
        <v>84</v>
      </c>
      <c r="K591" s="25">
        <v>-21</v>
      </c>
      <c r="L591" s="25">
        <v>13761</v>
      </c>
      <c r="M591" s="25">
        <v>-2</v>
      </c>
    </row>
    <row r="592" spans="1:13" x14ac:dyDescent="0.2">
      <c r="A592" s="20" t="s">
        <v>5789</v>
      </c>
      <c r="B592" s="25" t="s">
        <v>3300</v>
      </c>
      <c r="C592" s="25" t="s">
        <v>3301</v>
      </c>
      <c r="D592" s="20"/>
      <c r="E592" s="25" t="s">
        <v>5008</v>
      </c>
      <c r="F592" s="25">
        <v>23</v>
      </c>
      <c r="G592" s="25">
        <v>6</v>
      </c>
      <c r="H592" s="25">
        <v>6194.3</v>
      </c>
      <c r="I592" s="25">
        <v>-1.2</v>
      </c>
      <c r="J592" s="25">
        <v>105</v>
      </c>
      <c r="K592" s="25">
        <v>-42</v>
      </c>
      <c r="L592" s="25">
        <v>12078</v>
      </c>
      <c r="M592" s="25">
        <v>-2</v>
      </c>
    </row>
    <row r="593" spans="1:13" x14ac:dyDescent="0.2">
      <c r="A593" s="20" t="s">
        <v>5789</v>
      </c>
      <c r="B593" s="25" t="s">
        <v>3930</v>
      </c>
      <c r="C593" s="25" t="s">
        <v>3931</v>
      </c>
      <c r="D593" s="20"/>
      <c r="E593" s="25" t="s">
        <v>5009</v>
      </c>
      <c r="F593" s="25">
        <v>30</v>
      </c>
      <c r="G593" s="25">
        <v>-38</v>
      </c>
      <c r="H593" s="25">
        <v>7272.6</v>
      </c>
      <c r="I593" s="25">
        <v>-33.4</v>
      </c>
      <c r="J593" s="25">
        <v>105</v>
      </c>
      <c r="K593" s="25">
        <v>-61</v>
      </c>
      <c r="L593" s="25">
        <v>13722</v>
      </c>
      <c r="M593" s="25">
        <v>-2</v>
      </c>
    </row>
    <row r="594" spans="1:13" x14ac:dyDescent="0.2">
      <c r="A594" s="20" t="s">
        <v>5789</v>
      </c>
      <c r="B594" s="25" t="s">
        <v>3972</v>
      </c>
      <c r="C594" s="25" t="s">
        <v>3973</v>
      </c>
      <c r="D594" s="20"/>
      <c r="E594" s="25" t="s">
        <v>5010</v>
      </c>
      <c r="F594" s="25">
        <v>19</v>
      </c>
      <c r="G594" s="25">
        <v>15</v>
      </c>
      <c r="H594" s="25">
        <v>4615.7</v>
      </c>
      <c r="I594" s="25">
        <v>18.7</v>
      </c>
      <c r="J594" s="25">
        <v>73</v>
      </c>
      <c r="K594" s="25">
        <v>0</v>
      </c>
      <c r="L594" s="25">
        <v>13317</v>
      </c>
      <c r="M594" s="25">
        <v>1</v>
      </c>
    </row>
    <row r="595" spans="1:13" x14ac:dyDescent="0.2">
      <c r="A595" s="20" t="s">
        <v>5789</v>
      </c>
      <c r="B595" s="25" t="s">
        <v>3446</v>
      </c>
      <c r="C595" s="25" t="s">
        <v>3447</v>
      </c>
      <c r="D595" s="20"/>
      <c r="E595" s="25" t="s">
        <v>5011</v>
      </c>
      <c r="F595" s="25">
        <v>18</v>
      </c>
      <c r="G595" s="25">
        <v>28</v>
      </c>
      <c r="H595" s="25">
        <v>3746.8</v>
      </c>
      <c r="I595" s="25">
        <v>41.6</v>
      </c>
      <c r="J595" s="25">
        <v>131</v>
      </c>
      <c r="K595" s="25">
        <v>-87</v>
      </c>
      <c r="L595" s="25">
        <v>13149</v>
      </c>
      <c r="M595" s="25">
        <v>-11</v>
      </c>
    </row>
    <row r="596" spans="1:13" x14ac:dyDescent="0.2">
      <c r="A596" s="20" t="s">
        <v>5789</v>
      </c>
      <c r="B596" s="25" t="s">
        <v>3586</v>
      </c>
      <c r="C596" s="25" t="s">
        <v>3587</v>
      </c>
      <c r="D596" s="20"/>
      <c r="E596" s="25" t="s">
        <v>5012</v>
      </c>
      <c r="F596" s="25">
        <v>60</v>
      </c>
      <c r="G596" s="25">
        <v>-157</v>
      </c>
      <c r="H596" s="25">
        <v>17053.8</v>
      </c>
      <c r="I596" s="25">
        <v>-190.9</v>
      </c>
      <c r="J596" s="25">
        <v>139</v>
      </c>
      <c r="K596" s="25">
        <v>-101</v>
      </c>
      <c r="L596" s="25">
        <v>11872</v>
      </c>
      <c r="M596" s="25">
        <v>0</v>
      </c>
    </row>
    <row r="597" spans="1:13" x14ac:dyDescent="0.2">
      <c r="A597" s="20" t="s">
        <v>5789</v>
      </c>
      <c r="B597" s="25" t="s">
        <v>3958</v>
      </c>
      <c r="C597" s="25" t="s">
        <v>3959</v>
      </c>
      <c r="D597" s="20"/>
      <c r="E597" s="25" t="s">
        <v>5013</v>
      </c>
      <c r="F597" s="25">
        <v>23</v>
      </c>
      <c r="G597" s="25">
        <v>-4</v>
      </c>
      <c r="H597" s="25">
        <v>6057.9</v>
      </c>
      <c r="I597" s="25">
        <v>-9.6</v>
      </c>
      <c r="J597" s="25">
        <v>72</v>
      </c>
      <c r="K597" s="25">
        <v>2</v>
      </c>
      <c r="L597" s="25">
        <v>13318</v>
      </c>
      <c r="M597" s="25">
        <v>1</v>
      </c>
    </row>
    <row r="598" spans="1:13" x14ac:dyDescent="0.2">
      <c r="A598" s="20" t="s">
        <v>5789</v>
      </c>
      <c r="B598" s="25" t="s">
        <v>3998</v>
      </c>
      <c r="C598" s="25" t="s">
        <v>3999</v>
      </c>
      <c r="D598" s="20"/>
      <c r="E598" s="25" t="s">
        <v>5014</v>
      </c>
      <c r="F598" s="25">
        <v>35</v>
      </c>
      <c r="G598" s="25">
        <v>-63</v>
      </c>
      <c r="H598" s="25">
        <v>8778.2000000000007</v>
      </c>
      <c r="I598" s="25">
        <v>-62.9</v>
      </c>
      <c r="J598" s="25">
        <v>80</v>
      </c>
      <c r="K598" s="25">
        <v>-13</v>
      </c>
      <c r="L598" s="25">
        <v>12635</v>
      </c>
      <c r="M598" s="25">
        <v>6</v>
      </c>
    </row>
    <row r="599" spans="1:13" x14ac:dyDescent="0.2">
      <c r="A599" s="20" t="s">
        <v>5789</v>
      </c>
      <c r="B599" s="25" t="s">
        <v>3404</v>
      </c>
      <c r="C599" s="25" t="s">
        <v>3405</v>
      </c>
      <c r="D599" s="20"/>
      <c r="E599" s="25" t="s">
        <v>5015</v>
      </c>
      <c r="F599" s="25">
        <v>34</v>
      </c>
      <c r="G599" s="25">
        <v>-43</v>
      </c>
      <c r="H599" s="25">
        <v>10402.6</v>
      </c>
      <c r="I599" s="25">
        <v>-74.7</v>
      </c>
      <c r="J599" s="25">
        <v>79</v>
      </c>
      <c r="K599" s="25">
        <v>3</v>
      </c>
      <c r="L599" s="25">
        <v>11367</v>
      </c>
      <c r="M599" s="25">
        <v>4</v>
      </c>
    </row>
    <row r="600" spans="1:13" x14ac:dyDescent="0.2">
      <c r="A600" s="20" t="s">
        <v>5789</v>
      </c>
      <c r="B600" s="25" t="s">
        <v>3918</v>
      </c>
      <c r="C600" s="25" t="s">
        <v>3919</v>
      </c>
      <c r="D600" s="20"/>
      <c r="E600" s="25" t="s">
        <v>5016</v>
      </c>
      <c r="F600" s="25">
        <v>27</v>
      </c>
      <c r="G600" s="25">
        <v>-24</v>
      </c>
      <c r="H600" s="25">
        <v>8424</v>
      </c>
      <c r="I600" s="25">
        <v>-55.9</v>
      </c>
      <c r="J600" s="25">
        <v>49</v>
      </c>
      <c r="K600" s="25">
        <v>46</v>
      </c>
      <c r="L600" s="25">
        <v>14302</v>
      </c>
      <c r="M600" s="25">
        <v>-6</v>
      </c>
    </row>
    <row r="601" spans="1:13" x14ac:dyDescent="0.2">
      <c r="A601" s="20" t="s">
        <v>5789</v>
      </c>
      <c r="B601" s="25" t="s">
        <v>3960</v>
      </c>
      <c r="C601" s="25" t="s">
        <v>3961</v>
      </c>
      <c r="D601" s="20"/>
      <c r="E601" s="25" t="s">
        <v>5017</v>
      </c>
      <c r="F601" s="25">
        <v>21</v>
      </c>
      <c r="G601" s="25">
        <v>6</v>
      </c>
      <c r="H601" s="25">
        <v>4934.3</v>
      </c>
      <c r="I601" s="25">
        <v>12.4</v>
      </c>
      <c r="J601" s="25">
        <v>68</v>
      </c>
      <c r="K601" s="25">
        <v>10</v>
      </c>
      <c r="L601" s="25">
        <v>13215</v>
      </c>
      <c r="M601" s="25">
        <v>2</v>
      </c>
    </row>
    <row r="602" spans="1:13" x14ac:dyDescent="0.2">
      <c r="A602" s="20" t="s">
        <v>5789</v>
      </c>
      <c r="B602" s="25" t="s">
        <v>3276</v>
      </c>
      <c r="C602" s="25" t="s">
        <v>3277</v>
      </c>
      <c r="D602" s="20"/>
      <c r="E602" s="25" t="s">
        <v>5018</v>
      </c>
      <c r="F602" s="25">
        <v>22</v>
      </c>
      <c r="G602" s="25">
        <v>10</v>
      </c>
      <c r="H602" s="25">
        <v>4983.7</v>
      </c>
      <c r="I602" s="25">
        <v>20</v>
      </c>
      <c r="J602" s="25">
        <v>80</v>
      </c>
      <c r="K602" s="25">
        <v>1</v>
      </c>
      <c r="L602" s="25">
        <v>11063</v>
      </c>
      <c r="M602" s="25">
        <v>7</v>
      </c>
    </row>
    <row r="603" spans="1:13" x14ac:dyDescent="0.2">
      <c r="A603" s="20" t="s">
        <v>5789</v>
      </c>
      <c r="B603" s="25" t="s">
        <v>3826</v>
      </c>
      <c r="C603" s="25" t="s">
        <v>3827</v>
      </c>
      <c r="D603" s="20"/>
      <c r="E603" s="25" t="s">
        <v>5019</v>
      </c>
      <c r="F603" s="25">
        <v>20</v>
      </c>
      <c r="G603" s="25">
        <v>11</v>
      </c>
      <c r="H603" s="25">
        <v>4682.7</v>
      </c>
      <c r="I603" s="25">
        <v>17.3</v>
      </c>
      <c r="J603" s="25">
        <v>63</v>
      </c>
      <c r="K603" s="25">
        <v>19</v>
      </c>
      <c r="L603" s="25">
        <v>13478</v>
      </c>
      <c r="M603" s="25">
        <v>0</v>
      </c>
    </row>
    <row r="604" spans="1:13" x14ac:dyDescent="0.2">
      <c r="A604" s="20" t="s">
        <v>5789</v>
      </c>
      <c r="B604" s="25" t="s">
        <v>3908</v>
      </c>
      <c r="C604" s="25" t="s">
        <v>3909</v>
      </c>
      <c r="D604" s="20"/>
      <c r="E604" s="25" t="s">
        <v>5020</v>
      </c>
      <c r="F604" s="25">
        <v>35</v>
      </c>
      <c r="G604" s="25">
        <v>-63</v>
      </c>
      <c r="H604" s="25">
        <v>12050.1</v>
      </c>
      <c r="I604" s="25">
        <v>-127</v>
      </c>
      <c r="J604" s="25">
        <v>90</v>
      </c>
      <c r="K604" s="25">
        <v>-32</v>
      </c>
      <c r="L604" s="25">
        <v>11802</v>
      </c>
      <c r="M604" s="25">
        <v>13</v>
      </c>
    </row>
    <row r="605" spans="1:13" x14ac:dyDescent="0.2">
      <c r="A605" s="20" t="s">
        <v>5789</v>
      </c>
      <c r="B605" s="25" t="s">
        <v>3328</v>
      </c>
      <c r="C605" s="25" t="s">
        <v>3329</v>
      </c>
      <c r="D605" s="20"/>
      <c r="E605" s="25" t="s">
        <v>5021</v>
      </c>
      <c r="F605" s="25">
        <v>32</v>
      </c>
      <c r="G605" s="25">
        <v>-34</v>
      </c>
      <c r="H605" s="25">
        <v>8411.5</v>
      </c>
      <c r="I605" s="25">
        <v>-39.9</v>
      </c>
      <c r="J605" s="25">
        <v>68</v>
      </c>
      <c r="K605" s="25">
        <v>22</v>
      </c>
      <c r="L605" s="25">
        <v>11638</v>
      </c>
      <c r="M605" s="25">
        <v>2</v>
      </c>
    </row>
    <row r="606" spans="1:13" x14ac:dyDescent="0.2">
      <c r="A606" s="20" t="s">
        <v>5789</v>
      </c>
      <c r="B606" s="25" t="s">
        <v>3830</v>
      </c>
      <c r="C606" s="25" t="s">
        <v>3831</v>
      </c>
      <c r="D606" s="20"/>
      <c r="E606" s="25" t="s">
        <v>5022</v>
      </c>
      <c r="F606" s="25">
        <v>20</v>
      </c>
      <c r="G606" s="25">
        <v>11</v>
      </c>
      <c r="H606" s="25">
        <v>5372.2</v>
      </c>
      <c r="I606" s="25">
        <v>3.8</v>
      </c>
      <c r="J606" s="25">
        <v>74</v>
      </c>
      <c r="K606" s="25">
        <v>-2</v>
      </c>
      <c r="L606" s="25">
        <v>13606</v>
      </c>
      <c r="M606" s="25">
        <v>-1</v>
      </c>
    </row>
    <row r="607" spans="1:13" x14ac:dyDescent="0.2">
      <c r="A607" s="20" t="s">
        <v>5789</v>
      </c>
      <c r="B607" s="25" t="s">
        <v>3872</v>
      </c>
      <c r="C607" s="25" t="s">
        <v>3873</v>
      </c>
      <c r="D607" s="20"/>
      <c r="E607" s="25" t="s">
        <v>5023</v>
      </c>
      <c r="F607" s="25">
        <v>19</v>
      </c>
      <c r="G607" s="25">
        <v>15</v>
      </c>
      <c r="H607" s="25">
        <v>5426.3</v>
      </c>
      <c r="I607" s="25">
        <v>2.8</v>
      </c>
      <c r="J607" s="25">
        <v>67</v>
      </c>
      <c r="K607" s="25">
        <v>12</v>
      </c>
      <c r="L607" s="25">
        <v>13434</v>
      </c>
      <c r="M607" s="25">
        <v>0</v>
      </c>
    </row>
    <row r="608" spans="1:13" x14ac:dyDescent="0.2">
      <c r="A608" s="20" t="s">
        <v>5789</v>
      </c>
      <c r="B608" s="25" t="s">
        <v>3912</v>
      </c>
      <c r="C608" s="25" t="s">
        <v>3913</v>
      </c>
      <c r="D608" s="20"/>
      <c r="E608" s="25" t="s">
        <v>5024</v>
      </c>
      <c r="F608" s="25">
        <v>15</v>
      </c>
      <c r="G608" s="25">
        <v>35</v>
      </c>
      <c r="H608" s="25">
        <v>4438.6000000000004</v>
      </c>
      <c r="I608" s="25">
        <v>22.1</v>
      </c>
      <c r="J608" s="25">
        <v>82</v>
      </c>
      <c r="K608" s="25">
        <v>-17</v>
      </c>
      <c r="L608" s="25">
        <v>13167</v>
      </c>
      <c r="M608" s="25">
        <v>2</v>
      </c>
    </row>
    <row r="609" spans="1:13" x14ac:dyDescent="0.2">
      <c r="A609" s="20" t="s">
        <v>5789</v>
      </c>
      <c r="B609" s="25" t="s">
        <v>3380</v>
      </c>
      <c r="C609" s="25" t="s">
        <v>3381</v>
      </c>
      <c r="D609" s="20"/>
      <c r="E609" s="25" t="s">
        <v>5025</v>
      </c>
      <c r="F609" s="25">
        <v>20</v>
      </c>
      <c r="G609" s="25">
        <v>19</v>
      </c>
      <c r="H609" s="25">
        <v>5775.8</v>
      </c>
      <c r="I609" s="25">
        <v>6.2</v>
      </c>
      <c r="J609" s="25">
        <v>86</v>
      </c>
      <c r="K609" s="25">
        <v>-9</v>
      </c>
      <c r="L609" s="25">
        <v>12475</v>
      </c>
      <c r="M609" s="25">
        <v>-5</v>
      </c>
    </row>
    <row r="610" spans="1:13" x14ac:dyDescent="0.2">
      <c r="A610" s="20" t="s">
        <v>5789</v>
      </c>
      <c r="B610" s="25" t="s">
        <v>3382</v>
      </c>
      <c r="C610" s="25" t="s">
        <v>3383</v>
      </c>
      <c r="D610" s="20"/>
      <c r="E610" s="25" t="s">
        <v>5026</v>
      </c>
      <c r="F610" s="25">
        <v>26</v>
      </c>
      <c r="G610" s="25">
        <v>-8</v>
      </c>
      <c r="H610" s="25">
        <v>8188.2</v>
      </c>
      <c r="I610" s="25">
        <v>-36</v>
      </c>
      <c r="J610" s="25">
        <v>83</v>
      </c>
      <c r="K610" s="25">
        <v>-4</v>
      </c>
      <c r="L610" s="25">
        <v>11038</v>
      </c>
      <c r="M610" s="25">
        <v>7</v>
      </c>
    </row>
    <row r="611" spans="1:13" x14ac:dyDescent="0.2">
      <c r="A611" s="20" t="s">
        <v>5789</v>
      </c>
      <c r="B611" s="25" t="s">
        <v>3384</v>
      </c>
      <c r="C611" s="25" t="s">
        <v>3385</v>
      </c>
      <c r="D611" s="20"/>
      <c r="E611" s="25" t="s">
        <v>5027</v>
      </c>
      <c r="F611" s="25">
        <v>29</v>
      </c>
      <c r="G611" s="25">
        <v>-21</v>
      </c>
      <c r="H611" s="25">
        <v>7199.1</v>
      </c>
      <c r="I611" s="25">
        <v>-18.7</v>
      </c>
      <c r="J611" s="25">
        <v>85</v>
      </c>
      <c r="K611" s="25">
        <v>-7</v>
      </c>
      <c r="L611" s="25">
        <v>10246</v>
      </c>
      <c r="M611" s="25">
        <v>14</v>
      </c>
    </row>
    <row r="612" spans="1:13" x14ac:dyDescent="0.2">
      <c r="A612" s="20" t="s">
        <v>5789</v>
      </c>
      <c r="B612" s="25" t="s">
        <v>3386</v>
      </c>
      <c r="C612" s="25" t="s">
        <v>3387</v>
      </c>
      <c r="D612" s="20"/>
      <c r="E612" s="25" t="s">
        <v>5028</v>
      </c>
      <c r="F612" s="25">
        <v>29</v>
      </c>
      <c r="G612" s="25">
        <v>-21</v>
      </c>
      <c r="H612" s="25">
        <v>6870.3</v>
      </c>
      <c r="I612" s="25">
        <v>-13</v>
      </c>
      <c r="J612" s="25">
        <v>95</v>
      </c>
      <c r="K612" s="25">
        <v>-25</v>
      </c>
      <c r="L612" s="25">
        <v>11358</v>
      </c>
      <c r="M612" s="25">
        <v>4</v>
      </c>
    </row>
    <row r="613" spans="1:13" x14ac:dyDescent="0.2">
      <c r="A613" s="20" t="s">
        <v>5789</v>
      </c>
      <c r="B613" s="25" t="s">
        <v>3834</v>
      </c>
      <c r="C613" s="25" t="s">
        <v>3835</v>
      </c>
      <c r="D613" s="20"/>
      <c r="E613" s="25" t="s">
        <v>5029</v>
      </c>
      <c r="F613" s="25">
        <v>29</v>
      </c>
      <c r="G613" s="25">
        <v>-33</v>
      </c>
      <c r="H613" s="25">
        <v>7775.3</v>
      </c>
      <c r="I613" s="25">
        <v>-43.2</v>
      </c>
      <c r="J613" s="25">
        <v>105</v>
      </c>
      <c r="K613" s="25">
        <v>-61</v>
      </c>
      <c r="L613" s="25">
        <v>14161</v>
      </c>
      <c r="M613" s="25">
        <v>-5</v>
      </c>
    </row>
    <row r="614" spans="1:13" x14ac:dyDescent="0.2">
      <c r="A614" s="20" t="s">
        <v>5789</v>
      </c>
      <c r="B614" s="25" t="s">
        <v>3876</v>
      </c>
      <c r="C614" s="25" t="s">
        <v>3877</v>
      </c>
      <c r="D614" s="20"/>
      <c r="E614" s="25" t="s">
        <v>5030</v>
      </c>
      <c r="F614" s="25">
        <v>37</v>
      </c>
      <c r="G614" s="25">
        <v>-72</v>
      </c>
      <c r="H614" s="25">
        <v>11958.6</v>
      </c>
      <c r="I614" s="25">
        <v>-125.2</v>
      </c>
      <c r="J614" s="25">
        <v>81</v>
      </c>
      <c r="K614" s="25">
        <v>-15</v>
      </c>
      <c r="L614" s="25">
        <v>14097</v>
      </c>
      <c r="M614" s="25">
        <v>-4</v>
      </c>
    </row>
    <row r="615" spans="1:13" x14ac:dyDescent="0.2">
      <c r="A615" s="20" t="s">
        <v>5789</v>
      </c>
      <c r="B615" s="25" t="s">
        <v>3916</v>
      </c>
      <c r="C615" s="25" t="s">
        <v>3917</v>
      </c>
      <c r="D615" s="20"/>
      <c r="E615" s="25" t="s">
        <v>5031</v>
      </c>
      <c r="F615" s="25">
        <v>30</v>
      </c>
      <c r="G615" s="25">
        <v>-38</v>
      </c>
      <c r="H615" s="25">
        <v>7818.7</v>
      </c>
      <c r="I615" s="25">
        <v>-44.1</v>
      </c>
      <c r="J615" s="25">
        <v>72</v>
      </c>
      <c r="K615" s="25">
        <v>2</v>
      </c>
      <c r="L615" s="25">
        <v>13360</v>
      </c>
      <c r="M615" s="25">
        <v>1</v>
      </c>
    </row>
    <row r="616" spans="1:13" x14ac:dyDescent="0.2">
      <c r="A616" s="20" t="s">
        <v>5789</v>
      </c>
      <c r="B616" s="25" t="s">
        <v>3438</v>
      </c>
      <c r="C616" s="25" t="s">
        <v>3439</v>
      </c>
      <c r="D616" s="20"/>
      <c r="E616" s="25" t="s">
        <v>5032</v>
      </c>
      <c r="F616" s="25">
        <v>25</v>
      </c>
      <c r="G616" s="25">
        <v>-3</v>
      </c>
      <c r="H616" s="25">
        <v>6987.3</v>
      </c>
      <c r="I616" s="25">
        <v>-15</v>
      </c>
      <c r="J616" s="25">
        <v>88</v>
      </c>
      <c r="K616" s="25">
        <v>-13</v>
      </c>
      <c r="L616" s="25">
        <v>13045</v>
      </c>
      <c r="M616" s="25">
        <v>-10</v>
      </c>
    </row>
    <row r="617" spans="1:13" x14ac:dyDescent="0.2">
      <c r="A617" s="20" t="s">
        <v>5789</v>
      </c>
      <c r="B617" s="25" t="s">
        <v>3440</v>
      </c>
      <c r="C617" s="25" t="s">
        <v>3441</v>
      </c>
      <c r="D617" s="20"/>
      <c r="E617" s="25" t="s">
        <v>5033</v>
      </c>
      <c r="F617" s="25">
        <v>33</v>
      </c>
      <c r="G617" s="25">
        <v>-38</v>
      </c>
      <c r="H617" s="25">
        <v>8934</v>
      </c>
      <c r="I617" s="25">
        <v>-49</v>
      </c>
      <c r="J617" s="25">
        <v>106</v>
      </c>
      <c r="K617" s="25">
        <v>-44</v>
      </c>
      <c r="L617" s="25">
        <v>12261</v>
      </c>
      <c r="M617" s="25">
        <v>-3</v>
      </c>
    </row>
    <row r="618" spans="1:13" x14ac:dyDescent="0.2">
      <c r="A618" s="20" t="s">
        <v>5789</v>
      </c>
      <c r="B618" s="25" t="s">
        <v>3442</v>
      </c>
      <c r="C618" s="25" t="s">
        <v>3443</v>
      </c>
      <c r="D618" s="20"/>
      <c r="E618" s="25" t="s">
        <v>5034</v>
      </c>
      <c r="F618" s="25">
        <v>47</v>
      </c>
      <c r="G618" s="25">
        <v>-100</v>
      </c>
      <c r="H618" s="25">
        <v>12851.9</v>
      </c>
      <c r="I618" s="25">
        <v>-117.5</v>
      </c>
      <c r="J618" s="25">
        <v>114</v>
      </c>
      <c r="K618" s="25">
        <v>-58</v>
      </c>
      <c r="L618" s="25">
        <v>12176</v>
      </c>
      <c r="M618" s="25">
        <v>-2</v>
      </c>
    </row>
    <row r="619" spans="1:13" x14ac:dyDescent="0.2">
      <c r="A619" s="20" t="s">
        <v>5789</v>
      </c>
      <c r="B619" s="25" t="s">
        <v>3444</v>
      </c>
      <c r="C619" s="25" t="s">
        <v>3445</v>
      </c>
      <c r="D619" s="20"/>
      <c r="E619" s="25" t="s">
        <v>5035</v>
      </c>
      <c r="F619" s="25">
        <v>43</v>
      </c>
      <c r="G619" s="25">
        <v>-82</v>
      </c>
      <c r="H619" s="25">
        <v>11511.4</v>
      </c>
      <c r="I619" s="25">
        <v>-94.1</v>
      </c>
      <c r="J619" s="25">
        <v>85</v>
      </c>
      <c r="K619" s="25">
        <v>-7</v>
      </c>
      <c r="L619" s="25">
        <v>11822</v>
      </c>
      <c r="M619" s="25">
        <v>1</v>
      </c>
    </row>
    <row r="620" spans="1:13" x14ac:dyDescent="0.2">
      <c r="A620" s="20" t="s">
        <v>5789</v>
      </c>
      <c r="B620" s="25" t="s">
        <v>3797</v>
      </c>
      <c r="C620" s="25" t="s">
        <v>3798</v>
      </c>
      <c r="D620" s="20"/>
      <c r="E620" s="25" t="s">
        <v>5036</v>
      </c>
      <c r="F620" s="25">
        <v>30</v>
      </c>
      <c r="G620" s="25">
        <v>-38</v>
      </c>
      <c r="H620" s="25">
        <v>8105.4</v>
      </c>
      <c r="I620" s="25">
        <v>-49.7</v>
      </c>
      <c r="J620" s="25">
        <v>84</v>
      </c>
      <c r="K620" s="25">
        <v>-21</v>
      </c>
      <c r="L620" s="25">
        <v>13939</v>
      </c>
      <c r="M620" s="25">
        <v>-3</v>
      </c>
    </row>
    <row r="621" spans="1:13" x14ac:dyDescent="0.2">
      <c r="A621" s="20" t="s">
        <v>5789</v>
      </c>
      <c r="B621" s="25" t="s">
        <v>3880</v>
      </c>
      <c r="C621" s="25" t="s">
        <v>3881</v>
      </c>
      <c r="D621" s="20"/>
      <c r="E621" s="25" t="s">
        <v>5037</v>
      </c>
      <c r="F621" s="25">
        <v>20</v>
      </c>
      <c r="G621" s="25">
        <v>11</v>
      </c>
      <c r="H621" s="25">
        <v>6321</v>
      </c>
      <c r="I621" s="25">
        <v>-14.7</v>
      </c>
      <c r="J621" s="25">
        <v>73</v>
      </c>
      <c r="K621" s="25">
        <v>0</v>
      </c>
      <c r="L621" s="25">
        <v>13021</v>
      </c>
      <c r="M621" s="25">
        <v>3</v>
      </c>
    </row>
    <row r="622" spans="1:13" x14ac:dyDescent="0.2">
      <c r="A622" s="20" t="s">
        <v>5789</v>
      </c>
      <c r="B622" s="25" t="s">
        <v>3920</v>
      </c>
      <c r="C622" s="25" t="s">
        <v>3921</v>
      </c>
      <c r="D622" s="20"/>
      <c r="E622" s="25" t="s">
        <v>5038</v>
      </c>
      <c r="F622" s="25">
        <v>17</v>
      </c>
      <c r="G622" s="25">
        <v>25</v>
      </c>
      <c r="H622" s="25">
        <v>4777.5</v>
      </c>
      <c r="I622" s="25">
        <v>15.5</v>
      </c>
      <c r="J622" s="25">
        <v>57</v>
      </c>
      <c r="K622" s="25">
        <v>31</v>
      </c>
      <c r="L622" s="25">
        <v>13119</v>
      </c>
      <c r="M622" s="25">
        <v>3</v>
      </c>
    </row>
    <row r="623" spans="1:13" x14ac:dyDescent="0.2">
      <c r="A623" s="20" t="s">
        <v>5789</v>
      </c>
      <c r="B623" s="25" t="s">
        <v>3494</v>
      </c>
      <c r="C623" s="25" t="s">
        <v>3495</v>
      </c>
      <c r="D623" s="20"/>
      <c r="E623" s="25" t="s">
        <v>5039</v>
      </c>
      <c r="F623" s="25">
        <v>43</v>
      </c>
      <c r="G623" s="25">
        <v>-82</v>
      </c>
      <c r="H623" s="25">
        <v>16303.8</v>
      </c>
      <c r="I623" s="25">
        <v>-177.8</v>
      </c>
      <c r="J623" s="25">
        <v>87</v>
      </c>
      <c r="K623" s="25">
        <v>-11</v>
      </c>
      <c r="L623" s="25">
        <v>11961</v>
      </c>
      <c r="M623" s="25">
        <v>-1</v>
      </c>
    </row>
    <row r="624" spans="1:13" x14ac:dyDescent="0.2">
      <c r="A624" s="20" t="s">
        <v>5789</v>
      </c>
      <c r="B624" s="25" t="s">
        <v>3496</v>
      </c>
      <c r="C624" s="25" t="s">
        <v>3497</v>
      </c>
      <c r="D624" s="20"/>
      <c r="E624" s="25" t="s">
        <v>5040</v>
      </c>
      <c r="F624" s="25">
        <v>18</v>
      </c>
      <c r="G624" s="25">
        <v>28</v>
      </c>
      <c r="H624" s="25">
        <v>5073</v>
      </c>
      <c r="I624" s="25">
        <v>18.399999999999999</v>
      </c>
      <c r="J624" s="25">
        <v>66</v>
      </c>
      <c r="K624" s="25">
        <v>25</v>
      </c>
      <c r="L624" s="25">
        <v>12009</v>
      </c>
      <c r="M624" s="25">
        <v>-1</v>
      </c>
    </row>
    <row r="625" spans="1:13" x14ac:dyDescent="0.2">
      <c r="A625" s="20" t="s">
        <v>5789</v>
      </c>
      <c r="B625" s="25" t="s">
        <v>3498</v>
      </c>
      <c r="C625" s="25" t="s">
        <v>3499</v>
      </c>
      <c r="D625" s="20"/>
      <c r="E625" s="25" t="s">
        <v>5041</v>
      </c>
      <c r="F625" s="25">
        <v>18</v>
      </c>
      <c r="G625" s="25">
        <v>28</v>
      </c>
      <c r="H625" s="25">
        <v>3868.4</v>
      </c>
      <c r="I625" s="25">
        <v>39.5</v>
      </c>
      <c r="J625" s="25">
        <v>78</v>
      </c>
      <c r="K625" s="25">
        <v>5</v>
      </c>
      <c r="L625" s="25">
        <v>11730</v>
      </c>
      <c r="M625" s="25">
        <v>1</v>
      </c>
    </row>
    <row r="626" spans="1:13" x14ac:dyDescent="0.2">
      <c r="A626" s="20" t="s">
        <v>5789</v>
      </c>
      <c r="B626" s="25" t="s">
        <v>3500</v>
      </c>
      <c r="C626" s="25" t="s">
        <v>3501</v>
      </c>
      <c r="D626" s="20"/>
      <c r="E626" s="25" t="s">
        <v>5042</v>
      </c>
      <c r="F626" s="25">
        <v>32</v>
      </c>
      <c r="G626" s="25">
        <v>-34</v>
      </c>
      <c r="H626" s="25">
        <v>8513.7000000000007</v>
      </c>
      <c r="I626" s="25">
        <v>-41.7</v>
      </c>
      <c r="J626" s="25">
        <v>106</v>
      </c>
      <c r="K626" s="25">
        <v>-44</v>
      </c>
      <c r="L626" s="25">
        <v>11871</v>
      </c>
      <c r="M626" s="25">
        <v>0</v>
      </c>
    </row>
    <row r="627" spans="1:13" x14ac:dyDescent="0.2">
      <c r="A627" s="20" t="s">
        <v>5789</v>
      </c>
      <c r="B627" s="25" t="s">
        <v>3801</v>
      </c>
      <c r="C627" s="25" t="s">
        <v>3802</v>
      </c>
      <c r="D627" s="20"/>
      <c r="E627" s="25" t="s">
        <v>5043</v>
      </c>
      <c r="F627" s="25">
        <v>24</v>
      </c>
      <c r="G627" s="25">
        <v>-9</v>
      </c>
      <c r="H627" s="25">
        <v>5674.1</v>
      </c>
      <c r="I627" s="25">
        <v>-2.1</v>
      </c>
      <c r="J627" s="25">
        <v>105</v>
      </c>
      <c r="K627" s="25">
        <v>-61</v>
      </c>
      <c r="L627" s="25">
        <v>14281</v>
      </c>
      <c r="M627" s="25">
        <v>-6</v>
      </c>
    </row>
    <row r="628" spans="1:13" x14ac:dyDescent="0.2">
      <c r="A628" s="20" t="s">
        <v>5789</v>
      </c>
      <c r="B628" s="25" t="s">
        <v>3842</v>
      </c>
      <c r="C628" s="25" t="s">
        <v>3843</v>
      </c>
      <c r="D628" s="20"/>
      <c r="E628" s="25" t="s">
        <v>5044</v>
      </c>
      <c r="F628" s="25">
        <v>11</v>
      </c>
      <c r="G628" s="25">
        <v>54</v>
      </c>
      <c r="H628" s="25">
        <v>3036.6</v>
      </c>
      <c r="I628" s="25">
        <v>49.6</v>
      </c>
      <c r="J628" s="25">
        <v>59</v>
      </c>
      <c r="K628" s="25">
        <v>27</v>
      </c>
      <c r="L628" s="25">
        <v>12505</v>
      </c>
      <c r="M628" s="25">
        <v>7</v>
      </c>
    </row>
    <row r="629" spans="1:13" x14ac:dyDescent="0.2">
      <c r="A629" s="20" t="s">
        <v>5789</v>
      </c>
      <c r="B629" s="25" t="s">
        <v>3884</v>
      </c>
      <c r="C629" s="25" t="s">
        <v>3885</v>
      </c>
      <c r="D629" s="20"/>
      <c r="E629" s="25" t="s">
        <v>5045</v>
      </c>
      <c r="F629" s="25">
        <v>32</v>
      </c>
      <c r="G629" s="25">
        <v>-48</v>
      </c>
      <c r="H629" s="25">
        <v>7202.8</v>
      </c>
      <c r="I629" s="25">
        <v>-32</v>
      </c>
      <c r="J629" s="25">
        <v>69</v>
      </c>
      <c r="K629" s="25">
        <v>8</v>
      </c>
      <c r="L629" s="25">
        <v>13897</v>
      </c>
      <c r="M629" s="25">
        <v>-3</v>
      </c>
    </row>
    <row r="630" spans="1:13" x14ac:dyDescent="0.2">
      <c r="A630" s="20" t="s">
        <v>5789</v>
      </c>
      <c r="B630" s="25" t="s">
        <v>3924</v>
      </c>
      <c r="C630" s="25" t="s">
        <v>3925</v>
      </c>
      <c r="D630" s="20"/>
      <c r="E630" s="25" t="s">
        <v>5046</v>
      </c>
      <c r="F630" s="25">
        <v>12</v>
      </c>
      <c r="G630" s="25">
        <v>50</v>
      </c>
      <c r="H630" s="25">
        <v>2788.7</v>
      </c>
      <c r="I630" s="25">
        <v>54.4</v>
      </c>
      <c r="J630" s="25">
        <v>90</v>
      </c>
      <c r="K630" s="25">
        <v>-32</v>
      </c>
      <c r="L630" s="25">
        <v>13694</v>
      </c>
      <c r="M630" s="25">
        <v>-1</v>
      </c>
    </row>
    <row r="631" spans="1:13" x14ac:dyDescent="0.2">
      <c r="A631" s="20" t="s">
        <v>5789</v>
      </c>
      <c r="B631" s="25" t="s">
        <v>3552</v>
      </c>
      <c r="C631" s="25" t="s">
        <v>3553</v>
      </c>
      <c r="D631" s="20"/>
      <c r="E631" s="25" t="s">
        <v>5047</v>
      </c>
      <c r="F631" s="25">
        <v>25</v>
      </c>
      <c r="G631" s="25">
        <v>-3</v>
      </c>
      <c r="H631" s="25">
        <v>6899.9</v>
      </c>
      <c r="I631" s="25">
        <v>-13.5</v>
      </c>
      <c r="J631" s="25">
        <v>79</v>
      </c>
      <c r="K631" s="25">
        <v>3</v>
      </c>
      <c r="L631" s="25">
        <v>11675</v>
      </c>
      <c r="M631" s="25">
        <v>2</v>
      </c>
    </row>
    <row r="632" spans="1:13" x14ac:dyDescent="0.2">
      <c r="A632" s="20" t="s">
        <v>5789</v>
      </c>
      <c r="B632" s="25" t="s">
        <v>3554</v>
      </c>
      <c r="C632" s="25" t="s">
        <v>3555</v>
      </c>
      <c r="D632" s="20"/>
      <c r="E632" s="25" t="s">
        <v>5048</v>
      </c>
      <c r="F632" s="25">
        <v>2</v>
      </c>
      <c r="G632" s="25">
        <v>98</v>
      </c>
      <c r="H632" s="25">
        <v>391.2</v>
      </c>
      <c r="I632" s="25">
        <v>100.3</v>
      </c>
      <c r="J632" s="25">
        <v>58</v>
      </c>
      <c r="K632" s="25">
        <v>39</v>
      </c>
      <c r="L632" s="25">
        <v>13067</v>
      </c>
      <c r="M632" s="25">
        <v>-10</v>
      </c>
    </row>
    <row r="633" spans="1:13" x14ac:dyDescent="0.2">
      <c r="A633" s="20" t="s">
        <v>5789</v>
      </c>
      <c r="B633" s="25" t="s">
        <v>3805</v>
      </c>
      <c r="C633" s="25" t="s">
        <v>3806</v>
      </c>
      <c r="D633" s="20"/>
      <c r="E633" s="25" t="s">
        <v>5049</v>
      </c>
      <c r="F633" s="25">
        <v>22</v>
      </c>
      <c r="G633" s="25">
        <v>1</v>
      </c>
      <c r="H633" s="25">
        <v>5393.9</v>
      </c>
      <c r="I633" s="25">
        <v>3.4</v>
      </c>
      <c r="J633" s="25">
        <v>89</v>
      </c>
      <c r="K633" s="25">
        <v>-30</v>
      </c>
      <c r="L633" s="25">
        <v>13840</v>
      </c>
      <c r="M633" s="25">
        <v>-3</v>
      </c>
    </row>
    <row r="634" spans="1:13" x14ac:dyDescent="0.2">
      <c r="A634" s="20" t="s">
        <v>5789</v>
      </c>
      <c r="B634" s="25" t="s">
        <v>3846</v>
      </c>
      <c r="C634" s="25" t="s">
        <v>3848</v>
      </c>
      <c r="D634" s="20"/>
      <c r="E634" s="25" t="s">
        <v>5050</v>
      </c>
      <c r="F634" s="25">
        <v>18</v>
      </c>
      <c r="G634" s="25">
        <v>20</v>
      </c>
      <c r="H634" s="25">
        <v>4508.3999999999996</v>
      </c>
      <c r="I634" s="25">
        <v>20.8</v>
      </c>
      <c r="J634" s="25">
        <v>90</v>
      </c>
      <c r="K634" s="25">
        <v>-32</v>
      </c>
      <c r="L634" s="25">
        <v>13376</v>
      </c>
      <c r="M634" s="25">
        <v>1</v>
      </c>
    </row>
    <row r="635" spans="1:13" x14ac:dyDescent="0.2">
      <c r="A635" s="20" t="s">
        <v>5789</v>
      </c>
      <c r="B635" s="25" t="s">
        <v>3888</v>
      </c>
      <c r="C635" s="25" t="s">
        <v>3889</v>
      </c>
      <c r="D635" s="20"/>
      <c r="E635" s="25" t="s">
        <v>5051</v>
      </c>
      <c r="F635" s="25">
        <v>13</v>
      </c>
      <c r="G635" s="25">
        <v>45</v>
      </c>
      <c r="H635" s="25">
        <v>3417.6</v>
      </c>
      <c r="I635" s="25">
        <v>42.1</v>
      </c>
      <c r="J635" s="25">
        <v>90</v>
      </c>
      <c r="K635" s="25">
        <v>-32</v>
      </c>
      <c r="L635" s="25">
        <v>13570</v>
      </c>
      <c r="M635" s="25">
        <v>-1</v>
      </c>
    </row>
    <row r="636" spans="1:13" x14ac:dyDescent="0.2">
      <c r="A636" s="20" t="s">
        <v>5789</v>
      </c>
      <c r="B636" s="25" t="s">
        <v>3928</v>
      </c>
      <c r="C636" s="25" t="s">
        <v>3929</v>
      </c>
      <c r="D636" s="20"/>
      <c r="E636" s="25" t="s">
        <v>5052</v>
      </c>
      <c r="F636" s="25">
        <v>27</v>
      </c>
      <c r="G636" s="25">
        <v>-24</v>
      </c>
      <c r="H636" s="25">
        <v>7490.4</v>
      </c>
      <c r="I636" s="25">
        <v>-37.700000000000003</v>
      </c>
      <c r="J636" s="25">
        <v>73</v>
      </c>
      <c r="K636" s="25">
        <v>0</v>
      </c>
      <c r="L636" s="25">
        <v>13088</v>
      </c>
      <c r="M636" s="25">
        <v>3</v>
      </c>
    </row>
    <row r="637" spans="1:13" x14ac:dyDescent="0.2">
      <c r="A637" s="20" t="s">
        <v>5789</v>
      </c>
      <c r="B637" s="25" t="s">
        <v>3611</v>
      </c>
      <c r="C637" s="25" t="s">
        <v>3612</v>
      </c>
      <c r="D637" s="20"/>
      <c r="E637" s="25" t="s">
        <v>5053</v>
      </c>
      <c r="F637" s="25">
        <v>18</v>
      </c>
      <c r="G637" s="25">
        <v>28</v>
      </c>
      <c r="H637" s="25">
        <v>4230</v>
      </c>
      <c r="I637" s="25">
        <v>33.200000000000003</v>
      </c>
      <c r="J637" s="25">
        <v>96</v>
      </c>
      <c r="K637" s="25">
        <v>-26</v>
      </c>
      <c r="L637" s="25">
        <v>10709</v>
      </c>
      <c r="M637" s="25">
        <v>10</v>
      </c>
    </row>
    <row r="638" spans="1:13" x14ac:dyDescent="0.2">
      <c r="A638" s="20" t="s">
        <v>5789</v>
      </c>
      <c r="B638" s="25" t="s">
        <v>3613</v>
      </c>
      <c r="C638" s="25" t="s">
        <v>3614</v>
      </c>
      <c r="D638" s="20"/>
      <c r="E638" s="25" t="s">
        <v>5054</v>
      </c>
      <c r="F638" s="25">
        <v>23</v>
      </c>
      <c r="G638" s="25">
        <v>6</v>
      </c>
      <c r="H638" s="25">
        <v>6216.5</v>
      </c>
      <c r="I638" s="25">
        <v>-1.6</v>
      </c>
      <c r="J638" s="25">
        <v>132</v>
      </c>
      <c r="K638" s="25">
        <v>-89</v>
      </c>
      <c r="L638" s="25">
        <v>10298</v>
      </c>
      <c r="M638" s="25">
        <v>13</v>
      </c>
    </row>
    <row r="639" spans="1:13" x14ac:dyDescent="0.2">
      <c r="A639" s="20" t="s">
        <v>5789</v>
      </c>
      <c r="B639" s="25" t="s">
        <v>3809</v>
      </c>
      <c r="C639" s="25" t="s">
        <v>3810</v>
      </c>
      <c r="D639" s="20"/>
      <c r="E639" s="25" t="s">
        <v>5055</v>
      </c>
      <c r="F639" s="25">
        <v>36</v>
      </c>
      <c r="G639" s="25">
        <v>-67</v>
      </c>
      <c r="H639" s="25">
        <v>8383.2999999999993</v>
      </c>
      <c r="I639" s="25">
        <v>-55.1</v>
      </c>
      <c r="J639" s="25">
        <v>70</v>
      </c>
      <c r="K639" s="25">
        <v>6</v>
      </c>
      <c r="L639" s="25">
        <v>13845</v>
      </c>
      <c r="M639" s="25">
        <v>-3</v>
      </c>
    </row>
    <row r="640" spans="1:13" x14ac:dyDescent="0.2">
      <c r="A640" s="20" t="s">
        <v>5789</v>
      </c>
      <c r="B640" s="25" t="s">
        <v>3892</v>
      </c>
      <c r="C640" s="25" t="s">
        <v>3893</v>
      </c>
      <c r="D640" s="20"/>
      <c r="E640" s="25" t="s">
        <v>5056</v>
      </c>
      <c r="F640" s="25">
        <v>8</v>
      </c>
      <c r="G640" s="25">
        <v>69</v>
      </c>
      <c r="H640" s="25">
        <v>1783.5</v>
      </c>
      <c r="I640" s="25">
        <v>74.099999999999994</v>
      </c>
      <c r="J640" s="25">
        <v>88</v>
      </c>
      <c r="K640" s="25">
        <v>-28</v>
      </c>
      <c r="L640" s="25">
        <v>13071</v>
      </c>
      <c r="M640" s="25">
        <v>3</v>
      </c>
    </row>
    <row r="641" spans="1:13" x14ac:dyDescent="0.2">
      <c r="A641" s="20" t="s">
        <v>5789</v>
      </c>
      <c r="B641" s="25" t="s">
        <v>3932</v>
      </c>
      <c r="C641" s="25" t="s">
        <v>3934</v>
      </c>
      <c r="D641" s="20"/>
      <c r="E641" s="25" t="s">
        <v>5057</v>
      </c>
      <c r="F641" s="25">
        <v>22</v>
      </c>
      <c r="G641" s="25">
        <v>1</v>
      </c>
      <c r="H641" s="25">
        <v>5041.1000000000004</v>
      </c>
      <c r="I641" s="25">
        <v>10.3</v>
      </c>
      <c r="J641" s="25">
        <v>76</v>
      </c>
      <c r="K641" s="25">
        <v>-5</v>
      </c>
      <c r="L641" s="25">
        <v>13621</v>
      </c>
      <c r="M641" s="25">
        <v>-1</v>
      </c>
    </row>
    <row r="642" spans="1:13" x14ac:dyDescent="0.2">
      <c r="A642" s="20" t="s">
        <v>5789</v>
      </c>
      <c r="B642" s="25" t="s">
        <v>3664</v>
      </c>
      <c r="C642" s="25" t="s">
        <v>3665</v>
      </c>
      <c r="D642" s="20"/>
      <c r="E642" s="25" t="s">
        <v>5058</v>
      </c>
      <c r="F642" s="25">
        <v>0</v>
      </c>
      <c r="G642" s="25">
        <v>107</v>
      </c>
      <c r="H642" s="25">
        <v>0</v>
      </c>
      <c r="I642" s="25">
        <v>107.1</v>
      </c>
      <c r="J642" s="25">
        <v>45</v>
      </c>
      <c r="K642" s="25">
        <v>62</v>
      </c>
      <c r="L642" s="25">
        <v>10331</v>
      </c>
      <c r="M642" s="25">
        <v>13</v>
      </c>
    </row>
    <row r="643" spans="1:13" x14ac:dyDescent="0.2">
      <c r="A643" s="20" t="s">
        <v>5789</v>
      </c>
      <c r="B643" s="25" t="s">
        <v>3666</v>
      </c>
      <c r="C643" s="25" t="s">
        <v>3667</v>
      </c>
      <c r="D643" s="20"/>
      <c r="E643" s="25" t="s">
        <v>5059</v>
      </c>
      <c r="F643" s="25">
        <v>22</v>
      </c>
      <c r="G643" s="25">
        <v>10</v>
      </c>
      <c r="H643" s="25">
        <v>6315.5</v>
      </c>
      <c r="I643" s="25">
        <v>-3.3</v>
      </c>
      <c r="J643" s="25">
        <v>68</v>
      </c>
      <c r="K643" s="25">
        <v>22</v>
      </c>
      <c r="L643" s="25">
        <v>10512</v>
      </c>
      <c r="M643" s="25">
        <v>12</v>
      </c>
    </row>
    <row r="644" spans="1:13" x14ac:dyDescent="0.2">
      <c r="A644" s="20" t="s">
        <v>5789</v>
      </c>
      <c r="B644" s="25" t="s">
        <v>3668</v>
      </c>
      <c r="C644" s="25" t="s">
        <v>3669</v>
      </c>
      <c r="D644" s="20"/>
      <c r="E644" s="25" t="s">
        <v>5060</v>
      </c>
      <c r="F644" s="25">
        <v>19</v>
      </c>
      <c r="G644" s="25">
        <v>23</v>
      </c>
      <c r="H644" s="25">
        <v>5039.7</v>
      </c>
      <c r="I644" s="25">
        <v>19</v>
      </c>
      <c r="J644" s="25">
        <v>42</v>
      </c>
      <c r="K644" s="25">
        <v>67</v>
      </c>
      <c r="L644" s="25">
        <v>11449</v>
      </c>
      <c r="M644" s="25">
        <v>4</v>
      </c>
    </row>
    <row r="645" spans="1:13" x14ac:dyDescent="0.2">
      <c r="A645" s="20" t="s">
        <v>5789</v>
      </c>
      <c r="B645" s="25" t="s">
        <v>3813</v>
      </c>
      <c r="C645" s="25" t="s">
        <v>3814</v>
      </c>
      <c r="D645" s="20"/>
      <c r="E645" s="25" t="s">
        <v>5061</v>
      </c>
      <c r="F645" s="25">
        <v>18</v>
      </c>
      <c r="G645" s="25">
        <v>20</v>
      </c>
      <c r="H645" s="25">
        <v>4311.8999999999996</v>
      </c>
      <c r="I645" s="25">
        <v>24.6</v>
      </c>
      <c r="J645" s="25">
        <v>80</v>
      </c>
      <c r="K645" s="25">
        <v>-13</v>
      </c>
      <c r="L645" s="25">
        <v>14041</v>
      </c>
      <c r="M645" s="25">
        <v>-4</v>
      </c>
    </row>
    <row r="646" spans="1:13" x14ac:dyDescent="0.2">
      <c r="A646" s="20" t="s">
        <v>5789</v>
      </c>
      <c r="B646" s="25" t="s">
        <v>3855</v>
      </c>
      <c r="C646" s="25" t="s">
        <v>3856</v>
      </c>
      <c r="D646" s="20"/>
      <c r="E646" s="25" t="s">
        <v>5062</v>
      </c>
      <c r="F646" s="25">
        <v>21</v>
      </c>
      <c r="G646" s="25">
        <v>6</v>
      </c>
      <c r="H646" s="25">
        <v>5294.9</v>
      </c>
      <c r="I646" s="25">
        <v>5.4</v>
      </c>
      <c r="J646" s="25">
        <v>110</v>
      </c>
      <c r="K646" s="25">
        <v>-70</v>
      </c>
      <c r="L646" s="25">
        <v>14295</v>
      </c>
      <c r="M646" s="25">
        <v>-6</v>
      </c>
    </row>
    <row r="647" spans="1:13" x14ac:dyDescent="0.2">
      <c r="A647" s="20" t="s">
        <v>5789</v>
      </c>
      <c r="B647" s="25" t="s">
        <v>3720</v>
      </c>
      <c r="C647" s="25" t="s">
        <v>3721</v>
      </c>
      <c r="D647" s="20"/>
      <c r="E647" s="25" t="s">
        <v>5063</v>
      </c>
      <c r="F647" s="25">
        <v>22</v>
      </c>
      <c r="G647" s="25">
        <v>10</v>
      </c>
      <c r="H647" s="25">
        <v>5958.5</v>
      </c>
      <c r="I647" s="25">
        <v>3</v>
      </c>
      <c r="J647" s="25">
        <v>69</v>
      </c>
      <c r="K647" s="25">
        <v>20</v>
      </c>
      <c r="L647" s="25">
        <v>12173</v>
      </c>
      <c r="M647" s="25">
        <v>-2</v>
      </c>
    </row>
    <row r="648" spans="1:13" x14ac:dyDescent="0.2">
      <c r="A648" s="20" t="s">
        <v>5789</v>
      </c>
      <c r="B648" s="25" t="s">
        <v>3857</v>
      </c>
      <c r="C648" s="25" t="s">
        <v>3858</v>
      </c>
      <c r="D648" s="20"/>
      <c r="E648" s="25" t="s">
        <v>5064</v>
      </c>
      <c r="F648" s="25">
        <v>27</v>
      </c>
      <c r="G648" s="25">
        <v>-24</v>
      </c>
      <c r="H648" s="25">
        <v>6532.3</v>
      </c>
      <c r="I648" s="25">
        <v>-18.899999999999999</v>
      </c>
      <c r="J648" s="25">
        <v>92</v>
      </c>
      <c r="K648" s="25">
        <v>-36</v>
      </c>
      <c r="L648" s="25">
        <v>14309</v>
      </c>
      <c r="M648" s="25">
        <v>-6</v>
      </c>
    </row>
    <row r="649" spans="1:13" x14ac:dyDescent="0.2">
      <c r="A649" s="20" t="s">
        <v>5789</v>
      </c>
      <c r="B649" s="25" t="s">
        <v>3426</v>
      </c>
      <c r="C649" s="25" t="s">
        <v>3428</v>
      </c>
      <c r="D649" s="20"/>
      <c r="E649" s="25" t="s">
        <v>5065</v>
      </c>
      <c r="F649" s="25">
        <v>11</v>
      </c>
      <c r="G649" s="25">
        <v>58</v>
      </c>
      <c r="H649" s="25">
        <v>3318.6</v>
      </c>
      <c r="I649" s="25">
        <v>49.1</v>
      </c>
      <c r="J649" s="25">
        <v>88</v>
      </c>
      <c r="K649" s="25">
        <v>-13</v>
      </c>
      <c r="L649" s="25">
        <v>12595</v>
      </c>
      <c r="M649" s="25">
        <v>-6</v>
      </c>
    </row>
    <row r="650" spans="1:13" x14ac:dyDescent="0.2">
      <c r="A650" s="20" t="s">
        <v>5789</v>
      </c>
      <c r="B650" s="25" t="s">
        <v>3422</v>
      </c>
      <c r="C650" s="25" t="s">
        <v>3423</v>
      </c>
      <c r="D650" s="20"/>
      <c r="E650" s="25" t="s">
        <v>5066</v>
      </c>
      <c r="F650" s="25">
        <v>31</v>
      </c>
      <c r="G650" s="25">
        <v>-30</v>
      </c>
      <c r="H650" s="25">
        <v>6989.2</v>
      </c>
      <c r="I650" s="25">
        <v>-15.1</v>
      </c>
      <c r="J650" s="25">
        <v>103</v>
      </c>
      <c r="K650" s="25">
        <v>-39</v>
      </c>
      <c r="L650" s="25">
        <v>12704</v>
      </c>
      <c r="M650" s="25">
        <v>-7</v>
      </c>
    </row>
    <row r="651" spans="1:13" x14ac:dyDescent="0.2">
      <c r="A651" s="20" t="s">
        <v>5789</v>
      </c>
      <c r="B651" s="25" t="s">
        <v>3492</v>
      </c>
      <c r="C651" s="25" t="s">
        <v>3493</v>
      </c>
      <c r="D651" s="20"/>
      <c r="E651" s="25" t="s">
        <v>5067</v>
      </c>
      <c r="F651" s="25">
        <v>33</v>
      </c>
      <c r="G651" s="25">
        <v>-38</v>
      </c>
      <c r="H651" s="25">
        <v>8428.2000000000007</v>
      </c>
      <c r="I651" s="25">
        <v>-40.200000000000003</v>
      </c>
      <c r="J651" s="25">
        <v>70</v>
      </c>
      <c r="K651" s="25">
        <v>19</v>
      </c>
      <c r="L651" s="25">
        <v>11993</v>
      </c>
      <c r="M651" s="25">
        <v>-1</v>
      </c>
    </row>
    <row r="652" spans="1:13" x14ac:dyDescent="0.2">
      <c r="A652" s="20" t="s">
        <v>5789</v>
      </c>
      <c r="B652" s="25" t="s">
        <v>3378</v>
      </c>
      <c r="C652" s="25" t="s">
        <v>3379</v>
      </c>
      <c r="D652" s="20"/>
      <c r="E652" s="25" t="s">
        <v>5068</v>
      </c>
      <c r="F652" s="25">
        <v>44</v>
      </c>
      <c r="G652" s="25">
        <v>-87</v>
      </c>
      <c r="H652" s="25">
        <v>13061.4</v>
      </c>
      <c r="I652" s="25">
        <v>-121.2</v>
      </c>
      <c r="J652" s="25">
        <v>72</v>
      </c>
      <c r="K652" s="25">
        <v>15</v>
      </c>
      <c r="L652" s="25">
        <v>12157</v>
      </c>
      <c r="M652" s="25">
        <v>-2</v>
      </c>
    </row>
    <row r="653" spans="1:13" x14ac:dyDescent="0.2">
      <c r="A653" s="20" t="s">
        <v>5789</v>
      </c>
      <c r="B653" s="25" t="s">
        <v>3478</v>
      </c>
      <c r="C653" s="25" t="s">
        <v>3479</v>
      </c>
      <c r="D653" s="20"/>
      <c r="E653" s="25" t="s">
        <v>5069</v>
      </c>
      <c r="F653" s="25">
        <v>22</v>
      </c>
      <c r="G653" s="25">
        <v>10</v>
      </c>
      <c r="H653" s="25">
        <v>5304.2</v>
      </c>
      <c r="I653" s="25">
        <v>14.4</v>
      </c>
      <c r="J653" s="25">
        <v>114</v>
      </c>
      <c r="K653" s="25">
        <v>-58</v>
      </c>
      <c r="L653" s="25">
        <v>12510</v>
      </c>
      <c r="M653" s="25">
        <v>-5</v>
      </c>
    </row>
    <row r="654" spans="1:13" x14ac:dyDescent="0.2">
      <c r="A654" s="20" t="s">
        <v>5789</v>
      </c>
      <c r="B654" s="25" t="s">
        <v>3322</v>
      </c>
      <c r="C654" s="25" t="s">
        <v>3323</v>
      </c>
      <c r="D654" s="20"/>
      <c r="E654" s="25" t="s">
        <v>5070</v>
      </c>
      <c r="F654" s="25">
        <v>20</v>
      </c>
      <c r="G654" s="25">
        <v>19</v>
      </c>
      <c r="H654" s="25">
        <v>5687.1</v>
      </c>
      <c r="I654" s="25">
        <v>7.7</v>
      </c>
      <c r="J654" s="25">
        <v>63</v>
      </c>
      <c r="K654" s="25">
        <v>31</v>
      </c>
      <c r="L654" s="25">
        <v>12164</v>
      </c>
      <c r="M654" s="25">
        <v>-2</v>
      </c>
    </row>
    <row r="655" spans="1:13" x14ac:dyDescent="0.2">
      <c r="A655" s="20" t="s">
        <v>5789</v>
      </c>
      <c r="B655" s="25" t="s">
        <v>3336</v>
      </c>
      <c r="C655" s="25" t="s">
        <v>3337</v>
      </c>
      <c r="D655" s="20"/>
      <c r="E655" s="25" t="s">
        <v>5071</v>
      </c>
      <c r="F655" s="25">
        <v>32</v>
      </c>
      <c r="G655" s="25">
        <v>-34</v>
      </c>
      <c r="H655" s="25">
        <v>7840.9</v>
      </c>
      <c r="I655" s="25">
        <v>-29.9</v>
      </c>
      <c r="J655" s="25">
        <v>119</v>
      </c>
      <c r="K655" s="25">
        <v>-66</v>
      </c>
      <c r="L655" s="25">
        <v>12750</v>
      </c>
      <c r="M655" s="25">
        <v>-7</v>
      </c>
    </row>
    <row r="656" spans="1:13" x14ac:dyDescent="0.2">
      <c r="A656" s="20" t="s">
        <v>5789</v>
      </c>
      <c r="B656" s="25" t="s">
        <v>3724</v>
      </c>
      <c r="C656" s="25" t="s">
        <v>3725</v>
      </c>
      <c r="D656" s="20"/>
      <c r="E656" s="25" t="s">
        <v>5072</v>
      </c>
      <c r="F656" s="25">
        <v>2</v>
      </c>
      <c r="G656" s="25">
        <v>98</v>
      </c>
      <c r="H656" s="25">
        <v>387.5</v>
      </c>
      <c r="I656" s="25">
        <v>100.3</v>
      </c>
      <c r="J656" s="25">
        <v>18</v>
      </c>
      <c r="K656" s="25">
        <v>109</v>
      </c>
      <c r="L656" s="25">
        <v>11735</v>
      </c>
      <c r="M656" s="25">
        <v>1</v>
      </c>
    </row>
    <row r="657" spans="1:13" x14ac:dyDescent="0.2">
      <c r="A657" s="20" t="s">
        <v>5789</v>
      </c>
      <c r="B657" s="25" t="s">
        <v>3726</v>
      </c>
      <c r="C657" s="25" t="s">
        <v>3727</v>
      </c>
      <c r="D657" s="20"/>
      <c r="E657" s="25" t="s">
        <v>5073</v>
      </c>
      <c r="F657" s="25">
        <v>26</v>
      </c>
      <c r="G657" s="25">
        <v>-8</v>
      </c>
      <c r="H657" s="25">
        <v>6902.7</v>
      </c>
      <c r="I657" s="25">
        <v>-13.5</v>
      </c>
      <c r="J657" s="25">
        <v>80</v>
      </c>
      <c r="K657" s="25">
        <v>1</v>
      </c>
      <c r="L657" s="25">
        <v>12387</v>
      </c>
      <c r="M657" s="25">
        <v>-4</v>
      </c>
    </row>
    <row r="658" spans="1:13" x14ac:dyDescent="0.2">
      <c r="A658" s="20" t="s">
        <v>5789</v>
      </c>
      <c r="B658" s="25" t="s">
        <v>3530</v>
      </c>
      <c r="C658" s="25" t="s">
        <v>3531</v>
      </c>
      <c r="D658" s="20"/>
      <c r="E658" s="25" t="s">
        <v>5074</v>
      </c>
      <c r="F658" s="25">
        <v>32</v>
      </c>
      <c r="G658" s="25">
        <v>-34</v>
      </c>
      <c r="H658" s="25">
        <v>7462.2</v>
      </c>
      <c r="I658" s="25">
        <v>-23.3</v>
      </c>
      <c r="J658" s="25">
        <v>123</v>
      </c>
      <c r="K658" s="25">
        <v>-73</v>
      </c>
      <c r="L658" s="25">
        <v>12281</v>
      </c>
      <c r="M658" s="25">
        <v>-3</v>
      </c>
    </row>
    <row r="659" spans="1:13" x14ac:dyDescent="0.2">
      <c r="A659" s="20" t="s">
        <v>5789</v>
      </c>
      <c r="B659" s="25" t="s">
        <v>3223</v>
      </c>
      <c r="C659" s="25" t="s">
        <v>3224</v>
      </c>
      <c r="D659" s="20"/>
      <c r="E659" s="25" t="s">
        <v>5075</v>
      </c>
      <c r="F659" s="25">
        <v>22</v>
      </c>
      <c r="G659" s="25">
        <v>10</v>
      </c>
      <c r="H659" s="25">
        <v>5375.4</v>
      </c>
      <c r="I659" s="25">
        <v>13.1</v>
      </c>
      <c r="J659" s="25">
        <v>115</v>
      </c>
      <c r="K659" s="25">
        <v>-59</v>
      </c>
      <c r="L659" s="25">
        <v>11731</v>
      </c>
      <c r="M659" s="25">
        <v>1</v>
      </c>
    </row>
    <row r="660" spans="1:13" x14ac:dyDescent="0.2">
      <c r="A660" s="20" t="s">
        <v>5789</v>
      </c>
      <c r="B660" s="25" t="s">
        <v>3947</v>
      </c>
      <c r="C660" s="25" t="s">
        <v>3948</v>
      </c>
      <c r="D660" s="20"/>
      <c r="E660" s="25" t="s">
        <v>5076</v>
      </c>
      <c r="F660" s="25">
        <v>27</v>
      </c>
      <c r="G660" s="25">
        <v>-24</v>
      </c>
      <c r="H660" s="25">
        <v>6914.3</v>
      </c>
      <c r="I660" s="25">
        <v>-26.4</v>
      </c>
      <c r="J660" s="25">
        <v>71</v>
      </c>
      <c r="K660" s="25">
        <v>4</v>
      </c>
      <c r="L660" s="25">
        <v>13467</v>
      </c>
      <c r="M660" s="25">
        <v>0</v>
      </c>
    </row>
    <row r="661" spans="1:13" x14ac:dyDescent="0.2">
      <c r="A661" s="20" t="s">
        <v>5789</v>
      </c>
      <c r="B661" s="25" t="s">
        <v>3247</v>
      </c>
      <c r="C661" s="25" t="s">
        <v>3248</v>
      </c>
      <c r="D661" s="20"/>
      <c r="E661" s="25" t="s">
        <v>5077</v>
      </c>
      <c r="F661" s="25">
        <v>14</v>
      </c>
      <c r="G661" s="25">
        <v>45</v>
      </c>
      <c r="H661" s="25">
        <v>3171.1</v>
      </c>
      <c r="I661" s="25">
        <v>51.7</v>
      </c>
      <c r="J661" s="25">
        <v>129</v>
      </c>
      <c r="K661" s="25">
        <v>-84</v>
      </c>
      <c r="L661" s="25">
        <v>12108</v>
      </c>
      <c r="M661" s="25">
        <v>-2</v>
      </c>
    </row>
    <row r="662" spans="1:13" x14ac:dyDescent="0.2">
      <c r="A662" s="20" t="s">
        <v>5789</v>
      </c>
      <c r="B662" s="25" t="s">
        <v>3674</v>
      </c>
      <c r="C662" s="25" t="s">
        <v>3675</v>
      </c>
      <c r="D662" s="20"/>
      <c r="E662" s="25" t="s">
        <v>5078</v>
      </c>
      <c r="F662" s="25">
        <v>30</v>
      </c>
      <c r="G662" s="25">
        <v>-25</v>
      </c>
      <c r="H662" s="25">
        <v>7337.8</v>
      </c>
      <c r="I662" s="25">
        <v>-21.1</v>
      </c>
      <c r="J662" s="25">
        <v>94</v>
      </c>
      <c r="K662" s="25">
        <v>-23</v>
      </c>
      <c r="L662" s="25">
        <v>12553</v>
      </c>
      <c r="M662" s="25">
        <v>-6</v>
      </c>
    </row>
    <row r="663" spans="1:13" x14ac:dyDescent="0.2">
      <c r="A663" s="20" t="s">
        <v>5789</v>
      </c>
      <c r="B663" s="25" t="s">
        <v>3582</v>
      </c>
      <c r="C663" s="25" t="s">
        <v>3583</v>
      </c>
      <c r="D663" s="20"/>
      <c r="E663" s="25" t="s">
        <v>5079</v>
      </c>
      <c r="F663" s="25">
        <v>21</v>
      </c>
      <c r="G663" s="25">
        <v>14</v>
      </c>
      <c r="H663" s="25">
        <v>5393.4</v>
      </c>
      <c r="I663" s="25">
        <v>12.8</v>
      </c>
      <c r="J663" s="25">
        <v>73</v>
      </c>
      <c r="K663" s="25">
        <v>13</v>
      </c>
      <c r="L663" s="25">
        <v>11344</v>
      </c>
      <c r="M663" s="25">
        <v>5</v>
      </c>
    </row>
    <row r="664" spans="1:13" x14ac:dyDescent="0.2">
      <c r="A664" s="20" t="s">
        <v>5789</v>
      </c>
      <c r="B664" s="25" t="s">
        <v>3235</v>
      </c>
      <c r="C664" s="25" t="s">
        <v>3236</v>
      </c>
      <c r="D664" s="20"/>
      <c r="E664" s="25" t="s">
        <v>5080</v>
      </c>
      <c r="F664" s="25">
        <v>16</v>
      </c>
      <c r="G664" s="25">
        <v>36</v>
      </c>
      <c r="H664" s="25">
        <v>3424.1</v>
      </c>
      <c r="I664" s="25">
        <v>47.3</v>
      </c>
      <c r="J664" s="25">
        <v>114</v>
      </c>
      <c r="K664" s="25">
        <v>-58</v>
      </c>
      <c r="L664" s="25">
        <v>12993</v>
      </c>
      <c r="M664" s="25">
        <v>-9</v>
      </c>
    </row>
    <row r="665" spans="1:13" x14ac:dyDescent="0.2">
      <c r="A665" s="20" t="s">
        <v>5789</v>
      </c>
      <c r="B665" s="25" t="s">
        <v>3278</v>
      </c>
      <c r="C665" s="25" t="s">
        <v>3279</v>
      </c>
      <c r="D665" s="20"/>
      <c r="E665" s="25" t="s">
        <v>5081</v>
      </c>
      <c r="F665" s="25">
        <v>37</v>
      </c>
      <c r="G665" s="25">
        <v>-56</v>
      </c>
      <c r="H665" s="25">
        <v>9351.1</v>
      </c>
      <c r="I665" s="25">
        <v>-56.3</v>
      </c>
      <c r="J665" s="25">
        <v>109</v>
      </c>
      <c r="K665" s="25">
        <v>-49</v>
      </c>
      <c r="L665" s="25">
        <v>11974</v>
      </c>
      <c r="M665" s="25">
        <v>-1</v>
      </c>
    </row>
    <row r="666" spans="1:13" x14ac:dyDescent="0.2">
      <c r="A666" s="20" t="s">
        <v>5789</v>
      </c>
      <c r="B666" s="25" t="s">
        <v>3472</v>
      </c>
      <c r="C666" s="25" t="s">
        <v>3473</v>
      </c>
      <c r="D666" s="20"/>
      <c r="E666" s="25" t="s">
        <v>5082</v>
      </c>
      <c r="F666" s="25">
        <v>24</v>
      </c>
      <c r="G666" s="25">
        <v>1</v>
      </c>
      <c r="H666" s="25">
        <v>5670.4</v>
      </c>
      <c r="I666" s="25">
        <v>8</v>
      </c>
      <c r="J666" s="25">
        <v>122</v>
      </c>
      <c r="K666" s="25">
        <v>-72</v>
      </c>
      <c r="L666" s="25">
        <v>12069</v>
      </c>
      <c r="M666" s="25">
        <v>-2</v>
      </c>
    </row>
    <row r="667" spans="1:13" x14ac:dyDescent="0.2">
      <c r="A667" s="20" t="s">
        <v>5789</v>
      </c>
      <c r="B667" s="25" t="s">
        <v>3639</v>
      </c>
      <c r="C667" s="25" t="s">
        <v>3640</v>
      </c>
      <c r="D667" s="20"/>
      <c r="E667" s="25" t="s">
        <v>5083</v>
      </c>
      <c r="F667" s="25">
        <v>27</v>
      </c>
      <c r="G667" s="25">
        <v>-12</v>
      </c>
      <c r="H667" s="25">
        <v>7259.7</v>
      </c>
      <c r="I667" s="25">
        <v>-19.8</v>
      </c>
      <c r="J667" s="25">
        <v>81</v>
      </c>
      <c r="K667" s="25">
        <v>0</v>
      </c>
      <c r="L667" s="25">
        <v>12168</v>
      </c>
      <c r="M667" s="25">
        <v>-2</v>
      </c>
    </row>
    <row r="668" spans="1:13" x14ac:dyDescent="0.2">
      <c r="A668" s="20" t="s">
        <v>5789</v>
      </c>
      <c r="B668" s="25" t="s">
        <v>3470</v>
      </c>
      <c r="C668" s="25" t="s">
        <v>3471</v>
      </c>
      <c r="D668" s="20"/>
      <c r="E668" s="25" t="s">
        <v>5084</v>
      </c>
      <c r="F668" s="25">
        <v>23</v>
      </c>
      <c r="G668" s="25">
        <v>6</v>
      </c>
      <c r="H668" s="25">
        <v>6807.5</v>
      </c>
      <c r="I668" s="25">
        <v>-11.9</v>
      </c>
      <c r="J668" s="25">
        <v>87</v>
      </c>
      <c r="K668" s="25">
        <v>-11</v>
      </c>
      <c r="L668" s="25">
        <v>12554</v>
      </c>
      <c r="M668" s="25">
        <v>-6</v>
      </c>
    </row>
    <row r="669" spans="1:13" x14ac:dyDescent="0.2">
      <c r="A669" s="20" t="s">
        <v>5789</v>
      </c>
      <c r="B669" s="25" t="s">
        <v>3306</v>
      </c>
      <c r="C669" s="25" t="s">
        <v>3307</v>
      </c>
      <c r="D669" s="20"/>
      <c r="E669" s="25" t="s">
        <v>5085</v>
      </c>
      <c r="F669" s="25">
        <v>30</v>
      </c>
      <c r="G669" s="25">
        <v>-25</v>
      </c>
      <c r="H669" s="25">
        <v>6923.1</v>
      </c>
      <c r="I669" s="25">
        <v>-13.9</v>
      </c>
      <c r="J669" s="25">
        <v>98</v>
      </c>
      <c r="K669" s="25">
        <v>-30</v>
      </c>
      <c r="L669" s="25">
        <v>13365</v>
      </c>
      <c r="M669" s="25">
        <v>-12</v>
      </c>
    </row>
    <row r="670" spans="1:13" x14ac:dyDescent="0.2">
      <c r="A670" s="20" t="s">
        <v>5789</v>
      </c>
      <c r="B670" s="25" t="s">
        <v>3282</v>
      </c>
      <c r="C670" s="25" t="s">
        <v>3283</v>
      </c>
      <c r="D670" s="20"/>
      <c r="E670" s="25" t="s">
        <v>5086</v>
      </c>
      <c r="F670" s="25">
        <v>23</v>
      </c>
      <c r="G670" s="25">
        <v>6</v>
      </c>
      <c r="H670" s="25">
        <v>5956.2</v>
      </c>
      <c r="I670" s="25">
        <v>3</v>
      </c>
      <c r="J670" s="25">
        <v>113</v>
      </c>
      <c r="K670" s="25">
        <v>-56</v>
      </c>
      <c r="L670" s="25">
        <v>10825</v>
      </c>
      <c r="M670" s="25">
        <v>9</v>
      </c>
    </row>
    <row r="671" spans="1:13" x14ac:dyDescent="0.2">
      <c r="A671" s="20" t="s">
        <v>5789</v>
      </c>
      <c r="B671" s="25" t="s">
        <v>3233</v>
      </c>
      <c r="C671" s="25" t="s">
        <v>3234</v>
      </c>
      <c r="D671" s="20"/>
      <c r="E671" s="25" t="s">
        <v>5087</v>
      </c>
      <c r="F671" s="25">
        <v>24</v>
      </c>
      <c r="G671" s="25">
        <v>1</v>
      </c>
      <c r="H671" s="25">
        <v>5208.8999999999996</v>
      </c>
      <c r="I671" s="25">
        <v>16.100000000000001</v>
      </c>
      <c r="J671" s="25">
        <v>133</v>
      </c>
      <c r="K671" s="25">
        <v>-91</v>
      </c>
      <c r="L671" s="25">
        <v>12178</v>
      </c>
      <c r="M671" s="25">
        <v>-2</v>
      </c>
    </row>
    <row r="672" spans="1:13" x14ac:dyDescent="0.2">
      <c r="A672" s="20" t="s">
        <v>5789</v>
      </c>
      <c r="B672" s="25" t="s">
        <v>3631</v>
      </c>
      <c r="C672" s="25" t="s">
        <v>3632</v>
      </c>
      <c r="D672" s="20"/>
      <c r="E672" s="25" t="s">
        <v>5088</v>
      </c>
      <c r="F672" s="25">
        <v>36</v>
      </c>
      <c r="G672" s="25">
        <v>-52</v>
      </c>
      <c r="H672" s="25">
        <v>9348.7999999999993</v>
      </c>
      <c r="I672" s="25">
        <v>-56.3</v>
      </c>
      <c r="J672" s="25">
        <v>125</v>
      </c>
      <c r="K672" s="25">
        <v>-77</v>
      </c>
      <c r="L672" s="25">
        <v>13417</v>
      </c>
      <c r="M672" s="25">
        <v>-13</v>
      </c>
    </row>
    <row r="673" spans="1:13" x14ac:dyDescent="0.2">
      <c r="A673" s="20" t="s">
        <v>5789</v>
      </c>
      <c r="B673" s="25" t="s">
        <v>3458</v>
      </c>
      <c r="C673" s="25" t="s">
        <v>3459</v>
      </c>
      <c r="D673" s="20"/>
      <c r="E673" s="25" t="s">
        <v>5089</v>
      </c>
      <c r="F673" s="25">
        <v>26</v>
      </c>
      <c r="G673" s="25">
        <v>-8</v>
      </c>
      <c r="H673" s="25">
        <v>5552</v>
      </c>
      <c r="I673" s="25">
        <v>10.1</v>
      </c>
      <c r="J673" s="25">
        <v>100</v>
      </c>
      <c r="K673" s="25">
        <v>-33</v>
      </c>
      <c r="L673" s="25">
        <v>12001</v>
      </c>
      <c r="M673" s="25">
        <v>-1</v>
      </c>
    </row>
    <row r="674" spans="1:13" x14ac:dyDescent="0.2">
      <c r="A674" s="20" t="s">
        <v>5789</v>
      </c>
      <c r="B674" s="25" t="s">
        <v>3580</v>
      </c>
      <c r="C674" s="25" t="s">
        <v>3581</v>
      </c>
      <c r="D674" s="20"/>
      <c r="E674" s="25" t="s">
        <v>5090</v>
      </c>
      <c r="F674" s="25">
        <v>12</v>
      </c>
      <c r="G674" s="25">
        <v>54</v>
      </c>
      <c r="H674" s="25">
        <v>3168.4</v>
      </c>
      <c r="I674" s="25">
        <v>51.7</v>
      </c>
      <c r="J674" s="25">
        <v>71</v>
      </c>
      <c r="K674" s="25">
        <v>17</v>
      </c>
      <c r="L674" s="25">
        <v>11366</v>
      </c>
      <c r="M674" s="25">
        <v>4</v>
      </c>
    </row>
    <row r="675" spans="1:13" x14ac:dyDescent="0.2">
      <c r="A675" s="20" t="s">
        <v>5789</v>
      </c>
      <c r="B675" s="25" t="s">
        <v>3861</v>
      </c>
      <c r="C675" s="25" t="s">
        <v>3862</v>
      </c>
      <c r="D675" s="20"/>
      <c r="E675" s="25" t="s">
        <v>5091</v>
      </c>
      <c r="F675" s="25">
        <v>26</v>
      </c>
      <c r="G675" s="25">
        <v>-19</v>
      </c>
      <c r="H675" s="25">
        <v>6690</v>
      </c>
      <c r="I675" s="25">
        <v>-22</v>
      </c>
      <c r="J675" s="25">
        <v>69</v>
      </c>
      <c r="K675" s="25">
        <v>8</v>
      </c>
      <c r="L675" s="25">
        <v>13556</v>
      </c>
      <c r="M675" s="25">
        <v>0</v>
      </c>
    </row>
    <row r="676" spans="1:13" x14ac:dyDescent="0.2">
      <c r="A676" s="20" t="s">
        <v>5789</v>
      </c>
      <c r="B676" s="25" t="s">
        <v>3558</v>
      </c>
      <c r="C676" s="25" t="s">
        <v>3559</v>
      </c>
      <c r="D676" s="20"/>
      <c r="E676" s="25" t="s">
        <v>5092</v>
      </c>
      <c r="F676" s="25">
        <v>34</v>
      </c>
      <c r="G676" s="25">
        <v>-43</v>
      </c>
      <c r="H676" s="25">
        <v>8316.7000000000007</v>
      </c>
      <c r="I676" s="25">
        <v>-38.299999999999997</v>
      </c>
      <c r="J676" s="25">
        <v>92</v>
      </c>
      <c r="K676" s="25">
        <v>-20</v>
      </c>
      <c r="L676" s="25">
        <v>11375</v>
      </c>
      <c r="M676" s="25">
        <v>4</v>
      </c>
    </row>
    <row r="677" spans="1:13" x14ac:dyDescent="0.2">
      <c r="A677" s="20" t="s">
        <v>5789</v>
      </c>
      <c r="B677" s="25" t="s">
        <v>3358</v>
      </c>
      <c r="C677" s="25" t="s">
        <v>3359</v>
      </c>
      <c r="D677" s="20"/>
      <c r="E677" s="25" t="s">
        <v>5093</v>
      </c>
      <c r="F677" s="25">
        <v>21</v>
      </c>
      <c r="G677" s="25">
        <v>14</v>
      </c>
      <c r="H677" s="25">
        <v>6880</v>
      </c>
      <c r="I677" s="25">
        <v>-13.1</v>
      </c>
      <c r="J677" s="25">
        <v>78</v>
      </c>
      <c r="K677" s="25">
        <v>5</v>
      </c>
      <c r="L677" s="25">
        <v>11266</v>
      </c>
      <c r="M677" s="25">
        <v>5</v>
      </c>
    </row>
    <row r="678" spans="1:13" x14ac:dyDescent="0.2">
      <c r="A678" s="20" t="s">
        <v>5789</v>
      </c>
      <c r="B678" s="25" t="s">
        <v>3302</v>
      </c>
      <c r="C678" s="25" t="s">
        <v>3303</v>
      </c>
      <c r="D678" s="20"/>
      <c r="E678" s="25" t="s">
        <v>5094</v>
      </c>
      <c r="F678" s="25">
        <v>33</v>
      </c>
      <c r="G678" s="25">
        <v>-38</v>
      </c>
      <c r="H678" s="25">
        <v>8916.5</v>
      </c>
      <c r="I678" s="25">
        <v>-48.7</v>
      </c>
      <c r="J678" s="25">
        <v>105</v>
      </c>
      <c r="K678" s="25">
        <v>-42</v>
      </c>
      <c r="L678" s="25">
        <v>11594</v>
      </c>
      <c r="M678" s="25">
        <v>2</v>
      </c>
    </row>
    <row r="679" spans="1:13" x14ac:dyDescent="0.2">
      <c r="A679" s="20" t="s">
        <v>5789</v>
      </c>
      <c r="B679" s="25" t="s">
        <v>3615</v>
      </c>
      <c r="C679" s="25" t="s">
        <v>3616</v>
      </c>
      <c r="D679" s="20"/>
      <c r="E679" s="25" t="s">
        <v>5095</v>
      </c>
      <c r="F679" s="25">
        <v>35</v>
      </c>
      <c r="G679" s="25">
        <v>-47</v>
      </c>
      <c r="H679" s="25">
        <v>7533</v>
      </c>
      <c r="I679" s="25">
        <v>-24.6</v>
      </c>
      <c r="J679" s="25">
        <v>119</v>
      </c>
      <c r="K679" s="25">
        <v>-66</v>
      </c>
      <c r="L679" s="25">
        <v>12888</v>
      </c>
      <c r="M679" s="25">
        <v>-8</v>
      </c>
    </row>
    <row r="680" spans="1:13" x14ac:dyDescent="0.2">
      <c r="A680" s="20" t="s">
        <v>5789</v>
      </c>
      <c r="B680" s="25" t="s">
        <v>3676</v>
      </c>
      <c r="C680" s="25" t="s">
        <v>3677</v>
      </c>
      <c r="D680" s="20"/>
      <c r="E680" s="25" t="s">
        <v>5096</v>
      </c>
      <c r="F680" s="25">
        <v>26</v>
      </c>
      <c r="G680" s="25">
        <v>-8</v>
      </c>
      <c r="H680" s="25">
        <v>7115.4</v>
      </c>
      <c r="I680" s="25">
        <v>-17.3</v>
      </c>
      <c r="J680" s="25">
        <v>84</v>
      </c>
      <c r="K680" s="25">
        <v>-6</v>
      </c>
      <c r="L680" s="25">
        <v>12064</v>
      </c>
      <c r="M680" s="25">
        <v>-2</v>
      </c>
    </row>
    <row r="681" spans="1:13" x14ac:dyDescent="0.2">
      <c r="A681" s="20" t="s">
        <v>5789</v>
      </c>
      <c r="B681" s="25" t="s">
        <v>3894</v>
      </c>
      <c r="C681" s="25" t="s">
        <v>3895</v>
      </c>
      <c r="D681" s="20"/>
      <c r="E681" s="25" t="s">
        <v>5097</v>
      </c>
      <c r="F681" s="25">
        <v>25</v>
      </c>
      <c r="G681" s="25">
        <v>-14</v>
      </c>
      <c r="H681" s="25">
        <v>6526.3</v>
      </c>
      <c r="I681" s="25">
        <v>-18.8</v>
      </c>
      <c r="J681" s="25">
        <v>75</v>
      </c>
      <c r="K681" s="25">
        <v>-3</v>
      </c>
      <c r="L681" s="25">
        <v>14371</v>
      </c>
      <c r="M681" s="25">
        <v>-7</v>
      </c>
    </row>
    <row r="682" spans="1:13" x14ac:dyDescent="0.2">
      <c r="A682" s="20" t="s">
        <v>5789</v>
      </c>
      <c r="B682" s="25" t="s">
        <v>3402</v>
      </c>
      <c r="C682" s="25" t="s">
        <v>3403</v>
      </c>
      <c r="D682" s="20"/>
      <c r="E682" s="25" t="s">
        <v>5098</v>
      </c>
      <c r="F682" s="25">
        <v>26</v>
      </c>
      <c r="G682" s="25">
        <v>-8</v>
      </c>
      <c r="H682" s="25">
        <v>6441.2</v>
      </c>
      <c r="I682" s="25">
        <v>-5.5</v>
      </c>
      <c r="J682" s="25">
        <v>60</v>
      </c>
      <c r="K682" s="25">
        <v>36</v>
      </c>
      <c r="L682" s="25">
        <v>11232</v>
      </c>
      <c r="M682" s="25">
        <v>5</v>
      </c>
    </row>
    <row r="683" spans="1:13" x14ac:dyDescent="0.2">
      <c r="A683" s="20" t="s">
        <v>5789</v>
      </c>
      <c r="B683" s="25" t="s">
        <v>3346</v>
      </c>
      <c r="C683" s="25" t="s">
        <v>3347</v>
      </c>
      <c r="D683" s="20"/>
      <c r="E683" s="25" t="s">
        <v>5099</v>
      </c>
      <c r="F683" s="25">
        <v>16</v>
      </c>
      <c r="G683" s="25">
        <v>36</v>
      </c>
      <c r="H683" s="25">
        <v>3864.3</v>
      </c>
      <c r="I683" s="25">
        <v>39.6</v>
      </c>
      <c r="J683" s="25">
        <v>76</v>
      </c>
      <c r="K683" s="25">
        <v>8</v>
      </c>
      <c r="L683" s="25">
        <v>12218</v>
      </c>
      <c r="M683" s="25">
        <v>-3</v>
      </c>
    </row>
    <row r="684" spans="1:13" x14ac:dyDescent="0.2">
      <c r="A684" s="20" t="s">
        <v>5789</v>
      </c>
      <c r="B684" s="25" t="s">
        <v>3680</v>
      </c>
      <c r="C684" s="25" t="s">
        <v>3681</v>
      </c>
      <c r="D684" s="20"/>
      <c r="E684" s="25" t="s">
        <v>5100</v>
      </c>
      <c r="F684" s="25">
        <v>26</v>
      </c>
      <c r="G684" s="25">
        <v>-8</v>
      </c>
      <c r="H684" s="25">
        <v>6112</v>
      </c>
      <c r="I684" s="25">
        <v>0.3</v>
      </c>
      <c r="J684" s="25">
        <v>88</v>
      </c>
      <c r="K684" s="25">
        <v>-13</v>
      </c>
      <c r="L684" s="25">
        <v>12926</v>
      </c>
      <c r="M684" s="25">
        <v>-9</v>
      </c>
    </row>
    <row r="685" spans="1:13" x14ac:dyDescent="0.2">
      <c r="A685" s="20" t="s">
        <v>5789</v>
      </c>
      <c r="B685" s="25" t="s">
        <v>4024</v>
      </c>
      <c r="C685" s="25" t="s">
        <v>4025</v>
      </c>
      <c r="D685" s="20"/>
      <c r="E685" s="25" t="s">
        <v>5101</v>
      </c>
      <c r="F685" s="25">
        <v>23</v>
      </c>
      <c r="G685" s="25">
        <v>-4</v>
      </c>
      <c r="H685" s="25">
        <v>4857.5</v>
      </c>
      <c r="I685" s="25">
        <v>13.9</v>
      </c>
      <c r="J685" s="25">
        <v>95</v>
      </c>
      <c r="K685" s="25">
        <v>-41</v>
      </c>
      <c r="L685" s="25">
        <v>13373</v>
      </c>
      <c r="M685" s="25">
        <v>1</v>
      </c>
    </row>
    <row r="686" spans="1:13" x14ac:dyDescent="0.2">
      <c r="A686" s="20" t="s">
        <v>5789</v>
      </c>
      <c r="B686" s="25" t="s">
        <v>3619</v>
      </c>
      <c r="C686" s="25" t="s">
        <v>3620</v>
      </c>
      <c r="D686" s="20"/>
      <c r="E686" s="25" t="s">
        <v>5102</v>
      </c>
      <c r="F686" s="25">
        <v>50</v>
      </c>
      <c r="G686" s="25">
        <v>-113</v>
      </c>
      <c r="H686" s="25">
        <v>13165.9</v>
      </c>
      <c r="I686" s="25">
        <v>-123</v>
      </c>
      <c r="J686" s="25">
        <v>105</v>
      </c>
      <c r="K686" s="25">
        <v>-42</v>
      </c>
      <c r="L686" s="25">
        <v>10903</v>
      </c>
      <c r="M686" s="25">
        <v>8</v>
      </c>
    </row>
    <row r="687" spans="1:13" x14ac:dyDescent="0.2">
      <c r="A687" s="20" t="s">
        <v>5789</v>
      </c>
      <c r="B687" s="25" t="s">
        <v>3627</v>
      </c>
      <c r="C687" s="25" t="s">
        <v>3628</v>
      </c>
      <c r="D687" s="20"/>
      <c r="E687" s="25" t="s">
        <v>5103</v>
      </c>
      <c r="F687" s="25">
        <v>40</v>
      </c>
      <c r="G687" s="25">
        <v>-69</v>
      </c>
      <c r="H687" s="25">
        <v>9257.2000000000007</v>
      </c>
      <c r="I687" s="25">
        <v>-54.7</v>
      </c>
      <c r="J687" s="25">
        <v>119</v>
      </c>
      <c r="K687" s="25">
        <v>-66</v>
      </c>
      <c r="L687" s="25">
        <v>12324</v>
      </c>
      <c r="M687" s="25">
        <v>-4</v>
      </c>
    </row>
    <row r="688" spans="1:13" x14ac:dyDescent="0.2">
      <c r="A688" s="20" t="s">
        <v>5789</v>
      </c>
      <c r="B688" s="25" t="s">
        <v>3584</v>
      </c>
      <c r="C688" s="25" t="s">
        <v>3585</v>
      </c>
      <c r="D688" s="20"/>
      <c r="E688" s="25" t="s">
        <v>5104</v>
      </c>
      <c r="F688" s="25">
        <v>22</v>
      </c>
      <c r="G688" s="25">
        <v>10</v>
      </c>
      <c r="H688" s="25">
        <v>5107.7</v>
      </c>
      <c r="I688" s="25">
        <v>17.8</v>
      </c>
      <c r="J688" s="25">
        <v>91</v>
      </c>
      <c r="K688" s="25">
        <v>-18</v>
      </c>
      <c r="L688" s="25">
        <v>12520</v>
      </c>
      <c r="M688" s="25">
        <v>-5</v>
      </c>
    </row>
    <row r="689" spans="1:13" x14ac:dyDescent="0.2">
      <c r="A689" s="20" t="s">
        <v>5789</v>
      </c>
      <c r="B689" s="25" t="s">
        <v>3637</v>
      </c>
      <c r="C689" s="25" t="s">
        <v>3638</v>
      </c>
      <c r="D689" s="20"/>
      <c r="E689" s="25" t="s">
        <v>5105</v>
      </c>
      <c r="F689" s="25">
        <v>22</v>
      </c>
      <c r="G689" s="25">
        <v>10</v>
      </c>
      <c r="H689" s="25">
        <v>5400.8</v>
      </c>
      <c r="I689" s="25">
        <v>12.7</v>
      </c>
      <c r="J689" s="25">
        <v>76</v>
      </c>
      <c r="K689" s="25">
        <v>8</v>
      </c>
      <c r="L689" s="25">
        <v>12590</v>
      </c>
      <c r="M689" s="25">
        <v>-6</v>
      </c>
    </row>
    <row r="690" spans="1:13" x14ac:dyDescent="0.2">
      <c r="A690" s="20" t="s">
        <v>5789</v>
      </c>
      <c r="B690" s="25" t="s">
        <v>3570</v>
      </c>
      <c r="C690" s="25" t="s">
        <v>3571</v>
      </c>
      <c r="D690" s="20"/>
      <c r="E690" s="25" t="s">
        <v>5106</v>
      </c>
      <c r="F690" s="25">
        <v>41</v>
      </c>
      <c r="G690" s="25">
        <v>-74</v>
      </c>
      <c r="H690" s="25">
        <v>11650.6</v>
      </c>
      <c r="I690" s="25">
        <v>-96.5</v>
      </c>
      <c r="J690" s="25">
        <v>99</v>
      </c>
      <c r="K690" s="25">
        <v>-32</v>
      </c>
      <c r="L690" s="25">
        <v>12775</v>
      </c>
      <c r="M690" s="25">
        <v>-7</v>
      </c>
    </row>
    <row r="691" spans="1:13" x14ac:dyDescent="0.2">
      <c r="A691" s="20" t="s">
        <v>5789</v>
      </c>
      <c r="B691" s="25" t="s">
        <v>3292</v>
      </c>
      <c r="C691" s="25" t="s">
        <v>3293</v>
      </c>
      <c r="D691" s="20"/>
      <c r="E691" s="25" t="s">
        <v>5107</v>
      </c>
      <c r="F691" s="25">
        <v>25</v>
      </c>
      <c r="G691" s="25">
        <v>-3</v>
      </c>
      <c r="H691" s="25">
        <v>5839.2</v>
      </c>
      <c r="I691" s="25">
        <v>5</v>
      </c>
      <c r="J691" s="25">
        <v>89</v>
      </c>
      <c r="K691" s="25">
        <v>-14</v>
      </c>
      <c r="L691" s="25">
        <v>11280</v>
      </c>
      <c r="M691" s="25">
        <v>5</v>
      </c>
    </row>
    <row r="692" spans="1:13" x14ac:dyDescent="0.2">
      <c r="A692" s="20" t="s">
        <v>5789</v>
      </c>
      <c r="B692" s="25" t="s">
        <v>3516</v>
      </c>
      <c r="C692" s="25" t="s">
        <v>3517</v>
      </c>
      <c r="D692" s="20"/>
      <c r="E692" s="25" t="s">
        <v>5108</v>
      </c>
      <c r="F692" s="25">
        <v>20</v>
      </c>
      <c r="G692" s="25">
        <v>19</v>
      </c>
      <c r="H692" s="25">
        <v>6210</v>
      </c>
      <c r="I692" s="25">
        <v>-1.4</v>
      </c>
      <c r="J692" s="25">
        <v>75</v>
      </c>
      <c r="K692" s="25">
        <v>10</v>
      </c>
      <c r="L692" s="25">
        <v>12499</v>
      </c>
      <c r="M692" s="25">
        <v>-5</v>
      </c>
    </row>
    <row r="693" spans="1:13" x14ac:dyDescent="0.2">
      <c r="A693" s="20" t="s">
        <v>5789</v>
      </c>
      <c r="B693" s="25" t="s">
        <v>3308</v>
      </c>
      <c r="C693" s="25" t="s">
        <v>3309</v>
      </c>
      <c r="D693" s="20"/>
      <c r="E693" s="25" t="s">
        <v>5109</v>
      </c>
      <c r="F693" s="25">
        <v>16</v>
      </c>
      <c r="G693" s="25">
        <v>36</v>
      </c>
      <c r="H693" s="25">
        <v>3860.1</v>
      </c>
      <c r="I693" s="25">
        <v>39.6</v>
      </c>
      <c r="J693" s="25">
        <v>86</v>
      </c>
      <c r="K693" s="25">
        <v>-9</v>
      </c>
      <c r="L693" s="25">
        <v>11769</v>
      </c>
      <c r="M693" s="25">
        <v>1</v>
      </c>
    </row>
    <row r="694" spans="1:13" x14ac:dyDescent="0.2">
      <c r="A694" s="20" t="s">
        <v>5789</v>
      </c>
      <c r="B694" s="25" t="s">
        <v>3514</v>
      </c>
      <c r="C694" s="25" t="s">
        <v>3515</v>
      </c>
      <c r="D694" s="20"/>
      <c r="E694" s="25" t="s">
        <v>5110</v>
      </c>
      <c r="F694" s="25">
        <v>22</v>
      </c>
      <c r="G694" s="25">
        <v>10</v>
      </c>
      <c r="H694" s="25">
        <v>5046.2</v>
      </c>
      <c r="I694" s="25">
        <v>18.899999999999999</v>
      </c>
      <c r="J694" s="25">
        <v>94</v>
      </c>
      <c r="K694" s="25">
        <v>-23</v>
      </c>
      <c r="L694" s="25">
        <v>12185</v>
      </c>
      <c r="M694" s="25">
        <v>-3</v>
      </c>
    </row>
    <row r="695" spans="1:13" x14ac:dyDescent="0.2">
      <c r="A695" s="20" t="s">
        <v>5789</v>
      </c>
      <c r="B695" s="25" t="s">
        <v>3736</v>
      </c>
      <c r="C695" s="25" t="s">
        <v>3737</v>
      </c>
      <c r="D695" s="20"/>
      <c r="E695" s="25" t="s">
        <v>5111</v>
      </c>
      <c r="F695" s="25">
        <v>22</v>
      </c>
      <c r="G695" s="25">
        <v>10</v>
      </c>
      <c r="H695" s="25">
        <v>5710.2</v>
      </c>
      <c r="I695" s="25">
        <v>7.3</v>
      </c>
      <c r="J695" s="25">
        <v>64</v>
      </c>
      <c r="K695" s="25">
        <v>29</v>
      </c>
      <c r="L695" s="25">
        <v>12610</v>
      </c>
      <c r="M695" s="25">
        <v>-6</v>
      </c>
    </row>
    <row r="696" spans="1:13" x14ac:dyDescent="0.2">
      <c r="A696" s="20" t="s">
        <v>5789</v>
      </c>
      <c r="B696" s="25" t="s">
        <v>3900</v>
      </c>
      <c r="C696" s="25" t="s">
        <v>3901</v>
      </c>
      <c r="D696" s="20"/>
      <c r="E696" s="25" t="s">
        <v>5112</v>
      </c>
      <c r="F696" s="25">
        <v>29</v>
      </c>
      <c r="G696" s="25">
        <v>-33</v>
      </c>
      <c r="H696" s="25">
        <v>8376.7999999999993</v>
      </c>
      <c r="I696" s="25">
        <v>-55</v>
      </c>
      <c r="J696" s="25">
        <v>82</v>
      </c>
      <c r="K696" s="25">
        <v>-17</v>
      </c>
      <c r="L696" s="25">
        <v>13586</v>
      </c>
      <c r="M696" s="25">
        <v>-1</v>
      </c>
    </row>
    <row r="697" spans="1:13" x14ac:dyDescent="0.2">
      <c r="A697" s="20" t="s">
        <v>5789</v>
      </c>
      <c r="B697" s="25" t="s">
        <v>3941</v>
      </c>
      <c r="C697" s="25" t="s">
        <v>3942</v>
      </c>
      <c r="D697" s="20"/>
      <c r="E697" s="25" t="s">
        <v>5113</v>
      </c>
      <c r="F697" s="25">
        <v>22</v>
      </c>
      <c r="G697" s="25">
        <v>1</v>
      </c>
      <c r="H697" s="25">
        <v>6254.4</v>
      </c>
      <c r="I697" s="25">
        <v>-13.4</v>
      </c>
      <c r="J697" s="25">
        <v>76</v>
      </c>
      <c r="K697" s="25">
        <v>-5</v>
      </c>
      <c r="L697" s="25">
        <v>13772</v>
      </c>
      <c r="M697" s="25">
        <v>-2</v>
      </c>
    </row>
    <row r="698" spans="1:13" x14ac:dyDescent="0.2">
      <c r="A698" s="20" t="s">
        <v>5789</v>
      </c>
      <c r="B698" s="25" t="s">
        <v>3617</v>
      </c>
      <c r="C698" s="25" t="s">
        <v>3618</v>
      </c>
      <c r="D698" s="20"/>
      <c r="E698" s="25" t="s">
        <v>5114</v>
      </c>
      <c r="F698" s="25">
        <v>20</v>
      </c>
      <c r="G698" s="25">
        <v>19</v>
      </c>
      <c r="H698" s="25">
        <v>4724.3</v>
      </c>
      <c r="I698" s="25">
        <v>24.5</v>
      </c>
      <c r="J698" s="25">
        <v>118</v>
      </c>
      <c r="K698" s="25">
        <v>-65</v>
      </c>
      <c r="L698" s="25">
        <v>12677</v>
      </c>
      <c r="M698" s="25">
        <v>-7</v>
      </c>
    </row>
    <row r="699" spans="1:13" x14ac:dyDescent="0.2">
      <c r="A699" s="20" t="s">
        <v>5789</v>
      </c>
      <c r="B699" s="25" t="s">
        <v>3777</v>
      </c>
      <c r="C699" s="25" t="s">
        <v>3778</v>
      </c>
      <c r="D699" s="20"/>
      <c r="E699" s="25" t="s">
        <v>5115</v>
      </c>
      <c r="F699" s="25">
        <v>18</v>
      </c>
      <c r="G699" s="25">
        <v>28</v>
      </c>
      <c r="H699" s="25">
        <v>4040</v>
      </c>
      <c r="I699" s="25">
        <v>36.5</v>
      </c>
      <c r="J699" s="25">
        <v>76</v>
      </c>
      <c r="K699" s="25">
        <v>8</v>
      </c>
      <c r="L699" s="25">
        <v>11801</v>
      </c>
      <c r="M699" s="25">
        <v>1</v>
      </c>
    </row>
    <row r="700" spans="1:13" x14ac:dyDescent="0.2">
      <c r="A700" s="20" t="s">
        <v>5789</v>
      </c>
      <c r="B700" s="25" t="s">
        <v>3779</v>
      </c>
      <c r="C700" s="25" t="s">
        <v>3780</v>
      </c>
      <c r="D700" s="20"/>
      <c r="E700" s="25" t="s">
        <v>5116</v>
      </c>
      <c r="F700" s="25">
        <v>9</v>
      </c>
      <c r="G700" s="25">
        <v>67</v>
      </c>
      <c r="H700" s="25">
        <v>2657.9</v>
      </c>
      <c r="I700" s="25">
        <v>60.6</v>
      </c>
      <c r="J700" s="25">
        <v>65</v>
      </c>
      <c r="K700" s="25">
        <v>27</v>
      </c>
      <c r="L700" s="25">
        <v>11614</v>
      </c>
      <c r="M700" s="25">
        <v>2</v>
      </c>
    </row>
    <row r="701" spans="1:13" x14ac:dyDescent="0.2">
      <c r="A701" s="20" t="s">
        <v>5789</v>
      </c>
      <c r="B701" s="25" t="s">
        <v>3781</v>
      </c>
      <c r="C701" s="25" t="s">
        <v>3782</v>
      </c>
      <c r="D701" s="20"/>
      <c r="E701" s="25" t="s">
        <v>5117</v>
      </c>
      <c r="F701" s="25">
        <v>15</v>
      </c>
      <c r="G701" s="25">
        <v>41</v>
      </c>
      <c r="H701" s="25">
        <v>4467.7</v>
      </c>
      <c r="I701" s="25">
        <v>29</v>
      </c>
      <c r="J701" s="25">
        <v>54</v>
      </c>
      <c r="K701" s="25">
        <v>46</v>
      </c>
      <c r="L701" s="25">
        <v>11230</v>
      </c>
      <c r="M701" s="25">
        <v>6</v>
      </c>
    </row>
    <row r="702" spans="1:13" x14ac:dyDescent="0.2">
      <c r="A702" s="20" t="s">
        <v>5789</v>
      </c>
      <c r="B702" s="25" t="s">
        <v>3783</v>
      </c>
      <c r="C702" s="25" t="s">
        <v>3784</v>
      </c>
      <c r="D702" s="20"/>
      <c r="E702" s="25" t="s">
        <v>5118</v>
      </c>
      <c r="F702" s="25">
        <v>30</v>
      </c>
      <c r="G702" s="25">
        <v>-25</v>
      </c>
      <c r="H702" s="25">
        <v>8319</v>
      </c>
      <c r="I702" s="25">
        <v>-38.299999999999997</v>
      </c>
      <c r="J702" s="25">
        <v>98</v>
      </c>
      <c r="K702" s="25">
        <v>-30</v>
      </c>
      <c r="L702" s="25">
        <v>12107</v>
      </c>
      <c r="M702" s="25">
        <v>-2</v>
      </c>
    </row>
    <row r="703" spans="1:13" x14ac:dyDescent="0.2">
      <c r="A703" s="20" t="s">
        <v>5789</v>
      </c>
      <c r="B703" s="25" t="s">
        <v>3863</v>
      </c>
      <c r="C703" s="25" t="s">
        <v>3864</v>
      </c>
      <c r="D703" s="20"/>
      <c r="E703" s="25" t="s">
        <v>5119</v>
      </c>
      <c r="F703" s="25">
        <v>23</v>
      </c>
      <c r="G703" s="25">
        <v>-4</v>
      </c>
      <c r="H703" s="25">
        <v>5724</v>
      </c>
      <c r="I703" s="25">
        <v>-3.1</v>
      </c>
      <c r="J703" s="25">
        <v>72</v>
      </c>
      <c r="K703" s="25">
        <v>2</v>
      </c>
      <c r="L703" s="25">
        <v>13288</v>
      </c>
      <c r="M703" s="25">
        <v>2</v>
      </c>
    </row>
    <row r="704" spans="1:13" x14ac:dyDescent="0.2">
      <c r="A704" s="20" t="s">
        <v>5789</v>
      </c>
      <c r="B704" s="25" t="s">
        <v>3945</v>
      </c>
      <c r="C704" s="25" t="s">
        <v>3946</v>
      </c>
      <c r="D704" s="20"/>
      <c r="E704" s="25" t="s">
        <v>5120</v>
      </c>
      <c r="F704" s="25">
        <v>26</v>
      </c>
      <c r="G704" s="25">
        <v>-19</v>
      </c>
      <c r="H704" s="25">
        <v>7397.5</v>
      </c>
      <c r="I704" s="25">
        <v>-35.799999999999997</v>
      </c>
      <c r="J704" s="25">
        <v>84</v>
      </c>
      <c r="K704" s="25">
        <v>-21</v>
      </c>
      <c r="L704" s="25">
        <v>12790</v>
      </c>
      <c r="M704" s="25">
        <v>5</v>
      </c>
    </row>
    <row r="705" spans="1:13" x14ac:dyDescent="0.2">
      <c r="A705" s="20" t="s">
        <v>5789</v>
      </c>
      <c r="B705" s="25" t="s">
        <v>3962</v>
      </c>
      <c r="C705" s="25" t="s">
        <v>3963</v>
      </c>
      <c r="D705" s="20"/>
      <c r="E705" s="25" t="s">
        <v>5121</v>
      </c>
      <c r="F705" s="25">
        <v>30</v>
      </c>
      <c r="G705" s="25">
        <v>-38</v>
      </c>
      <c r="H705" s="25">
        <v>8516.9</v>
      </c>
      <c r="I705" s="25">
        <v>-57.8</v>
      </c>
      <c r="J705" s="25">
        <v>70</v>
      </c>
      <c r="K705" s="25">
        <v>6</v>
      </c>
      <c r="L705" s="25">
        <v>12584</v>
      </c>
      <c r="M705" s="25">
        <v>7</v>
      </c>
    </row>
    <row r="706" spans="1:13" x14ac:dyDescent="0.2">
      <c r="A706" s="20" t="s">
        <v>5789</v>
      </c>
      <c r="B706" s="25" t="s">
        <v>4002</v>
      </c>
      <c r="C706" s="25" t="s">
        <v>4003</v>
      </c>
      <c r="D706" s="20"/>
      <c r="E706" s="25" t="s">
        <v>5122</v>
      </c>
      <c r="F706" s="25">
        <v>27</v>
      </c>
      <c r="G706" s="25">
        <v>-24</v>
      </c>
      <c r="H706" s="25">
        <v>7003</v>
      </c>
      <c r="I706" s="25">
        <v>-28.1</v>
      </c>
      <c r="J706" s="25">
        <v>79</v>
      </c>
      <c r="K706" s="25">
        <v>-11</v>
      </c>
      <c r="L706" s="25">
        <v>12959</v>
      </c>
      <c r="M706" s="25">
        <v>4</v>
      </c>
    </row>
    <row r="707" spans="1:13" x14ac:dyDescent="0.2">
      <c r="A707" s="20" t="s">
        <v>5789</v>
      </c>
      <c r="B707" s="25" t="s">
        <v>3799</v>
      </c>
      <c r="C707" s="25" t="s">
        <v>3800</v>
      </c>
      <c r="D707" s="20"/>
      <c r="E707" s="25" t="s">
        <v>5123</v>
      </c>
      <c r="F707" s="25">
        <v>27</v>
      </c>
      <c r="G707" s="25">
        <v>-24</v>
      </c>
      <c r="H707" s="25">
        <v>5843.8</v>
      </c>
      <c r="I707" s="25">
        <v>-5.4</v>
      </c>
      <c r="J707" s="25">
        <v>104</v>
      </c>
      <c r="K707" s="25">
        <v>-59</v>
      </c>
      <c r="L707" s="25">
        <v>14052</v>
      </c>
      <c r="M707" s="25">
        <v>-4</v>
      </c>
    </row>
    <row r="708" spans="1:13" x14ac:dyDescent="0.2">
      <c r="A708" s="20" t="s">
        <v>5789</v>
      </c>
      <c r="B708" s="25" t="s">
        <v>3840</v>
      </c>
      <c r="C708" s="25" t="s">
        <v>3841</v>
      </c>
      <c r="D708" s="20"/>
      <c r="E708" s="25" t="s">
        <v>5124</v>
      </c>
      <c r="F708" s="25">
        <v>22</v>
      </c>
      <c r="G708" s="25">
        <v>1</v>
      </c>
      <c r="H708" s="25">
        <v>5981.1</v>
      </c>
      <c r="I708" s="25">
        <v>-8.1</v>
      </c>
      <c r="J708" s="25">
        <v>90</v>
      </c>
      <c r="K708" s="25">
        <v>-32</v>
      </c>
      <c r="L708" s="25">
        <v>13841</v>
      </c>
      <c r="M708" s="25">
        <v>-3</v>
      </c>
    </row>
    <row r="709" spans="1:13" x14ac:dyDescent="0.2">
      <c r="A709" s="20" t="s">
        <v>5789</v>
      </c>
      <c r="B709" s="25" t="s">
        <v>3882</v>
      </c>
      <c r="C709" s="25" t="s">
        <v>3883</v>
      </c>
      <c r="D709" s="20"/>
      <c r="E709" s="25" t="s">
        <v>5125</v>
      </c>
      <c r="F709" s="25">
        <v>24</v>
      </c>
      <c r="G709" s="25">
        <v>-9</v>
      </c>
      <c r="H709" s="25">
        <v>6844.4</v>
      </c>
      <c r="I709" s="25">
        <v>-25</v>
      </c>
      <c r="J709" s="25">
        <v>93</v>
      </c>
      <c r="K709" s="25">
        <v>-38</v>
      </c>
      <c r="L709" s="25">
        <v>13874</v>
      </c>
      <c r="M709" s="25">
        <v>-3</v>
      </c>
    </row>
    <row r="710" spans="1:13" x14ac:dyDescent="0.2">
      <c r="A710" s="20" t="s">
        <v>5789</v>
      </c>
      <c r="B710" s="25" t="s">
        <v>3922</v>
      </c>
      <c r="C710" s="25" t="s">
        <v>3923</v>
      </c>
      <c r="D710" s="20"/>
      <c r="E710" s="25" t="s">
        <v>5126</v>
      </c>
      <c r="F710" s="25">
        <v>15</v>
      </c>
      <c r="G710" s="25">
        <v>35</v>
      </c>
      <c r="H710" s="25">
        <v>3826.4</v>
      </c>
      <c r="I710" s="25">
        <v>34.1</v>
      </c>
      <c r="J710" s="25">
        <v>70</v>
      </c>
      <c r="K710" s="25">
        <v>6</v>
      </c>
      <c r="L710" s="25">
        <v>13819</v>
      </c>
      <c r="M710" s="25">
        <v>-2</v>
      </c>
    </row>
    <row r="711" spans="1:13" x14ac:dyDescent="0.2">
      <c r="A711" s="20" t="s">
        <v>5789</v>
      </c>
      <c r="B711" s="25" t="s">
        <v>3964</v>
      </c>
      <c r="C711" s="25" t="s">
        <v>3965</v>
      </c>
      <c r="D711" s="20"/>
      <c r="E711" s="25" t="s">
        <v>5127</v>
      </c>
      <c r="F711" s="25">
        <v>36</v>
      </c>
      <c r="G711" s="25">
        <v>-67</v>
      </c>
      <c r="H711" s="25">
        <v>10180.200000000001</v>
      </c>
      <c r="I711" s="25">
        <v>-90.3</v>
      </c>
      <c r="J711" s="25">
        <v>64</v>
      </c>
      <c r="K711" s="25">
        <v>18</v>
      </c>
      <c r="L711" s="25">
        <v>14463</v>
      </c>
      <c r="M711" s="25">
        <v>-7</v>
      </c>
    </row>
    <row r="712" spans="1:13" x14ac:dyDescent="0.2">
      <c r="A712" s="20" t="s">
        <v>5789</v>
      </c>
      <c r="B712" s="25" t="s">
        <v>3990</v>
      </c>
      <c r="C712" s="25" t="s">
        <v>3991</v>
      </c>
      <c r="D712" s="20"/>
      <c r="E712" s="25" t="s">
        <v>5128</v>
      </c>
      <c r="F712" s="25">
        <v>20</v>
      </c>
      <c r="G712" s="25">
        <v>11</v>
      </c>
      <c r="H712" s="25">
        <v>4550</v>
      </c>
      <c r="I712" s="25">
        <v>19.899999999999999</v>
      </c>
      <c r="J712" s="25">
        <v>106</v>
      </c>
      <c r="K712" s="25">
        <v>-62</v>
      </c>
      <c r="L712" s="25">
        <v>13050</v>
      </c>
      <c r="M712" s="25">
        <v>3</v>
      </c>
    </row>
    <row r="713" spans="1:13" x14ac:dyDescent="0.2">
      <c r="A713" s="20" t="s">
        <v>5789</v>
      </c>
      <c r="B713" s="25" t="s">
        <v>3787</v>
      </c>
      <c r="C713" s="25" t="s">
        <v>3788</v>
      </c>
      <c r="D713" s="20"/>
      <c r="E713" s="25" t="s">
        <v>5129</v>
      </c>
      <c r="F713" s="25">
        <v>21</v>
      </c>
      <c r="G713" s="25">
        <v>6</v>
      </c>
      <c r="H713" s="25">
        <v>5834.1</v>
      </c>
      <c r="I713" s="25">
        <v>-5.2</v>
      </c>
      <c r="J713" s="25">
        <v>67</v>
      </c>
      <c r="K713" s="25">
        <v>12</v>
      </c>
      <c r="L713" s="25">
        <v>13067</v>
      </c>
      <c r="M713" s="25">
        <v>3</v>
      </c>
    </row>
    <row r="714" spans="1:13" x14ac:dyDescent="0.2">
      <c r="A714" s="20" t="s">
        <v>5789</v>
      </c>
      <c r="B714" s="25" t="s">
        <v>3828</v>
      </c>
      <c r="C714" s="25" t="s">
        <v>3829</v>
      </c>
      <c r="D714" s="20"/>
      <c r="E714" s="25" t="s">
        <v>5130</v>
      </c>
      <c r="F714" s="25">
        <v>16</v>
      </c>
      <c r="G714" s="25">
        <v>30</v>
      </c>
      <c r="H714" s="25">
        <v>4229.6000000000004</v>
      </c>
      <c r="I714" s="25">
        <v>26.2</v>
      </c>
      <c r="J714" s="25">
        <v>78</v>
      </c>
      <c r="K714" s="25">
        <v>-9</v>
      </c>
      <c r="L714" s="25">
        <v>12984</v>
      </c>
      <c r="M714" s="25">
        <v>4</v>
      </c>
    </row>
    <row r="715" spans="1:13" x14ac:dyDescent="0.2">
      <c r="A715" s="20" t="s">
        <v>5789</v>
      </c>
      <c r="B715" s="25" t="s">
        <v>3869</v>
      </c>
      <c r="C715" s="25" t="s">
        <v>3871</v>
      </c>
      <c r="D715" s="20"/>
      <c r="E715" s="25" t="s">
        <v>5131</v>
      </c>
      <c r="F715" s="25">
        <v>33</v>
      </c>
      <c r="G715" s="25">
        <v>-53</v>
      </c>
      <c r="H715" s="25">
        <v>11431.5</v>
      </c>
      <c r="I715" s="25">
        <v>-114.9</v>
      </c>
      <c r="J715" s="25">
        <v>59</v>
      </c>
      <c r="K715" s="25">
        <v>27</v>
      </c>
      <c r="L715" s="25">
        <v>13075</v>
      </c>
      <c r="M715" s="25">
        <v>3</v>
      </c>
    </row>
    <row r="716" spans="1:13" x14ac:dyDescent="0.2">
      <c r="A716" s="20" t="s">
        <v>5789</v>
      </c>
      <c r="B716" s="25" t="s">
        <v>3910</v>
      </c>
      <c r="C716" s="25" t="s">
        <v>3911</v>
      </c>
      <c r="D716" s="20"/>
      <c r="E716" s="25" t="s">
        <v>5132</v>
      </c>
      <c r="F716" s="25">
        <v>22</v>
      </c>
      <c r="G716" s="25">
        <v>1</v>
      </c>
      <c r="H716" s="25">
        <v>6244.2</v>
      </c>
      <c r="I716" s="25">
        <v>-13.2</v>
      </c>
      <c r="J716" s="25">
        <v>83</v>
      </c>
      <c r="K716" s="25">
        <v>-19</v>
      </c>
      <c r="L716" s="25">
        <v>13139</v>
      </c>
      <c r="M716" s="25">
        <v>3</v>
      </c>
    </row>
    <row r="717" spans="1:13" x14ac:dyDescent="0.2">
      <c r="A717" s="20" t="s">
        <v>5789</v>
      </c>
      <c r="B717" s="25" t="s">
        <v>3263</v>
      </c>
      <c r="C717" s="25" t="s">
        <v>3264</v>
      </c>
      <c r="D717" s="20"/>
      <c r="E717" s="25" t="s">
        <v>5133</v>
      </c>
      <c r="F717" s="25">
        <v>19</v>
      </c>
      <c r="G717" s="25">
        <v>23</v>
      </c>
      <c r="H717" s="25">
        <v>5441.1</v>
      </c>
      <c r="I717" s="25">
        <v>12</v>
      </c>
      <c r="J717" s="25">
        <v>75</v>
      </c>
      <c r="K717" s="25">
        <v>10</v>
      </c>
      <c r="L717" s="25">
        <v>12282</v>
      </c>
      <c r="M717" s="25">
        <v>-3</v>
      </c>
    </row>
    <row r="718" spans="1:13" x14ac:dyDescent="0.2">
      <c r="A718" s="20" t="s">
        <v>5789</v>
      </c>
      <c r="B718" s="25" t="s">
        <v>3954</v>
      </c>
      <c r="C718" s="25" t="s">
        <v>3955</v>
      </c>
      <c r="D718" s="20"/>
      <c r="E718" s="25" t="s">
        <v>5134</v>
      </c>
      <c r="F718" s="25">
        <v>28</v>
      </c>
      <c r="G718" s="25">
        <v>-28</v>
      </c>
      <c r="H718" s="25">
        <v>7406.7</v>
      </c>
      <c r="I718" s="25">
        <v>-36</v>
      </c>
      <c r="J718" s="25">
        <v>99</v>
      </c>
      <c r="K718" s="25">
        <v>-49</v>
      </c>
      <c r="L718" s="25">
        <v>12708</v>
      </c>
      <c r="M718" s="25">
        <v>6</v>
      </c>
    </row>
    <row r="719" spans="1:13" x14ac:dyDescent="0.2">
      <c r="A719" s="20" t="s">
        <v>5789</v>
      </c>
      <c r="B719" s="25" t="s">
        <v>3994</v>
      </c>
      <c r="C719" s="25" t="s">
        <v>3995</v>
      </c>
      <c r="D719" s="20"/>
      <c r="E719" s="25" t="s">
        <v>5135</v>
      </c>
      <c r="F719" s="25">
        <v>23</v>
      </c>
      <c r="G719" s="25">
        <v>-4</v>
      </c>
      <c r="H719" s="25">
        <v>6932.8</v>
      </c>
      <c r="I719" s="25">
        <v>-26.7</v>
      </c>
      <c r="J719" s="25">
        <v>74</v>
      </c>
      <c r="K719" s="25">
        <v>-2</v>
      </c>
      <c r="L719" s="25">
        <v>12294</v>
      </c>
      <c r="M719" s="25">
        <v>9</v>
      </c>
    </row>
    <row r="720" spans="1:13" x14ac:dyDescent="0.2">
      <c r="A720" s="20" t="s">
        <v>5789</v>
      </c>
      <c r="B720" s="25" t="s">
        <v>3791</v>
      </c>
      <c r="C720" s="25" t="s">
        <v>3792</v>
      </c>
      <c r="D720" s="20"/>
      <c r="E720" s="25" t="s">
        <v>5136</v>
      </c>
      <c r="F720" s="25">
        <v>59</v>
      </c>
      <c r="G720" s="25">
        <v>-180</v>
      </c>
      <c r="H720" s="25">
        <v>17013.5</v>
      </c>
      <c r="I720" s="25">
        <v>-224.2</v>
      </c>
      <c r="J720" s="25">
        <v>175</v>
      </c>
      <c r="K720" s="25">
        <v>-194</v>
      </c>
      <c r="L720" s="25">
        <v>12852</v>
      </c>
      <c r="M720" s="25">
        <v>5</v>
      </c>
    </row>
    <row r="721" spans="1:13" x14ac:dyDescent="0.2">
      <c r="A721" s="20" t="s">
        <v>5789</v>
      </c>
      <c r="B721" s="25" t="s">
        <v>3832</v>
      </c>
      <c r="C721" s="25" t="s">
        <v>3833</v>
      </c>
      <c r="D721" s="20"/>
      <c r="E721" s="25" t="s">
        <v>5137</v>
      </c>
      <c r="F721" s="25">
        <v>34</v>
      </c>
      <c r="G721" s="25">
        <v>-58</v>
      </c>
      <c r="H721" s="25">
        <v>8790.2000000000007</v>
      </c>
      <c r="I721" s="25">
        <v>-63.1</v>
      </c>
      <c r="J721" s="25">
        <v>87</v>
      </c>
      <c r="K721" s="25">
        <v>-26</v>
      </c>
      <c r="L721" s="25">
        <v>14055</v>
      </c>
      <c r="M721" s="25">
        <v>-4</v>
      </c>
    </row>
    <row r="722" spans="1:13" x14ac:dyDescent="0.2">
      <c r="A722" s="20" t="s">
        <v>5789</v>
      </c>
      <c r="B722" s="25" t="s">
        <v>3874</v>
      </c>
      <c r="C722" s="25" t="s">
        <v>3875</v>
      </c>
      <c r="D722" s="20"/>
      <c r="E722" s="25" t="s">
        <v>5138</v>
      </c>
      <c r="F722" s="25">
        <v>18</v>
      </c>
      <c r="G722" s="25">
        <v>20</v>
      </c>
      <c r="H722" s="25">
        <v>4397</v>
      </c>
      <c r="I722" s="25">
        <v>22.9</v>
      </c>
      <c r="J722" s="25">
        <v>62</v>
      </c>
      <c r="K722" s="25">
        <v>21</v>
      </c>
      <c r="L722" s="25">
        <v>13932</v>
      </c>
      <c r="M722" s="25">
        <v>-3</v>
      </c>
    </row>
    <row r="723" spans="1:13" x14ac:dyDescent="0.2">
      <c r="A723" s="20" t="s">
        <v>5789</v>
      </c>
      <c r="B723" s="25" t="s">
        <v>3914</v>
      </c>
      <c r="C723" s="25" t="s">
        <v>3915</v>
      </c>
      <c r="D723" s="20"/>
      <c r="E723" s="25" t="s">
        <v>5139</v>
      </c>
      <c r="F723" s="25">
        <v>16</v>
      </c>
      <c r="G723" s="25">
        <v>30</v>
      </c>
      <c r="H723" s="25">
        <v>3685.3</v>
      </c>
      <c r="I723" s="25">
        <v>36.9</v>
      </c>
      <c r="J723" s="25">
        <v>76</v>
      </c>
      <c r="K723" s="25">
        <v>-5</v>
      </c>
      <c r="L723" s="25">
        <v>13531</v>
      </c>
      <c r="M723" s="25">
        <v>0</v>
      </c>
    </row>
    <row r="724" spans="1:13" x14ac:dyDescent="0.2">
      <c r="A724" s="20" t="s">
        <v>5789</v>
      </c>
      <c r="B724" s="25" t="s">
        <v>3956</v>
      </c>
      <c r="C724" s="25" t="s">
        <v>3957</v>
      </c>
      <c r="D724" s="20"/>
      <c r="E724" s="25" t="s">
        <v>5140</v>
      </c>
      <c r="F724" s="25">
        <v>26</v>
      </c>
      <c r="G724" s="25">
        <v>-19</v>
      </c>
      <c r="H724" s="25">
        <v>6840.7</v>
      </c>
      <c r="I724" s="25">
        <v>-24.9</v>
      </c>
      <c r="J724" s="25">
        <v>78</v>
      </c>
      <c r="K724" s="25">
        <v>-9</v>
      </c>
      <c r="L724" s="25">
        <v>13395</v>
      </c>
      <c r="M724" s="25">
        <v>1</v>
      </c>
    </row>
    <row r="725" spans="1:13" x14ac:dyDescent="0.2">
      <c r="A725" s="20" t="s">
        <v>5789</v>
      </c>
      <c r="B725" s="25" t="s">
        <v>3645</v>
      </c>
      <c r="C725" s="25" t="s">
        <v>3646</v>
      </c>
      <c r="D725" s="20"/>
      <c r="E725" s="25" t="s">
        <v>5141</v>
      </c>
      <c r="F725" s="25">
        <v>26</v>
      </c>
      <c r="G725" s="25">
        <v>-8</v>
      </c>
      <c r="H725" s="25">
        <v>5302.3</v>
      </c>
      <c r="I725" s="25">
        <v>14.4</v>
      </c>
      <c r="J725" s="25">
        <v>124</v>
      </c>
      <c r="K725" s="25">
        <v>-75</v>
      </c>
      <c r="L725" s="25">
        <v>12813</v>
      </c>
      <c r="M725" s="25">
        <v>-8</v>
      </c>
    </row>
    <row r="726" spans="1:13" x14ac:dyDescent="0.2">
      <c r="A726" s="20" t="s">
        <v>5789</v>
      </c>
      <c r="B726" s="25" t="s">
        <v>3688</v>
      </c>
      <c r="C726" s="25" t="s">
        <v>3689</v>
      </c>
      <c r="D726" s="20"/>
      <c r="E726" s="25" t="s">
        <v>5142</v>
      </c>
      <c r="F726" s="25">
        <v>19</v>
      </c>
      <c r="G726" s="25">
        <v>23</v>
      </c>
      <c r="H726" s="25">
        <v>5015.7</v>
      </c>
      <c r="I726" s="25">
        <v>19.399999999999999</v>
      </c>
      <c r="J726" s="25">
        <v>89</v>
      </c>
      <c r="K726" s="25">
        <v>-14</v>
      </c>
      <c r="L726" s="25">
        <v>12610</v>
      </c>
      <c r="M726" s="25">
        <v>-6</v>
      </c>
    </row>
    <row r="727" spans="1:13" x14ac:dyDescent="0.2">
      <c r="A727" s="20" t="s">
        <v>5789</v>
      </c>
      <c r="B727" s="25" t="s">
        <v>3690</v>
      </c>
      <c r="C727" s="25" t="s">
        <v>3691</v>
      </c>
      <c r="D727" s="20"/>
      <c r="E727" s="25" t="s">
        <v>5143</v>
      </c>
      <c r="F727" s="25">
        <v>34</v>
      </c>
      <c r="G727" s="25">
        <v>-43</v>
      </c>
      <c r="H727" s="25">
        <v>9382.1</v>
      </c>
      <c r="I727" s="25">
        <v>-56.9</v>
      </c>
      <c r="J727" s="25">
        <v>73</v>
      </c>
      <c r="K727" s="25">
        <v>13</v>
      </c>
      <c r="L727" s="25">
        <v>12151</v>
      </c>
      <c r="M727" s="25">
        <v>-2</v>
      </c>
    </row>
    <row r="728" spans="1:13" x14ac:dyDescent="0.2">
      <c r="A728" s="20" t="s">
        <v>5789</v>
      </c>
      <c r="B728" s="25" t="s">
        <v>3692</v>
      </c>
      <c r="C728" s="25" t="s">
        <v>3693</v>
      </c>
      <c r="D728" s="20"/>
      <c r="E728" s="25" t="s">
        <v>5144</v>
      </c>
      <c r="F728" s="25">
        <v>6</v>
      </c>
      <c r="G728" s="25">
        <v>81</v>
      </c>
      <c r="H728" s="25">
        <v>1158.8</v>
      </c>
      <c r="I728" s="25">
        <v>86.8</v>
      </c>
      <c r="J728" s="25">
        <v>72</v>
      </c>
      <c r="K728" s="25">
        <v>15</v>
      </c>
      <c r="L728" s="25">
        <v>11046</v>
      </c>
      <c r="M728" s="25">
        <v>7</v>
      </c>
    </row>
    <row r="729" spans="1:13" x14ac:dyDescent="0.2">
      <c r="A729" s="20" t="s">
        <v>5789</v>
      </c>
      <c r="B729" s="25" t="s">
        <v>3694</v>
      </c>
      <c r="C729" s="25" t="s">
        <v>3695</v>
      </c>
      <c r="D729" s="20"/>
      <c r="E729" s="25" t="s">
        <v>5145</v>
      </c>
      <c r="F729" s="25">
        <v>16</v>
      </c>
      <c r="G729" s="25">
        <v>36</v>
      </c>
      <c r="H729" s="25">
        <v>4329.5</v>
      </c>
      <c r="I729" s="25">
        <v>31.4</v>
      </c>
      <c r="J729" s="25">
        <v>69</v>
      </c>
      <c r="K729" s="25">
        <v>20</v>
      </c>
      <c r="L729" s="25">
        <v>11542</v>
      </c>
      <c r="M729" s="25">
        <v>3</v>
      </c>
    </row>
    <row r="730" spans="1:13" x14ac:dyDescent="0.2">
      <c r="A730" s="20" t="s">
        <v>5789</v>
      </c>
      <c r="B730" s="25" t="s">
        <v>3696</v>
      </c>
      <c r="C730" s="25" t="s">
        <v>3697</v>
      </c>
      <c r="D730" s="20"/>
      <c r="E730" s="25" t="s">
        <v>5146</v>
      </c>
      <c r="F730" s="25">
        <v>14</v>
      </c>
      <c r="G730" s="25">
        <v>45</v>
      </c>
      <c r="H730" s="25">
        <v>3760.7</v>
      </c>
      <c r="I730" s="25">
        <v>41.4</v>
      </c>
      <c r="J730" s="25">
        <v>54</v>
      </c>
      <c r="K730" s="25">
        <v>46</v>
      </c>
      <c r="L730" s="25">
        <v>11602</v>
      </c>
      <c r="M730" s="25">
        <v>2</v>
      </c>
    </row>
    <row r="731" spans="1:13" x14ac:dyDescent="0.2">
      <c r="A731" s="20" t="s">
        <v>5789</v>
      </c>
      <c r="B731" s="25" t="s">
        <v>3698</v>
      </c>
      <c r="C731" s="25" t="s">
        <v>3699</v>
      </c>
      <c r="D731" s="20"/>
      <c r="E731" s="25" t="s">
        <v>5147</v>
      </c>
      <c r="F731" s="25">
        <v>23</v>
      </c>
      <c r="G731" s="25">
        <v>6</v>
      </c>
      <c r="H731" s="25">
        <v>5461.9</v>
      </c>
      <c r="I731" s="25">
        <v>11.6</v>
      </c>
      <c r="J731" s="25">
        <v>77</v>
      </c>
      <c r="K731" s="25">
        <v>6</v>
      </c>
      <c r="L731" s="25">
        <v>12048</v>
      </c>
      <c r="M731" s="25">
        <v>-1</v>
      </c>
    </row>
    <row r="732" spans="1:13" x14ac:dyDescent="0.2">
      <c r="A732" s="20" t="s">
        <v>5789</v>
      </c>
      <c r="B732" s="25" t="s">
        <v>3700</v>
      </c>
      <c r="C732" s="25" t="s">
        <v>3701</v>
      </c>
      <c r="D732" s="20"/>
      <c r="E732" s="25" t="s">
        <v>5148</v>
      </c>
      <c r="F732" s="25">
        <v>43</v>
      </c>
      <c r="G732" s="25">
        <v>-82</v>
      </c>
      <c r="H732" s="25">
        <v>10667.6</v>
      </c>
      <c r="I732" s="25">
        <v>-79.3</v>
      </c>
      <c r="J732" s="25">
        <v>149</v>
      </c>
      <c r="K732" s="25">
        <v>-118</v>
      </c>
      <c r="L732" s="25">
        <v>11488</v>
      </c>
      <c r="M732" s="25">
        <v>3</v>
      </c>
    </row>
    <row r="733" spans="1:13" x14ac:dyDescent="0.2">
      <c r="A733" s="20" t="s">
        <v>5789</v>
      </c>
      <c r="B733" s="25" t="s">
        <v>3702</v>
      </c>
      <c r="C733" s="25" t="s">
        <v>3703</v>
      </c>
      <c r="D733" s="20"/>
      <c r="E733" s="25" t="s">
        <v>5149</v>
      </c>
      <c r="F733" s="25">
        <v>29</v>
      </c>
      <c r="G733" s="25">
        <v>-21</v>
      </c>
      <c r="H733" s="25">
        <v>8258.5</v>
      </c>
      <c r="I733" s="25">
        <v>-37.200000000000003</v>
      </c>
      <c r="J733" s="25">
        <v>97</v>
      </c>
      <c r="K733" s="25">
        <v>-28</v>
      </c>
      <c r="L733" s="25">
        <v>12126</v>
      </c>
      <c r="M733" s="25">
        <v>-2</v>
      </c>
    </row>
    <row r="734" spans="1:13" x14ac:dyDescent="0.2">
      <c r="A734" s="20" t="s">
        <v>5789</v>
      </c>
      <c r="B734" s="25" t="s">
        <v>3744</v>
      </c>
      <c r="C734" s="25" t="s">
        <v>3745</v>
      </c>
      <c r="D734" s="20"/>
      <c r="E734" s="25" t="s">
        <v>5150</v>
      </c>
      <c r="F734" s="25">
        <v>22</v>
      </c>
      <c r="G734" s="25">
        <v>10</v>
      </c>
      <c r="H734" s="25">
        <v>5681.5</v>
      </c>
      <c r="I734" s="25">
        <v>7.8</v>
      </c>
      <c r="J734" s="25">
        <v>69</v>
      </c>
      <c r="K734" s="25">
        <v>20</v>
      </c>
      <c r="L734" s="25">
        <v>12617</v>
      </c>
      <c r="M734" s="25">
        <v>-6</v>
      </c>
    </row>
    <row r="735" spans="1:13" x14ac:dyDescent="0.2">
      <c r="A735" s="20" t="s">
        <v>5789</v>
      </c>
      <c r="B735" s="25" t="s">
        <v>3748</v>
      </c>
      <c r="C735" s="25" t="s">
        <v>3749</v>
      </c>
      <c r="D735" s="20"/>
      <c r="E735" s="25" t="s">
        <v>5151</v>
      </c>
      <c r="F735" s="25">
        <v>26</v>
      </c>
      <c r="G735" s="25">
        <v>-8</v>
      </c>
      <c r="H735" s="25">
        <v>7316.6</v>
      </c>
      <c r="I735" s="25">
        <v>-20.8</v>
      </c>
      <c r="J735" s="25">
        <v>64</v>
      </c>
      <c r="K735" s="25">
        <v>29</v>
      </c>
      <c r="L735" s="25">
        <v>11973</v>
      </c>
      <c r="M735" s="25">
        <v>-1</v>
      </c>
    </row>
    <row r="736" spans="1:13" x14ac:dyDescent="0.2">
      <c r="A736" s="20" t="s">
        <v>5789</v>
      </c>
      <c r="B736" s="25" t="s">
        <v>3750</v>
      </c>
      <c r="C736" s="25" t="s">
        <v>3751</v>
      </c>
      <c r="D736" s="20"/>
      <c r="E736" s="25" t="s">
        <v>5152</v>
      </c>
      <c r="F736" s="25">
        <v>31</v>
      </c>
      <c r="G736" s="25">
        <v>-30</v>
      </c>
      <c r="H736" s="25">
        <v>8093.8</v>
      </c>
      <c r="I736" s="25">
        <v>-34.4</v>
      </c>
      <c r="J736" s="25">
        <v>63</v>
      </c>
      <c r="K736" s="25">
        <v>31</v>
      </c>
      <c r="L736" s="25">
        <v>11578</v>
      </c>
      <c r="M736" s="25">
        <v>3</v>
      </c>
    </row>
    <row r="737" spans="1:13" x14ac:dyDescent="0.2">
      <c r="A737" s="20" t="s">
        <v>5789</v>
      </c>
      <c r="B737" s="25" t="s">
        <v>3752</v>
      </c>
      <c r="C737" s="25" t="s">
        <v>3753</v>
      </c>
      <c r="D737" s="20"/>
      <c r="E737" s="25" t="s">
        <v>5153</v>
      </c>
      <c r="F737" s="25">
        <v>21</v>
      </c>
      <c r="G737" s="25">
        <v>14</v>
      </c>
      <c r="H737" s="25">
        <v>5092.3999999999996</v>
      </c>
      <c r="I737" s="25">
        <v>18.100000000000001</v>
      </c>
      <c r="J737" s="25">
        <v>92</v>
      </c>
      <c r="K737" s="25">
        <v>-20</v>
      </c>
      <c r="L737" s="25">
        <v>11723</v>
      </c>
      <c r="M737" s="25">
        <v>1</v>
      </c>
    </row>
    <row r="738" spans="1:13" x14ac:dyDescent="0.2">
      <c r="A738" s="20" t="s">
        <v>5789</v>
      </c>
      <c r="B738" s="25" t="s">
        <v>3758</v>
      </c>
      <c r="C738" s="25" t="s">
        <v>3759</v>
      </c>
      <c r="D738" s="20"/>
      <c r="E738" s="25" t="s">
        <v>5154</v>
      </c>
      <c r="F738" s="25">
        <v>23</v>
      </c>
      <c r="G738" s="25">
        <v>6</v>
      </c>
      <c r="H738" s="25">
        <v>5452.2</v>
      </c>
      <c r="I738" s="25">
        <v>11.8</v>
      </c>
      <c r="J738" s="25">
        <v>99</v>
      </c>
      <c r="K738" s="25">
        <v>-32</v>
      </c>
      <c r="L738" s="25">
        <v>11981</v>
      </c>
      <c r="M738" s="25">
        <v>-1</v>
      </c>
    </row>
    <row r="739" spans="1:13" x14ac:dyDescent="0.2">
      <c r="A739" s="20" t="s">
        <v>5789</v>
      </c>
      <c r="B739" s="25" t="s">
        <v>3978</v>
      </c>
      <c r="C739" s="25" t="s">
        <v>3979</v>
      </c>
      <c r="D739" s="20"/>
      <c r="E739" s="25" t="s">
        <v>5155</v>
      </c>
      <c r="F739" s="25">
        <v>27</v>
      </c>
      <c r="G739" s="25">
        <v>-24</v>
      </c>
      <c r="H739" s="25">
        <v>6618.3</v>
      </c>
      <c r="I739" s="25">
        <v>-20.6</v>
      </c>
      <c r="J739" s="25">
        <v>105</v>
      </c>
      <c r="K739" s="25">
        <v>-61</v>
      </c>
      <c r="L739" s="25">
        <v>13826</v>
      </c>
      <c r="M739" s="25">
        <v>-2</v>
      </c>
    </row>
    <row r="740" spans="1:13" x14ac:dyDescent="0.2">
      <c r="A740" s="20" t="s">
        <v>5789</v>
      </c>
      <c r="B740" s="25" t="s">
        <v>3996</v>
      </c>
      <c r="C740" s="25" t="s">
        <v>3997</v>
      </c>
      <c r="D740" s="20"/>
      <c r="E740" s="25" t="s">
        <v>5156</v>
      </c>
      <c r="F740" s="25">
        <v>28</v>
      </c>
      <c r="G740" s="25">
        <v>-28</v>
      </c>
      <c r="H740" s="25">
        <v>6666</v>
      </c>
      <c r="I740" s="25">
        <v>-21.5</v>
      </c>
      <c r="J740" s="25">
        <v>110</v>
      </c>
      <c r="K740" s="25">
        <v>-70</v>
      </c>
      <c r="L740" s="25">
        <v>12943</v>
      </c>
      <c r="M740" s="25">
        <v>4</v>
      </c>
    </row>
    <row r="741" spans="1:13" x14ac:dyDescent="0.2">
      <c r="A741" s="20" t="s">
        <v>5789</v>
      </c>
      <c r="B741" s="25" t="s">
        <v>3249</v>
      </c>
      <c r="C741" s="25" t="s">
        <v>3250</v>
      </c>
      <c r="D741" s="20"/>
      <c r="E741" s="25" t="s">
        <v>5157</v>
      </c>
      <c r="F741" s="25">
        <v>21</v>
      </c>
      <c r="G741" s="25">
        <v>14</v>
      </c>
      <c r="H741" s="25">
        <v>4599.5</v>
      </c>
      <c r="I741" s="25">
        <v>26.7</v>
      </c>
      <c r="J741" s="25">
        <v>113</v>
      </c>
      <c r="K741" s="25">
        <v>-56</v>
      </c>
      <c r="L741" s="25">
        <v>12154</v>
      </c>
      <c r="M741" s="25">
        <v>-2</v>
      </c>
    </row>
    <row r="742" spans="1:13" x14ac:dyDescent="0.2">
      <c r="A742" s="20" t="s">
        <v>5789</v>
      </c>
      <c r="B742" s="25" t="s">
        <v>3265</v>
      </c>
      <c r="C742" s="25" t="s">
        <v>3267</v>
      </c>
      <c r="D742" s="20"/>
      <c r="E742" s="25" t="s">
        <v>5158</v>
      </c>
      <c r="F742" s="25">
        <v>14</v>
      </c>
      <c r="G742" s="25">
        <v>45</v>
      </c>
      <c r="H742" s="25">
        <v>3345.9</v>
      </c>
      <c r="I742" s="25">
        <v>48.6</v>
      </c>
      <c r="J742" s="25">
        <v>51</v>
      </c>
      <c r="K742" s="25">
        <v>51</v>
      </c>
      <c r="L742" s="25">
        <v>11480</v>
      </c>
      <c r="M742" s="25">
        <v>3</v>
      </c>
    </row>
    <row r="743" spans="1:13" x14ac:dyDescent="0.2">
      <c r="A743" s="20" t="s">
        <v>5789</v>
      </c>
      <c r="B743" s="25" t="s">
        <v>3968</v>
      </c>
      <c r="C743" s="25" t="s">
        <v>3969</v>
      </c>
      <c r="D743" s="20"/>
      <c r="E743" s="25" t="s">
        <v>5159</v>
      </c>
      <c r="F743" s="25">
        <v>19</v>
      </c>
      <c r="G743" s="25">
        <v>15</v>
      </c>
      <c r="H743" s="25">
        <v>4552.8</v>
      </c>
      <c r="I743" s="25">
        <v>19.899999999999999</v>
      </c>
      <c r="J743" s="25">
        <v>82</v>
      </c>
      <c r="K743" s="25">
        <v>-17</v>
      </c>
      <c r="L743" s="25">
        <v>13038</v>
      </c>
      <c r="M743" s="25">
        <v>3</v>
      </c>
    </row>
    <row r="744" spans="1:13" x14ac:dyDescent="0.2">
      <c r="A744" s="20" t="s">
        <v>5789</v>
      </c>
      <c r="B744" s="25" t="s">
        <v>3324</v>
      </c>
      <c r="C744" s="25" t="s">
        <v>3325</v>
      </c>
      <c r="D744" s="20"/>
      <c r="E744" s="25" t="s">
        <v>5160</v>
      </c>
      <c r="F744" s="25">
        <v>34</v>
      </c>
      <c r="G744" s="25">
        <v>-43</v>
      </c>
      <c r="H744" s="25">
        <v>9741.4</v>
      </c>
      <c r="I744" s="25">
        <v>-63.2</v>
      </c>
      <c r="J744" s="25">
        <v>86</v>
      </c>
      <c r="K744" s="25">
        <v>-9</v>
      </c>
      <c r="L744" s="25">
        <v>11770</v>
      </c>
      <c r="M744" s="25">
        <v>1</v>
      </c>
    </row>
    <row r="745" spans="1:13" x14ac:dyDescent="0.2">
      <c r="A745" s="20" t="s">
        <v>5789</v>
      </c>
      <c r="B745" s="25" t="s">
        <v>3939</v>
      </c>
      <c r="C745" s="25" t="s">
        <v>3940</v>
      </c>
      <c r="D745" s="20"/>
      <c r="E745" s="25" t="s">
        <v>5161</v>
      </c>
      <c r="F745" s="25">
        <v>34</v>
      </c>
      <c r="G745" s="25">
        <v>-58</v>
      </c>
      <c r="H745" s="25">
        <v>9607.2999999999993</v>
      </c>
      <c r="I745" s="25">
        <v>-79.099999999999994</v>
      </c>
      <c r="J745" s="25">
        <v>90</v>
      </c>
      <c r="K745" s="25">
        <v>-32</v>
      </c>
      <c r="L745" s="25">
        <v>13774</v>
      </c>
      <c r="M745" s="25">
        <v>-2</v>
      </c>
    </row>
    <row r="746" spans="1:13" x14ac:dyDescent="0.2">
      <c r="A746" s="20" t="s">
        <v>5789</v>
      </c>
      <c r="B746" s="25" t="s">
        <v>3366</v>
      </c>
      <c r="C746" s="25" t="s">
        <v>3367</v>
      </c>
      <c r="D746" s="20"/>
      <c r="E746" s="25" t="s">
        <v>5162</v>
      </c>
      <c r="F746" s="25">
        <v>23</v>
      </c>
      <c r="G746" s="25">
        <v>6</v>
      </c>
      <c r="H746" s="25">
        <v>4989.3</v>
      </c>
      <c r="I746" s="25">
        <v>19.899999999999999</v>
      </c>
      <c r="J746" s="25">
        <v>100</v>
      </c>
      <c r="K746" s="25">
        <v>-33</v>
      </c>
      <c r="L746" s="25">
        <v>11580</v>
      </c>
      <c r="M746" s="25">
        <v>3</v>
      </c>
    </row>
    <row r="747" spans="1:13" x14ac:dyDescent="0.2">
      <c r="A747" s="20" t="s">
        <v>5789</v>
      </c>
      <c r="B747" s="25" t="s">
        <v>3431</v>
      </c>
      <c r="C747" s="25" t="s">
        <v>3433</v>
      </c>
      <c r="D747" s="20"/>
      <c r="E747" s="25" t="s">
        <v>5163</v>
      </c>
      <c r="F747" s="25">
        <v>30</v>
      </c>
      <c r="G747" s="25">
        <v>-25</v>
      </c>
      <c r="H747" s="25">
        <v>7880.2</v>
      </c>
      <c r="I747" s="25">
        <v>-30.6</v>
      </c>
      <c r="J747" s="25">
        <v>80</v>
      </c>
      <c r="K747" s="25">
        <v>1</v>
      </c>
      <c r="L747" s="25">
        <v>12320</v>
      </c>
      <c r="M747" s="25">
        <v>-4</v>
      </c>
    </row>
    <row r="748" spans="1:13" x14ac:dyDescent="0.2">
      <c r="A748" s="20" t="s">
        <v>5789</v>
      </c>
      <c r="B748" s="25" t="s">
        <v>3486</v>
      </c>
      <c r="C748" s="25" t="s">
        <v>3487</v>
      </c>
      <c r="D748" s="20"/>
      <c r="E748" s="25" t="s">
        <v>5164</v>
      </c>
      <c r="F748" s="25">
        <v>8</v>
      </c>
      <c r="G748" s="25">
        <v>72</v>
      </c>
      <c r="H748" s="25">
        <v>1631.8</v>
      </c>
      <c r="I748" s="25">
        <v>78.599999999999994</v>
      </c>
      <c r="J748" s="25">
        <v>89</v>
      </c>
      <c r="K748" s="25">
        <v>-14</v>
      </c>
      <c r="L748" s="25">
        <v>11844</v>
      </c>
      <c r="M748" s="25">
        <v>0</v>
      </c>
    </row>
    <row r="749" spans="1:13" x14ac:dyDescent="0.2">
      <c r="A749" s="20" t="s">
        <v>5789</v>
      </c>
      <c r="B749" s="25" t="s">
        <v>3815</v>
      </c>
      <c r="C749" s="25" t="s">
        <v>3816</v>
      </c>
      <c r="D749" s="20"/>
      <c r="E749" s="25" t="s">
        <v>5165</v>
      </c>
      <c r="F749" s="25">
        <v>20</v>
      </c>
      <c r="G749" s="25">
        <v>11</v>
      </c>
      <c r="H749" s="25">
        <v>4854.3</v>
      </c>
      <c r="I749" s="25">
        <v>14</v>
      </c>
      <c r="J749" s="25">
        <v>82</v>
      </c>
      <c r="K749" s="25">
        <v>-17</v>
      </c>
      <c r="L749" s="25">
        <v>13829</v>
      </c>
      <c r="M749" s="25">
        <v>-2</v>
      </c>
    </row>
    <row r="750" spans="1:13" x14ac:dyDescent="0.2">
      <c r="A750" s="20" t="s">
        <v>5789</v>
      </c>
      <c r="B750" s="25" t="s">
        <v>3320</v>
      </c>
      <c r="C750" s="25" t="s">
        <v>3321</v>
      </c>
      <c r="D750" s="20"/>
      <c r="E750" s="25" t="s">
        <v>5166</v>
      </c>
      <c r="F750" s="25">
        <v>31</v>
      </c>
      <c r="G750" s="25">
        <v>-30</v>
      </c>
      <c r="H750" s="25">
        <v>7958.4</v>
      </c>
      <c r="I750" s="25">
        <v>-32</v>
      </c>
      <c r="J750" s="25">
        <v>124</v>
      </c>
      <c r="K750" s="25">
        <v>-75</v>
      </c>
      <c r="L750" s="25">
        <v>12535</v>
      </c>
      <c r="M750" s="25">
        <v>-5</v>
      </c>
    </row>
    <row r="751" spans="1:13" x14ac:dyDescent="0.2">
      <c r="A751" s="20" t="s">
        <v>5789</v>
      </c>
      <c r="B751" s="25" t="s">
        <v>3898</v>
      </c>
      <c r="C751" s="25" t="s">
        <v>3899</v>
      </c>
      <c r="D751" s="20"/>
      <c r="E751" s="25" t="s">
        <v>5167</v>
      </c>
      <c r="F751" s="25">
        <v>27</v>
      </c>
      <c r="G751" s="25">
        <v>-24</v>
      </c>
      <c r="H751" s="25">
        <v>5819.3</v>
      </c>
      <c r="I751" s="25">
        <v>-4.9000000000000004</v>
      </c>
      <c r="J751" s="25">
        <v>82</v>
      </c>
      <c r="K751" s="25">
        <v>-17</v>
      </c>
      <c r="L751" s="25">
        <v>13199</v>
      </c>
      <c r="M751" s="25">
        <v>2</v>
      </c>
    </row>
    <row r="752" spans="1:13" x14ac:dyDescent="0.2">
      <c r="A752" s="20" t="s">
        <v>5789</v>
      </c>
      <c r="B752" s="25" t="s">
        <v>3316</v>
      </c>
      <c r="C752" s="25" t="s">
        <v>3317</v>
      </c>
      <c r="D752" s="20"/>
      <c r="E752" s="25" t="s">
        <v>5168</v>
      </c>
      <c r="F752" s="25">
        <v>30</v>
      </c>
      <c r="G752" s="25">
        <v>-25</v>
      </c>
      <c r="H752" s="25">
        <v>7595.4</v>
      </c>
      <c r="I752" s="25">
        <v>-25.6</v>
      </c>
      <c r="J752" s="25">
        <v>124</v>
      </c>
      <c r="K752" s="25">
        <v>-75</v>
      </c>
      <c r="L752" s="25">
        <v>12841</v>
      </c>
      <c r="M752" s="25">
        <v>-8</v>
      </c>
    </row>
    <row r="753" spans="1:13" x14ac:dyDescent="0.2">
      <c r="A753" s="20" t="s">
        <v>5789</v>
      </c>
      <c r="B753" s="25" t="s">
        <v>4006</v>
      </c>
      <c r="C753" s="25" t="s">
        <v>4007</v>
      </c>
      <c r="D753" s="20"/>
      <c r="E753" s="25" t="s">
        <v>5169</v>
      </c>
      <c r="F753" s="25">
        <v>8</v>
      </c>
      <c r="G753" s="25">
        <v>69</v>
      </c>
      <c r="H753" s="25">
        <v>1697.9</v>
      </c>
      <c r="I753" s="25">
        <v>75.8</v>
      </c>
      <c r="J753" s="25">
        <v>94</v>
      </c>
      <c r="K753" s="25">
        <v>-40</v>
      </c>
      <c r="L753" s="25">
        <v>11055</v>
      </c>
      <c r="M753" s="25">
        <v>18</v>
      </c>
    </row>
    <row r="754" spans="1:13" x14ac:dyDescent="0.2">
      <c r="A754" s="20" t="s">
        <v>5789</v>
      </c>
      <c r="B754" s="25" t="s">
        <v>3261</v>
      </c>
      <c r="C754" s="25" t="s">
        <v>3262</v>
      </c>
      <c r="D754" s="20"/>
      <c r="E754" s="25" t="s">
        <v>5170</v>
      </c>
      <c r="F754" s="25">
        <v>24</v>
      </c>
      <c r="G754" s="25">
        <v>1</v>
      </c>
      <c r="H754" s="25">
        <v>5141.3999999999996</v>
      </c>
      <c r="I754" s="25">
        <v>17.2</v>
      </c>
      <c r="J754" s="25">
        <v>119</v>
      </c>
      <c r="K754" s="25">
        <v>-66</v>
      </c>
      <c r="L754" s="25">
        <v>11562</v>
      </c>
      <c r="M754" s="25">
        <v>3</v>
      </c>
    </row>
    <row r="755" spans="1:13" x14ac:dyDescent="0.2">
      <c r="A755" s="20" t="s">
        <v>5789</v>
      </c>
      <c r="B755" s="25" t="s">
        <v>3490</v>
      </c>
      <c r="C755" s="25" t="s">
        <v>3491</v>
      </c>
      <c r="D755" s="20"/>
      <c r="E755" s="25" t="s">
        <v>5171</v>
      </c>
      <c r="F755" s="25">
        <v>20</v>
      </c>
      <c r="G755" s="25">
        <v>19</v>
      </c>
      <c r="H755" s="25">
        <v>5200.6000000000004</v>
      </c>
      <c r="I755" s="25">
        <v>16.2</v>
      </c>
      <c r="J755" s="25">
        <v>76</v>
      </c>
      <c r="K755" s="25">
        <v>8</v>
      </c>
      <c r="L755" s="25">
        <v>12102</v>
      </c>
      <c r="M755" s="25">
        <v>-2</v>
      </c>
    </row>
    <row r="756" spans="1:13" x14ac:dyDescent="0.2">
      <c r="A756" s="20" t="s">
        <v>5789</v>
      </c>
      <c r="B756" s="25" t="s">
        <v>3980</v>
      </c>
      <c r="C756" s="25" t="s">
        <v>3981</v>
      </c>
      <c r="D756" s="20"/>
      <c r="E756" s="25" t="s">
        <v>5172</v>
      </c>
      <c r="F756" s="25">
        <v>14</v>
      </c>
      <c r="G756" s="25">
        <v>40</v>
      </c>
      <c r="H756" s="25">
        <v>3433.3</v>
      </c>
      <c r="I756" s="25">
        <v>41.8</v>
      </c>
      <c r="J756" s="25">
        <v>68</v>
      </c>
      <c r="K756" s="25">
        <v>10</v>
      </c>
      <c r="L756" s="25">
        <v>13217</v>
      </c>
      <c r="M756" s="25">
        <v>2</v>
      </c>
    </row>
    <row r="757" spans="1:13" x14ac:dyDescent="0.2">
      <c r="A757" s="20" t="s">
        <v>5789</v>
      </c>
      <c r="B757" s="25" t="s">
        <v>3482</v>
      </c>
      <c r="C757" s="25" t="s">
        <v>3483</v>
      </c>
      <c r="D757" s="20"/>
      <c r="E757" s="25" t="s">
        <v>5173</v>
      </c>
      <c r="F757" s="25">
        <v>4</v>
      </c>
      <c r="G757" s="25">
        <v>89</v>
      </c>
      <c r="H757" s="25">
        <v>810.6</v>
      </c>
      <c r="I757" s="25">
        <v>92.9</v>
      </c>
      <c r="J757" s="25">
        <v>159</v>
      </c>
      <c r="K757" s="25">
        <v>-136</v>
      </c>
      <c r="L757" s="25">
        <v>12010</v>
      </c>
      <c r="M757" s="25">
        <v>-1</v>
      </c>
    </row>
    <row r="758" spans="1:13" x14ac:dyDescent="0.2">
      <c r="A758" s="20" t="s">
        <v>5789</v>
      </c>
      <c r="B758" s="25" t="s">
        <v>4018</v>
      </c>
      <c r="C758" s="25" t="s">
        <v>4019</v>
      </c>
      <c r="D758" s="20"/>
      <c r="E758" s="25" t="s">
        <v>5174</v>
      </c>
      <c r="F758" s="25">
        <v>19</v>
      </c>
      <c r="G758" s="25">
        <v>15</v>
      </c>
      <c r="H758" s="25">
        <v>4500.5</v>
      </c>
      <c r="I758" s="25">
        <v>20.9</v>
      </c>
      <c r="J758" s="25">
        <v>112</v>
      </c>
      <c r="K758" s="25">
        <v>-74</v>
      </c>
      <c r="L758" s="25">
        <v>14149</v>
      </c>
      <c r="M758" s="25">
        <v>-5</v>
      </c>
    </row>
    <row r="759" spans="1:13" x14ac:dyDescent="0.2">
      <c r="A759" s="20" t="s">
        <v>5789</v>
      </c>
      <c r="B759" s="25" t="s">
        <v>3318</v>
      </c>
      <c r="C759" s="25" t="s">
        <v>3319</v>
      </c>
      <c r="D759" s="20"/>
      <c r="E759" s="25" t="s">
        <v>5175</v>
      </c>
      <c r="F759" s="25">
        <v>30</v>
      </c>
      <c r="G759" s="25">
        <v>-25</v>
      </c>
      <c r="H759" s="25">
        <v>6740.4</v>
      </c>
      <c r="I759" s="25">
        <v>-10.7</v>
      </c>
      <c r="J759" s="25">
        <v>90</v>
      </c>
      <c r="K759" s="25">
        <v>-16</v>
      </c>
      <c r="L759" s="25">
        <v>11591</v>
      </c>
      <c r="M759" s="25">
        <v>2</v>
      </c>
    </row>
    <row r="760" spans="1:13" x14ac:dyDescent="0.2">
      <c r="A760" s="20" t="s">
        <v>5789</v>
      </c>
      <c r="B760" s="25" t="s">
        <v>3803</v>
      </c>
      <c r="C760" s="25" t="s">
        <v>3804</v>
      </c>
      <c r="D760" s="20"/>
      <c r="E760" s="25" t="s">
        <v>5176</v>
      </c>
      <c r="F760" s="25">
        <v>36</v>
      </c>
      <c r="G760" s="25">
        <v>-67</v>
      </c>
      <c r="H760" s="25">
        <v>9395</v>
      </c>
      <c r="I760" s="25">
        <v>-75</v>
      </c>
      <c r="J760" s="25">
        <v>165</v>
      </c>
      <c r="K760" s="25">
        <v>-175</v>
      </c>
      <c r="L760" s="25">
        <v>13616</v>
      </c>
      <c r="M760" s="25">
        <v>-1</v>
      </c>
    </row>
    <row r="761" spans="1:13" x14ac:dyDescent="0.2">
      <c r="A761" s="20" t="s">
        <v>5789</v>
      </c>
      <c r="B761" s="25" t="s">
        <v>3253</v>
      </c>
      <c r="C761" s="25" t="s">
        <v>3254</v>
      </c>
      <c r="D761" s="20"/>
      <c r="E761" s="25" t="s">
        <v>5177</v>
      </c>
      <c r="F761" s="25">
        <v>25</v>
      </c>
      <c r="G761" s="25">
        <v>-3</v>
      </c>
      <c r="H761" s="25">
        <v>5648.2</v>
      </c>
      <c r="I761" s="25">
        <v>8.4</v>
      </c>
      <c r="J761" s="25">
        <v>106</v>
      </c>
      <c r="K761" s="25">
        <v>-44</v>
      </c>
      <c r="L761" s="25">
        <v>10122</v>
      </c>
      <c r="M761" s="25">
        <v>15</v>
      </c>
    </row>
    <row r="762" spans="1:13" x14ac:dyDescent="0.2">
      <c r="A762" s="20" t="s">
        <v>5789</v>
      </c>
      <c r="B762" s="25" t="s">
        <v>3257</v>
      </c>
      <c r="C762" s="25" t="s">
        <v>3258</v>
      </c>
      <c r="D762" s="20"/>
      <c r="E762" s="25" t="s">
        <v>5178</v>
      </c>
      <c r="F762" s="25">
        <v>21</v>
      </c>
      <c r="G762" s="25">
        <v>14</v>
      </c>
      <c r="H762" s="25">
        <v>6262.3</v>
      </c>
      <c r="I762" s="25">
        <v>-2.4</v>
      </c>
      <c r="J762" s="25">
        <v>73</v>
      </c>
      <c r="K762" s="25">
        <v>13</v>
      </c>
      <c r="L762" s="25">
        <v>11066</v>
      </c>
      <c r="M762" s="25">
        <v>7</v>
      </c>
    </row>
    <row r="763" spans="1:13" x14ac:dyDescent="0.2">
      <c r="A763" s="20" t="s">
        <v>5789</v>
      </c>
      <c r="B763" s="25" t="s">
        <v>3312</v>
      </c>
      <c r="C763" s="25" t="s">
        <v>3313</v>
      </c>
      <c r="D763" s="20"/>
      <c r="E763" s="25" t="s">
        <v>5179</v>
      </c>
      <c r="F763" s="25">
        <v>23</v>
      </c>
      <c r="G763" s="25">
        <v>6</v>
      </c>
      <c r="H763" s="25">
        <v>5178.3999999999996</v>
      </c>
      <c r="I763" s="25">
        <v>16.600000000000001</v>
      </c>
      <c r="J763" s="25">
        <v>156</v>
      </c>
      <c r="K763" s="25">
        <v>-130</v>
      </c>
      <c r="L763" s="25">
        <v>12878</v>
      </c>
      <c r="M763" s="25">
        <v>-8</v>
      </c>
    </row>
    <row r="764" spans="1:13" x14ac:dyDescent="0.2">
      <c r="A764" s="20" t="s">
        <v>5789</v>
      </c>
      <c r="B764" s="25" t="s">
        <v>3420</v>
      </c>
      <c r="C764" s="25" t="s">
        <v>3421</v>
      </c>
      <c r="D764" s="20"/>
      <c r="E764" s="25" t="s">
        <v>5180</v>
      </c>
      <c r="F764" s="25">
        <v>39</v>
      </c>
      <c r="G764" s="25">
        <v>-65</v>
      </c>
      <c r="H764" s="25">
        <v>8724.6</v>
      </c>
      <c r="I764" s="25">
        <v>-45.4</v>
      </c>
      <c r="J764" s="25">
        <v>135</v>
      </c>
      <c r="K764" s="25">
        <v>-94</v>
      </c>
      <c r="L764" s="25">
        <v>12334</v>
      </c>
      <c r="M764" s="25">
        <v>-4</v>
      </c>
    </row>
    <row r="765" spans="1:13" x14ac:dyDescent="0.2">
      <c r="A765" s="20" t="s">
        <v>5789</v>
      </c>
      <c r="B765" s="25" t="s">
        <v>3424</v>
      </c>
      <c r="C765" s="25" t="s">
        <v>3425</v>
      </c>
      <c r="D765" s="20"/>
      <c r="E765" s="25" t="s">
        <v>5181</v>
      </c>
      <c r="F765" s="25">
        <v>51</v>
      </c>
      <c r="G765" s="25">
        <v>-118</v>
      </c>
      <c r="H765" s="25">
        <v>14522.6</v>
      </c>
      <c r="I765" s="25">
        <v>-146.69999999999999</v>
      </c>
      <c r="J765" s="25">
        <v>137</v>
      </c>
      <c r="K765" s="25">
        <v>-98</v>
      </c>
      <c r="L765" s="25">
        <v>12684</v>
      </c>
      <c r="M765" s="25">
        <v>-7</v>
      </c>
    </row>
    <row r="766" spans="1:13" x14ac:dyDescent="0.2">
      <c r="A766" s="20" t="s">
        <v>5789</v>
      </c>
      <c r="B766" s="25" t="s">
        <v>3376</v>
      </c>
      <c r="C766" s="25" t="s">
        <v>3377</v>
      </c>
      <c r="D766" s="20"/>
      <c r="E766" s="25" t="s">
        <v>5182</v>
      </c>
      <c r="F766" s="25">
        <v>34</v>
      </c>
      <c r="G766" s="25">
        <v>-43</v>
      </c>
      <c r="H766" s="25">
        <v>8878.5</v>
      </c>
      <c r="I766" s="25">
        <v>-48.1</v>
      </c>
      <c r="J766" s="25">
        <v>91</v>
      </c>
      <c r="K766" s="25">
        <v>-18</v>
      </c>
      <c r="L766" s="25">
        <v>12002</v>
      </c>
      <c r="M766" s="25">
        <v>-1</v>
      </c>
    </row>
    <row r="767" spans="1:13" x14ac:dyDescent="0.2">
      <c r="A767" s="20" t="s">
        <v>5789</v>
      </c>
      <c r="B767" s="25" t="s">
        <v>3436</v>
      </c>
      <c r="C767" s="25" t="s">
        <v>3437</v>
      </c>
      <c r="D767" s="20"/>
      <c r="E767" s="25" t="s">
        <v>5183</v>
      </c>
      <c r="F767" s="25">
        <v>35</v>
      </c>
      <c r="G767" s="25">
        <v>-47</v>
      </c>
      <c r="H767" s="25">
        <v>9495.7999999999993</v>
      </c>
      <c r="I767" s="25">
        <v>-58.9</v>
      </c>
      <c r="J767" s="25">
        <v>89</v>
      </c>
      <c r="K767" s="25">
        <v>-14</v>
      </c>
      <c r="L767" s="25">
        <v>12327</v>
      </c>
      <c r="M767" s="25">
        <v>-4</v>
      </c>
    </row>
    <row r="768" spans="1:13" x14ac:dyDescent="0.2">
      <c r="A768" s="20" t="s">
        <v>5789</v>
      </c>
      <c r="B768" s="25" t="s">
        <v>3484</v>
      </c>
      <c r="C768" s="25" t="s">
        <v>3485</v>
      </c>
      <c r="D768" s="20"/>
      <c r="E768" s="25" t="s">
        <v>5184</v>
      </c>
      <c r="F768" s="25">
        <v>24</v>
      </c>
      <c r="G768" s="25">
        <v>1</v>
      </c>
      <c r="H768" s="25">
        <v>6157.8</v>
      </c>
      <c r="I768" s="25">
        <v>-0.5</v>
      </c>
      <c r="J768" s="25">
        <v>76</v>
      </c>
      <c r="K768" s="25">
        <v>8</v>
      </c>
      <c r="L768" s="25">
        <v>12182</v>
      </c>
      <c r="M768" s="25">
        <v>-2</v>
      </c>
    </row>
    <row r="769" spans="1:13" x14ac:dyDescent="0.2">
      <c r="A769" s="20" t="s">
        <v>5789</v>
      </c>
      <c r="B769" s="25" t="s">
        <v>4008</v>
      </c>
      <c r="C769" s="25" t="s">
        <v>4009</v>
      </c>
      <c r="D769" s="20"/>
      <c r="E769" s="25" t="s">
        <v>5185</v>
      </c>
      <c r="F769" s="25">
        <v>34</v>
      </c>
      <c r="G769" s="25">
        <v>-58</v>
      </c>
      <c r="H769" s="25">
        <v>8198.4</v>
      </c>
      <c r="I769" s="25">
        <v>-51.5</v>
      </c>
      <c r="J769" s="25">
        <v>103</v>
      </c>
      <c r="K769" s="25">
        <v>-57</v>
      </c>
      <c r="L769" s="25">
        <v>11500</v>
      </c>
      <c r="M769" s="25">
        <v>15</v>
      </c>
    </row>
    <row r="770" spans="1:13" x14ac:dyDescent="0.2">
      <c r="A770" s="20" t="s">
        <v>5789</v>
      </c>
      <c r="B770" s="25" t="s">
        <v>3314</v>
      </c>
      <c r="C770" s="25" t="s">
        <v>3315</v>
      </c>
      <c r="D770" s="20"/>
      <c r="E770" s="25" t="s">
        <v>5186</v>
      </c>
      <c r="F770" s="25">
        <v>45</v>
      </c>
      <c r="G770" s="25">
        <v>-91</v>
      </c>
      <c r="H770" s="25">
        <v>12545.8</v>
      </c>
      <c r="I770" s="25">
        <v>-112.2</v>
      </c>
      <c r="J770" s="25">
        <v>127</v>
      </c>
      <c r="K770" s="25">
        <v>-80</v>
      </c>
      <c r="L770" s="25">
        <v>13773</v>
      </c>
      <c r="M770" s="25">
        <v>-16</v>
      </c>
    </row>
    <row r="771" spans="1:13" x14ac:dyDescent="0.2">
      <c r="A771" s="20" t="s">
        <v>5789</v>
      </c>
      <c r="B771" s="25" t="s">
        <v>3374</v>
      </c>
      <c r="C771" s="25" t="s">
        <v>3375</v>
      </c>
      <c r="D771" s="20"/>
      <c r="E771" s="25" t="s">
        <v>5187</v>
      </c>
      <c r="F771" s="25">
        <v>44</v>
      </c>
      <c r="G771" s="25">
        <v>-87</v>
      </c>
      <c r="H771" s="25">
        <v>16953.900000000001</v>
      </c>
      <c r="I771" s="25">
        <v>-189.2</v>
      </c>
      <c r="J771" s="25">
        <v>89</v>
      </c>
      <c r="K771" s="25">
        <v>-14</v>
      </c>
      <c r="L771" s="25">
        <v>12587</v>
      </c>
      <c r="M771" s="25">
        <v>-6</v>
      </c>
    </row>
    <row r="772" spans="1:13" x14ac:dyDescent="0.2">
      <c r="A772" s="20" t="s">
        <v>5789</v>
      </c>
      <c r="B772" s="25" t="s">
        <v>3259</v>
      </c>
      <c r="C772" s="25" t="s">
        <v>3260</v>
      </c>
      <c r="D772" s="20"/>
      <c r="E772" s="25" t="s">
        <v>5188</v>
      </c>
      <c r="F772" s="25">
        <v>25</v>
      </c>
      <c r="G772" s="25">
        <v>-3</v>
      </c>
      <c r="H772" s="25">
        <v>7433.5</v>
      </c>
      <c r="I772" s="25">
        <v>-22.8</v>
      </c>
      <c r="J772" s="25">
        <v>79</v>
      </c>
      <c r="K772" s="25">
        <v>3</v>
      </c>
      <c r="L772" s="25">
        <v>12057</v>
      </c>
      <c r="M772" s="25">
        <v>-1</v>
      </c>
    </row>
    <row r="773" spans="1:13" x14ac:dyDescent="0.2">
      <c r="A773" s="20" t="s">
        <v>5789</v>
      </c>
      <c r="B773" s="25" t="s">
        <v>3966</v>
      </c>
      <c r="C773" s="25" t="s">
        <v>3967</v>
      </c>
      <c r="D773" s="20"/>
      <c r="E773" s="25" t="s">
        <v>5189</v>
      </c>
      <c r="F773" s="25">
        <v>30</v>
      </c>
      <c r="G773" s="25">
        <v>-38</v>
      </c>
      <c r="H773" s="25">
        <v>6879.1</v>
      </c>
      <c r="I773" s="25">
        <v>-25.7</v>
      </c>
      <c r="J773" s="25">
        <v>97</v>
      </c>
      <c r="K773" s="25">
        <v>-45</v>
      </c>
      <c r="L773" s="25">
        <v>14350</v>
      </c>
      <c r="M773" s="25">
        <v>-6</v>
      </c>
    </row>
    <row r="774" spans="1:13" x14ac:dyDescent="0.2">
      <c r="A774" s="20" t="s">
        <v>5789</v>
      </c>
      <c r="B774" s="25" t="s">
        <v>3488</v>
      </c>
      <c r="C774" s="25" t="s">
        <v>3489</v>
      </c>
      <c r="D774" s="20"/>
      <c r="E774" s="25" t="s">
        <v>5190</v>
      </c>
      <c r="F774" s="25">
        <v>35</v>
      </c>
      <c r="G774" s="25">
        <v>-47</v>
      </c>
      <c r="H774" s="25">
        <v>11896.6</v>
      </c>
      <c r="I774" s="25">
        <v>-100.8</v>
      </c>
      <c r="J774" s="25">
        <v>80</v>
      </c>
      <c r="K774" s="25">
        <v>1</v>
      </c>
      <c r="L774" s="25">
        <v>12655</v>
      </c>
      <c r="M774" s="25">
        <v>-6</v>
      </c>
    </row>
    <row r="775" spans="1:13" x14ac:dyDescent="0.2">
      <c r="A775" s="20" t="s">
        <v>5789</v>
      </c>
      <c r="B775" s="25" t="s">
        <v>3372</v>
      </c>
      <c r="C775" s="25" t="s">
        <v>3373</v>
      </c>
      <c r="D775" s="20"/>
      <c r="E775" s="25" t="s">
        <v>5191</v>
      </c>
      <c r="F775" s="25">
        <v>38</v>
      </c>
      <c r="G775" s="25">
        <v>-60</v>
      </c>
      <c r="H775" s="25">
        <v>10908</v>
      </c>
      <c r="I775" s="25">
        <v>-83.5</v>
      </c>
      <c r="J775" s="25">
        <v>94</v>
      </c>
      <c r="K775" s="25">
        <v>-23</v>
      </c>
      <c r="L775" s="25">
        <v>12272</v>
      </c>
      <c r="M775" s="25">
        <v>-3</v>
      </c>
    </row>
    <row r="776" spans="1:13" x14ac:dyDescent="0.2">
      <c r="A776" s="20" t="s">
        <v>5789</v>
      </c>
      <c r="B776" s="25" t="s">
        <v>3368</v>
      </c>
      <c r="C776" s="25" t="s">
        <v>3369</v>
      </c>
      <c r="D776" s="20"/>
      <c r="E776" s="25" t="s">
        <v>5192</v>
      </c>
      <c r="F776" s="25">
        <v>34</v>
      </c>
      <c r="G776" s="25">
        <v>-43</v>
      </c>
      <c r="H776" s="25">
        <v>9639.7000000000007</v>
      </c>
      <c r="I776" s="25">
        <v>-61.4</v>
      </c>
      <c r="J776" s="25">
        <v>90</v>
      </c>
      <c r="K776" s="25">
        <v>-16</v>
      </c>
      <c r="L776" s="25">
        <v>12021</v>
      </c>
      <c r="M776" s="25">
        <v>-1</v>
      </c>
    </row>
    <row r="777" spans="1:13" x14ac:dyDescent="0.2">
      <c r="A777" s="20" t="s">
        <v>5789</v>
      </c>
      <c r="B777" s="25" t="s">
        <v>3886</v>
      </c>
      <c r="C777" s="25" t="s">
        <v>3887</v>
      </c>
      <c r="D777" s="20"/>
      <c r="E777" s="25" t="s">
        <v>5193</v>
      </c>
      <c r="F777" s="25">
        <v>26</v>
      </c>
      <c r="G777" s="25">
        <v>-19</v>
      </c>
      <c r="H777" s="25">
        <v>7177.8</v>
      </c>
      <c r="I777" s="25">
        <v>-31.5</v>
      </c>
      <c r="J777" s="25">
        <v>73</v>
      </c>
      <c r="K777" s="25">
        <v>0</v>
      </c>
      <c r="L777" s="25">
        <v>14311</v>
      </c>
      <c r="M777" s="25">
        <v>-6</v>
      </c>
    </row>
    <row r="778" spans="1:13" x14ac:dyDescent="0.2">
      <c r="A778" s="20" t="s">
        <v>5789</v>
      </c>
      <c r="B778" s="25" t="s">
        <v>4020</v>
      </c>
      <c r="C778" s="25" t="s">
        <v>4021</v>
      </c>
      <c r="D778" s="20"/>
      <c r="E778" s="25" t="s">
        <v>5194</v>
      </c>
      <c r="F778" s="25">
        <v>15</v>
      </c>
      <c r="G778" s="25">
        <v>35</v>
      </c>
      <c r="H778" s="25">
        <v>3344.1</v>
      </c>
      <c r="I778" s="25">
        <v>43.6</v>
      </c>
      <c r="J778" s="25">
        <v>63</v>
      </c>
      <c r="K778" s="25">
        <v>19</v>
      </c>
      <c r="L778" s="25">
        <v>13389</v>
      </c>
      <c r="M778" s="25">
        <v>1</v>
      </c>
    </row>
    <row r="779" spans="1:13" x14ac:dyDescent="0.2">
      <c r="A779" s="20" t="s">
        <v>5789</v>
      </c>
      <c r="B779" s="25" t="s">
        <v>3255</v>
      </c>
      <c r="C779" s="25" t="s">
        <v>3256</v>
      </c>
      <c r="D779" s="20"/>
      <c r="E779" s="25" t="s">
        <v>5195</v>
      </c>
      <c r="F779" s="25">
        <v>13</v>
      </c>
      <c r="G779" s="25">
        <v>50</v>
      </c>
      <c r="H779" s="25">
        <v>3395.9</v>
      </c>
      <c r="I779" s="25">
        <v>47.7</v>
      </c>
      <c r="J779" s="25">
        <v>78</v>
      </c>
      <c r="K779" s="25">
        <v>5</v>
      </c>
      <c r="L779" s="25">
        <v>11775</v>
      </c>
      <c r="M779" s="25">
        <v>1</v>
      </c>
    </row>
    <row r="780" spans="1:13" x14ac:dyDescent="0.2">
      <c r="A780" s="20" t="s">
        <v>5789</v>
      </c>
      <c r="B780" s="25" t="s">
        <v>3926</v>
      </c>
      <c r="C780" s="25" t="s">
        <v>3927</v>
      </c>
      <c r="D780" s="20"/>
      <c r="E780" s="25" t="s">
        <v>5196</v>
      </c>
      <c r="F780" s="25">
        <v>26</v>
      </c>
      <c r="G780" s="25">
        <v>-19</v>
      </c>
      <c r="H780" s="25">
        <v>6840.7</v>
      </c>
      <c r="I780" s="25">
        <v>-24.9</v>
      </c>
      <c r="J780" s="25">
        <v>71</v>
      </c>
      <c r="K780" s="25">
        <v>4</v>
      </c>
      <c r="L780" s="25">
        <v>13981</v>
      </c>
      <c r="M780" s="25">
        <v>-4</v>
      </c>
    </row>
    <row r="781" spans="1:13" x14ac:dyDescent="0.2">
      <c r="A781" s="20" t="s">
        <v>5789</v>
      </c>
      <c r="B781" s="25" t="s">
        <v>3268</v>
      </c>
      <c r="C781" s="25" t="s">
        <v>3269</v>
      </c>
      <c r="D781" s="20"/>
      <c r="E781" s="25" t="s">
        <v>5197</v>
      </c>
      <c r="F781" s="25">
        <v>24</v>
      </c>
      <c r="G781" s="25">
        <v>1</v>
      </c>
      <c r="H781" s="25">
        <v>7290.2</v>
      </c>
      <c r="I781" s="25">
        <v>-20.3</v>
      </c>
      <c r="J781" s="25">
        <v>102</v>
      </c>
      <c r="K781" s="25">
        <v>-37</v>
      </c>
      <c r="L781" s="25">
        <v>12061</v>
      </c>
      <c r="M781" s="25">
        <v>-1</v>
      </c>
    </row>
    <row r="782" spans="1:13" x14ac:dyDescent="0.2">
      <c r="A782" s="20" t="s">
        <v>5789</v>
      </c>
      <c r="B782" s="25" t="s">
        <v>3429</v>
      </c>
      <c r="C782" s="25" t="s">
        <v>3430</v>
      </c>
      <c r="D782" s="20"/>
      <c r="E782" s="25" t="s">
        <v>5198</v>
      </c>
      <c r="F782" s="25">
        <v>36</v>
      </c>
      <c r="G782" s="25">
        <v>-52</v>
      </c>
      <c r="H782" s="25">
        <v>12868.1</v>
      </c>
      <c r="I782" s="25">
        <v>-117.8</v>
      </c>
      <c r="J782" s="25">
        <v>120</v>
      </c>
      <c r="K782" s="25">
        <v>-68</v>
      </c>
      <c r="L782" s="25">
        <v>12882</v>
      </c>
      <c r="M782" s="25">
        <v>-8</v>
      </c>
    </row>
    <row r="783" spans="1:13" x14ac:dyDescent="0.2">
      <c r="A783" s="20" t="s">
        <v>5789</v>
      </c>
      <c r="B783" s="25" t="s">
        <v>3296</v>
      </c>
      <c r="C783" s="25" t="s">
        <v>3297</v>
      </c>
      <c r="D783" s="20"/>
      <c r="E783" s="25" t="s">
        <v>5199</v>
      </c>
      <c r="F783" s="25">
        <v>18</v>
      </c>
      <c r="G783" s="25">
        <v>28</v>
      </c>
      <c r="H783" s="25">
        <v>6031.5</v>
      </c>
      <c r="I783" s="25">
        <v>1.7</v>
      </c>
      <c r="J783" s="25">
        <v>97</v>
      </c>
      <c r="K783" s="25">
        <v>-28</v>
      </c>
      <c r="L783" s="25">
        <v>12045</v>
      </c>
      <c r="M783" s="25">
        <v>-1</v>
      </c>
    </row>
    <row r="784" spans="1:13" x14ac:dyDescent="0.2">
      <c r="A784" s="20" t="s">
        <v>5789</v>
      </c>
      <c r="B784" s="25" t="s">
        <v>3635</v>
      </c>
      <c r="C784" s="25" t="s">
        <v>3636</v>
      </c>
      <c r="D784" s="20"/>
      <c r="E784" s="25" t="s">
        <v>5200</v>
      </c>
      <c r="F784" s="25">
        <v>23</v>
      </c>
      <c r="G784" s="25">
        <v>6</v>
      </c>
      <c r="H784" s="25">
        <v>5910.9</v>
      </c>
      <c r="I784" s="25">
        <v>3.8</v>
      </c>
      <c r="J784" s="25">
        <v>70</v>
      </c>
      <c r="K784" s="25">
        <v>19</v>
      </c>
      <c r="L784" s="25">
        <v>13229</v>
      </c>
      <c r="M784" s="25">
        <v>-11</v>
      </c>
    </row>
    <row r="785" spans="1:13" x14ac:dyDescent="0.2">
      <c r="A785" s="20" t="s">
        <v>5789</v>
      </c>
      <c r="B785" s="25" t="s">
        <v>3456</v>
      </c>
      <c r="C785" s="25" t="s">
        <v>3457</v>
      </c>
      <c r="D785" s="20"/>
      <c r="E785" s="25" t="s">
        <v>5201</v>
      </c>
      <c r="F785" s="25">
        <v>24</v>
      </c>
      <c r="G785" s="25">
        <v>1</v>
      </c>
      <c r="H785" s="25">
        <v>6143.9</v>
      </c>
      <c r="I785" s="25">
        <v>-0.3</v>
      </c>
      <c r="J785" s="25">
        <v>87</v>
      </c>
      <c r="K785" s="25">
        <v>-11</v>
      </c>
      <c r="L785" s="25">
        <v>13175</v>
      </c>
      <c r="M785" s="25">
        <v>-11</v>
      </c>
    </row>
    <row r="786" spans="1:13" x14ac:dyDescent="0.2">
      <c r="A786" s="20" t="s">
        <v>5789</v>
      </c>
      <c r="B786" s="25" t="s">
        <v>3410</v>
      </c>
      <c r="C786" s="25" t="s">
        <v>3411</v>
      </c>
      <c r="D786" s="20"/>
      <c r="E786" s="25" t="s">
        <v>5202</v>
      </c>
      <c r="F786" s="25">
        <v>9</v>
      </c>
      <c r="G786" s="25">
        <v>67</v>
      </c>
      <c r="H786" s="25">
        <v>1660.9</v>
      </c>
      <c r="I786" s="25">
        <v>78.099999999999994</v>
      </c>
      <c r="J786" s="25">
        <v>99</v>
      </c>
      <c r="K786" s="25">
        <v>-32</v>
      </c>
      <c r="L786" s="25">
        <v>11198</v>
      </c>
      <c r="M786" s="25">
        <v>6</v>
      </c>
    </row>
    <row r="787" spans="1:13" x14ac:dyDescent="0.2">
      <c r="A787" s="20" t="s">
        <v>5789</v>
      </c>
      <c r="B787" s="25" t="s">
        <v>3633</v>
      </c>
      <c r="C787" s="25" t="s">
        <v>3634</v>
      </c>
      <c r="D787" s="20"/>
      <c r="E787" s="25" t="s">
        <v>5203</v>
      </c>
      <c r="F787" s="25">
        <v>20</v>
      </c>
      <c r="G787" s="25">
        <v>19</v>
      </c>
      <c r="H787" s="25">
        <v>5362.5</v>
      </c>
      <c r="I787" s="25">
        <v>13.4</v>
      </c>
      <c r="J787" s="25">
        <v>89</v>
      </c>
      <c r="K787" s="25">
        <v>-14</v>
      </c>
      <c r="L787" s="25">
        <v>13156</v>
      </c>
      <c r="M787" s="25">
        <v>-11</v>
      </c>
    </row>
    <row r="788" spans="1:13" x14ac:dyDescent="0.2">
      <c r="A788" s="20" t="s">
        <v>5789</v>
      </c>
      <c r="B788" s="25" t="s">
        <v>3734</v>
      </c>
      <c r="C788" s="25" t="s">
        <v>3735</v>
      </c>
      <c r="D788" s="20"/>
      <c r="E788" s="25" t="s">
        <v>5204</v>
      </c>
      <c r="F788" s="25">
        <v>27</v>
      </c>
      <c r="G788" s="25">
        <v>-12</v>
      </c>
      <c r="H788" s="25">
        <v>6548</v>
      </c>
      <c r="I788" s="25">
        <v>-7.3</v>
      </c>
      <c r="J788" s="25">
        <v>65</v>
      </c>
      <c r="K788" s="25">
        <v>27</v>
      </c>
      <c r="L788" s="25">
        <v>13174</v>
      </c>
      <c r="M788" s="25">
        <v>-11</v>
      </c>
    </row>
    <row r="789" spans="1:13" x14ac:dyDescent="0.2">
      <c r="A789" s="20" t="s">
        <v>5789</v>
      </c>
      <c r="B789" s="25" t="s">
        <v>3241</v>
      </c>
      <c r="C789" s="25" t="s">
        <v>3242</v>
      </c>
      <c r="D789" s="20"/>
      <c r="E789" s="25" t="s">
        <v>5205</v>
      </c>
      <c r="F789" s="25">
        <v>3</v>
      </c>
      <c r="G789" s="25">
        <v>94</v>
      </c>
      <c r="H789" s="25">
        <v>584.5</v>
      </c>
      <c r="I789" s="25">
        <v>96.9</v>
      </c>
      <c r="J789" s="25">
        <v>143</v>
      </c>
      <c r="K789" s="25">
        <v>-108</v>
      </c>
      <c r="L789" s="25">
        <v>11591</v>
      </c>
      <c r="M789" s="25">
        <v>2</v>
      </c>
    </row>
    <row r="790" spans="1:13" x14ac:dyDescent="0.2">
      <c r="A790" s="20" t="s">
        <v>5789</v>
      </c>
      <c r="B790" s="25" t="s">
        <v>3388</v>
      </c>
      <c r="C790" s="25" t="s">
        <v>3389</v>
      </c>
      <c r="D790" s="20"/>
      <c r="E790" s="25" t="s">
        <v>5206</v>
      </c>
      <c r="F790" s="25">
        <v>27</v>
      </c>
      <c r="G790" s="25">
        <v>-12</v>
      </c>
      <c r="H790" s="25">
        <v>5818.4</v>
      </c>
      <c r="I790" s="25">
        <v>5.4</v>
      </c>
      <c r="J790" s="25">
        <v>94</v>
      </c>
      <c r="K790" s="25">
        <v>-23</v>
      </c>
      <c r="L790" s="25">
        <v>11976</v>
      </c>
      <c r="M790" s="25">
        <v>-1</v>
      </c>
    </row>
    <row r="791" spans="1:13" x14ac:dyDescent="0.2">
      <c r="A791" s="20" t="s">
        <v>5789</v>
      </c>
      <c r="B791" s="25" t="s">
        <v>3574</v>
      </c>
      <c r="C791" s="25" t="s">
        <v>3575</v>
      </c>
      <c r="D791" s="20"/>
      <c r="E791" s="25" t="s">
        <v>5207</v>
      </c>
      <c r="F791" s="25">
        <v>31</v>
      </c>
      <c r="G791" s="25">
        <v>-30</v>
      </c>
      <c r="H791" s="25">
        <v>9325.7000000000007</v>
      </c>
      <c r="I791" s="25">
        <v>-55.9</v>
      </c>
      <c r="J791" s="25">
        <v>81</v>
      </c>
      <c r="K791" s="25">
        <v>0</v>
      </c>
      <c r="L791" s="25">
        <v>12895</v>
      </c>
      <c r="M791" s="25">
        <v>-8</v>
      </c>
    </row>
    <row r="792" spans="1:13" x14ac:dyDescent="0.2">
      <c r="A792" s="20" t="s">
        <v>5789</v>
      </c>
      <c r="B792" s="25" t="s">
        <v>3450</v>
      </c>
      <c r="C792" s="25" t="s">
        <v>3451</v>
      </c>
      <c r="D792" s="20"/>
      <c r="E792" s="25" t="s">
        <v>5208</v>
      </c>
      <c r="F792" s="25">
        <v>23</v>
      </c>
      <c r="G792" s="25">
        <v>6</v>
      </c>
      <c r="H792" s="25">
        <v>5587.2</v>
      </c>
      <c r="I792" s="25">
        <v>9.4</v>
      </c>
      <c r="J792" s="25">
        <v>74</v>
      </c>
      <c r="K792" s="25">
        <v>12</v>
      </c>
      <c r="L792" s="25">
        <v>12758</v>
      </c>
      <c r="M792" s="25">
        <v>-7</v>
      </c>
    </row>
    <row r="793" spans="1:13" x14ac:dyDescent="0.2">
      <c r="A793" s="20" t="s">
        <v>5789</v>
      </c>
      <c r="B793" s="25" t="s">
        <v>3408</v>
      </c>
      <c r="C793" s="25" t="s">
        <v>3409</v>
      </c>
      <c r="D793" s="20"/>
      <c r="E793" s="25" t="s">
        <v>5209</v>
      </c>
      <c r="F793" s="25">
        <v>28</v>
      </c>
      <c r="G793" s="25">
        <v>-16</v>
      </c>
      <c r="H793" s="25">
        <v>12715.5</v>
      </c>
      <c r="I793" s="25">
        <v>-115.1</v>
      </c>
      <c r="J793" s="25">
        <v>56</v>
      </c>
      <c r="K793" s="25">
        <v>43</v>
      </c>
      <c r="L793" s="25">
        <v>11054</v>
      </c>
      <c r="M793" s="25">
        <v>7</v>
      </c>
    </row>
    <row r="794" spans="1:13" x14ac:dyDescent="0.2">
      <c r="A794" s="20" t="s">
        <v>5789</v>
      </c>
      <c r="B794" s="25" t="s">
        <v>3400</v>
      </c>
      <c r="C794" s="25" t="s">
        <v>3401</v>
      </c>
      <c r="D794" s="20"/>
      <c r="E794" s="25" t="s">
        <v>5210</v>
      </c>
      <c r="F794" s="25">
        <v>34</v>
      </c>
      <c r="G794" s="25">
        <v>-43</v>
      </c>
      <c r="H794" s="25">
        <v>8486.9</v>
      </c>
      <c r="I794" s="25">
        <v>-41.2</v>
      </c>
      <c r="J794" s="25">
        <v>85</v>
      </c>
      <c r="K794" s="25">
        <v>-7</v>
      </c>
      <c r="L794" s="25">
        <v>12158</v>
      </c>
      <c r="M794" s="25">
        <v>-2</v>
      </c>
    </row>
    <row r="795" spans="1:13" x14ac:dyDescent="0.2">
      <c r="A795" s="20" t="s">
        <v>5789</v>
      </c>
      <c r="B795" s="25" t="s">
        <v>3984</v>
      </c>
      <c r="C795" s="25" t="s">
        <v>3985</v>
      </c>
      <c r="D795" s="20"/>
      <c r="E795" s="25" t="s">
        <v>5211</v>
      </c>
      <c r="F795" s="25">
        <v>2</v>
      </c>
      <c r="G795" s="25">
        <v>98</v>
      </c>
      <c r="H795" s="25">
        <v>361.1</v>
      </c>
      <c r="I795" s="25">
        <v>102</v>
      </c>
      <c r="J795" s="25">
        <v>78</v>
      </c>
      <c r="K795" s="25">
        <v>-9</v>
      </c>
      <c r="L795" s="25">
        <v>12790</v>
      </c>
      <c r="M795" s="25">
        <v>5</v>
      </c>
    </row>
    <row r="796" spans="1:13" x14ac:dyDescent="0.2">
      <c r="A796" s="20" t="s">
        <v>5789</v>
      </c>
      <c r="B796" s="25" t="s">
        <v>3560</v>
      </c>
      <c r="C796" s="25" t="s">
        <v>3561</v>
      </c>
      <c r="D796" s="20"/>
      <c r="E796" s="25" t="s">
        <v>5212</v>
      </c>
      <c r="F796" s="25">
        <v>56</v>
      </c>
      <c r="G796" s="25">
        <v>-140</v>
      </c>
      <c r="H796" s="25">
        <v>20097.3</v>
      </c>
      <c r="I796" s="25">
        <v>-244.1</v>
      </c>
      <c r="J796" s="25">
        <v>112</v>
      </c>
      <c r="K796" s="25">
        <v>-54</v>
      </c>
      <c r="L796" s="25">
        <v>12340</v>
      </c>
      <c r="M796" s="25">
        <v>-4</v>
      </c>
    </row>
    <row r="797" spans="1:13" x14ac:dyDescent="0.2">
      <c r="A797" s="20" t="s">
        <v>5789</v>
      </c>
      <c r="B797" s="25" t="s">
        <v>4028</v>
      </c>
      <c r="C797" s="25" t="s">
        <v>4029</v>
      </c>
      <c r="D797" s="20"/>
      <c r="E797" s="25" t="s">
        <v>5213</v>
      </c>
      <c r="F797" s="25">
        <v>40</v>
      </c>
      <c r="G797" s="25">
        <v>-87</v>
      </c>
      <c r="H797" s="25">
        <v>19741.7</v>
      </c>
      <c r="I797" s="25">
        <v>-277.7</v>
      </c>
      <c r="J797" s="25">
        <v>94</v>
      </c>
      <c r="K797" s="25">
        <v>-40</v>
      </c>
      <c r="L797" s="25">
        <v>12870</v>
      </c>
      <c r="M797" s="25">
        <v>5</v>
      </c>
    </row>
    <row r="798" spans="1:13" x14ac:dyDescent="0.2">
      <c r="A798" s="20" t="s">
        <v>5789</v>
      </c>
      <c r="B798" s="25" t="s">
        <v>3418</v>
      </c>
      <c r="C798" s="25" t="s">
        <v>3419</v>
      </c>
      <c r="D798" s="20"/>
      <c r="E798" s="25" t="s">
        <v>5214</v>
      </c>
      <c r="F798" s="25">
        <v>89</v>
      </c>
      <c r="G798" s="25">
        <v>-285</v>
      </c>
      <c r="H798" s="25">
        <v>27707.9</v>
      </c>
      <c r="I798" s="25">
        <v>-377.1</v>
      </c>
      <c r="J798" s="25">
        <v>196</v>
      </c>
      <c r="K798" s="25">
        <v>-200</v>
      </c>
      <c r="L798" s="25">
        <v>13001</v>
      </c>
      <c r="M798" s="25">
        <v>-9</v>
      </c>
    </row>
    <row r="799" spans="1:13" x14ac:dyDescent="0.2">
      <c r="A799" s="20" t="s">
        <v>5789</v>
      </c>
      <c r="B799" s="25" t="s">
        <v>3294</v>
      </c>
      <c r="C799" s="25" t="s">
        <v>3295</v>
      </c>
      <c r="D799" s="20"/>
      <c r="E799" s="25" t="s">
        <v>5215</v>
      </c>
      <c r="F799" s="25">
        <v>19</v>
      </c>
      <c r="G799" s="25">
        <v>23</v>
      </c>
      <c r="H799" s="25">
        <v>4150.5</v>
      </c>
      <c r="I799" s="25">
        <v>34.6</v>
      </c>
      <c r="J799" s="25">
        <v>95</v>
      </c>
      <c r="K799" s="25">
        <v>-25</v>
      </c>
      <c r="L799" s="25">
        <v>12408</v>
      </c>
      <c r="M799" s="25">
        <v>-4</v>
      </c>
    </row>
    <row r="800" spans="1:13" x14ac:dyDescent="0.2">
      <c r="A800" s="20" t="s">
        <v>5789</v>
      </c>
      <c r="B800" s="25" t="s">
        <v>3819</v>
      </c>
      <c r="C800" s="25" t="s">
        <v>3821</v>
      </c>
      <c r="D800" s="20"/>
      <c r="E800" s="25" t="s">
        <v>5216</v>
      </c>
      <c r="F800" s="25">
        <v>36</v>
      </c>
      <c r="G800" s="25">
        <v>-67</v>
      </c>
      <c r="H800" s="25">
        <v>9239.7000000000007</v>
      </c>
      <c r="I800" s="25">
        <v>-71.900000000000006</v>
      </c>
      <c r="J800" s="25">
        <v>115</v>
      </c>
      <c r="K800" s="25">
        <v>-80</v>
      </c>
      <c r="L800" s="25">
        <v>12955</v>
      </c>
      <c r="M800" s="25">
        <v>4</v>
      </c>
    </row>
    <row r="801" spans="1:13" x14ac:dyDescent="0.2">
      <c r="A801" s="20" t="s">
        <v>5789</v>
      </c>
      <c r="B801" s="25" t="s">
        <v>3562</v>
      </c>
      <c r="C801" s="25" t="s">
        <v>3563</v>
      </c>
      <c r="D801" s="20"/>
      <c r="E801" s="25" t="s">
        <v>5217</v>
      </c>
      <c r="F801" s="25">
        <v>30</v>
      </c>
      <c r="G801" s="25">
        <v>-25</v>
      </c>
      <c r="H801" s="25">
        <v>7716.5</v>
      </c>
      <c r="I801" s="25">
        <v>-27.8</v>
      </c>
      <c r="J801" s="25">
        <v>92</v>
      </c>
      <c r="K801" s="25">
        <v>-20</v>
      </c>
      <c r="L801" s="25">
        <v>12178</v>
      </c>
      <c r="M801" s="25">
        <v>-2</v>
      </c>
    </row>
    <row r="802" spans="1:13" x14ac:dyDescent="0.2">
      <c r="A802" s="20" t="s">
        <v>5789</v>
      </c>
      <c r="B802" s="25" t="s">
        <v>3522</v>
      </c>
      <c r="C802" s="25" t="s">
        <v>3523</v>
      </c>
      <c r="D802" s="20"/>
      <c r="E802" s="25" t="s">
        <v>5218</v>
      </c>
      <c r="F802" s="25">
        <v>0</v>
      </c>
      <c r="G802" s="25">
        <v>107</v>
      </c>
      <c r="H802" s="25">
        <v>0</v>
      </c>
      <c r="I802" s="25">
        <v>107.1</v>
      </c>
      <c r="J802" s="25">
        <v>40</v>
      </c>
      <c r="K802" s="25">
        <v>71</v>
      </c>
      <c r="L802" s="25">
        <v>11410</v>
      </c>
      <c r="M802" s="25">
        <v>4</v>
      </c>
    </row>
    <row r="803" spans="1:13" x14ac:dyDescent="0.2">
      <c r="A803" s="20" t="s">
        <v>5789</v>
      </c>
      <c r="B803" s="25" t="s">
        <v>3986</v>
      </c>
      <c r="C803" s="25" t="s">
        <v>3987</v>
      </c>
      <c r="D803" s="20"/>
      <c r="E803" s="25" t="s">
        <v>5219</v>
      </c>
      <c r="F803" s="25">
        <v>8</v>
      </c>
      <c r="G803" s="25">
        <v>69</v>
      </c>
      <c r="H803" s="25">
        <v>2109.9</v>
      </c>
      <c r="I803" s="25">
        <v>67.7</v>
      </c>
      <c r="J803" s="25">
        <v>110</v>
      </c>
      <c r="K803" s="25">
        <v>-70</v>
      </c>
      <c r="L803" s="25">
        <v>12876</v>
      </c>
      <c r="M803" s="25">
        <v>5</v>
      </c>
    </row>
    <row r="804" spans="1:13" x14ac:dyDescent="0.2">
      <c r="A804" s="20" t="s">
        <v>5789</v>
      </c>
      <c r="B804" s="25" t="s">
        <v>3730</v>
      </c>
      <c r="C804" s="25" t="s">
        <v>3731</v>
      </c>
      <c r="D804" s="20"/>
      <c r="E804" s="25" t="s">
        <v>5220</v>
      </c>
      <c r="F804" s="25">
        <v>41</v>
      </c>
      <c r="G804" s="25">
        <v>-74</v>
      </c>
      <c r="H804" s="25">
        <v>9437.1</v>
      </c>
      <c r="I804" s="25">
        <v>-57.8</v>
      </c>
      <c r="J804" s="25">
        <v>124</v>
      </c>
      <c r="K804" s="25">
        <v>-75</v>
      </c>
      <c r="L804" s="25">
        <v>13103</v>
      </c>
      <c r="M804" s="25">
        <v>-10</v>
      </c>
    </row>
    <row r="805" spans="1:13" x14ac:dyDescent="0.2">
      <c r="A805" s="20" t="s">
        <v>5789</v>
      </c>
      <c r="B805" s="25" t="s">
        <v>3520</v>
      </c>
      <c r="C805" s="25" t="s">
        <v>3521</v>
      </c>
      <c r="D805" s="20"/>
      <c r="E805" s="25" t="s">
        <v>5221</v>
      </c>
      <c r="F805" s="25">
        <v>36</v>
      </c>
      <c r="G805" s="25">
        <v>-52</v>
      </c>
      <c r="H805" s="25">
        <v>10352.200000000001</v>
      </c>
      <c r="I805" s="25">
        <v>-73.8</v>
      </c>
      <c r="J805" s="25">
        <v>58</v>
      </c>
      <c r="K805" s="25">
        <v>39</v>
      </c>
      <c r="L805" s="25">
        <v>10914</v>
      </c>
      <c r="M805" s="25">
        <v>8</v>
      </c>
    </row>
    <row r="806" spans="1:13" x14ac:dyDescent="0.2">
      <c r="A806" s="20" t="s">
        <v>5789</v>
      </c>
      <c r="B806" s="25" t="s">
        <v>3360</v>
      </c>
      <c r="C806" s="25" t="s">
        <v>3361</v>
      </c>
      <c r="D806" s="20"/>
      <c r="E806" s="25" t="s">
        <v>5222</v>
      </c>
      <c r="F806" s="25">
        <v>13</v>
      </c>
      <c r="G806" s="25">
        <v>50</v>
      </c>
      <c r="H806" s="25">
        <v>3268.2</v>
      </c>
      <c r="I806" s="25">
        <v>50</v>
      </c>
      <c r="J806" s="25">
        <v>151</v>
      </c>
      <c r="K806" s="25">
        <v>-122</v>
      </c>
      <c r="L806" s="25">
        <v>12363</v>
      </c>
      <c r="M806" s="25">
        <v>-4</v>
      </c>
    </row>
    <row r="807" spans="1:13" x14ac:dyDescent="0.2">
      <c r="A807" s="20" t="s">
        <v>5789</v>
      </c>
      <c r="B807" s="25" t="s">
        <v>3412</v>
      </c>
      <c r="C807" s="25" t="s">
        <v>3413</v>
      </c>
      <c r="D807" s="20"/>
      <c r="E807" s="25" t="s">
        <v>5223</v>
      </c>
      <c r="F807" s="25">
        <v>29</v>
      </c>
      <c r="G807" s="25">
        <v>-21</v>
      </c>
      <c r="H807" s="25">
        <v>8400.4</v>
      </c>
      <c r="I807" s="25">
        <v>-39.700000000000003</v>
      </c>
      <c r="J807" s="25">
        <v>65</v>
      </c>
      <c r="K807" s="25">
        <v>27</v>
      </c>
      <c r="L807" s="25">
        <v>10447</v>
      </c>
      <c r="M807" s="25">
        <v>12</v>
      </c>
    </row>
    <row r="808" spans="1:13" x14ac:dyDescent="0.2">
      <c r="A808" s="20" t="s">
        <v>5789</v>
      </c>
      <c r="B808" s="25" t="s">
        <v>3684</v>
      </c>
      <c r="C808" s="25" t="s">
        <v>3685</v>
      </c>
      <c r="D808" s="20"/>
      <c r="E808" s="25" t="s">
        <v>5224</v>
      </c>
      <c r="F808" s="25">
        <v>20</v>
      </c>
      <c r="G808" s="25">
        <v>19</v>
      </c>
      <c r="H808" s="25">
        <v>4317.3999999999996</v>
      </c>
      <c r="I808" s="25">
        <v>31.6</v>
      </c>
      <c r="J808" s="25">
        <v>111</v>
      </c>
      <c r="K808" s="25">
        <v>-52</v>
      </c>
      <c r="L808" s="25">
        <v>12802</v>
      </c>
      <c r="M808" s="25">
        <v>-8</v>
      </c>
    </row>
    <row r="809" spans="1:13" x14ac:dyDescent="0.2">
      <c r="A809" s="20" t="s">
        <v>5789</v>
      </c>
      <c r="B809" s="25" t="s">
        <v>3629</v>
      </c>
      <c r="C809" s="25" t="s">
        <v>3630</v>
      </c>
      <c r="D809" s="20"/>
      <c r="E809" s="25" t="s">
        <v>5225</v>
      </c>
      <c r="F809" s="25">
        <v>43</v>
      </c>
      <c r="G809" s="25">
        <v>-82</v>
      </c>
      <c r="H809" s="25">
        <v>11857.8</v>
      </c>
      <c r="I809" s="25">
        <v>-100.1</v>
      </c>
      <c r="J809" s="25">
        <v>116</v>
      </c>
      <c r="K809" s="25">
        <v>-61</v>
      </c>
      <c r="L809" s="25">
        <v>13318</v>
      </c>
      <c r="M809" s="25">
        <v>-12</v>
      </c>
    </row>
    <row r="810" spans="1:13" x14ac:dyDescent="0.2">
      <c r="A810" s="20" t="s">
        <v>5789</v>
      </c>
      <c r="B810" s="25" t="s">
        <v>3906</v>
      </c>
      <c r="C810" s="25" t="s">
        <v>3907</v>
      </c>
      <c r="D810" s="20"/>
      <c r="E810" s="25" t="s">
        <v>5226</v>
      </c>
      <c r="F810" s="25">
        <v>17</v>
      </c>
      <c r="G810" s="25">
        <v>25</v>
      </c>
      <c r="H810" s="25">
        <v>4336.8</v>
      </c>
      <c r="I810" s="25">
        <v>24.1</v>
      </c>
      <c r="J810" s="25">
        <v>112</v>
      </c>
      <c r="K810" s="25">
        <v>-74</v>
      </c>
      <c r="L810" s="25">
        <v>12987</v>
      </c>
      <c r="M810" s="25">
        <v>4</v>
      </c>
    </row>
    <row r="811" spans="1:13" x14ac:dyDescent="0.2">
      <c r="A811" s="20" t="s">
        <v>5789</v>
      </c>
      <c r="B811" s="25" t="s">
        <v>3678</v>
      </c>
      <c r="C811" s="25" t="s">
        <v>3679</v>
      </c>
      <c r="D811" s="20"/>
      <c r="E811" s="25" t="s">
        <v>5227</v>
      </c>
      <c r="F811" s="25">
        <v>27</v>
      </c>
      <c r="G811" s="25">
        <v>-12</v>
      </c>
      <c r="H811" s="25">
        <v>6872.2</v>
      </c>
      <c r="I811" s="25">
        <v>-13</v>
      </c>
      <c r="J811" s="25">
        <v>75</v>
      </c>
      <c r="K811" s="25">
        <v>10</v>
      </c>
      <c r="L811" s="25">
        <v>12576</v>
      </c>
      <c r="M811" s="25">
        <v>-6</v>
      </c>
    </row>
    <row r="812" spans="1:13" x14ac:dyDescent="0.2">
      <c r="A812" s="20" t="s">
        <v>5789</v>
      </c>
      <c r="B812" s="25" t="s">
        <v>3414</v>
      </c>
      <c r="C812" s="25" t="s">
        <v>3415</v>
      </c>
      <c r="D812" s="20"/>
      <c r="E812" s="25" t="s">
        <v>5228</v>
      </c>
      <c r="F812" s="25">
        <v>14</v>
      </c>
      <c r="G812" s="25">
        <v>45</v>
      </c>
      <c r="H812" s="25">
        <v>3893.9</v>
      </c>
      <c r="I812" s="25">
        <v>39</v>
      </c>
      <c r="J812" s="25">
        <v>78</v>
      </c>
      <c r="K812" s="25">
        <v>5</v>
      </c>
      <c r="L812" s="25">
        <v>10588</v>
      </c>
      <c r="M812" s="25">
        <v>11</v>
      </c>
    </row>
    <row r="813" spans="1:13" x14ac:dyDescent="0.2">
      <c r="A813" s="20" t="s">
        <v>5789</v>
      </c>
      <c r="B813" s="25" t="s">
        <v>3528</v>
      </c>
      <c r="C813" s="25" t="s">
        <v>3529</v>
      </c>
      <c r="D813" s="20"/>
      <c r="E813" s="25" t="s">
        <v>5229</v>
      </c>
      <c r="F813" s="25">
        <v>13</v>
      </c>
      <c r="G813" s="25">
        <v>50</v>
      </c>
      <c r="H813" s="25">
        <v>2880.8</v>
      </c>
      <c r="I813" s="25">
        <v>56.7</v>
      </c>
      <c r="J813" s="25">
        <v>92</v>
      </c>
      <c r="K813" s="25">
        <v>-20</v>
      </c>
      <c r="L813" s="25">
        <v>11895</v>
      </c>
      <c r="M813" s="25">
        <v>0</v>
      </c>
    </row>
    <row r="814" spans="1:13" x14ac:dyDescent="0.2">
      <c r="A814" s="20" t="s">
        <v>5789</v>
      </c>
      <c r="B814" s="25" t="s">
        <v>3474</v>
      </c>
      <c r="C814" s="25" t="s">
        <v>3475</v>
      </c>
      <c r="D814" s="20"/>
      <c r="E814" s="25" t="s">
        <v>5230</v>
      </c>
      <c r="F814" s="25">
        <v>15</v>
      </c>
      <c r="G814" s="25">
        <v>41</v>
      </c>
      <c r="H814" s="25">
        <v>2847</v>
      </c>
      <c r="I814" s="25">
        <v>57.3</v>
      </c>
      <c r="J814" s="25">
        <v>198</v>
      </c>
      <c r="K814" s="25">
        <v>-203</v>
      </c>
      <c r="L814" s="25">
        <v>12551</v>
      </c>
      <c r="M814" s="25">
        <v>-6</v>
      </c>
    </row>
    <row r="815" spans="1:13" x14ac:dyDescent="0.2">
      <c r="A815" s="20" t="s">
        <v>5789</v>
      </c>
      <c r="B815" s="25" t="s">
        <v>4016</v>
      </c>
      <c r="C815" s="25" t="s">
        <v>4017</v>
      </c>
      <c r="D815" s="20"/>
      <c r="E815" s="25" t="s">
        <v>5231</v>
      </c>
      <c r="F815" s="25">
        <v>28</v>
      </c>
      <c r="G815" s="25">
        <v>-28</v>
      </c>
      <c r="H815" s="25">
        <v>7307.8</v>
      </c>
      <c r="I815" s="25">
        <v>-34.1</v>
      </c>
      <c r="J815" s="25">
        <v>104</v>
      </c>
      <c r="K815" s="25">
        <v>-59</v>
      </c>
      <c r="L815" s="25">
        <v>13849</v>
      </c>
      <c r="M815" s="25">
        <v>-3</v>
      </c>
    </row>
    <row r="816" spans="1:13" x14ac:dyDescent="0.2">
      <c r="A816" s="20" t="s">
        <v>5789</v>
      </c>
      <c r="B816" s="25" t="s">
        <v>3982</v>
      </c>
      <c r="C816" s="25" t="s">
        <v>3983</v>
      </c>
      <c r="D816" s="20"/>
      <c r="E816" s="25" t="s">
        <v>5232</v>
      </c>
      <c r="F816" s="25">
        <v>33</v>
      </c>
      <c r="G816" s="25">
        <v>-53</v>
      </c>
      <c r="H816" s="25">
        <v>8707</v>
      </c>
      <c r="I816" s="25">
        <v>-61.5</v>
      </c>
      <c r="J816" s="25">
        <v>93</v>
      </c>
      <c r="K816" s="25">
        <v>-38</v>
      </c>
      <c r="L816" s="25">
        <v>13065</v>
      </c>
      <c r="M816" s="25">
        <v>3</v>
      </c>
    </row>
    <row r="817" spans="1:13" x14ac:dyDescent="0.2">
      <c r="A817" s="20" t="s">
        <v>5789</v>
      </c>
      <c r="B817" s="25" t="s">
        <v>3239</v>
      </c>
      <c r="C817" s="25" t="s">
        <v>3240</v>
      </c>
      <c r="D817" s="20"/>
      <c r="E817" s="25" t="s">
        <v>5233</v>
      </c>
      <c r="F817" s="25">
        <v>26</v>
      </c>
      <c r="G817" s="25">
        <v>-8</v>
      </c>
      <c r="H817" s="25">
        <v>7061.3</v>
      </c>
      <c r="I817" s="25">
        <v>-16.3</v>
      </c>
      <c r="J817" s="25">
        <v>118</v>
      </c>
      <c r="K817" s="25">
        <v>-65</v>
      </c>
      <c r="L817" s="25">
        <v>12112</v>
      </c>
      <c r="M817" s="25">
        <v>-2</v>
      </c>
    </row>
    <row r="818" spans="1:13" x14ac:dyDescent="0.2">
      <c r="A818" s="20" t="s">
        <v>5789</v>
      </c>
      <c r="B818" s="25" t="s">
        <v>3524</v>
      </c>
      <c r="C818" s="25" t="s">
        <v>3525</v>
      </c>
      <c r="D818" s="20"/>
      <c r="E818" s="25" t="s">
        <v>5234</v>
      </c>
      <c r="F818" s="25">
        <v>22</v>
      </c>
      <c r="G818" s="25">
        <v>10</v>
      </c>
      <c r="H818" s="25">
        <v>5917.8</v>
      </c>
      <c r="I818" s="25">
        <v>3.7</v>
      </c>
      <c r="J818" s="25">
        <v>49</v>
      </c>
      <c r="K818" s="25">
        <v>55</v>
      </c>
      <c r="L818" s="25">
        <v>11782</v>
      </c>
      <c r="M818" s="25">
        <v>1</v>
      </c>
    </row>
    <row r="819" spans="1:13" x14ac:dyDescent="0.2">
      <c r="A819" s="20" t="s">
        <v>5789</v>
      </c>
      <c r="B819" s="25" t="s">
        <v>3280</v>
      </c>
      <c r="C819" s="25" t="s">
        <v>3281</v>
      </c>
      <c r="D819" s="20"/>
      <c r="E819" s="25" t="s">
        <v>5235</v>
      </c>
      <c r="F819" s="25">
        <v>10</v>
      </c>
      <c r="G819" s="25">
        <v>63</v>
      </c>
      <c r="H819" s="25">
        <v>2459</v>
      </c>
      <c r="I819" s="25">
        <v>64.099999999999994</v>
      </c>
      <c r="J819" s="25">
        <v>86</v>
      </c>
      <c r="K819" s="25">
        <v>-9</v>
      </c>
      <c r="L819" s="25">
        <v>11802</v>
      </c>
      <c r="M819" s="25">
        <v>1</v>
      </c>
    </row>
    <row r="820" spans="1:13" x14ac:dyDescent="0.2">
      <c r="A820" s="20" t="s">
        <v>5789</v>
      </c>
      <c r="B820" s="25" t="s">
        <v>3354</v>
      </c>
      <c r="C820" s="25" t="s">
        <v>3355</v>
      </c>
      <c r="D820" s="20"/>
      <c r="E820" s="25" t="s">
        <v>5236</v>
      </c>
      <c r="F820" s="25">
        <v>26</v>
      </c>
      <c r="G820" s="25">
        <v>-8</v>
      </c>
      <c r="H820" s="25">
        <v>8709.7999999999993</v>
      </c>
      <c r="I820" s="25">
        <v>-45.1</v>
      </c>
      <c r="J820" s="25">
        <v>86</v>
      </c>
      <c r="K820" s="25">
        <v>-9</v>
      </c>
      <c r="L820" s="25">
        <v>11353</v>
      </c>
      <c r="M820" s="25">
        <v>4</v>
      </c>
    </row>
    <row r="821" spans="1:13" x14ac:dyDescent="0.2">
      <c r="A821" s="20" t="s">
        <v>5789</v>
      </c>
      <c r="B821" s="25" t="s">
        <v>3251</v>
      </c>
      <c r="C821" s="25" t="s">
        <v>3252</v>
      </c>
      <c r="D821" s="20"/>
      <c r="E821" s="25" t="s">
        <v>5237</v>
      </c>
      <c r="F821" s="25">
        <v>21</v>
      </c>
      <c r="G821" s="25">
        <v>14</v>
      </c>
      <c r="H821" s="25">
        <v>5139.1000000000004</v>
      </c>
      <c r="I821" s="25">
        <v>17.3</v>
      </c>
      <c r="J821" s="25">
        <v>96</v>
      </c>
      <c r="K821" s="25">
        <v>-26</v>
      </c>
      <c r="L821" s="25">
        <v>11685</v>
      </c>
      <c r="M821" s="25">
        <v>2</v>
      </c>
    </row>
    <row r="822" spans="1:13" x14ac:dyDescent="0.2">
      <c r="A822" s="20" t="s">
        <v>5789</v>
      </c>
      <c r="B822" s="25" t="s">
        <v>3460</v>
      </c>
      <c r="C822" s="25" t="s">
        <v>3461</v>
      </c>
      <c r="D822" s="20"/>
      <c r="E822" s="25" t="s">
        <v>5238</v>
      </c>
      <c r="F822" s="25">
        <v>14</v>
      </c>
      <c r="G822" s="25">
        <v>45</v>
      </c>
      <c r="H822" s="25">
        <v>3023.2</v>
      </c>
      <c r="I822" s="25">
        <v>54.3</v>
      </c>
      <c r="J822" s="25">
        <v>98</v>
      </c>
      <c r="K822" s="25">
        <v>-30</v>
      </c>
      <c r="L822" s="25">
        <v>13141</v>
      </c>
      <c r="M822" s="25">
        <v>-11</v>
      </c>
    </row>
    <row r="823" spans="1:13" x14ac:dyDescent="0.2">
      <c r="A823" s="20" t="s">
        <v>5789</v>
      </c>
      <c r="B823" s="25" t="s">
        <v>3288</v>
      </c>
      <c r="C823" s="25" t="s">
        <v>3289</v>
      </c>
      <c r="D823" s="20"/>
      <c r="E823" s="25" t="s">
        <v>5239</v>
      </c>
      <c r="F823" s="25">
        <v>31</v>
      </c>
      <c r="G823" s="25">
        <v>-30</v>
      </c>
      <c r="H823" s="25">
        <v>7677.2</v>
      </c>
      <c r="I823" s="25">
        <v>-27.1</v>
      </c>
      <c r="J823" s="25">
        <v>118</v>
      </c>
      <c r="K823" s="25">
        <v>-65</v>
      </c>
      <c r="L823" s="25">
        <v>12708</v>
      </c>
      <c r="M823" s="25">
        <v>-7</v>
      </c>
    </row>
    <row r="824" spans="1:13" x14ac:dyDescent="0.2">
      <c r="A824" s="20" t="s">
        <v>5789</v>
      </c>
      <c r="B824" s="25" t="s">
        <v>3362</v>
      </c>
      <c r="C824" s="25" t="s">
        <v>3363</v>
      </c>
      <c r="D824" s="20"/>
      <c r="E824" s="25" t="s">
        <v>5240</v>
      </c>
      <c r="F824" s="25">
        <v>33</v>
      </c>
      <c r="G824" s="25">
        <v>-38</v>
      </c>
      <c r="H824" s="25">
        <v>9708.1</v>
      </c>
      <c r="I824" s="25">
        <v>-62.6</v>
      </c>
      <c r="J824" s="25">
        <v>166</v>
      </c>
      <c r="K824" s="25">
        <v>-148</v>
      </c>
      <c r="L824" s="25">
        <v>12705</v>
      </c>
      <c r="M824" s="25">
        <v>-7</v>
      </c>
    </row>
    <row r="825" spans="1:13" x14ac:dyDescent="0.2">
      <c r="A825" s="20" t="s">
        <v>5789</v>
      </c>
      <c r="B825" s="25" t="s">
        <v>3406</v>
      </c>
      <c r="C825" s="25" t="s">
        <v>3407</v>
      </c>
      <c r="D825" s="20"/>
      <c r="E825" s="25" t="s">
        <v>5241</v>
      </c>
      <c r="F825" s="25">
        <v>26</v>
      </c>
      <c r="G825" s="25">
        <v>-8</v>
      </c>
      <c r="H825" s="25">
        <v>6251.6</v>
      </c>
      <c r="I825" s="25">
        <v>-2.2000000000000002</v>
      </c>
      <c r="J825" s="25">
        <v>72</v>
      </c>
      <c r="K825" s="25">
        <v>15</v>
      </c>
      <c r="L825" s="25">
        <v>12373</v>
      </c>
      <c r="M825" s="25">
        <v>-4</v>
      </c>
    </row>
    <row r="826" spans="1:13" x14ac:dyDescent="0.2">
      <c r="A826" s="20" t="s">
        <v>5789</v>
      </c>
      <c r="B826" s="25" t="s">
        <v>3504</v>
      </c>
      <c r="C826" s="25" t="s">
        <v>3505</v>
      </c>
      <c r="D826" s="20"/>
      <c r="E826" s="25" t="s">
        <v>5242</v>
      </c>
      <c r="F826" s="25">
        <v>19</v>
      </c>
      <c r="G826" s="25">
        <v>23</v>
      </c>
      <c r="H826" s="25">
        <v>3535</v>
      </c>
      <c r="I826" s="25">
        <v>45.3</v>
      </c>
      <c r="J826" s="25">
        <v>150</v>
      </c>
      <c r="K826" s="25">
        <v>-120</v>
      </c>
      <c r="L826" s="25">
        <v>12823</v>
      </c>
      <c r="M826" s="25">
        <v>-8</v>
      </c>
    </row>
    <row r="827" spans="1:13" x14ac:dyDescent="0.2">
      <c r="A827" s="20" t="s">
        <v>5789</v>
      </c>
      <c r="B827" s="25" t="s">
        <v>3342</v>
      </c>
      <c r="C827" s="25" t="s">
        <v>3343</v>
      </c>
      <c r="D827" s="20"/>
      <c r="E827" s="25" t="s">
        <v>5243</v>
      </c>
      <c r="F827" s="25">
        <v>19</v>
      </c>
      <c r="G827" s="25">
        <v>23</v>
      </c>
      <c r="H827" s="25">
        <v>4899.1000000000004</v>
      </c>
      <c r="I827" s="25">
        <v>21.5</v>
      </c>
      <c r="J827" s="25">
        <v>86</v>
      </c>
      <c r="K827" s="25">
        <v>-9</v>
      </c>
      <c r="L827" s="25">
        <v>11724</v>
      </c>
      <c r="M827" s="25">
        <v>1</v>
      </c>
    </row>
    <row r="828" spans="1:13" x14ac:dyDescent="0.2">
      <c r="A828" s="20" t="s">
        <v>5789</v>
      </c>
      <c r="B828" s="25" t="s">
        <v>3340</v>
      </c>
      <c r="C828" s="25" t="s">
        <v>3341</v>
      </c>
      <c r="D828" s="20"/>
      <c r="E828" s="25" t="s">
        <v>5244</v>
      </c>
      <c r="F828" s="25">
        <v>21</v>
      </c>
      <c r="G828" s="25">
        <v>14</v>
      </c>
      <c r="H828" s="25">
        <v>5452.2</v>
      </c>
      <c r="I828" s="25">
        <v>11.8</v>
      </c>
      <c r="J828" s="25">
        <v>82</v>
      </c>
      <c r="K828" s="25">
        <v>-2</v>
      </c>
      <c r="L828" s="25">
        <v>12498</v>
      </c>
      <c r="M828" s="25">
        <v>-5</v>
      </c>
    </row>
    <row r="829" spans="1:13" x14ac:dyDescent="0.2">
      <c r="A829" s="20" t="s">
        <v>5789</v>
      </c>
      <c r="B829" s="25" t="s">
        <v>3298</v>
      </c>
      <c r="C829" s="25" t="s">
        <v>3299</v>
      </c>
      <c r="D829" s="20"/>
      <c r="E829" s="25" t="s">
        <v>5245</v>
      </c>
      <c r="F829" s="25">
        <v>12</v>
      </c>
      <c r="G829" s="25">
        <v>54</v>
      </c>
      <c r="H829" s="25">
        <v>2557.1</v>
      </c>
      <c r="I829" s="25">
        <v>62.4</v>
      </c>
      <c r="J829" s="25">
        <v>95</v>
      </c>
      <c r="K829" s="25">
        <v>-25</v>
      </c>
      <c r="L829" s="25">
        <v>12124</v>
      </c>
      <c r="M829" s="25">
        <v>-2</v>
      </c>
    </row>
    <row r="830" spans="1:13" x14ac:dyDescent="0.2">
      <c r="A830" s="20" t="s">
        <v>5789</v>
      </c>
      <c r="B830" s="25" t="s">
        <v>3853</v>
      </c>
      <c r="C830" s="25" t="s">
        <v>3854</v>
      </c>
      <c r="D830" s="20"/>
      <c r="E830" s="25" t="s">
        <v>5246</v>
      </c>
      <c r="F830" s="25">
        <v>26</v>
      </c>
      <c r="G830" s="25">
        <v>-19</v>
      </c>
      <c r="H830" s="25">
        <v>7850.2</v>
      </c>
      <c r="I830" s="25">
        <v>-44.7</v>
      </c>
      <c r="J830" s="25">
        <v>73</v>
      </c>
      <c r="K830" s="25">
        <v>0</v>
      </c>
      <c r="L830" s="25">
        <v>14122</v>
      </c>
      <c r="M830" s="25">
        <v>-5</v>
      </c>
    </row>
    <row r="831" spans="1:13" x14ac:dyDescent="0.2">
      <c r="A831" s="20" t="s">
        <v>5789</v>
      </c>
      <c r="B831" s="25" t="s">
        <v>3243</v>
      </c>
      <c r="C831" s="25" t="s">
        <v>3244</v>
      </c>
      <c r="D831" s="20"/>
      <c r="E831" s="25" t="s">
        <v>5247</v>
      </c>
      <c r="F831" s="25">
        <v>23</v>
      </c>
      <c r="G831" s="25">
        <v>6</v>
      </c>
      <c r="H831" s="25">
        <v>5119.2</v>
      </c>
      <c r="I831" s="25">
        <v>17.600000000000001</v>
      </c>
      <c r="J831" s="25">
        <v>87</v>
      </c>
      <c r="K831" s="25">
        <v>-11</v>
      </c>
      <c r="L831" s="25">
        <v>12276</v>
      </c>
      <c r="M831" s="25">
        <v>-3</v>
      </c>
    </row>
    <row r="832" spans="1:13" x14ac:dyDescent="0.2">
      <c r="A832" s="20" t="s">
        <v>5789</v>
      </c>
      <c r="B832" s="25" t="s">
        <v>3672</v>
      </c>
      <c r="C832" s="25" t="s">
        <v>3673</v>
      </c>
      <c r="D832" s="20"/>
      <c r="E832" s="25" t="s">
        <v>5248</v>
      </c>
      <c r="F832" s="25">
        <v>52</v>
      </c>
      <c r="G832" s="25">
        <v>-122</v>
      </c>
      <c r="H832" s="25">
        <v>15993</v>
      </c>
      <c r="I832" s="25">
        <v>-172.4</v>
      </c>
      <c r="J832" s="25">
        <v>85</v>
      </c>
      <c r="K832" s="25">
        <v>-7</v>
      </c>
      <c r="L832" s="25">
        <v>11394</v>
      </c>
      <c r="M832" s="25">
        <v>4</v>
      </c>
    </row>
    <row r="833" spans="1:13" x14ac:dyDescent="0.2">
      <c r="A833" s="20" t="s">
        <v>5789</v>
      </c>
      <c r="B833" s="25" t="s">
        <v>3476</v>
      </c>
      <c r="C833" s="25" t="s">
        <v>3477</v>
      </c>
      <c r="D833" s="20"/>
      <c r="E833" s="25" t="s">
        <v>5249</v>
      </c>
      <c r="F833" s="25">
        <v>1</v>
      </c>
      <c r="G833" s="25">
        <v>103</v>
      </c>
      <c r="H833" s="25">
        <v>360.7</v>
      </c>
      <c r="I833" s="25">
        <v>100.8</v>
      </c>
      <c r="J833" s="25">
        <v>117</v>
      </c>
      <c r="K833" s="25">
        <v>-63</v>
      </c>
      <c r="L833" s="25">
        <v>10750</v>
      </c>
      <c r="M833" s="25">
        <v>10</v>
      </c>
    </row>
    <row r="834" spans="1:13" x14ac:dyDescent="0.2">
      <c r="A834" s="20" t="s">
        <v>5789</v>
      </c>
      <c r="B834" s="25" t="s">
        <v>3338</v>
      </c>
      <c r="C834" s="25" t="s">
        <v>3339</v>
      </c>
      <c r="D834" s="20"/>
      <c r="E834" s="25" t="s">
        <v>5250</v>
      </c>
      <c r="F834" s="25">
        <v>19</v>
      </c>
      <c r="G834" s="25">
        <v>23</v>
      </c>
      <c r="H834" s="25">
        <v>5147.3999999999996</v>
      </c>
      <c r="I834" s="25">
        <v>17.100000000000001</v>
      </c>
      <c r="J834" s="25">
        <v>83</v>
      </c>
      <c r="K834" s="25">
        <v>-4</v>
      </c>
      <c r="L834" s="25">
        <v>12696</v>
      </c>
      <c r="M834" s="25">
        <v>-7</v>
      </c>
    </row>
    <row r="835" spans="1:13" x14ac:dyDescent="0.2">
      <c r="A835" s="20" t="s">
        <v>5789</v>
      </c>
      <c r="B835" s="25" t="s">
        <v>3510</v>
      </c>
      <c r="C835" s="25" t="s">
        <v>3511</v>
      </c>
      <c r="D835" s="20"/>
      <c r="E835" s="25" t="s">
        <v>5251</v>
      </c>
      <c r="F835" s="25">
        <v>17</v>
      </c>
      <c r="G835" s="25">
        <v>32</v>
      </c>
      <c r="H835" s="25">
        <v>4007.2</v>
      </c>
      <c r="I835" s="25">
        <v>37.1</v>
      </c>
      <c r="J835" s="25">
        <v>90</v>
      </c>
      <c r="K835" s="25">
        <v>-16</v>
      </c>
      <c r="L835" s="25">
        <v>11982</v>
      </c>
      <c r="M835" s="25">
        <v>-1</v>
      </c>
    </row>
    <row r="836" spans="1:13" x14ac:dyDescent="0.2">
      <c r="A836" s="20" t="s">
        <v>5789</v>
      </c>
      <c r="B836" s="25" t="s">
        <v>3508</v>
      </c>
      <c r="C836" s="25" t="s">
        <v>3509</v>
      </c>
      <c r="D836" s="20"/>
      <c r="E836" s="25" t="s">
        <v>5252</v>
      </c>
      <c r="F836" s="25">
        <v>40</v>
      </c>
      <c r="G836" s="25">
        <v>-69</v>
      </c>
      <c r="H836" s="25">
        <v>10822.5</v>
      </c>
      <c r="I836" s="25">
        <v>-82</v>
      </c>
      <c r="J836" s="25">
        <v>122</v>
      </c>
      <c r="K836" s="25">
        <v>-72</v>
      </c>
      <c r="L836" s="25">
        <v>12722</v>
      </c>
      <c r="M836" s="25">
        <v>-7</v>
      </c>
    </row>
    <row r="837" spans="1:13" x14ac:dyDescent="0.2">
      <c r="A837" s="20" t="s">
        <v>5789</v>
      </c>
      <c r="B837" s="25" t="s">
        <v>3290</v>
      </c>
      <c r="C837" s="25" t="s">
        <v>3291</v>
      </c>
      <c r="D837" s="20"/>
      <c r="E837" s="25" t="s">
        <v>5253</v>
      </c>
      <c r="F837" s="25">
        <v>16</v>
      </c>
      <c r="G837" s="25">
        <v>36</v>
      </c>
      <c r="H837" s="25">
        <v>4736.8</v>
      </c>
      <c r="I837" s="25">
        <v>24.3</v>
      </c>
      <c r="J837" s="25">
        <v>80</v>
      </c>
      <c r="K837" s="25">
        <v>1</v>
      </c>
      <c r="L837" s="25">
        <v>12517</v>
      </c>
      <c r="M837" s="25">
        <v>-5</v>
      </c>
    </row>
    <row r="838" spans="1:13" x14ac:dyDescent="0.2">
      <c r="A838" s="20" t="s">
        <v>5789</v>
      </c>
      <c r="B838" s="25" t="s">
        <v>4026</v>
      </c>
      <c r="C838" s="25" t="s">
        <v>4027</v>
      </c>
      <c r="D838" s="20"/>
      <c r="E838" s="25" t="s">
        <v>5254</v>
      </c>
      <c r="F838" s="25">
        <v>24</v>
      </c>
      <c r="G838" s="25">
        <v>-9</v>
      </c>
      <c r="H838" s="25">
        <v>5558</v>
      </c>
      <c r="I838" s="25">
        <v>0.2</v>
      </c>
      <c r="J838" s="25">
        <v>71</v>
      </c>
      <c r="K838" s="25">
        <v>4</v>
      </c>
      <c r="L838" s="25">
        <v>12731</v>
      </c>
      <c r="M838" s="25">
        <v>6</v>
      </c>
    </row>
    <row r="839" spans="1:13" x14ac:dyDescent="0.2">
      <c r="A839" s="20" t="s">
        <v>5789</v>
      </c>
      <c r="B839" s="25" t="s">
        <v>3824</v>
      </c>
      <c r="C839" s="25" t="s">
        <v>3825</v>
      </c>
      <c r="D839" s="20"/>
      <c r="E839" s="25" t="s">
        <v>5255</v>
      </c>
      <c r="F839" s="25">
        <v>101</v>
      </c>
      <c r="G839" s="25">
        <v>-385</v>
      </c>
      <c r="H839" s="25">
        <v>24782.799999999999</v>
      </c>
      <c r="I839" s="25">
        <v>-376.4</v>
      </c>
      <c r="J839" s="25">
        <v>3664</v>
      </c>
      <c r="K839" s="25">
        <v>-6835</v>
      </c>
      <c r="L839" s="25">
        <v>12393</v>
      </c>
      <c r="M839" s="25">
        <v>8</v>
      </c>
    </row>
    <row r="840" spans="1:13" x14ac:dyDescent="0.2">
      <c r="A840" s="20" t="s">
        <v>5789</v>
      </c>
      <c r="B840" s="25" t="s">
        <v>3284</v>
      </c>
      <c r="C840" s="25" t="s">
        <v>3285</v>
      </c>
      <c r="D840" s="20"/>
      <c r="E840" s="25" t="s">
        <v>5256</v>
      </c>
      <c r="F840" s="25">
        <v>23</v>
      </c>
      <c r="G840" s="25">
        <v>6</v>
      </c>
      <c r="H840" s="25">
        <v>6448.2</v>
      </c>
      <c r="I840" s="25">
        <v>-5.6</v>
      </c>
      <c r="J840" s="25">
        <v>89</v>
      </c>
      <c r="K840" s="25">
        <v>-14</v>
      </c>
      <c r="L840" s="25">
        <v>12155</v>
      </c>
      <c r="M840" s="25">
        <v>-2</v>
      </c>
    </row>
    <row r="841" spans="1:13" x14ac:dyDescent="0.2">
      <c r="A841" s="20" t="s">
        <v>5789</v>
      </c>
      <c r="B841" s="25" t="s">
        <v>3398</v>
      </c>
      <c r="C841" s="25" t="s">
        <v>3399</v>
      </c>
      <c r="D841" s="20"/>
      <c r="E841" s="25" t="s">
        <v>5257</v>
      </c>
      <c r="F841" s="25">
        <v>29</v>
      </c>
      <c r="G841" s="25">
        <v>-21</v>
      </c>
      <c r="H841" s="25">
        <v>8758.7999999999993</v>
      </c>
      <c r="I841" s="25">
        <v>-46</v>
      </c>
      <c r="J841" s="25">
        <v>71</v>
      </c>
      <c r="K841" s="25">
        <v>17</v>
      </c>
      <c r="L841" s="25">
        <v>12086</v>
      </c>
      <c r="M841" s="25">
        <v>-2</v>
      </c>
    </row>
    <row r="842" spans="1:13" x14ac:dyDescent="0.2">
      <c r="A842" s="20" t="s">
        <v>5789</v>
      </c>
      <c r="B842" s="25" t="s">
        <v>3348</v>
      </c>
      <c r="C842" s="25" t="s">
        <v>3349</v>
      </c>
      <c r="D842" s="20"/>
      <c r="E842" s="25" t="s">
        <v>5258</v>
      </c>
      <c r="F842" s="25">
        <v>27</v>
      </c>
      <c r="G842" s="25">
        <v>-12</v>
      </c>
      <c r="H842" s="25">
        <v>7342.4</v>
      </c>
      <c r="I842" s="25">
        <v>-21.2</v>
      </c>
      <c r="J842" s="25">
        <v>80</v>
      </c>
      <c r="K842" s="25">
        <v>1</v>
      </c>
      <c r="L842" s="25">
        <v>11764</v>
      </c>
      <c r="M842" s="25">
        <v>1</v>
      </c>
    </row>
    <row r="843" spans="1:13" x14ac:dyDescent="0.2">
      <c r="A843" s="20" t="s">
        <v>5789</v>
      </c>
      <c r="B843" s="25" t="s">
        <v>3732</v>
      </c>
      <c r="C843" s="25" t="s">
        <v>3733</v>
      </c>
      <c r="D843" s="20"/>
      <c r="E843" s="25" t="s">
        <v>5259</v>
      </c>
      <c r="F843" s="25">
        <v>27</v>
      </c>
      <c r="G843" s="25">
        <v>-12</v>
      </c>
      <c r="H843" s="25">
        <v>6011.7</v>
      </c>
      <c r="I843" s="25">
        <v>2</v>
      </c>
      <c r="J843" s="25">
        <v>123</v>
      </c>
      <c r="K843" s="25">
        <v>-73</v>
      </c>
      <c r="L843" s="25">
        <v>13766</v>
      </c>
      <c r="M843" s="25">
        <v>-16</v>
      </c>
    </row>
    <row r="844" spans="1:13" x14ac:dyDescent="0.2">
      <c r="A844" s="20" t="s">
        <v>5789</v>
      </c>
      <c r="B844" s="25" t="s">
        <v>3334</v>
      </c>
      <c r="C844" s="25" t="s">
        <v>3335</v>
      </c>
      <c r="D844" s="20"/>
      <c r="E844" s="25" t="s">
        <v>5260</v>
      </c>
      <c r="F844" s="25">
        <v>29</v>
      </c>
      <c r="G844" s="25">
        <v>-21</v>
      </c>
      <c r="H844" s="25">
        <v>7981.5</v>
      </c>
      <c r="I844" s="25">
        <v>-32.4</v>
      </c>
      <c r="J844" s="25">
        <v>122</v>
      </c>
      <c r="K844" s="25">
        <v>-72</v>
      </c>
      <c r="L844" s="25">
        <v>12347</v>
      </c>
      <c r="M844" s="25">
        <v>-4</v>
      </c>
    </row>
    <row r="845" spans="1:13" x14ac:dyDescent="0.2">
      <c r="A845" s="20" t="s">
        <v>5789</v>
      </c>
      <c r="B845" s="25" t="s">
        <v>3576</v>
      </c>
      <c r="C845" s="25" t="s">
        <v>3577</v>
      </c>
      <c r="D845" s="20"/>
      <c r="E845" s="25" t="s">
        <v>5261</v>
      </c>
      <c r="F845" s="25">
        <v>15</v>
      </c>
      <c r="G845" s="25">
        <v>41</v>
      </c>
      <c r="H845" s="25">
        <v>3210.9</v>
      </c>
      <c r="I845" s="25">
        <v>51</v>
      </c>
      <c r="J845" s="25">
        <v>88</v>
      </c>
      <c r="K845" s="25">
        <v>-13</v>
      </c>
      <c r="L845" s="25">
        <v>11591</v>
      </c>
      <c r="M845" s="25">
        <v>2</v>
      </c>
    </row>
    <row r="846" spans="1:13" x14ac:dyDescent="0.2">
      <c r="A846" s="20" t="s">
        <v>5789</v>
      </c>
      <c r="B846" s="25" t="s">
        <v>3566</v>
      </c>
      <c r="C846" s="25" t="s">
        <v>3567</v>
      </c>
      <c r="D846" s="20"/>
      <c r="E846" s="25" t="s">
        <v>5262</v>
      </c>
      <c r="F846" s="25">
        <v>30</v>
      </c>
      <c r="G846" s="25">
        <v>-25</v>
      </c>
      <c r="H846" s="25">
        <v>8104.5</v>
      </c>
      <c r="I846" s="25">
        <v>-34.5</v>
      </c>
      <c r="J846" s="25">
        <v>92</v>
      </c>
      <c r="K846" s="25">
        <v>-20</v>
      </c>
      <c r="L846" s="25">
        <v>12819</v>
      </c>
      <c r="M846" s="25">
        <v>-8</v>
      </c>
    </row>
    <row r="847" spans="1:13" x14ac:dyDescent="0.2">
      <c r="A847" s="20" t="s">
        <v>5789</v>
      </c>
      <c r="B847" s="25" t="s">
        <v>3462</v>
      </c>
      <c r="C847" s="25" t="s">
        <v>3463</v>
      </c>
      <c r="D847" s="20"/>
      <c r="E847" s="25" t="s">
        <v>5263</v>
      </c>
      <c r="F847" s="25">
        <v>26</v>
      </c>
      <c r="G847" s="25">
        <v>-8</v>
      </c>
      <c r="H847" s="25">
        <v>7023.9</v>
      </c>
      <c r="I847" s="25">
        <v>-15.7</v>
      </c>
      <c r="J847" s="25">
        <v>61</v>
      </c>
      <c r="K847" s="25">
        <v>34</v>
      </c>
      <c r="L847" s="25">
        <v>12117</v>
      </c>
      <c r="M847" s="25">
        <v>-2</v>
      </c>
    </row>
    <row r="848" spans="1:13" x14ac:dyDescent="0.2">
      <c r="A848" s="20" t="s">
        <v>5789</v>
      </c>
      <c r="B848" s="25" t="s">
        <v>3902</v>
      </c>
      <c r="C848" s="25" t="s">
        <v>3903</v>
      </c>
      <c r="D848" s="20"/>
      <c r="E848" s="25" t="s">
        <v>5264</v>
      </c>
      <c r="F848" s="25">
        <v>33</v>
      </c>
      <c r="G848" s="25">
        <v>-53</v>
      </c>
      <c r="H848" s="25">
        <v>12672.5</v>
      </c>
      <c r="I848" s="25">
        <v>-139.19999999999999</v>
      </c>
      <c r="J848" s="25">
        <v>87</v>
      </c>
      <c r="K848" s="25">
        <v>-26</v>
      </c>
      <c r="L848" s="25">
        <v>12807</v>
      </c>
      <c r="M848" s="25">
        <v>5</v>
      </c>
    </row>
    <row r="849" spans="1:13" x14ac:dyDescent="0.2">
      <c r="A849" s="20" t="s">
        <v>5789</v>
      </c>
      <c r="B849" s="25" t="s">
        <v>3227</v>
      </c>
      <c r="C849" s="25" t="s">
        <v>3228</v>
      </c>
      <c r="D849" s="20"/>
      <c r="E849" s="25" t="s">
        <v>5265</v>
      </c>
      <c r="F849" s="25">
        <v>18</v>
      </c>
      <c r="G849" s="25">
        <v>28</v>
      </c>
      <c r="H849" s="25">
        <v>3907.3</v>
      </c>
      <c r="I849" s="25">
        <v>38.799999999999997</v>
      </c>
      <c r="J849" s="25">
        <v>102</v>
      </c>
      <c r="K849" s="25">
        <v>-37</v>
      </c>
      <c r="L849" s="25">
        <v>10279</v>
      </c>
      <c r="M849" s="25">
        <v>14</v>
      </c>
    </row>
    <row r="850" spans="1:13" x14ac:dyDescent="0.2">
      <c r="A850" s="20" t="s">
        <v>5789</v>
      </c>
      <c r="B850" s="25" t="s">
        <v>3392</v>
      </c>
      <c r="C850" s="25" t="s">
        <v>3393</v>
      </c>
      <c r="D850" s="20"/>
      <c r="E850" s="25" t="s">
        <v>5266</v>
      </c>
      <c r="F850" s="25">
        <v>8</v>
      </c>
      <c r="G850" s="25">
        <v>72</v>
      </c>
      <c r="H850" s="25">
        <v>1566.1</v>
      </c>
      <c r="I850" s="25">
        <v>79.7</v>
      </c>
      <c r="J850" s="25">
        <v>103</v>
      </c>
      <c r="K850" s="25">
        <v>-39</v>
      </c>
      <c r="L850" s="25">
        <v>10767</v>
      </c>
      <c r="M850" s="25">
        <v>9</v>
      </c>
    </row>
    <row r="851" spans="1:13" x14ac:dyDescent="0.2">
      <c r="A851" s="20" t="s">
        <v>5789</v>
      </c>
      <c r="B851" s="25" t="s">
        <v>3988</v>
      </c>
      <c r="C851" s="25" t="s">
        <v>3989</v>
      </c>
      <c r="D851" s="20"/>
      <c r="E851" s="25" t="s">
        <v>5267</v>
      </c>
      <c r="F851" s="25">
        <v>15</v>
      </c>
      <c r="G851" s="25">
        <v>35</v>
      </c>
      <c r="H851" s="25">
        <v>3241.9</v>
      </c>
      <c r="I851" s="25">
        <v>45.6</v>
      </c>
      <c r="J851" s="25">
        <v>109</v>
      </c>
      <c r="K851" s="25">
        <v>-68</v>
      </c>
      <c r="L851" s="25">
        <v>12966</v>
      </c>
      <c r="M851" s="25">
        <v>4</v>
      </c>
    </row>
    <row r="852" spans="1:13" x14ac:dyDescent="0.2">
      <c r="A852" s="20" t="s">
        <v>5789</v>
      </c>
      <c r="B852" s="25" t="s">
        <v>3394</v>
      </c>
      <c r="C852" s="25" t="s">
        <v>3395</v>
      </c>
      <c r="D852" s="20"/>
      <c r="E852" s="25" t="s">
        <v>5268</v>
      </c>
      <c r="F852" s="25">
        <v>36</v>
      </c>
      <c r="G852" s="25">
        <v>-52</v>
      </c>
      <c r="H852" s="25">
        <v>12114.4</v>
      </c>
      <c r="I852" s="25">
        <v>-104.6</v>
      </c>
      <c r="J852" s="25">
        <v>88</v>
      </c>
      <c r="K852" s="25">
        <v>-13</v>
      </c>
      <c r="L852" s="25">
        <v>12095</v>
      </c>
      <c r="M852" s="25">
        <v>-2</v>
      </c>
    </row>
    <row r="853" spans="1:13" x14ac:dyDescent="0.2">
      <c r="A853" s="20" t="s">
        <v>5789</v>
      </c>
      <c r="B853" s="25" t="s">
        <v>3572</v>
      </c>
      <c r="C853" s="25" t="s">
        <v>3573</v>
      </c>
      <c r="D853" s="20"/>
      <c r="E853" s="25" t="s">
        <v>5269</v>
      </c>
      <c r="F853" s="25">
        <v>39</v>
      </c>
      <c r="G853" s="25">
        <v>-65</v>
      </c>
      <c r="H853" s="25">
        <v>11401.9</v>
      </c>
      <c r="I853" s="25">
        <v>-92.2</v>
      </c>
      <c r="J853" s="25">
        <v>127</v>
      </c>
      <c r="K853" s="25">
        <v>-80</v>
      </c>
      <c r="L853" s="25">
        <v>12853</v>
      </c>
      <c r="M853" s="25">
        <v>-8</v>
      </c>
    </row>
    <row r="854" spans="1:13" x14ac:dyDescent="0.2">
      <c r="A854" s="20" t="s">
        <v>5789</v>
      </c>
      <c r="B854" s="25" t="s">
        <v>3811</v>
      </c>
      <c r="C854" s="25" t="s">
        <v>3812</v>
      </c>
      <c r="D854" s="20"/>
      <c r="E854" s="25" t="s">
        <v>5270</v>
      </c>
      <c r="F854" s="25">
        <v>27</v>
      </c>
      <c r="G854" s="25">
        <v>-24</v>
      </c>
      <c r="H854" s="25">
        <v>7056.7</v>
      </c>
      <c r="I854" s="25">
        <v>-29.2</v>
      </c>
      <c r="J854" s="25">
        <v>77</v>
      </c>
      <c r="K854" s="25">
        <v>-7</v>
      </c>
      <c r="L854" s="25">
        <v>13892</v>
      </c>
      <c r="M854" s="25">
        <v>-3</v>
      </c>
    </row>
    <row r="855" spans="1:13" x14ac:dyDescent="0.2">
      <c r="A855" s="20" t="s">
        <v>5789</v>
      </c>
      <c r="B855" s="25" t="s">
        <v>3229</v>
      </c>
      <c r="C855" s="25" t="s">
        <v>3230</v>
      </c>
      <c r="D855" s="20"/>
      <c r="E855" s="25" t="s">
        <v>5271</v>
      </c>
      <c r="F855" s="25">
        <v>11</v>
      </c>
      <c r="G855" s="25">
        <v>58</v>
      </c>
      <c r="H855" s="25">
        <v>2339.6999999999998</v>
      </c>
      <c r="I855" s="25">
        <v>66.2</v>
      </c>
      <c r="J855" s="25">
        <v>101</v>
      </c>
      <c r="K855" s="25">
        <v>-35</v>
      </c>
      <c r="L855" s="25">
        <v>9711</v>
      </c>
      <c r="M855" s="25">
        <v>18</v>
      </c>
    </row>
    <row r="856" spans="1:13" x14ac:dyDescent="0.2">
      <c r="A856" s="20" t="s">
        <v>5789</v>
      </c>
      <c r="B856" s="25" t="s">
        <v>3396</v>
      </c>
      <c r="C856" s="25" t="s">
        <v>3397</v>
      </c>
      <c r="D856" s="20"/>
      <c r="E856" s="25" t="s">
        <v>5272</v>
      </c>
      <c r="F856" s="25">
        <v>2</v>
      </c>
      <c r="G856" s="25">
        <v>98</v>
      </c>
      <c r="H856" s="25">
        <v>464.2</v>
      </c>
      <c r="I856" s="25">
        <v>99</v>
      </c>
      <c r="J856" s="25">
        <v>57</v>
      </c>
      <c r="K856" s="25">
        <v>41</v>
      </c>
      <c r="L856" s="25">
        <v>9157</v>
      </c>
      <c r="M856" s="25">
        <v>23</v>
      </c>
    </row>
    <row r="857" spans="1:13" x14ac:dyDescent="0.2">
      <c r="A857" s="20" t="s">
        <v>5789</v>
      </c>
      <c r="B857" s="25" t="s">
        <v>3588</v>
      </c>
      <c r="C857" s="25" t="s">
        <v>3589</v>
      </c>
      <c r="D857" s="20"/>
      <c r="E857" s="25" t="s">
        <v>5273</v>
      </c>
      <c r="F857" s="25">
        <v>33</v>
      </c>
      <c r="G857" s="25">
        <v>-38</v>
      </c>
      <c r="H857" s="25">
        <v>8084.1</v>
      </c>
      <c r="I857" s="25">
        <v>-34.200000000000003</v>
      </c>
      <c r="J857" s="25">
        <v>125</v>
      </c>
      <c r="K857" s="25">
        <v>-77</v>
      </c>
      <c r="L857" s="25">
        <v>12728</v>
      </c>
      <c r="M857" s="25">
        <v>-7</v>
      </c>
    </row>
    <row r="858" spans="1:13" x14ac:dyDescent="0.2">
      <c r="A858" s="20" t="s">
        <v>5789</v>
      </c>
      <c r="B858" s="25" t="s">
        <v>3454</v>
      </c>
      <c r="C858" s="25" t="s">
        <v>3455</v>
      </c>
      <c r="D858" s="20"/>
      <c r="E858" s="25" t="s">
        <v>5274</v>
      </c>
      <c r="F858" s="25">
        <v>15</v>
      </c>
      <c r="G858" s="25">
        <v>41</v>
      </c>
      <c r="H858" s="25">
        <v>5122.8999999999996</v>
      </c>
      <c r="I858" s="25">
        <v>17.600000000000001</v>
      </c>
      <c r="J858" s="25">
        <v>132</v>
      </c>
      <c r="K858" s="25">
        <v>-89</v>
      </c>
      <c r="L858" s="25">
        <v>11288</v>
      </c>
      <c r="M858" s="25">
        <v>5</v>
      </c>
    </row>
    <row r="859" spans="1:13" x14ac:dyDescent="0.2">
      <c r="A859" s="20" t="s">
        <v>5789</v>
      </c>
      <c r="B859" s="25" t="s">
        <v>3526</v>
      </c>
      <c r="C859" s="25" t="s">
        <v>3527</v>
      </c>
      <c r="D859" s="20"/>
      <c r="E859" s="25" t="s">
        <v>5275</v>
      </c>
      <c r="F859" s="25">
        <v>19</v>
      </c>
      <c r="G859" s="25">
        <v>23</v>
      </c>
      <c r="H859" s="25">
        <v>4698.8999999999996</v>
      </c>
      <c r="I859" s="25">
        <v>25</v>
      </c>
      <c r="J859" s="25">
        <v>69</v>
      </c>
      <c r="K859" s="25">
        <v>20</v>
      </c>
      <c r="L859" s="25">
        <v>11950</v>
      </c>
      <c r="M859" s="25">
        <v>-1</v>
      </c>
    </row>
    <row r="860" spans="1:13" x14ac:dyDescent="0.2">
      <c r="A860" s="20" t="s">
        <v>5789</v>
      </c>
      <c r="B860" s="25" t="s">
        <v>3506</v>
      </c>
      <c r="C860" s="25" t="s">
        <v>3507</v>
      </c>
      <c r="D860" s="20"/>
      <c r="E860" s="25" t="s">
        <v>5276</v>
      </c>
      <c r="F860" s="25">
        <v>30</v>
      </c>
      <c r="G860" s="25">
        <v>-25</v>
      </c>
      <c r="H860" s="25">
        <v>6974.4</v>
      </c>
      <c r="I860" s="25">
        <v>-14.8</v>
      </c>
      <c r="J860" s="25">
        <v>169</v>
      </c>
      <c r="K860" s="25">
        <v>-153</v>
      </c>
      <c r="L860" s="25">
        <v>13004</v>
      </c>
      <c r="M860" s="25">
        <v>-9</v>
      </c>
    </row>
    <row r="861" spans="1:13" x14ac:dyDescent="0.2">
      <c r="A861" s="20" t="s">
        <v>5789</v>
      </c>
      <c r="B861" s="25" t="s">
        <v>3464</v>
      </c>
      <c r="C861" s="25" t="s">
        <v>3465</v>
      </c>
      <c r="D861" s="20"/>
      <c r="E861" s="25" t="s">
        <v>5277</v>
      </c>
      <c r="F861" s="25">
        <v>1</v>
      </c>
      <c r="G861" s="25">
        <v>103</v>
      </c>
      <c r="H861" s="25">
        <v>347.7</v>
      </c>
      <c r="I861" s="25">
        <v>101</v>
      </c>
      <c r="J861" s="25">
        <v>70</v>
      </c>
      <c r="K861" s="25">
        <v>19</v>
      </c>
      <c r="L861" s="25">
        <v>8478</v>
      </c>
      <c r="M861" s="25">
        <v>29</v>
      </c>
    </row>
    <row r="862" spans="1:13" x14ac:dyDescent="0.2">
      <c r="A862" s="20" t="s">
        <v>5789</v>
      </c>
      <c r="B862" s="25" t="s">
        <v>3466</v>
      </c>
      <c r="C862" s="25" t="s">
        <v>3467</v>
      </c>
      <c r="D862" s="20"/>
      <c r="E862" s="25" t="s">
        <v>5278</v>
      </c>
      <c r="F862" s="25">
        <v>13</v>
      </c>
      <c r="G862" s="25">
        <v>50</v>
      </c>
      <c r="H862" s="25">
        <v>2491.9</v>
      </c>
      <c r="I862" s="25">
        <v>63.5</v>
      </c>
      <c r="J862" s="25">
        <v>70</v>
      </c>
      <c r="K862" s="25">
        <v>19</v>
      </c>
      <c r="L862" s="25">
        <v>11178</v>
      </c>
      <c r="M862" s="25">
        <v>6</v>
      </c>
    </row>
    <row r="863" spans="1:13" x14ac:dyDescent="0.2">
      <c r="A863" s="20" t="s">
        <v>5789</v>
      </c>
      <c r="B863" s="25" t="s">
        <v>3943</v>
      </c>
      <c r="C863" s="25" t="s">
        <v>3944</v>
      </c>
      <c r="D863" s="20"/>
      <c r="E863" s="25" t="s">
        <v>5279</v>
      </c>
      <c r="F863" s="25">
        <v>34</v>
      </c>
      <c r="G863" s="25">
        <v>-58</v>
      </c>
      <c r="H863" s="25">
        <v>17716.400000000001</v>
      </c>
      <c r="I863" s="25">
        <v>-238</v>
      </c>
      <c r="J863" s="25">
        <v>71</v>
      </c>
      <c r="K863" s="25">
        <v>4</v>
      </c>
      <c r="L863" s="25">
        <v>12522</v>
      </c>
      <c r="M863" s="25">
        <v>7</v>
      </c>
    </row>
    <row r="864" spans="1:13" x14ac:dyDescent="0.2">
      <c r="A864" s="20" t="s">
        <v>5789</v>
      </c>
      <c r="B864" s="25" t="s">
        <v>3976</v>
      </c>
      <c r="C864" s="25" t="s">
        <v>3977</v>
      </c>
      <c r="D864" s="20"/>
      <c r="E864" s="25" t="s">
        <v>5280</v>
      </c>
      <c r="F864" s="25">
        <v>25</v>
      </c>
      <c r="G864" s="25">
        <v>-14</v>
      </c>
      <c r="H864" s="25">
        <v>6307.1</v>
      </c>
      <c r="I864" s="25">
        <v>-14.5</v>
      </c>
      <c r="J864" s="25">
        <v>102</v>
      </c>
      <c r="K864" s="25">
        <v>-55</v>
      </c>
      <c r="L864" s="25">
        <v>12637</v>
      </c>
      <c r="M864" s="25">
        <v>6</v>
      </c>
    </row>
    <row r="865" spans="1:13" x14ac:dyDescent="0.2">
      <c r="A865" s="20" t="s">
        <v>5789</v>
      </c>
      <c r="B865" s="25" t="s">
        <v>3532</v>
      </c>
      <c r="C865" s="25" t="s">
        <v>3533</v>
      </c>
      <c r="D865" s="20"/>
      <c r="E865" s="25" t="s">
        <v>5281</v>
      </c>
      <c r="F865" s="25">
        <v>11</v>
      </c>
      <c r="G865" s="25">
        <v>58</v>
      </c>
      <c r="H865" s="25">
        <v>2340.1999999999998</v>
      </c>
      <c r="I865" s="25">
        <v>66.2</v>
      </c>
      <c r="J865" s="25">
        <v>143</v>
      </c>
      <c r="K865" s="25">
        <v>-108</v>
      </c>
      <c r="L865" s="25">
        <v>11965</v>
      </c>
      <c r="M865" s="25">
        <v>-1</v>
      </c>
    </row>
    <row r="866" spans="1:13" x14ac:dyDescent="0.2">
      <c r="A866" s="20" t="s">
        <v>5789</v>
      </c>
      <c r="B866" s="25" t="s">
        <v>3332</v>
      </c>
      <c r="C866" s="25" t="s">
        <v>3333</v>
      </c>
      <c r="D866" s="20"/>
      <c r="E866" s="25" t="s">
        <v>5282</v>
      </c>
      <c r="F866" s="25">
        <v>14</v>
      </c>
      <c r="G866" s="25">
        <v>45</v>
      </c>
      <c r="H866" s="25">
        <v>3534.1</v>
      </c>
      <c r="I866" s="25">
        <v>45.3</v>
      </c>
      <c r="J866" s="25">
        <v>100</v>
      </c>
      <c r="K866" s="25">
        <v>-33</v>
      </c>
      <c r="L866" s="25">
        <v>13008</v>
      </c>
      <c r="M866" s="25">
        <v>-9</v>
      </c>
    </row>
    <row r="867" spans="1:13" x14ac:dyDescent="0.2">
      <c r="A867" s="20" t="s">
        <v>5789</v>
      </c>
      <c r="B867" s="25" t="s">
        <v>3621</v>
      </c>
      <c r="C867" s="25" t="s">
        <v>3622</v>
      </c>
      <c r="D867" s="20"/>
      <c r="E867" s="25" t="s">
        <v>5283</v>
      </c>
      <c r="F867" s="25">
        <v>42</v>
      </c>
      <c r="G867" s="25">
        <v>-78</v>
      </c>
      <c r="H867" s="25">
        <v>12335.4</v>
      </c>
      <c r="I867" s="25">
        <v>-108.5</v>
      </c>
      <c r="J867" s="25">
        <v>99</v>
      </c>
      <c r="K867" s="25">
        <v>-32</v>
      </c>
      <c r="L867" s="25">
        <v>13169</v>
      </c>
      <c r="M867" s="25">
        <v>-11</v>
      </c>
    </row>
    <row r="868" spans="1:13" x14ac:dyDescent="0.2">
      <c r="A868" s="20" t="s">
        <v>5789</v>
      </c>
      <c r="B868" s="25" t="s">
        <v>3245</v>
      </c>
      <c r="C868" s="25" t="s">
        <v>3246</v>
      </c>
      <c r="D868" s="20"/>
      <c r="E868" s="25" t="s">
        <v>5284</v>
      </c>
      <c r="F868" s="25">
        <v>28</v>
      </c>
      <c r="G868" s="25">
        <v>-16</v>
      </c>
      <c r="H868" s="25">
        <v>6765.8</v>
      </c>
      <c r="I868" s="25">
        <v>-11.2</v>
      </c>
      <c r="J868" s="25">
        <v>120</v>
      </c>
      <c r="K868" s="25">
        <v>-68</v>
      </c>
      <c r="L868" s="25">
        <v>11500</v>
      </c>
      <c r="M868" s="25">
        <v>3</v>
      </c>
    </row>
    <row r="869" spans="1:13" x14ac:dyDescent="0.2">
      <c r="A869" s="20" t="s">
        <v>5789</v>
      </c>
      <c r="B869" s="25" t="s">
        <v>4014</v>
      </c>
      <c r="C869" s="25" t="s">
        <v>4015</v>
      </c>
      <c r="D869" s="20"/>
      <c r="E869" s="25" t="s">
        <v>5285</v>
      </c>
      <c r="F869" s="25">
        <v>35</v>
      </c>
      <c r="G869" s="25">
        <v>-63</v>
      </c>
      <c r="H869" s="25">
        <v>7813.2</v>
      </c>
      <c r="I869" s="25">
        <v>-44</v>
      </c>
      <c r="J869" s="25">
        <v>94</v>
      </c>
      <c r="K869" s="25">
        <v>-40</v>
      </c>
      <c r="L869" s="25">
        <v>13573</v>
      </c>
      <c r="M869" s="25">
        <v>-1</v>
      </c>
    </row>
    <row r="870" spans="1:13" x14ac:dyDescent="0.2">
      <c r="A870" s="20" t="s">
        <v>5789</v>
      </c>
      <c r="B870" s="25" t="s">
        <v>3286</v>
      </c>
      <c r="C870" s="25" t="s">
        <v>3287</v>
      </c>
      <c r="D870" s="20"/>
      <c r="E870" s="25" t="s">
        <v>5286</v>
      </c>
      <c r="F870" s="25">
        <v>36</v>
      </c>
      <c r="G870" s="25">
        <v>-52</v>
      </c>
      <c r="H870" s="25">
        <v>8369.4</v>
      </c>
      <c r="I870" s="25">
        <v>-39.200000000000003</v>
      </c>
      <c r="J870" s="25">
        <v>108</v>
      </c>
      <c r="K870" s="25">
        <v>-47</v>
      </c>
      <c r="L870" s="25">
        <v>12067</v>
      </c>
      <c r="M870" s="25">
        <v>-2</v>
      </c>
    </row>
    <row r="871" spans="1:13" x14ac:dyDescent="0.2">
      <c r="A871" s="20" t="s">
        <v>5789</v>
      </c>
      <c r="B871" s="25" t="s">
        <v>3682</v>
      </c>
      <c r="C871" s="25" t="s">
        <v>3683</v>
      </c>
      <c r="D871" s="20"/>
      <c r="E871" s="25" t="s">
        <v>5287</v>
      </c>
      <c r="F871" s="25">
        <v>29</v>
      </c>
      <c r="G871" s="25">
        <v>-21</v>
      </c>
      <c r="H871" s="25">
        <v>9457</v>
      </c>
      <c r="I871" s="25">
        <v>-58.2</v>
      </c>
      <c r="J871" s="25">
        <v>63</v>
      </c>
      <c r="K871" s="25">
        <v>31</v>
      </c>
      <c r="L871" s="25">
        <v>12386</v>
      </c>
      <c r="M871" s="25">
        <v>-4</v>
      </c>
    </row>
    <row r="872" spans="1:13" x14ac:dyDescent="0.2">
      <c r="A872" s="20" t="s">
        <v>5789</v>
      </c>
      <c r="B872" s="25" t="s">
        <v>3452</v>
      </c>
      <c r="C872" s="25" t="s">
        <v>3453</v>
      </c>
      <c r="D872" s="20"/>
      <c r="E872" s="25" t="s">
        <v>5288</v>
      </c>
      <c r="F872" s="25">
        <v>24</v>
      </c>
      <c r="G872" s="25">
        <v>1</v>
      </c>
      <c r="H872" s="25">
        <v>5234.8</v>
      </c>
      <c r="I872" s="25">
        <v>15.6</v>
      </c>
      <c r="J872" s="25">
        <v>85</v>
      </c>
      <c r="K872" s="25">
        <v>-7</v>
      </c>
      <c r="L872" s="25">
        <v>12651</v>
      </c>
      <c r="M872" s="25">
        <v>-6</v>
      </c>
    </row>
    <row r="873" spans="1:13" x14ac:dyDescent="0.2">
      <c r="A873" s="20" t="s">
        <v>5789</v>
      </c>
      <c r="B873" s="25" t="s">
        <v>3740</v>
      </c>
      <c r="C873" s="25" t="s">
        <v>3741</v>
      </c>
      <c r="D873" s="20"/>
      <c r="E873" s="25" t="s">
        <v>5289</v>
      </c>
      <c r="F873" s="25">
        <v>1</v>
      </c>
      <c r="G873" s="25">
        <v>103</v>
      </c>
      <c r="H873" s="25">
        <v>239.5</v>
      </c>
      <c r="I873" s="25">
        <v>102.9</v>
      </c>
      <c r="J873" s="25">
        <v>95</v>
      </c>
      <c r="K873" s="25">
        <v>-25</v>
      </c>
      <c r="L873" s="25">
        <v>12444</v>
      </c>
      <c r="M873" s="25">
        <v>-5</v>
      </c>
    </row>
    <row r="874" spans="1:13" x14ac:dyDescent="0.2">
      <c r="A874" s="20" t="s">
        <v>5789</v>
      </c>
      <c r="B874" s="25" t="s">
        <v>3625</v>
      </c>
      <c r="C874" s="25" t="s">
        <v>3626</v>
      </c>
      <c r="D874" s="20"/>
      <c r="E874" s="25" t="s">
        <v>5290</v>
      </c>
      <c r="F874" s="25">
        <v>26</v>
      </c>
      <c r="G874" s="25">
        <v>-8</v>
      </c>
      <c r="H874" s="25">
        <v>6493</v>
      </c>
      <c r="I874" s="25">
        <v>-6.4</v>
      </c>
      <c r="J874" s="25">
        <v>111</v>
      </c>
      <c r="K874" s="25">
        <v>-52</v>
      </c>
      <c r="L874" s="25">
        <v>13144</v>
      </c>
      <c r="M874" s="25">
        <v>-11</v>
      </c>
    </row>
    <row r="875" spans="1:13" x14ac:dyDescent="0.2">
      <c r="A875" s="20" t="s">
        <v>5789</v>
      </c>
      <c r="B875" s="25" t="s">
        <v>3468</v>
      </c>
      <c r="C875" s="25" t="s">
        <v>3469</v>
      </c>
      <c r="D875" s="20"/>
      <c r="E875" s="25" t="s">
        <v>5291</v>
      </c>
      <c r="F875" s="25">
        <v>15</v>
      </c>
      <c r="G875" s="25">
        <v>41</v>
      </c>
      <c r="H875" s="25">
        <v>2859.5</v>
      </c>
      <c r="I875" s="25">
        <v>57.1</v>
      </c>
      <c r="J875" s="25">
        <v>113</v>
      </c>
      <c r="K875" s="25">
        <v>-56</v>
      </c>
      <c r="L875" s="25">
        <v>12412</v>
      </c>
      <c r="M875" s="25">
        <v>-4</v>
      </c>
    </row>
    <row r="876" spans="1:13" x14ac:dyDescent="0.2">
      <c r="A876" s="20" t="s">
        <v>5789</v>
      </c>
      <c r="B876" s="25" t="s">
        <v>3344</v>
      </c>
      <c r="C876" s="25" t="s">
        <v>3345</v>
      </c>
      <c r="D876" s="20"/>
      <c r="E876" s="25" t="s">
        <v>5292</v>
      </c>
      <c r="F876" s="25">
        <v>35</v>
      </c>
      <c r="G876" s="25">
        <v>-47</v>
      </c>
      <c r="H876" s="25">
        <v>7945</v>
      </c>
      <c r="I876" s="25">
        <v>-31.8</v>
      </c>
      <c r="J876" s="25">
        <v>110</v>
      </c>
      <c r="K876" s="25">
        <v>-51</v>
      </c>
      <c r="L876" s="25">
        <v>11943</v>
      </c>
      <c r="M876" s="25">
        <v>0</v>
      </c>
    </row>
    <row r="877" spans="1:13" x14ac:dyDescent="0.2">
      <c r="A877" s="20" t="s">
        <v>5789</v>
      </c>
      <c r="B877" s="25" t="s">
        <v>3390</v>
      </c>
      <c r="C877" s="25" t="s">
        <v>3391</v>
      </c>
      <c r="D877" s="20"/>
      <c r="E877" s="25" t="s">
        <v>5293</v>
      </c>
      <c r="F877" s="25">
        <v>37</v>
      </c>
      <c r="G877" s="25">
        <v>-56</v>
      </c>
      <c r="H877" s="25">
        <v>8073.5</v>
      </c>
      <c r="I877" s="25">
        <v>-34</v>
      </c>
      <c r="J877" s="25">
        <v>113</v>
      </c>
      <c r="K877" s="25">
        <v>-56</v>
      </c>
      <c r="L877" s="25">
        <v>12092</v>
      </c>
      <c r="M877" s="25">
        <v>-2</v>
      </c>
    </row>
    <row r="878" spans="1:13" x14ac:dyDescent="0.2">
      <c r="A878" s="20" t="s">
        <v>5789</v>
      </c>
      <c r="B878" s="25" t="s">
        <v>3564</v>
      </c>
      <c r="C878" s="25" t="s">
        <v>3565</v>
      </c>
      <c r="D878" s="20"/>
      <c r="E878" s="25" t="s">
        <v>5294</v>
      </c>
      <c r="F878" s="25">
        <v>48</v>
      </c>
      <c r="G878" s="25">
        <v>-104</v>
      </c>
      <c r="H878" s="25">
        <v>15870.5</v>
      </c>
      <c r="I878" s="25">
        <v>-170.3</v>
      </c>
      <c r="J878" s="25">
        <v>88</v>
      </c>
      <c r="K878" s="25">
        <v>-13</v>
      </c>
      <c r="L878" s="25">
        <v>13073</v>
      </c>
      <c r="M878" s="25">
        <v>-10</v>
      </c>
    </row>
    <row r="879" spans="1:13" x14ac:dyDescent="0.2">
      <c r="A879" s="20" t="s">
        <v>5789</v>
      </c>
      <c r="B879" s="25" t="s">
        <v>3728</v>
      </c>
      <c r="C879" s="25" t="s">
        <v>3729</v>
      </c>
      <c r="D879" s="20"/>
      <c r="E879" s="25" t="s">
        <v>5295</v>
      </c>
      <c r="F879" s="25">
        <v>13</v>
      </c>
      <c r="G879" s="25">
        <v>50</v>
      </c>
      <c r="H879" s="25">
        <v>2617.1999999999998</v>
      </c>
      <c r="I879" s="25">
        <v>61.4</v>
      </c>
      <c r="J879" s="25">
        <v>148</v>
      </c>
      <c r="K879" s="25">
        <v>-117</v>
      </c>
      <c r="L879" s="25">
        <v>12780</v>
      </c>
      <c r="M879" s="25">
        <v>-8</v>
      </c>
    </row>
    <row r="880" spans="1:13" x14ac:dyDescent="0.2">
      <c r="A880" s="20" t="s">
        <v>5789</v>
      </c>
      <c r="B880" s="25" t="s">
        <v>3568</v>
      </c>
      <c r="C880" s="25" t="s">
        <v>3569</v>
      </c>
      <c r="D880" s="20"/>
      <c r="E880" s="25" t="s">
        <v>5296</v>
      </c>
      <c r="F880" s="25">
        <v>9</v>
      </c>
      <c r="G880" s="25">
        <v>67</v>
      </c>
      <c r="H880" s="25">
        <v>1935.6</v>
      </c>
      <c r="I880" s="25">
        <v>73.3</v>
      </c>
      <c r="J880" s="25">
        <v>64</v>
      </c>
      <c r="K880" s="25">
        <v>29</v>
      </c>
      <c r="L880" s="25">
        <v>11257</v>
      </c>
      <c r="M880" s="25">
        <v>5</v>
      </c>
    </row>
    <row r="881" spans="1:13" x14ac:dyDescent="0.2">
      <c r="A881" s="20" t="s">
        <v>5789</v>
      </c>
      <c r="B881" s="25" t="s">
        <v>3865</v>
      </c>
      <c r="C881" s="25" t="s">
        <v>3866</v>
      </c>
      <c r="D881" s="20"/>
      <c r="E881" s="25" t="s">
        <v>5297</v>
      </c>
      <c r="F881" s="25">
        <v>17</v>
      </c>
      <c r="G881" s="25">
        <v>25</v>
      </c>
      <c r="H881" s="25">
        <v>3492</v>
      </c>
      <c r="I881" s="25">
        <v>40.700000000000003</v>
      </c>
      <c r="J881" s="25">
        <v>95</v>
      </c>
      <c r="K881" s="25">
        <v>-41</v>
      </c>
      <c r="L881" s="25">
        <v>12903</v>
      </c>
      <c r="M881" s="25">
        <v>4</v>
      </c>
    </row>
    <row r="882" spans="1:13" x14ac:dyDescent="0.2">
      <c r="A882" s="20" t="s">
        <v>5789</v>
      </c>
      <c r="B882" s="25" t="s">
        <v>3756</v>
      </c>
      <c r="C882" s="25" t="s">
        <v>3757</v>
      </c>
      <c r="D882" s="20"/>
      <c r="E882" s="25" t="s">
        <v>5298</v>
      </c>
      <c r="F882" s="25">
        <v>28</v>
      </c>
      <c r="G882" s="25">
        <v>-16</v>
      </c>
      <c r="H882" s="25">
        <v>6444</v>
      </c>
      <c r="I882" s="25">
        <v>-5.5</v>
      </c>
      <c r="J882" s="25">
        <v>100</v>
      </c>
      <c r="K882" s="25">
        <v>-33</v>
      </c>
      <c r="L882" s="25">
        <v>12405</v>
      </c>
      <c r="M882" s="25">
        <v>-4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E6C87-DD31-6843-857B-492B4B8676E6}">
  <dimension ref="A1:M879"/>
  <sheetViews>
    <sheetView topLeftCell="C1" workbookViewId="0">
      <selection activeCell="I2" sqref="I2"/>
    </sheetView>
  </sheetViews>
  <sheetFormatPr baseColWidth="10" defaultRowHeight="16" x14ac:dyDescent="0.2"/>
  <cols>
    <col min="6" max="7" width="15.6640625" bestFit="1" customWidth="1"/>
    <col min="8" max="8" width="16.33203125" bestFit="1" customWidth="1"/>
    <col min="9" max="9" width="17.1640625" bestFit="1" customWidth="1"/>
    <col min="10" max="10" width="17.33203125" bestFit="1" customWidth="1"/>
    <col min="11" max="11" width="18" bestFit="1" customWidth="1"/>
    <col min="12" max="12" width="13.1640625" bestFit="1" customWidth="1"/>
    <col min="13" max="13" width="17.5" bestFit="1" customWidth="1"/>
  </cols>
  <sheetData>
    <row r="1" spans="1:13" ht="80" customHeight="1" x14ac:dyDescent="0.2">
      <c r="A1" s="77" t="s">
        <v>5739</v>
      </c>
      <c r="B1" s="52" t="s">
        <v>7</v>
      </c>
      <c r="C1" s="52" t="s">
        <v>9</v>
      </c>
      <c r="D1" s="52" t="s">
        <v>5773</v>
      </c>
      <c r="E1" s="52" t="s">
        <v>4030</v>
      </c>
      <c r="F1" s="52" t="s">
        <v>5769</v>
      </c>
      <c r="G1" s="52" t="s">
        <v>5790</v>
      </c>
      <c r="H1" s="52" t="s">
        <v>6359</v>
      </c>
      <c r="I1" s="52" t="s">
        <v>6392</v>
      </c>
      <c r="J1" s="52" t="s">
        <v>5771</v>
      </c>
      <c r="K1" s="52" t="s">
        <v>5512</v>
      </c>
      <c r="L1" s="52" t="s">
        <v>5772</v>
      </c>
      <c r="M1" s="52" t="s">
        <v>5761</v>
      </c>
    </row>
    <row r="2" spans="1:13" x14ac:dyDescent="0.2">
      <c r="A2" s="20" t="s">
        <v>5740</v>
      </c>
      <c r="B2" s="25" t="s">
        <v>5741</v>
      </c>
      <c r="C2" s="25" t="s">
        <v>5742</v>
      </c>
      <c r="D2" s="20"/>
      <c r="E2" s="25" t="s">
        <v>5743</v>
      </c>
      <c r="F2" s="25">
        <v>21</v>
      </c>
      <c r="G2" s="25">
        <v>21</v>
      </c>
      <c r="H2" s="25">
        <v>10534.4</v>
      </c>
      <c r="I2" s="25">
        <v>27.2</v>
      </c>
      <c r="J2" s="25">
        <v>41</v>
      </c>
      <c r="K2" s="25">
        <v>-7</v>
      </c>
      <c r="L2" s="25">
        <v>11964</v>
      </c>
      <c r="M2" s="25">
        <v>-5</v>
      </c>
    </row>
    <row r="3" spans="1:13" x14ac:dyDescent="0.2">
      <c r="A3" s="20" t="s">
        <v>5740</v>
      </c>
      <c r="B3" s="25" t="s">
        <v>5741</v>
      </c>
      <c r="C3" s="25" t="s">
        <v>5742</v>
      </c>
      <c r="D3" s="20"/>
      <c r="E3" s="25" t="s">
        <v>5743</v>
      </c>
      <c r="F3" s="25">
        <v>25</v>
      </c>
      <c r="G3" s="25">
        <v>32</v>
      </c>
      <c r="H3" s="25">
        <v>11542.4</v>
      </c>
      <c r="I3" s="25">
        <v>38.1</v>
      </c>
      <c r="J3" s="25">
        <v>35</v>
      </c>
      <c r="K3" s="25">
        <v>-2</v>
      </c>
      <c r="L3" s="25">
        <v>11182</v>
      </c>
      <c r="M3" s="25">
        <v>10</v>
      </c>
    </row>
    <row r="4" spans="1:13" x14ac:dyDescent="0.2">
      <c r="A4" s="20" t="s">
        <v>5740</v>
      </c>
      <c r="B4" s="25" t="s">
        <v>5741</v>
      </c>
      <c r="C4" s="25" t="s">
        <v>5742</v>
      </c>
      <c r="D4" s="20"/>
      <c r="E4" s="25" t="s">
        <v>5743</v>
      </c>
      <c r="F4" s="25">
        <v>27</v>
      </c>
      <c r="G4" s="25">
        <v>22</v>
      </c>
      <c r="H4" s="25">
        <v>12806.6</v>
      </c>
      <c r="I4" s="25">
        <v>28.8</v>
      </c>
      <c r="J4" s="25">
        <v>40</v>
      </c>
      <c r="K4" s="25">
        <v>-16</v>
      </c>
      <c r="L4" s="25">
        <v>11073</v>
      </c>
      <c r="M4" s="25">
        <v>11</v>
      </c>
    </row>
    <row r="5" spans="1:13" x14ac:dyDescent="0.2">
      <c r="A5" s="20" t="s">
        <v>5740</v>
      </c>
      <c r="B5" s="25" t="s">
        <v>5741</v>
      </c>
      <c r="C5" s="25" t="s">
        <v>5742</v>
      </c>
      <c r="D5" s="20"/>
      <c r="E5" s="25" t="s">
        <v>5743</v>
      </c>
      <c r="F5" s="25">
        <v>23</v>
      </c>
      <c r="G5" s="25">
        <v>10</v>
      </c>
      <c r="H5" s="25">
        <v>13187.6</v>
      </c>
      <c r="I5" s="25">
        <v>5.2</v>
      </c>
      <c r="J5" s="25">
        <v>35</v>
      </c>
      <c r="K5" s="25">
        <v>9</v>
      </c>
      <c r="L5" s="25">
        <v>12149</v>
      </c>
      <c r="M5" s="25">
        <v>-6</v>
      </c>
    </row>
    <row r="6" spans="1:13" x14ac:dyDescent="0.2">
      <c r="A6" s="20" t="s">
        <v>5740</v>
      </c>
      <c r="B6" s="25" t="s">
        <v>5741</v>
      </c>
      <c r="C6" s="25" t="s">
        <v>5742</v>
      </c>
      <c r="D6" s="20"/>
      <c r="E6" s="25" t="s">
        <v>5743</v>
      </c>
      <c r="F6" s="25">
        <v>29</v>
      </c>
      <c r="G6" s="25">
        <v>11</v>
      </c>
      <c r="H6" s="25">
        <v>13494.7</v>
      </c>
      <c r="I6" s="25">
        <v>23.7</v>
      </c>
      <c r="J6" s="25">
        <v>35</v>
      </c>
      <c r="K6" s="25">
        <v>-2</v>
      </c>
      <c r="L6" s="25">
        <v>11309</v>
      </c>
      <c r="M6" s="25">
        <v>9</v>
      </c>
    </row>
    <row r="7" spans="1:13" x14ac:dyDescent="0.2">
      <c r="A7" s="20" t="s">
        <v>5740</v>
      </c>
      <c r="B7" s="25" t="s">
        <v>5741</v>
      </c>
      <c r="C7" s="25" t="s">
        <v>5742</v>
      </c>
      <c r="D7" s="20"/>
      <c r="E7" s="25" t="s">
        <v>5743</v>
      </c>
      <c r="F7" s="25">
        <v>28</v>
      </c>
      <c r="G7" s="25">
        <v>-17</v>
      </c>
      <c r="H7" s="25">
        <v>14036.2</v>
      </c>
      <c r="I7" s="25">
        <v>-1.8</v>
      </c>
      <c r="J7" s="25">
        <v>30</v>
      </c>
      <c r="K7" s="25">
        <v>22</v>
      </c>
      <c r="L7" s="25">
        <v>12036</v>
      </c>
      <c r="M7" s="25">
        <v>-5</v>
      </c>
    </row>
    <row r="8" spans="1:13" x14ac:dyDescent="0.2">
      <c r="A8" s="20" t="s">
        <v>5740</v>
      </c>
      <c r="B8" s="25" t="s">
        <v>5741</v>
      </c>
      <c r="C8" s="25" t="s">
        <v>5742</v>
      </c>
      <c r="D8" s="20"/>
      <c r="E8" s="25" t="s">
        <v>5743</v>
      </c>
      <c r="F8" s="25">
        <v>24</v>
      </c>
      <c r="G8" s="25">
        <v>5</v>
      </c>
      <c r="H8" s="25">
        <v>14171.2</v>
      </c>
      <c r="I8" s="25">
        <v>-2.9</v>
      </c>
      <c r="J8" s="25">
        <v>34</v>
      </c>
      <c r="K8" s="25">
        <v>11</v>
      </c>
      <c r="L8" s="25">
        <v>9905</v>
      </c>
      <c r="M8" s="25">
        <v>13</v>
      </c>
    </row>
    <row r="9" spans="1:13" x14ac:dyDescent="0.2">
      <c r="A9" s="20" t="s">
        <v>5740</v>
      </c>
      <c r="B9" s="25" t="s">
        <v>5741</v>
      </c>
      <c r="C9" s="25" t="s">
        <v>5742</v>
      </c>
      <c r="D9" s="20"/>
      <c r="E9" s="25" t="s">
        <v>5743</v>
      </c>
      <c r="F9" s="25">
        <v>26</v>
      </c>
      <c r="G9" s="25">
        <v>-6</v>
      </c>
      <c r="H9" s="25">
        <v>14674.3</v>
      </c>
      <c r="I9" s="25">
        <v>-7.1</v>
      </c>
      <c r="J9" s="25">
        <v>34</v>
      </c>
      <c r="K9" s="25">
        <v>11</v>
      </c>
      <c r="L9" s="25">
        <v>12326</v>
      </c>
      <c r="M9" s="25">
        <v>-8</v>
      </c>
    </row>
    <row r="10" spans="1:13" x14ac:dyDescent="0.2">
      <c r="A10" s="20" t="s">
        <v>5740</v>
      </c>
      <c r="B10" s="25" t="s">
        <v>5741</v>
      </c>
      <c r="C10" s="25" t="s">
        <v>5742</v>
      </c>
      <c r="D10" s="20"/>
      <c r="E10" s="25" t="s">
        <v>5743</v>
      </c>
      <c r="F10" s="25">
        <v>26</v>
      </c>
      <c r="G10" s="25">
        <v>-6</v>
      </c>
      <c r="H10" s="25">
        <v>14989.6</v>
      </c>
      <c r="I10" s="25">
        <v>-9.6999999999999993</v>
      </c>
      <c r="J10" s="25">
        <v>45</v>
      </c>
      <c r="K10" s="25">
        <v>-18</v>
      </c>
      <c r="L10" s="25">
        <v>12076</v>
      </c>
      <c r="M10" s="25">
        <v>-6</v>
      </c>
    </row>
    <row r="11" spans="1:13" x14ac:dyDescent="0.2">
      <c r="A11" s="20" t="s">
        <v>5740</v>
      </c>
      <c r="B11" s="25" t="s">
        <v>5741</v>
      </c>
      <c r="C11" s="25" t="s">
        <v>5742</v>
      </c>
      <c r="D11" s="20"/>
      <c r="E11" s="25" t="s">
        <v>5743</v>
      </c>
      <c r="F11" s="25">
        <v>26</v>
      </c>
      <c r="G11" s="25">
        <v>-6</v>
      </c>
      <c r="H11" s="25">
        <v>15129.7</v>
      </c>
      <c r="I11" s="25">
        <v>-10.9</v>
      </c>
      <c r="J11" s="25">
        <v>49</v>
      </c>
      <c r="K11" s="25">
        <v>-28</v>
      </c>
      <c r="L11" s="25">
        <v>10481</v>
      </c>
      <c r="M11" s="25">
        <v>8</v>
      </c>
    </row>
    <row r="12" spans="1:13" x14ac:dyDescent="0.2">
      <c r="A12" s="20" t="s">
        <v>5740</v>
      </c>
      <c r="B12" s="25" t="s">
        <v>5741</v>
      </c>
      <c r="C12" s="25" t="s">
        <v>5742</v>
      </c>
      <c r="D12" s="20"/>
      <c r="E12" s="25" t="s">
        <v>5743</v>
      </c>
      <c r="F12" s="25">
        <v>29</v>
      </c>
      <c r="G12" s="25">
        <v>11</v>
      </c>
      <c r="H12" s="25">
        <v>17331.2</v>
      </c>
      <c r="I12" s="25">
        <v>-4.5999999999999996</v>
      </c>
      <c r="J12" s="25">
        <v>34</v>
      </c>
      <c r="K12" s="25">
        <v>1</v>
      </c>
      <c r="L12" s="25">
        <v>11891</v>
      </c>
      <c r="M12" s="25">
        <v>5</v>
      </c>
    </row>
    <row r="13" spans="1:13" x14ac:dyDescent="0.2">
      <c r="A13" s="20" t="s">
        <v>5740</v>
      </c>
      <c r="B13" s="25" t="s">
        <v>5741</v>
      </c>
      <c r="C13" s="25" t="s">
        <v>5742</v>
      </c>
      <c r="D13" s="20"/>
      <c r="E13" s="25" t="s">
        <v>5743</v>
      </c>
      <c r="F13" s="25">
        <v>31</v>
      </c>
      <c r="G13" s="25">
        <v>24</v>
      </c>
      <c r="H13" s="25">
        <v>17601.7</v>
      </c>
      <c r="I13" s="25">
        <v>35.6</v>
      </c>
      <c r="J13" s="25">
        <v>46</v>
      </c>
      <c r="K13" s="25">
        <v>-10</v>
      </c>
      <c r="L13" s="25">
        <v>11701</v>
      </c>
      <c r="M13" s="25">
        <v>-2</v>
      </c>
    </row>
    <row r="14" spans="1:13" x14ac:dyDescent="0.2">
      <c r="A14" s="20" t="s">
        <v>5740</v>
      </c>
      <c r="B14" s="25" t="s">
        <v>5741</v>
      </c>
      <c r="C14" s="25" t="s">
        <v>5742</v>
      </c>
      <c r="D14" s="20"/>
      <c r="E14" s="25" t="s">
        <v>5743</v>
      </c>
      <c r="F14" s="25">
        <v>40</v>
      </c>
      <c r="G14" s="25">
        <v>-46</v>
      </c>
      <c r="H14" s="25">
        <v>17950.400000000001</v>
      </c>
      <c r="I14" s="25">
        <v>-9.1</v>
      </c>
      <c r="J14" s="25">
        <v>31</v>
      </c>
      <c r="K14" s="25">
        <v>10</v>
      </c>
      <c r="L14" s="25">
        <v>10686</v>
      </c>
      <c r="M14" s="25">
        <v>14</v>
      </c>
    </row>
    <row r="15" spans="1:13" x14ac:dyDescent="0.2">
      <c r="A15" s="20" t="s">
        <v>5740</v>
      </c>
      <c r="B15" s="25" t="s">
        <v>5741</v>
      </c>
      <c r="C15" s="25" t="s">
        <v>5742</v>
      </c>
      <c r="D15" s="20"/>
      <c r="E15" s="25" t="s">
        <v>5743</v>
      </c>
      <c r="F15" s="25">
        <v>30</v>
      </c>
      <c r="G15" s="25">
        <v>28</v>
      </c>
      <c r="H15" s="25">
        <v>18899.7</v>
      </c>
      <c r="I15" s="25">
        <v>30</v>
      </c>
      <c r="J15" s="25">
        <v>32</v>
      </c>
      <c r="K15" s="25">
        <v>24</v>
      </c>
      <c r="L15" s="25">
        <v>11056</v>
      </c>
      <c r="M15" s="25">
        <v>3</v>
      </c>
    </row>
    <row r="16" spans="1:13" x14ac:dyDescent="0.2">
      <c r="A16" s="20" t="s">
        <v>5740</v>
      </c>
      <c r="B16" s="25" t="s">
        <v>5741</v>
      </c>
      <c r="C16" s="25" t="s">
        <v>5742</v>
      </c>
      <c r="D16" s="20"/>
      <c r="E16" s="25" t="s">
        <v>5743</v>
      </c>
      <c r="F16" s="25">
        <v>35</v>
      </c>
      <c r="G16" s="25">
        <v>-20</v>
      </c>
      <c r="H16" s="25">
        <v>20667.900000000001</v>
      </c>
      <c r="I16" s="25">
        <v>-29.2</v>
      </c>
      <c r="J16" s="25">
        <v>43</v>
      </c>
      <c r="K16" s="25">
        <v>-25</v>
      </c>
      <c r="L16" s="25">
        <v>10607</v>
      </c>
      <c r="M16" s="25">
        <v>15</v>
      </c>
    </row>
    <row r="17" spans="1:13" x14ac:dyDescent="0.2">
      <c r="A17" s="20" t="s">
        <v>5740</v>
      </c>
      <c r="B17" s="25" t="s">
        <v>5741</v>
      </c>
      <c r="C17" s="25" t="s">
        <v>5742</v>
      </c>
      <c r="D17" s="20"/>
      <c r="E17" s="25" t="s">
        <v>5743</v>
      </c>
      <c r="F17" s="25">
        <v>34</v>
      </c>
      <c r="G17" s="25">
        <v>13</v>
      </c>
      <c r="H17" s="25">
        <v>22775.5</v>
      </c>
      <c r="I17" s="25">
        <v>13.4</v>
      </c>
      <c r="J17" s="25">
        <v>38</v>
      </c>
      <c r="K17" s="25">
        <v>9</v>
      </c>
      <c r="L17" s="25">
        <v>10867</v>
      </c>
      <c r="M17" s="25">
        <v>5</v>
      </c>
    </row>
    <row r="18" spans="1:13" x14ac:dyDescent="0.2">
      <c r="A18" s="20" t="s">
        <v>5740</v>
      </c>
      <c r="B18" s="25" t="s">
        <v>5741</v>
      </c>
      <c r="C18" s="25" t="s">
        <v>5742</v>
      </c>
      <c r="D18" s="20"/>
      <c r="E18" s="25" t="s">
        <v>5743</v>
      </c>
      <c r="F18" s="25">
        <v>33</v>
      </c>
      <c r="G18" s="25">
        <v>-10</v>
      </c>
      <c r="H18" s="25">
        <v>23186.6</v>
      </c>
      <c r="I18" s="25">
        <v>-47.7</v>
      </c>
      <c r="J18" s="25">
        <v>23</v>
      </c>
      <c r="K18" s="25">
        <v>33</v>
      </c>
      <c r="L18" s="25">
        <v>11241</v>
      </c>
      <c r="M18" s="25">
        <v>10</v>
      </c>
    </row>
    <row r="19" spans="1:13" x14ac:dyDescent="0.2">
      <c r="A19" s="20" t="s">
        <v>5740</v>
      </c>
      <c r="B19" s="25" t="s">
        <v>5741</v>
      </c>
      <c r="C19" s="25" t="s">
        <v>5742</v>
      </c>
      <c r="D19" s="20"/>
      <c r="E19" s="25" t="s">
        <v>5743</v>
      </c>
      <c r="F19" s="25">
        <v>37</v>
      </c>
      <c r="G19" s="25">
        <v>2</v>
      </c>
      <c r="H19" s="25">
        <v>27931.3</v>
      </c>
      <c r="I19" s="25">
        <v>-8.6999999999999993</v>
      </c>
      <c r="J19" s="25">
        <v>53</v>
      </c>
      <c r="K19" s="25">
        <v>-27</v>
      </c>
      <c r="L19" s="25">
        <v>11003</v>
      </c>
      <c r="M19" s="25">
        <v>4</v>
      </c>
    </row>
    <row r="20" spans="1:13" x14ac:dyDescent="0.2">
      <c r="A20" s="20" t="s">
        <v>5740</v>
      </c>
      <c r="B20" s="25" t="s">
        <v>5741</v>
      </c>
      <c r="C20" s="25" t="s">
        <v>5742</v>
      </c>
      <c r="D20" s="20"/>
      <c r="E20" s="25" t="s">
        <v>5743</v>
      </c>
      <c r="F20" s="25">
        <v>46</v>
      </c>
      <c r="G20" s="25">
        <v>-31</v>
      </c>
      <c r="H20" s="25">
        <v>30284.400000000001</v>
      </c>
      <c r="I20" s="25">
        <v>-18.8</v>
      </c>
      <c r="J20" s="25">
        <v>50</v>
      </c>
      <c r="K20" s="25">
        <v>-20</v>
      </c>
      <c r="L20" s="25">
        <v>10481</v>
      </c>
      <c r="M20" s="25">
        <v>4</v>
      </c>
    </row>
    <row r="21" spans="1:13" x14ac:dyDescent="0.2">
      <c r="A21" s="20" t="s">
        <v>5740</v>
      </c>
      <c r="B21" s="25" t="s">
        <v>5741</v>
      </c>
      <c r="C21" s="25" t="s">
        <v>5742</v>
      </c>
      <c r="D21" s="20"/>
      <c r="E21" s="25" t="s">
        <v>5743</v>
      </c>
      <c r="F21" s="25">
        <v>47</v>
      </c>
      <c r="G21" s="25">
        <v>-35</v>
      </c>
      <c r="H21" s="25">
        <v>37945</v>
      </c>
      <c r="I21" s="25">
        <v>-51.6</v>
      </c>
      <c r="J21" s="25">
        <v>32</v>
      </c>
      <c r="K21" s="25">
        <v>24</v>
      </c>
      <c r="L21" s="25">
        <v>10979</v>
      </c>
      <c r="M21" s="25">
        <v>4</v>
      </c>
    </row>
    <row r="22" spans="1:13" x14ac:dyDescent="0.2">
      <c r="A22" s="20" t="s">
        <v>5744</v>
      </c>
      <c r="B22" s="25" t="s">
        <v>85</v>
      </c>
      <c r="C22" s="25" t="s">
        <v>87</v>
      </c>
      <c r="D22" s="20"/>
      <c r="E22" s="25" t="s">
        <v>5745</v>
      </c>
      <c r="F22" s="25">
        <v>4</v>
      </c>
      <c r="G22" s="25">
        <v>116</v>
      </c>
      <c r="H22" s="25">
        <v>882.3</v>
      </c>
      <c r="I22" s="25">
        <v>107.2</v>
      </c>
      <c r="J22" s="25">
        <v>36</v>
      </c>
      <c r="K22" s="25">
        <v>6</v>
      </c>
      <c r="L22" s="25">
        <v>11342</v>
      </c>
      <c r="M22" s="25">
        <v>1</v>
      </c>
    </row>
    <row r="23" spans="1:13" x14ac:dyDescent="0.2">
      <c r="A23" s="20" t="s">
        <v>5744</v>
      </c>
      <c r="B23" s="25" t="s">
        <v>85</v>
      </c>
      <c r="C23" s="25" t="s">
        <v>87</v>
      </c>
      <c r="D23" s="20"/>
      <c r="E23" s="25" t="s">
        <v>5745</v>
      </c>
      <c r="F23" s="25">
        <v>3</v>
      </c>
      <c r="G23" s="25">
        <v>121</v>
      </c>
      <c r="H23" s="25">
        <v>986.8</v>
      </c>
      <c r="I23" s="25">
        <v>106.3</v>
      </c>
      <c r="J23" s="25">
        <v>36</v>
      </c>
      <c r="K23" s="25">
        <v>6</v>
      </c>
      <c r="L23" s="25">
        <v>10676</v>
      </c>
      <c r="M23" s="25">
        <v>7</v>
      </c>
    </row>
    <row r="24" spans="1:13" x14ac:dyDescent="0.2">
      <c r="A24" s="20" t="s">
        <v>5744</v>
      </c>
      <c r="B24" s="25" t="s">
        <v>85</v>
      </c>
      <c r="C24" s="25" t="s">
        <v>87</v>
      </c>
      <c r="D24" s="20"/>
      <c r="E24" s="25" t="s">
        <v>5745</v>
      </c>
      <c r="F24" s="25">
        <v>6</v>
      </c>
      <c r="G24" s="25">
        <v>105</v>
      </c>
      <c r="H24" s="25">
        <v>1162.9000000000001</v>
      </c>
      <c r="I24" s="25">
        <v>104.9</v>
      </c>
      <c r="J24" s="25">
        <v>34</v>
      </c>
      <c r="K24" s="25">
        <v>11</v>
      </c>
      <c r="L24" s="25">
        <v>11228</v>
      </c>
      <c r="M24" s="25">
        <v>2</v>
      </c>
    </row>
    <row r="25" spans="1:13" x14ac:dyDescent="0.2">
      <c r="A25" s="20" t="s">
        <v>5744</v>
      </c>
      <c r="B25" s="25" t="s">
        <v>85</v>
      </c>
      <c r="C25" s="25" t="s">
        <v>87</v>
      </c>
      <c r="D25" s="20"/>
      <c r="E25" s="25" t="s">
        <v>5745</v>
      </c>
      <c r="F25" s="25">
        <v>7</v>
      </c>
      <c r="G25" s="25">
        <v>112</v>
      </c>
      <c r="H25" s="25">
        <v>1667.4</v>
      </c>
      <c r="I25" s="25">
        <v>103.9</v>
      </c>
      <c r="J25" s="25">
        <v>29</v>
      </c>
      <c r="K25" s="25">
        <v>31</v>
      </c>
      <c r="L25" s="25">
        <v>10132</v>
      </c>
      <c r="M25" s="25">
        <v>11</v>
      </c>
    </row>
    <row r="26" spans="1:13" x14ac:dyDescent="0.2">
      <c r="A26" s="20" t="s">
        <v>5744</v>
      </c>
      <c r="B26" s="25" t="s">
        <v>85</v>
      </c>
      <c r="C26" s="25" t="s">
        <v>87</v>
      </c>
      <c r="D26" s="20"/>
      <c r="E26" s="25" t="s">
        <v>5745</v>
      </c>
      <c r="F26" s="25">
        <v>8</v>
      </c>
      <c r="G26" s="25">
        <v>94</v>
      </c>
      <c r="H26" s="25">
        <v>1687.8</v>
      </c>
      <c r="I26" s="25">
        <v>100.5</v>
      </c>
      <c r="J26" s="25">
        <v>45</v>
      </c>
      <c r="K26" s="25">
        <v>-18</v>
      </c>
      <c r="L26" s="25">
        <v>11017</v>
      </c>
      <c r="M26" s="25">
        <v>4</v>
      </c>
    </row>
    <row r="27" spans="1:13" x14ac:dyDescent="0.2">
      <c r="A27" s="20" t="s">
        <v>5744</v>
      </c>
      <c r="B27" s="25" t="s">
        <v>85</v>
      </c>
      <c r="C27" s="25" t="s">
        <v>87</v>
      </c>
      <c r="D27" s="20"/>
      <c r="E27" s="25" t="s">
        <v>5745</v>
      </c>
      <c r="F27" s="25">
        <v>7</v>
      </c>
      <c r="G27" s="25">
        <v>99</v>
      </c>
      <c r="H27" s="25">
        <v>1891.2</v>
      </c>
      <c r="I27" s="25">
        <v>98.8</v>
      </c>
      <c r="J27" s="25">
        <v>37</v>
      </c>
      <c r="K27" s="25">
        <v>3</v>
      </c>
      <c r="L27" s="25">
        <v>11761</v>
      </c>
      <c r="M27" s="25">
        <v>-3</v>
      </c>
    </row>
    <row r="28" spans="1:13" x14ac:dyDescent="0.2">
      <c r="A28" s="20" t="s">
        <v>5744</v>
      </c>
      <c r="B28" s="25" t="s">
        <v>85</v>
      </c>
      <c r="C28" s="25" t="s">
        <v>87</v>
      </c>
      <c r="D28" s="20"/>
      <c r="E28" s="25" t="s">
        <v>5745</v>
      </c>
      <c r="F28" s="25">
        <v>9</v>
      </c>
      <c r="G28" s="25">
        <v>105</v>
      </c>
      <c r="H28" s="25">
        <v>2042</v>
      </c>
      <c r="I28" s="25">
        <v>102.3</v>
      </c>
      <c r="J28" s="25">
        <v>37</v>
      </c>
      <c r="K28" s="25">
        <v>12</v>
      </c>
      <c r="L28" s="25">
        <v>11017</v>
      </c>
      <c r="M28" s="25">
        <v>-1</v>
      </c>
    </row>
    <row r="29" spans="1:13" x14ac:dyDescent="0.2">
      <c r="A29" s="20" t="s">
        <v>5744</v>
      </c>
      <c r="B29" s="25" t="s">
        <v>85</v>
      </c>
      <c r="C29" s="25" t="s">
        <v>87</v>
      </c>
      <c r="D29" s="20"/>
      <c r="E29" s="25" t="s">
        <v>5745</v>
      </c>
      <c r="F29" s="25">
        <v>7</v>
      </c>
      <c r="G29" s="25">
        <v>126</v>
      </c>
      <c r="H29" s="25">
        <v>2231.5</v>
      </c>
      <c r="I29" s="25">
        <v>106.7</v>
      </c>
      <c r="J29" s="25">
        <v>39</v>
      </c>
      <c r="K29" s="25">
        <v>-13</v>
      </c>
      <c r="L29" s="25">
        <v>10648</v>
      </c>
      <c r="M29" s="25">
        <v>15</v>
      </c>
    </row>
    <row r="30" spans="1:13" x14ac:dyDescent="0.2">
      <c r="A30" s="20" t="s">
        <v>5744</v>
      </c>
      <c r="B30" s="25" t="s">
        <v>85</v>
      </c>
      <c r="C30" s="25" t="s">
        <v>87</v>
      </c>
      <c r="D30" s="20"/>
      <c r="E30" s="25" t="s">
        <v>5745</v>
      </c>
      <c r="F30" s="25">
        <v>7</v>
      </c>
      <c r="G30" s="25">
        <v>126</v>
      </c>
      <c r="H30" s="25">
        <v>2332.3000000000002</v>
      </c>
      <c r="I30" s="25">
        <v>106</v>
      </c>
      <c r="J30" s="25">
        <v>30</v>
      </c>
      <c r="K30" s="25">
        <v>13</v>
      </c>
      <c r="L30" s="25">
        <v>10217</v>
      </c>
      <c r="M30" s="25">
        <v>18</v>
      </c>
    </row>
    <row r="31" spans="1:13" x14ac:dyDescent="0.2">
      <c r="A31" s="20" t="s">
        <v>5744</v>
      </c>
      <c r="B31" s="25" t="s">
        <v>85</v>
      </c>
      <c r="C31" s="25" t="s">
        <v>87</v>
      </c>
      <c r="D31" s="20"/>
      <c r="E31" s="25" t="s">
        <v>5745</v>
      </c>
      <c r="F31" s="25">
        <v>11</v>
      </c>
      <c r="G31" s="25">
        <v>105</v>
      </c>
      <c r="H31" s="25">
        <v>2444.1999999999998</v>
      </c>
      <c r="I31" s="25">
        <v>105.2</v>
      </c>
      <c r="J31" s="25">
        <v>22</v>
      </c>
      <c r="K31" s="25">
        <v>36</v>
      </c>
      <c r="L31" s="25">
        <v>11008</v>
      </c>
      <c r="M31" s="25">
        <v>12</v>
      </c>
    </row>
    <row r="32" spans="1:13" x14ac:dyDescent="0.2">
      <c r="A32" s="20" t="s">
        <v>5744</v>
      </c>
      <c r="B32" s="25" t="s">
        <v>85</v>
      </c>
      <c r="C32" s="25" t="s">
        <v>87</v>
      </c>
      <c r="D32" s="20"/>
      <c r="E32" s="25" t="s">
        <v>5745</v>
      </c>
      <c r="F32" s="25">
        <v>9</v>
      </c>
      <c r="G32" s="25">
        <v>105</v>
      </c>
      <c r="H32" s="25">
        <v>2447</v>
      </c>
      <c r="I32" s="25">
        <v>100.5</v>
      </c>
      <c r="J32" s="25">
        <v>47</v>
      </c>
      <c r="K32" s="25">
        <v>-12</v>
      </c>
      <c r="L32" s="25">
        <v>11267</v>
      </c>
      <c r="M32" s="25">
        <v>2</v>
      </c>
    </row>
    <row r="33" spans="1:13" x14ac:dyDescent="0.2">
      <c r="A33" s="20" t="s">
        <v>5744</v>
      </c>
      <c r="B33" s="25" t="s">
        <v>85</v>
      </c>
      <c r="C33" s="25" t="s">
        <v>87</v>
      </c>
      <c r="D33" s="20"/>
      <c r="E33" s="25" t="s">
        <v>5745</v>
      </c>
      <c r="F33" s="25">
        <v>11</v>
      </c>
      <c r="G33" s="25">
        <v>98</v>
      </c>
      <c r="H33" s="25">
        <v>2715.2</v>
      </c>
      <c r="I33" s="25">
        <v>99.4</v>
      </c>
      <c r="J33" s="25">
        <v>43</v>
      </c>
      <c r="K33" s="25">
        <v>-3</v>
      </c>
      <c r="L33" s="25">
        <v>11430</v>
      </c>
      <c r="M33" s="25">
        <v>-5</v>
      </c>
    </row>
    <row r="34" spans="1:13" x14ac:dyDescent="0.2">
      <c r="A34" s="20" t="s">
        <v>5744</v>
      </c>
      <c r="B34" s="25" t="s">
        <v>85</v>
      </c>
      <c r="C34" s="25" t="s">
        <v>87</v>
      </c>
      <c r="D34" s="20"/>
      <c r="E34" s="25" t="s">
        <v>5745</v>
      </c>
      <c r="F34" s="25">
        <v>11</v>
      </c>
      <c r="G34" s="25">
        <v>98</v>
      </c>
      <c r="H34" s="25">
        <v>2791.5</v>
      </c>
      <c r="I34" s="25">
        <v>99.1</v>
      </c>
      <c r="J34" s="25">
        <v>36</v>
      </c>
      <c r="K34" s="25">
        <v>14</v>
      </c>
      <c r="L34" s="25">
        <v>10488</v>
      </c>
      <c r="M34" s="25">
        <v>8</v>
      </c>
    </row>
    <row r="35" spans="1:13" x14ac:dyDescent="0.2">
      <c r="A35" s="20" t="s">
        <v>5744</v>
      </c>
      <c r="B35" s="25" t="s">
        <v>85</v>
      </c>
      <c r="C35" s="25" t="s">
        <v>87</v>
      </c>
      <c r="D35" s="20"/>
      <c r="E35" s="25" t="s">
        <v>5745</v>
      </c>
      <c r="F35" s="25">
        <v>11</v>
      </c>
      <c r="G35" s="25">
        <v>105</v>
      </c>
      <c r="H35" s="25">
        <v>3001</v>
      </c>
      <c r="I35" s="25">
        <v>101.1</v>
      </c>
      <c r="J35" s="25">
        <v>43</v>
      </c>
      <c r="K35" s="25">
        <v>-25</v>
      </c>
      <c r="L35" s="25">
        <v>11838</v>
      </c>
      <c r="M35" s="25">
        <v>5</v>
      </c>
    </row>
    <row r="36" spans="1:13" x14ac:dyDescent="0.2">
      <c r="A36" s="20" t="s">
        <v>5744</v>
      </c>
      <c r="B36" s="25" t="s">
        <v>85</v>
      </c>
      <c r="C36" s="25" t="s">
        <v>87</v>
      </c>
      <c r="D36" s="20"/>
      <c r="E36" s="25" t="s">
        <v>5745</v>
      </c>
      <c r="F36" s="25">
        <v>14</v>
      </c>
      <c r="G36" s="25">
        <v>90</v>
      </c>
      <c r="H36" s="25">
        <v>3491.6</v>
      </c>
      <c r="I36" s="25">
        <v>97.4</v>
      </c>
      <c r="J36" s="25">
        <v>31</v>
      </c>
      <c r="K36" s="25">
        <v>10</v>
      </c>
      <c r="L36" s="25">
        <v>11334</v>
      </c>
      <c r="M36" s="25">
        <v>9</v>
      </c>
    </row>
    <row r="37" spans="1:13" x14ac:dyDescent="0.2">
      <c r="A37" s="20" t="s">
        <v>5744</v>
      </c>
      <c r="B37" s="25" t="s">
        <v>85</v>
      </c>
      <c r="C37" s="25" t="s">
        <v>87</v>
      </c>
      <c r="D37" s="20"/>
      <c r="E37" s="25" t="s">
        <v>5745</v>
      </c>
      <c r="F37" s="25">
        <v>13</v>
      </c>
      <c r="G37" s="25">
        <v>66</v>
      </c>
      <c r="H37" s="25">
        <v>3702.4</v>
      </c>
      <c r="I37" s="25">
        <v>83.8</v>
      </c>
      <c r="J37" s="25">
        <v>37</v>
      </c>
      <c r="K37" s="25">
        <v>3</v>
      </c>
      <c r="L37" s="25">
        <v>11399</v>
      </c>
      <c r="M37" s="25">
        <v>0</v>
      </c>
    </row>
    <row r="38" spans="1:13" x14ac:dyDescent="0.2">
      <c r="A38" s="20" t="s">
        <v>5744</v>
      </c>
      <c r="B38" s="25" t="s">
        <v>85</v>
      </c>
      <c r="C38" s="25" t="s">
        <v>87</v>
      </c>
      <c r="D38" s="20"/>
      <c r="E38" s="25" t="s">
        <v>5745</v>
      </c>
      <c r="F38" s="25">
        <v>15</v>
      </c>
      <c r="G38" s="25">
        <v>83</v>
      </c>
      <c r="H38" s="25">
        <v>3772.7</v>
      </c>
      <c r="I38" s="25">
        <v>94.9</v>
      </c>
      <c r="J38" s="25">
        <v>39</v>
      </c>
      <c r="K38" s="25">
        <v>7</v>
      </c>
      <c r="L38" s="25">
        <v>11228</v>
      </c>
      <c r="M38" s="25">
        <v>-3</v>
      </c>
    </row>
    <row r="39" spans="1:13" x14ac:dyDescent="0.2">
      <c r="A39" s="20" t="s">
        <v>5744</v>
      </c>
      <c r="B39" s="25" t="s">
        <v>85</v>
      </c>
      <c r="C39" s="25" t="s">
        <v>87</v>
      </c>
      <c r="D39" s="20"/>
      <c r="E39" s="25" t="s">
        <v>5745</v>
      </c>
      <c r="F39" s="25">
        <v>15</v>
      </c>
      <c r="G39" s="25">
        <v>84</v>
      </c>
      <c r="H39" s="25">
        <v>3868.9</v>
      </c>
      <c r="I39" s="25">
        <v>94.7</v>
      </c>
      <c r="J39" s="25">
        <v>33</v>
      </c>
      <c r="K39" s="25">
        <v>4</v>
      </c>
      <c r="L39" s="25">
        <v>11778</v>
      </c>
      <c r="M39" s="25">
        <v>6</v>
      </c>
    </row>
    <row r="40" spans="1:13" x14ac:dyDescent="0.2">
      <c r="A40" s="20" t="s">
        <v>5744</v>
      </c>
      <c r="B40" s="25" t="s">
        <v>85</v>
      </c>
      <c r="C40" s="25" t="s">
        <v>87</v>
      </c>
      <c r="D40" s="20"/>
      <c r="E40" s="25" t="s">
        <v>5745</v>
      </c>
      <c r="F40" s="25">
        <v>19</v>
      </c>
      <c r="G40" s="25">
        <v>63</v>
      </c>
      <c r="H40" s="25">
        <v>4649.8999999999996</v>
      </c>
      <c r="I40" s="25">
        <v>88.9</v>
      </c>
      <c r="J40" s="25">
        <v>39</v>
      </c>
      <c r="K40" s="25">
        <v>-13</v>
      </c>
      <c r="L40" s="25">
        <v>11772</v>
      </c>
      <c r="M40" s="25">
        <v>6</v>
      </c>
    </row>
    <row r="41" spans="1:13" x14ac:dyDescent="0.2">
      <c r="A41" s="20" t="s">
        <v>5746</v>
      </c>
      <c r="B41" s="25" t="s">
        <v>28</v>
      </c>
      <c r="C41" s="25" t="s">
        <v>30</v>
      </c>
      <c r="D41" s="20"/>
      <c r="E41" s="25" t="s">
        <v>5747</v>
      </c>
      <c r="F41" s="25">
        <v>13</v>
      </c>
      <c r="G41" s="25">
        <v>66</v>
      </c>
      <c r="H41" s="25">
        <v>5080.8999999999996</v>
      </c>
      <c r="I41" s="25">
        <v>72.400000000000006</v>
      </c>
      <c r="J41" s="25">
        <v>33</v>
      </c>
      <c r="K41" s="25">
        <v>14</v>
      </c>
      <c r="L41" s="25">
        <v>10558</v>
      </c>
      <c r="M41" s="25">
        <v>8</v>
      </c>
    </row>
    <row r="42" spans="1:13" x14ac:dyDescent="0.2">
      <c r="A42" s="20" t="s">
        <v>5746</v>
      </c>
      <c r="B42" s="25" t="s">
        <v>28</v>
      </c>
      <c r="C42" s="25" t="s">
        <v>30</v>
      </c>
      <c r="D42" s="20"/>
      <c r="E42" s="25" t="s">
        <v>5747</v>
      </c>
      <c r="F42" s="25">
        <v>16</v>
      </c>
      <c r="G42" s="25">
        <v>79</v>
      </c>
      <c r="H42" s="25">
        <v>7365.1</v>
      </c>
      <c r="I42" s="25">
        <v>68.900000000000006</v>
      </c>
      <c r="J42" s="25">
        <v>33</v>
      </c>
      <c r="K42" s="25">
        <v>4</v>
      </c>
      <c r="L42" s="25">
        <v>10395</v>
      </c>
      <c r="M42" s="25">
        <v>17</v>
      </c>
    </row>
    <row r="43" spans="1:13" x14ac:dyDescent="0.2">
      <c r="A43" s="20" t="s">
        <v>5746</v>
      </c>
      <c r="B43" s="25" t="s">
        <v>28</v>
      </c>
      <c r="C43" s="25" t="s">
        <v>30</v>
      </c>
      <c r="D43" s="20"/>
      <c r="E43" s="25" t="s">
        <v>5747</v>
      </c>
      <c r="F43" s="25">
        <v>15</v>
      </c>
      <c r="G43" s="25">
        <v>55</v>
      </c>
      <c r="H43" s="25">
        <v>7545.9</v>
      </c>
      <c r="I43" s="25">
        <v>52</v>
      </c>
      <c r="J43" s="25">
        <v>28</v>
      </c>
      <c r="K43" s="25">
        <v>27</v>
      </c>
      <c r="L43" s="25">
        <v>11891</v>
      </c>
      <c r="M43" s="25">
        <v>-4</v>
      </c>
    </row>
    <row r="44" spans="1:13" x14ac:dyDescent="0.2">
      <c r="A44" s="20" t="s">
        <v>5746</v>
      </c>
      <c r="B44" s="25" t="s">
        <v>28</v>
      </c>
      <c r="C44" s="25" t="s">
        <v>30</v>
      </c>
      <c r="D44" s="20"/>
      <c r="E44" s="25" t="s">
        <v>5747</v>
      </c>
      <c r="F44" s="25">
        <v>14</v>
      </c>
      <c r="G44" s="25">
        <v>60</v>
      </c>
      <c r="H44" s="25">
        <v>8154.4</v>
      </c>
      <c r="I44" s="25">
        <v>46.9</v>
      </c>
      <c r="J44" s="25">
        <v>43</v>
      </c>
      <c r="K44" s="25">
        <v>-12</v>
      </c>
      <c r="L44" s="25">
        <v>10321</v>
      </c>
      <c r="M44" s="25">
        <v>10</v>
      </c>
    </row>
    <row r="45" spans="1:13" x14ac:dyDescent="0.2">
      <c r="A45" s="20" t="s">
        <v>5746</v>
      </c>
      <c r="B45" s="25" t="s">
        <v>28</v>
      </c>
      <c r="C45" s="25" t="s">
        <v>30</v>
      </c>
      <c r="D45" s="20"/>
      <c r="E45" s="25" t="s">
        <v>5747</v>
      </c>
      <c r="F45" s="25">
        <v>19</v>
      </c>
      <c r="G45" s="25">
        <v>33</v>
      </c>
      <c r="H45" s="25">
        <v>9168.9</v>
      </c>
      <c r="I45" s="25">
        <v>38.5</v>
      </c>
      <c r="J45" s="25">
        <v>32</v>
      </c>
      <c r="K45" s="25">
        <v>16</v>
      </c>
      <c r="L45" s="25">
        <v>11909</v>
      </c>
      <c r="M45" s="25">
        <v>-4</v>
      </c>
    </row>
    <row r="46" spans="1:13" x14ac:dyDescent="0.2">
      <c r="A46" s="20" t="s">
        <v>5746</v>
      </c>
      <c r="B46" s="25" t="s">
        <v>28</v>
      </c>
      <c r="C46" s="25" t="s">
        <v>30</v>
      </c>
      <c r="D46" s="20"/>
      <c r="E46" s="25" t="s">
        <v>5747</v>
      </c>
      <c r="F46" s="25">
        <v>24</v>
      </c>
      <c r="G46" s="25">
        <v>37</v>
      </c>
      <c r="H46" s="25">
        <v>11234.9</v>
      </c>
      <c r="I46" s="25">
        <v>40.4</v>
      </c>
      <c r="J46" s="25">
        <v>42</v>
      </c>
      <c r="K46" s="25">
        <v>-22</v>
      </c>
      <c r="L46" s="25">
        <v>11454</v>
      </c>
      <c r="M46" s="25">
        <v>8</v>
      </c>
    </row>
    <row r="47" spans="1:13" x14ac:dyDescent="0.2">
      <c r="A47" s="20" t="s">
        <v>5746</v>
      </c>
      <c r="B47" s="25" t="s">
        <v>28</v>
      </c>
      <c r="C47" s="25" t="s">
        <v>30</v>
      </c>
      <c r="D47" s="20"/>
      <c r="E47" s="25" t="s">
        <v>5747</v>
      </c>
      <c r="F47" s="25">
        <v>28</v>
      </c>
      <c r="G47" s="25">
        <v>16</v>
      </c>
      <c r="H47" s="25">
        <v>11674.2</v>
      </c>
      <c r="I47" s="25">
        <v>37.1</v>
      </c>
      <c r="J47" s="25">
        <v>51</v>
      </c>
      <c r="K47" s="25">
        <v>-48</v>
      </c>
      <c r="L47" s="25">
        <v>11251</v>
      </c>
      <c r="M47" s="25">
        <v>10</v>
      </c>
    </row>
    <row r="48" spans="1:13" x14ac:dyDescent="0.2">
      <c r="A48" s="20" t="s">
        <v>5746</v>
      </c>
      <c r="B48" s="25" t="s">
        <v>28</v>
      </c>
      <c r="C48" s="25" t="s">
        <v>30</v>
      </c>
      <c r="D48" s="20"/>
      <c r="E48" s="25" t="s">
        <v>5747</v>
      </c>
      <c r="F48" s="25">
        <v>32</v>
      </c>
      <c r="G48" s="25">
        <v>-40</v>
      </c>
      <c r="H48" s="25">
        <v>12103.3</v>
      </c>
      <c r="I48" s="25">
        <v>14.2</v>
      </c>
      <c r="J48" s="25">
        <v>40</v>
      </c>
      <c r="K48" s="25">
        <v>-4</v>
      </c>
      <c r="L48" s="25">
        <v>11799</v>
      </c>
      <c r="M48" s="25">
        <v>-3</v>
      </c>
    </row>
    <row r="49" spans="1:13" x14ac:dyDescent="0.2">
      <c r="A49" s="20" t="s">
        <v>5746</v>
      </c>
      <c r="B49" s="25" t="s">
        <v>28</v>
      </c>
      <c r="C49" s="25" t="s">
        <v>30</v>
      </c>
      <c r="D49" s="20"/>
      <c r="E49" s="25" t="s">
        <v>5747</v>
      </c>
      <c r="F49" s="25">
        <v>27</v>
      </c>
      <c r="G49" s="25">
        <v>22</v>
      </c>
      <c r="H49" s="25">
        <v>12626.3</v>
      </c>
      <c r="I49" s="25">
        <v>30.1</v>
      </c>
      <c r="J49" s="25">
        <v>42</v>
      </c>
      <c r="K49" s="25">
        <v>-22</v>
      </c>
      <c r="L49" s="25">
        <v>11799</v>
      </c>
      <c r="M49" s="25">
        <v>5</v>
      </c>
    </row>
    <row r="50" spans="1:13" x14ac:dyDescent="0.2">
      <c r="A50" s="20" t="s">
        <v>5746</v>
      </c>
      <c r="B50" s="25" t="s">
        <v>28</v>
      </c>
      <c r="C50" s="25" t="s">
        <v>30</v>
      </c>
      <c r="D50" s="20"/>
      <c r="E50" s="25" t="s">
        <v>5747</v>
      </c>
      <c r="F50" s="25">
        <v>28</v>
      </c>
      <c r="G50" s="25">
        <v>16</v>
      </c>
      <c r="H50" s="25">
        <v>13098.9</v>
      </c>
      <c r="I50" s="25">
        <v>26.6</v>
      </c>
      <c r="J50" s="25">
        <v>40</v>
      </c>
      <c r="K50" s="25">
        <v>-16</v>
      </c>
      <c r="L50" s="25">
        <v>11108</v>
      </c>
      <c r="M50" s="25">
        <v>11</v>
      </c>
    </row>
    <row r="51" spans="1:13" x14ac:dyDescent="0.2">
      <c r="A51" s="20" t="s">
        <v>5746</v>
      </c>
      <c r="B51" s="25" t="s">
        <v>28</v>
      </c>
      <c r="C51" s="25" t="s">
        <v>30</v>
      </c>
      <c r="D51" s="20"/>
      <c r="E51" s="25" t="s">
        <v>5747</v>
      </c>
      <c r="F51" s="25">
        <v>25</v>
      </c>
      <c r="G51" s="25">
        <v>46</v>
      </c>
      <c r="H51" s="25">
        <v>13552</v>
      </c>
      <c r="I51" s="25">
        <v>52.9</v>
      </c>
      <c r="J51" s="25">
        <v>37</v>
      </c>
      <c r="K51" s="25">
        <v>12</v>
      </c>
      <c r="L51" s="25">
        <v>11034</v>
      </c>
      <c r="M51" s="25">
        <v>4</v>
      </c>
    </row>
    <row r="52" spans="1:13" x14ac:dyDescent="0.2">
      <c r="A52" s="20" t="s">
        <v>5746</v>
      </c>
      <c r="B52" s="25" t="s">
        <v>28</v>
      </c>
      <c r="C52" s="25" t="s">
        <v>30</v>
      </c>
      <c r="D52" s="20"/>
      <c r="E52" s="25" t="s">
        <v>5747</v>
      </c>
      <c r="F52" s="25">
        <v>31</v>
      </c>
      <c r="G52" s="25">
        <v>1</v>
      </c>
      <c r="H52" s="25">
        <v>13897.4</v>
      </c>
      <c r="I52" s="25">
        <v>20.7</v>
      </c>
      <c r="J52" s="25">
        <v>34</v>
      </c>
      <c r="K52" s="25">
        <v>1</v>
      </c>
      <c r="L52" s="25">
        <v>10744</v>
      </c>
      <c r="M52" s="25">
        <v>14</v>
      </c>
    </row>
    <row r="53" spans="1:13" x14ac:dyDescent="0.2">
      <c r="A53" s="20" t="s">
        <v>5746</v>
      </c>
      <c r="B53" s="25" t="s">
        <v>28</v>
      </c>
      <c r="C53" s="25" t="s">
        <v>30</v>
      </c>
      <c r="D53" s="20"/>
      <c r="E53" s="25" t="s">
        <v>5747</v>
      </c>
      <c r="F53" s="25">
        <v>22</v>
      </c>
      <c r="G53" s="25">
        <v>16</v>
      </c>
      <c r="H53" s="25">
        <v>14115.7</v>
      </c>
      <c r="I53" s="25">
        <v>-2.5</v>
      </c>
      <c r="J53" s="25">
        <v>35</v>
      </c>
      <c r="K53" s="25">
        <v>9</v>
      </c>
      <c r="L53" s="25">
        <v>11667</v>
      </c>
      <c r="M53" s="25">
        <v>-2</v>
      </c>
    </row>
    <row r="54" spans="1:13" x14ac:dyDescent="0.2">
      <c r="A54" s="20" t="s">
        <v>5746</v>
      </c>
      <c r="B54" s="25" t="s">
        <v>28</v>
      </c>
      <c r="C54" s="25" t="s">
        <v>30</v>
      </c>
      <c r="D54" s="20"/>
      <c r="E54" s="25" t="s">
        <v>5747</v>
      </c>
      <c r="F54" s="25">
        <v>28</v>
      </c>
      <c r="G54" s="25">
        <v>35</v>
      </c>
      <c r="H54" s="25">
        <v>14369.5</v>
      </c>
      <c r="I54" s="25">
        <v>49.4</v>
      </c>
      <c r="J54" s="25">
        <v>37</v>
      </c>
      <c r="K54" s="25">
        <v>12</v>
      </c>
      <c r="L54" s="25">
        <v>11567</v>
      </c>
      <c r="M54" s="25">
        <v>-1</v>
      </c>
    </row>
    <row r="55" spans="1:13" x14ac:dyDescent="0.2">
      <c r="A55" s="20" t="s">
        <v>5746</v>
      </c>
      <c r="B55" s="25" t="s">
        <v>28</v>
      </c>
      <c r="C55" s="25" t="s">
        <v>30</v>
      </c>
      <c r="D55" s="20"/>
      <c r="E55" s="25" t="s">
        <v>5747</v>
      </c>
      <c r="F55" s="25">
        <v>36</v>
      </c>
      <c r="G55" s="25">
        <v>-62</v>
      </c>
      <c r="H55" s="25">
        <v>15423.8</v>
      </c>
      <c r="I55" s="25">
        <v>-13.3</v>
      </c>
      <c r="J55" s="25">
        <v>47</v>
      </c>
      <c r="K55" s="25">
        <v>-23</v>
      </c>
      <c r="L55" s="25">
        <v>12119</v>
      </c>
      <c r="M55" s="25">
        <v>-6</v>
      </c>
    </row>
    <row r="56" spans="1:13" x14ac:dyDescent="0.2">
      <c r="A56" s="20" t="s">
        <v>5746</v>
      </c>
      <c r="B56" s="25" t="s">
        <v>28</v>
      </c>
      <c r="C56" s="25" t="s">
        <v>30</v>
      </c>
      <c r="D56" s="20"/>
      <c r="E56" s="25" t="s">
        <v>5747</v>
      </c>
      <c r="F56" s="25">
        <v>32</v>
      </c>
      <c r="G56" s="25">
        <v>20</v>
      </c>
      <c r="H56" s="25">
        <v>17650.3</v>
      </c>
      <c r="I56" s="25">
        <v>35.4</v>
      </c>
      <c r="J56" s="25">
        <v>34</v>
      </c>
      <c r="K56" s="25">
        <v>19</v>
      </c>
      <c r="L56" s="25">
        <v>10431</v>
      </c>
      <c r="M56" s="25">
        <v>9</v>
      </c>
    </row>
    <row r="57" spans="1:13" x14ac:dyDescent="0.2">
      <c r="A57" s="20" t="s">
        <v>5746</v>
      </c>
      <c r="B57" s="25" t="s">
        <v>28</v>
      </c>
      <c r="C57" s="25" t="s">
        <v>30</v>
      </c>
      <c r="D57" s="20"/>
      <c r="E57" s="25" t="s">
        <v>5747</v>
      </c>
      <c r="F57" s="25">
        <v>33</v>
      </c>
      <c r="G57" s="25">
        <v>17</v>
      </c>
      <c r="H57" s="25">
        <v>18736.400000000001</v>
      </c>
      <c r="I57" s="25">
        <v>30.7</v>
      </c>
      <c r="J57" s="25">
        <v>36</v>
      </c>
      <c r="K57" s="25">
        <v>14</v>
      </c>
      <c r="L57" s="25">
        <v>10558</v>
      </c>
      <c r="M57" s="25">
        <v>3</v>
      </c>
    </row>
    <row r="58" spans="1:13" x14ac:dyDescent="0.2">
      <c r="A58" s="20" t="s">
        <v>5746</v>
      </c>
      <c r="B58" s="25" t="s">
        <v>28</v>
      </c>
      <c r="C58" s="25" t="s">
        <v>30</v>
      </c>
      <c r="D58" s="20"/>
      <c r="E58" s="25" t="s">
        <v>5747</v>
      </c>
      <c r="F58" s="25">
        <v>36</v>
      </c>
      <c r="G58" s="25">
        <v>6</v>
      </c>
      <c r="H58" s="25">
        <v>18862.7</v>
      </c>
      <c r="I58" s="25">
        <v>30.2</v>
      </c>
      <c r="J58" s="25">
        <v>38</v>
      </c>
      <c r="K58" s="25">
        <v>9</v>
      </c>
      <c r="L58" s="25">
        <v>11799</v>
      </c>
      <c r="M58" s="25">
        <v>-8</v>
      </c>
    </row>
    <row r="59" spans="1:13" x14ac:dyDescent="0.2">
      <c r="A59" s="20" t="s">
        <v>5746</v>
      </c>
      <c r="B59" s="25" t="s">
        <v>28</v>
      </c>
      <c r="C59" s="25" t="s">
        <v>30</v>
      </c>
      <c r="D59" s="20"/>
      <c r="E59" s="25" t="s">
        <v>5747</v>
      </c>
      <c r="F59" s="25">
        <v>41</v>
      </c>
      <c r="G59" s="25">
        <v>-13</v>
      </c>
      <c r="H59" s="25">
        <v>20609.599999999999</v>
      </c>
      <c r="I59" s="25">
        <v>22.7</v>
      </c>
      <c r="J59" s="25">
        <v>38</v>
      </c>
      <c r="K59" s="25">
        <v>9</v>
      </c>
      <c r="L59" s="25">
        <v>10396</v>
      </c>
      <c r="M59" s="25">
        <v>9</v>
      </c>
    </row>
    <row r="60" spans="1:13" x14ac:dyDescent="0.2">
      <c r="A60" s="20" t="s">
        <v>5748</v>
      </c>
      <c r="B60" s="25" t="s">
        <v>10</v>
      </c>
      <c r="C60" s="25" t="s">
        <v>12</v>
      </c>
      <c r="D60" s="20"/>
      <c r="E60" s="25" t="s">
        <v>5749</v>
      </c>
      <c r="F60" s="25">
        <v>14</v>
      </c>
      <c r="G60" s="25">
        <v>60</v>
      </c>
      <c r="H60" s="25">
        <v>6603.5</v>
      </c>
      <c r="I60" s="25">
        <v>59.8</v>
      </c>
      <c r="J60" s="25">
        <v>37</v>
      </c>
      <c r="K60" s="25">
        <v>3</v>
      </c>
      <c r="L60" s="25">
        <v>11411</v>
      </c>
      <c r="M60" s="25">
        <v>0</v>
      </c>
    </row>
    <row r="61" spans="1:13" x14ac:dyDescent="0.2">
      <c r="A61" s="20" t="s">
        <v>5748</v>
      </c>
      <c r="B61" s="25" t="s">
        <v>10</v>
      </c>
      <c r="C61" s="25" t="s">
        <v>12</v>
      </c>
      <c r="D61" s="20"/>
      <c r="E61" s="25" t="s">
        <v>5749</v>
      </c>
      <c r="F61" s="25">
        <v>25</v>
      </c>
      <c r="G61" s="25">
        <v>46</v>
      </c>
      <c r="H61" s="25">
        <v>8212.2000000000007</v>
      </c>
      <c r="I61" s="25">
        <v>75.8</v>
      </c>
      <c r="J61" s="25">
        <v>39</v>
      </c>
      <c r="K61" s="25">
        <v>7</v>
      </c>
      <c r="L61" s="25">
        <v>11824</v>
      </c>
      <c r="M61" s="25">
        <v>-3</v>
      </c>
    </row>
    <row r="62" spans="1:13" x14ac:dyDescent="0.2">
      <c r="A62" s="20" t="s">
        <v>5748</v>
      </c>
      <c r="B62" s="25" t="s">
        <v>10</v>
      </c>
      <c r="C62" s="25" t="s">
        <v>12</v>
      </c>
      <c r="D62" s="20"/>
      <c r="E62" s="25" t="s">
        <v>5749</v>
      </c>
      <c r="F62" s="25">
        <v>24</v>
      </c>
      <c r="G62" s="25">
        <v>5</v>
      </c>
      <c r="H62" s="25">
        <v>10311.5</v>
      </c>
      <c r="I62" s="25">
        <v>29.1</v>
      </c>
      <c r="J62" s="25">
        <v>38</v>
      </c>
      <c r="K62" s="25">
        <v>1</v>
      </c>
      <c r="L62" s="25">
        <v>10884</v>
      </c>
      <c r="M62" s="25">
        <v>5</v>
      </c>
    </row>
    <row r="63" spans="1:13" x14ac:dyDescent="0.2">
      <c r="A63" s="20" t="s">
        <v>5748</v>
      </c>
      <c r="B63" s="25" t="s">
        <v>10</v>
      </c>
      <c r="C63" s="25" t="s">
        <v>12</v>
      </c>
      <c r="D63" s="20"/>
      <c r="E63" s="25" t="s">
        <v>5749</v>
      </c>
      <c r="F63" s="25">
        <v>26</v>
      </c>
      <c r="G63" s="25">
        <v>27</v>
      </c>
      <c r="H63" s="25">
        <v>10797</v>
      </c>
      <c r="I63" s="25">
        <v>43.6</v>
      </c>
      <c r="J63" s="25">
        <v>39</v>
      </c>
      <c r="K63" s="25">
        <v>-13</v>
      </c>
      <c r="L63" s="25">
        <v>12166</v>
      </c>
      <c r="M63" s="25">
        <v>3</v>
      </c>
    </row>
    <row r="64" spans="1:13" x14ac:dyDescent="0.2">
      <c r="A64" s="20" t="s">
        <v>5748</v>
      </c>
      <c r="B64" s="25" t="s">
        <v>10</v>
      </c>
      <c r="C64" s="25" t="s">
        <v>12</v>
      </c>
      <c r="D64" s="20"/>
      <c r="E64" s="25" t="s">
        <v>5749</v>
      </c>
      <c r="F64" s="25">
        <v>25</v>
      </c>
      <c r="G64" s="25">
        <v>46</v>
      </c>
      <c r="H64" s="25">
        <v>11011.1</v>
      </c>
      <c r="I64" s="25">
        <v>63.8</v>
      </c>
      <c r="J64" s="25">
        <v>32</v>
      </c>
      <c r="K64" s="25">
        <v>24</v>
      </c>
      <c r="L64" s="25">
        <v>11445</v>
      </c>
      <c r="M64" s="25">
        <v>0</v>
      </c>
    </row>
    <row r="65" spans="1:13" x14ac:dyDescent="0.2">
      <c r="A65" s="20" t="s">
        <v>5748</v>
      </c>
      <c r="B65" s="25" t="s">
        <v>10</v>
      </c>
      <c r="C65" s="25" t="s">
        <v>12</v>
      </c>
      <c r="D65" s="20"/>
      <c r="E65" s="25" t="s">
        <v>5749</v>
      </c>
      <c r="F65" s="25">
        <v>24</v>
      </c>
      <c r="G65" s="25">
        <v>5</v>
      </c>
      <c r="H65" s="25">
        <v>11465.2</v>
      </c>
      <c r="I65" s="25">
        <v>19.5</v>
      </c>
      <c r="J65" s="25">
        <v>54</v>
      </c>
      <c r="K65" s="25">
        <v>-41</v>
      </c>
      <c r="L65" s="25">
        <v>11829</v>
      </c>
      <c r="M65" s="25">
        <v>-3</v>
      </c>
    </row>
    <row r="66" spans="1:13" x14ac:dyDescent="0.2">
      <c r="A66" s="20" t="s">
        <v>5748</v>
      </c>
      <c r="B66" s="25" t="s">
        <v>10</v>
      </c>
      <c r="C66" s="25" t="s">
        <v>12</v>
      </c>
      <c r="D66" s="20"/>
      <c r="E66" s="25" t="s">
        <v>5749</v>
      </c>
      <c r="F66" s="25">
        <v>24</v>
      </c>
      <c r="G66" s="25">
        <v>50</v>
      </c>
      <c r="H66" s="25">
        <v>11627</v>
      </c>
      <c r="I66" s="25">
        <v>61.2</v>
      </c>
      <c r="J66" s="25">
        <v>35</v>
      </c>
      <c r="K66" s="25">
        <v>16</v>
      </c>
      <c r="L66" s="25">
        <v>10965</v>
      </c>
      <c r="M66" s="25">
        <v>4</v>
      </c>
    </row>
    <row r="67" spans="1:13" x14ac:dyDescent="0.2">
      <c r="A67" s="20" t="s">
        <v>5748</v>
      </c>
      <c r="B67" s="25" t="s">
        <v>10</v>
      </c>
      <c r="C67" s="25" t="s">
        <v>12</v>
      </c>
      <c r="D67" s="20"/>
      <c r="E67" s="25" t="s">
        <v>5749</v>
      </c>
      <c r="F67" s="25">
        <v>19</v>
      </c>
      <c r="G67" s="25">
        <v>63</v>
      </c>
      <c r="H67" s="25">
        <v>12491.7</v>
      </c>
      <c r="I67" s="25">
        <v>31.1</v>
      </c>
      <c r="J67" s="25">
        <v>32</v>
      </c>
      <c r="K67" s="25">
        <v>7</v>
      </c>
      <c r="L67" s="25">
        <v>11760</v>
      </c>
      <c r="M67" s="25">
        <v>6</v>
      </c>
    </row>
    <row r="68" spans="1:13" x14ac:dyDescent="0.2">
      <c r="A68" s="20" t="s">
        <v>5748</v>
      </c>
      <c r="B68" s="25" t="s">
        <v>10</v>
      </c>
      <c r="C68" s="25" t="s">
        <v>12</v>
      </c>
      <c r="D68" s="20"/>
      <c r="E68" s="25" t="s">
        <v>5749</v>
      </c>
      <c r="F68" s="25">
        <v>30</v>
      </c>
      <c r="G68" s="25">
        <v>6</v>
      </c>
      <c r="H68" s="25">
        <v>13231.1</v>
      </c>
      <c r="I68" s="25">
        <v>25.7</v>
      </c>
      <c r="J68" s="25">
        <v>39</v>
      </c>
      <c r="K68" s="25">
        <v>-13</v>
      </c>
      <c r="L68" s="25">
        <v>12982</v>
      </c>
      <c r="M68" s="25">
        <v>-4</v>
      </c>
    </row>
    <row r="69" spans="1:13" x14ac:dyDescent="0.2">
      <c r="A69" s="20" t="s">
        <v>5748</v>
      </c>
      <c r="B69" s="25" t="s">
        <v>10</v>
      </c>
      <c r="C69" s="25" t="s">
        <v>12</v>
      </c>
      <c r="D69" s="20"/>
      <c r="E69" s="25" t="s">
        <v>5749</v>
      </c>
      <c r="F69" s="25">
        <v>27</v>
      </c>
      <c r="G69" s="25">
        <v>-12</v>
      </c>
      <c r="H69" s="25">
        <v>13303.2</v>
      </c>
      <c r="I69" s="25">
        <v>4.3</v>
      </c>
      <c r="J69" s="25">
        <v>38</v>
      </c>
      <c r="K69" s="25">
        <v>1</v>
      </c>
      <c r="L69" s="25">
        <v>11251</v>
      </c>
      <c r="M69" s="25">
        <v>2</v>
      </c>
    </row>
    <row r="70" spans="1:13" x14ac:dyDescent="0.2">
      <c r="A70" s="20" t="s">
        <v>5748</v>
      </c>
      <c r="B70" s="25" t="s">
        <v>10</v>
      </c>
      <c r="C70" s="25" t="s">
        <v>12</v>
      </c>
      <c r="D70" s="20"/>
      <c r="E70" s="25" t="s">
        <v>5749</v>
      </c>
      <c r="F70" s="25">
        <v>25</v>
      </c>
      <c r="G70" s="25">
        <v>32</v>
      </c>
      <c r="H70" s="25">
        <v>13716.2</v>
      </c>
      <c r="I70" s="25">
        <v>22.1</v>
      </c>
      <c r="J70" s="25">
        <v>47</v>
      </c>
      <c r="K70" s="25">
        <v>-37</v>
      </c>
      <c r="L70" s="25">
        <v>11832</v>
      </c>
      <c r="M70" s="25">
        <v>5</v>
      </c>
    </row>
    <row r="71" spans="1:13" x14ac:dyDescent="0.2">
      <c r="A71" s="20" t="s">
        <v>5748</v>
      </c>
      <c r="B71" s="25" t="s">
        <v>10</v>
      </c>
      <c r="C71" s="25" t="s">
        <v>12</v>
      </c>
      <c r="D71" s="20"/>
      <c r="E71" s="25" t="s">
        <v>5749</v>
      </c>
      <c r="F71" s="25">
        <v>25</v>
      </c>
      <c r="G71" s="25">
        <v>32</v>
      </c>
      <c r="H71" s="25">
        <v>14335.3</v>
      </c>
      <c r="I71" s="25">
        <v>17.5</v>
      </c>
      <c r="J71" s="25">
        <v>40</v>
      </c>
      <c r="K71" s="25">
        <v>-16</v>
      </c>
      <c r="L71" s="25">
        <v>11981</v>
      </c>
      <c r="M71" s="25">
        <v>4</v>
      </c>
    </row>
    <row r="72" spans="1:13" x14ac:dyDescent="0.2">
      <c r="A72" s="20" t="s">
        <v>5748</v>
      </c>
      <c r="B72" s="25" t="s">
        <v>10</v>
      </c>
      <c r="C72" s="25" t="s">
        <v>12</v>
      </c>
      <c r="D72" s="20"/>
      <c r="E72" s="25" t="s">
        <v>5749</v>
      </c>
      <c r="F72" s="25">
        <v>33</v>
      </c>
      <c r="G72" s="25">
        <v>-45</v>
      </c>
      <c r="H72" s="25">
        <v>14929</v>
      </c>
      <c r="I72" s="25">
        <v>-9.1999999999999993</v>
      </c>
      <c r="J72" s="25">
        <v>43</v>
      </c>
      <c r="K72" s="25">
        <v>-12</v>
      </c>
      <c r="L72" s="25">
        <v>11425</v>
      </c>
      <c r="M72" s="25">
        <v>0</v>
      </c>
    </row>
    <row r="73" spans="1:13" x14ac:dyDescent="0.2">
      <c r="A73" s="20" t="s">
        <v>5748</v>
      </c>
      <c r="B73" s="25" t="s">
        <v>10</v>
      </c>
      <c r="C73" s="25" t="s">
        <v>12</v>
      </c>
      <c r="D73" s="20"/>
      <c r="E73" s="25" t="s">
        <v>5749</v>
      </c>
      <c r="F73" s="25">
        <v>32</v>
      </c>
      <c r="G73" s="25">
        <v>20</v>
      </c>
      <c r="H73" s="25">
        <v>15053.4</v>
      </c>
      <c r="I73" s="25">
        <v>46.5</v>
      </c>
      <c r="J73" s="25">
        <v>57</v>
      </c>
      <c r="K73" s="25">
        <v>-36</v>
      </c>
      <c r="L73" s="25">
        <v>10869</v>
      </c>
      <c r="M73" s="25">
        <v>5</v>
      </c>
    </row>
    <row r="74" spans="1:13" x14ac:dyDescent="0.2">
      <c r="A74" s="20" t="s">
        <v>5748</v>
      </c>
      <c r="B74" s="25" t="s">
        <v>10</v>
      </c>
      <c r="C74" s="25" t="s">
        <v>12</v>
      </c>
      <c r="D74" s="20"/>
      <c r="E74" s="25" t="s">
        <v>5749</v>
      </c>
      <c r="F74" s="25">
        <v>33</v>
      </c>
      <c r="G74" s="25">
        <v>-45</v>
      </c>
      <c r="H74" s="25">
        <v>15877.9</v>
      </c>
      <c r="I74" s="25">
        <v>-17.100000000000001</v>
      </c>
      <c r="J74" s="25">
        <v>41</v>
      </c>
      <c r="K74" s="25">
        <v>-7</v>
      </c>
      <c r="L74" s="25">
        <v>11044</v>
      </c>
      <c r="M74" s="25">
        <v>3</v>
      </c>
    </row>
    <row r="75" spans="1:13" x14ac:dyDescent="0.2">
      <c r="A75" s="20" t="s">
        <v>5748</v>
      </c>
      <c r="B75" s="25" t="s">
        <v>10</v>
      </c>
      <c r="C75" s="25" t="s">
        <v>12</v>
      </c>
      <c r="D75" s="20"/>
      <c r="E75" s="25" t="s">
        <v>5749</v>
      </c>
      <c r="F75" s="25">
        <v>37</v>
      </c>
      <c r="G75" s="25">
        <v>-31</v>
      </c>
      <c r="H75" s="25">
        <v>15963.9</v>
      </c>
      <c r="I75" s="25">
        <v>5.5</v>
      </c>
      <c r="J75" s="25">
        <v>52</v>
      </c>
      <c r="K75" s="25">
        <v>-51</v>
      </c>
      <c r="L75" s="25">
        <v>12715</v>
      </c>
      <c r="M75" s="25">
        <v>-2</v>
      </c>
    </row>
    <row r="76" spans="1:13" x14ac:dyDescent="0.2">
      <c r="A76" s="20" t="s">
        <v>5748</v>
      </c>
      <c r="B76" s="25" t="s">
        <v>10</v>
      </c>
      <c r="C76" s="25" t="s">
        <v>12</v>
      </c>
      <c r="D76" s="20"/>
      <c r="E76" s="25" t="s">
        <v>5749</v>
      </c>
      <c r="F76" s="25">
        <v>31</v>
      </c>
      <c r="G76" s="25">
        <v>24</v>
      </c>
      <c r="H76" s="25">
        <v>17377</v>
      </c>
      <c r="I76" s="25">
        <v>36.6</v>
      </c>
      <c r="J76" s="25">
        <v>32</v>
      </c>
      <c r="K76" s="25">
        <v>24</v>
      </c>
      <c r="L76" s="25">
        <v>12039</v>
      </c>
      <c r="M76" s="25">
        <v>-5</v>
      </c>
    </row>
    <row r="77" spans="1:13" x14ac:dyDescent="0.2">
      <c r="A77" s="20" t="s">
        <v>5748</v>
      </c>
      <c r="B77" s="25" t="s">
        <v>10</v>
      </c>
      <c r="C77" s="25" t="s">
        <v>12</v>
      </c>
      <c r="D77" s="20"/>
      <c r="E77" s="25" t="s">
        <v>5749</v>
      </c>
      <c r="F77" s="25">
        <v>31</v>
      </c>
      <c r="G77" s="25">
        <v>-34</v>
      </c>
      <c r="H77" s="25">
        <v>18978.3</v>
      </c>
      <c r="I77" s="25">
        <v>-42.8</v>
      </c>
      <c r="J77" s="25">
        <v>53</v>
      </c>
      <c r="K77" s="25">
        <v>-38</v>
      </c>
      <c r="L77" s="25">
        <v>11010</v>
      </c>
      <c r="M77" s="25">
        <v>4</v>
      </c>
    </row>
    <row r="78" spans="1:13" x14ac:dyDescent="0.2">
      <c r="A78" s="20" t="s">
        <v>5748</v>
      </c>
      <c r="B78" s="25" t="s">
        <v>10</v>
      </c>
      <c r="C78" s="25" t="s">
        <v>12</v>
      </c>
      <c r="D78" s="20"/>
      <c r="E78" s="25" t="s">
        <v>5749</v>
      </c>
      <c r="F78" s="25">
        <v>34</v>
      </c>
      <c r="G78" s="25">
        <v>-15</v>
      </c>
      <c r="H78" s="25">
        <v>19120.2</v>
      </c>
      <c r="I78" s="25">
        <v>-17.8</v>
      </c>
      <c r="J78" s="25">
        <v>36</v>
      </c>
      <c r="K78" s="25">
        <v>-5</v>
      </c>
      <c r="L78" s="25">
        <v>12052</v>
      </c>
      <c r="M78" s="25">
        <v>3</v>
      </c>
    </row>
    <row r="79" spans="1:13" x14ac:dyDescent="0.2">
      <c r="A79" s="20" t="s">
        <v>5748</v>
      </c>
      <c r="B79" s="25" t="s">
        <v>10</v>
      </c>
      <c r="C79" s="25" t="s">
        <v>12</v>
      </c>
      <c r="D79" s="20"/>
      <c r="E79" s="25" t="s">
        <v>5749</v>
      </c>
      <c r="F79" s="25">
        <v>45</v>
      </c>
      <c r="G79" s="25">
        <v>-28</v>
      </c>
      <c r="H79" s="25">
        <v>20040.400000000001</v>
      </c>
      <c r="I79" s="25">
        <v>25.1</v>
      </c>
      <c r="J79" s="25">
        <v>55</v>
      </c>
      <c r="K79" s="25">
        <v>-31</v>
      </c>
      <c r="L79" s="25">
        <v>11704</v>
      </c>
      <c r="M79" s="25">
        <v>-2</v>
      </c>
    </row>
    <row r="80" spans="1:13" x14ac:dyDescent="0.2">
      <c r="A80" s="20" t="s">
        <v>5774</v>
      </c>
      <c r="B80" s="25" t="s">
        <v>757</v>
      </c>
      <c r="C80" s="25" t="s">
        <v>759</v>
      </c>
      <c r="D80" s="25" t="s">
        <v>5775</v>
      </c>
      <c r="E80" s="25" t="s">
        <v>4735</v>
      </c>
      <c r="F80" s="25">
        <v>30</v>
      </c>
      <c r="G80" s="25">
        <v>28</v>
      </c>
      <c r="H80" s="25">
        <v>15415.5</v>
      </c>
      <c r="I80" s="25">
        <v>45</v>
      </c>
      <c r="J80" s="25">
        <v>34</v>
      </c>
      <c r="K80" s="25">
        <v>19</v>
      </c>
      <c r="L80" s="25">
        <v>11413</v>
      </c>
      <c r="M80" s="25">
        <v>0</v>
      </c>
    </row>
    <row r="81" spans="1:13" x14ac:dyDescent="0.2">
      <c r="A81" s="20" t="s">
        <v>5774</v>
      </c>
      <c r="B81" s="25" t="s">
        <v>763</v>
      </c>
      <c r="C81" s="25" t="s">
        <v>765</v>
      </c>
      <c r="D81" s="25" t="s">
        <v>5775</v>
      </c>
      <c r="E81" s="25" t="s">
        <v>4737</v>
      </c>
      <c r="F81" s="25">
        <v>3</v>
      </c>
      <c r="G81" s="25">
        <v>121</v>
      </c>
      <c r="H81" s="25">
        <v>921.6</v>
      </c>
      <c r="I81" s="25">
        <v>106.9</v>
      </c>
      <c r="J81" s="25">
        <v>40</v>
      </c>
      <c r="K81" s="25">
        <v>-4</v>
      </c>
      <c r="L81" s="25">
        <v>12531</v>
      </c>
      <c r="M81" s="25">
        <v>-9</v>
      </c>
    </row>
    <row r="82" spans="1:13" x14ac:dyDescent="0.2">
      <c r="A82" s="20" t="s">
        <v>5774</v>
      </c>
      <c r="B82" s="25" t="s">
        <v>766</v>
      </c>
      <c r="C82" s="25" t="s">
        <v>768</v>
      </c>
      <c r="D82" s="25" t="s">
        <v>5775</v>
      </c>
      <c r="E82" s="25" t="s">
        <v>4738</v>
      </c>
      <c r="F82" s="25">
        <v>31</v>
      </c>
      <c r="G82" s="25">
        <v>-34</v>
      </c>
      <c r="H82" s="25">
        <v>20383.099999999999</v>
      </c>
      <c r="I82" s="25">
        <v>-54.4</v>
      </c>
      <c r="J82" s="25">
        <v>21</v>
      </c>
      <c r="K82" s="25">
        <v>45</v>
      </c>
      <c r="L82" s="25">
        <v>11791</v>
      </c>
      <c r="M82" s="25">
        <v>-3</v>
      </c>
    </row>
    <row r="83" spans="1:13" x14ac:dyDescent="0.2">
      <c r="A83" s="20" t="s">
        <v>5774</v>
      </c>
      <c r="B83" s="25" t="s">
        <v>787</v>
      </c>
      <c r="C83" s="25" t="s">
        <v>789</v>
      </c>
      <c r="D83" s="25" t="s">
        <v>5775</v>
      </c>
      <c r="E83" s="25" t="s">
        <v>4745</v>
      </c>
      <c r="F83" s="25">
        <v>21</v>
      </c>
      <c r="G83" s="25">
        <v>21</v>
      </c>
      <c r="H83" s="25">
        <v>10452.1</v>
      </c>
      <c r="I83" s="25">
        <v>27.9</v>
      </c>
      <c r="J83" s="25">
        <v>48</v>
      </c>
      <c r="K83" s="25">
        <v>-25</v>
      </c>
      <c r="L83" s="25">
        <v>10772</v>
      </c>
      <c r="M83" s="25">
        <v>6</v>
      </c>
    </row>
    <row r="84" spans="1:13" x14ac:dyDescent="0.2">
      <c r="A84" s="20" t="s">
        <v>5774</v>
      </c>
      <c r="B84" s="25" t="s">
        <v>790</v>
      </c>
      <c r="C84" s="25" t="s">
        <v>792</v>
      </c>
      <c r="D84" s="25" t="s">
        <v>5775</v>
      </c>
      <c r="E84" s="25" t="s">
        <v>4746</v>
      </c>
      <c r="F84" s="25">
        <v>22</v>
      </c>
      <c r="G84" s="25">
        <v>16</v>
      </c>
      <c r="H84" s="25">
        <v>17688.2</v>
      </c>
      <c r="I84" s="25">
        <v>-32.1</v>
      </c>
      <c r="J84" s="25">
        <v>36</v>
      </c>
      <c r="K84" s="25">
        <v>6</v>
      </c>
      <c r="L84" s="25">
        <v>12181</v>
      </c>
      <c r="M84" s="25">
        <v>-6</v>
      </c>
    </row>
    <row r="85" spans="1:13" x14ac:dyDescent="0.2">
      <c r="A85" s="20" t="s">
        <v>5774</v>
      </c>
      <c r="B85" s="25" t="s">
        <v>811</v>
      </c>
      <c r="C85" s="25" t="s">
        <v>813</v>
      </c>
      <c r="D85" s="25" t="s">
        <v>5775</v>
      </c>
      <c r="E85" s="25" t="s">
        <v>4753</v>
      </c>
      <c r="F85" s="25">
        <v>16</v>
      </c>
      <c r="G85" s="25">
        <v>79</v>
      </c>
      <c r="H85" s="25">
        <v>14895.8</v>
      </c>
      <c r="I85" s="25">
        <v>47.2</v>
      </c>
      <c r="J85" s="25">
        <v>19</v>
      </c>
      <c r="K85" s="25">
        <v>55</v>
      </c>
      <c r="L85" s="25">
        <v>11023</v>
      </c>
      <c r="M85" s="25">
        <v>4</v>
      </c>
    </row>
    <row r="86" spans="1:13" x14ac:dyDescent="0.2">
      <c r="A86" s="20" t="s">
        <v>5774</v>
      </c>
      <c r="B86" s="25" t="s">
        <v>817</v>
      </c>
      <c r="C86" s="25" t="s">
        <v>819</v>
      </c>
      <c r="D86" s="25" t="s">
        <v>5775</v>
      </c>
      <c r="E86" s="25" t="s">
        <v>4755</v>
      </c>
      <c r="F86" s="25">
        <v>8</v>
      </c>
      <c r="G86" s="25">
        <v>94</v>
      </c>
      <c r="H86" s="25">
        <v>3656.7</v>
      </c>
      <c r="I86" s="25">
        <v>84.2</v>
      </c>
      <c r="J86" s="25">
        <v>31</v>
      </c>
      <c r="K86" s="25">
        <v>19</v>
      </c>
      <c r="L86" s="25">
        <v>12625</v>
      </c>
      <c r="M86" s="25">
        <v>-10</v>
      </c>
    </row>
    <row r="87" spans="1:13" x14ac:dyDescent="0.2">
      <c r="A87" s="20" t="s">
        <v>5774</v>
      </c>
      <c r="B87" s="25" t="s">
        <v>985</v>
      </c>
      <c r="C87" s="25" t="s">
        <v>987</v>
      </c>
      <c r="D87" s="25" t="s">
        <v>5775</v>
      </c>
      <c r="E87" s="25" t="s">
        <v>4811</v>
      </c>
      <c r="F87" s="25">
        <v>47</v>
      </c>
      <c r="G87" s="25">
        <v>-35</v>
      </c>
      <c r="H87" s="25">
        <v>30197.5</v>
      </c>
      <c r="I87" s="25">
        <v>-18.399999999999999</v>
      </c>
      <c r="J87" s="25">
        <v>74</v>
      </c>
      <c r="K87" s="25">
        <v>-77</v>
      </c>
      <c r="L87" s="25">
        <v>12684</v>
      </c>
      <c r="M87" s="25">
        <v>-11</v>
      </c>
    </row>
    <row r="88" spans="1:13" x14ac:dyDescent="0.2">
      <c r="A88" s="20" t="s">
        <v>5774</v>
      </c>
      <c r="B88" s="25" t="s">
        <v>1333</v>
      </c>
      <c r="C88" s="25" t="s">
        <v>1335</v>
      </c>
      <c r="D88" s="25" t="s">
        <v>5775</v>
      </c>
      <c r="E88" s="25" t="s">
        <v>4931</v>
      </c>
      <c r="F88" s="25">
        <v>32</v>
      </c>
      <c r="G88" s="25">
        <v>-40</v>
      </c>
      <c r="H88" s="25">
        <v>22277.5</v>
      </c>
      <c r="I88" s="25">
        <v>-70.099999999999994</v>
      </c>
      <c r="J88" s="25">
        <v>55</v>
      </c>
      <c r="K88" s="25">
        <v>-44</v>
      </c>
      <c r="L88" s="25">
        <v>11796</v>
      </c>
      <c r="M88" s="25">
        <v>-3</v>
      </c>
    </row>
    <row r="89" spans="1:13" x14ac:dyDescent="0.2">
      <c r="A89" s="20" t="s">
        <v>5774</v>
      </c>
      <c r="B89" s="25" t="s">
        <v>1336</v>
      </c>
      <c r="C89" s="25" t="s">
        <v>1338</v>
      </c>
      <c r="D89" s="25" t="s">
        <v>5775</v>
      </c>
      <c r="E89" s="25" t="s">
        <v>4932</v>
      </c>
      <c r="F89" s="25">
        <v>29</v>
      </c>
      <c r="G89" s="25">
        <v>-23</v>
      </c>
      <c r="H89" s="25">
        <v>20451</v>
      </c>
      <c r="I89" s="25">
        <v>-55</v>
      </c>
      <c r="J89" s="25">
        <v>53</v>
      </c>
      <c r="K89" s="25">
        <v>-38</v>
      </c>
      <c r="L89" s="25">
        <v>11233</v>
      </c>
      <c r="M89" s="25">
        <v>2</v>
      </c>
    </row>
    <row r="90" spans="1:13" x14ac:dyDescent="0.2">
      <c r="A90" s="20" t="s">
        <v>5774</v>
      </c>
      <c r="B90" s="25" t="s">
        <v>1405</v>
      </c>
      <c r="C90" s="25" t="s">
        <v>1407</v>
      </c>
      <c r="D90" s="25" t="s">
        <v>5775</v>
      </c>
      <c r="E90" s="25" t="s">
        <v>4960</v>
      </c>
      <c r="F90" s="25">
        <v>26</v>
      </c>
      <c r="G90" s="25">
        <v>-6</v>
      </c>
      <c r="H90" s="25">
        <v>20395.099999999999</v>
      </c>
      <c r="I90" s="25">
        <v>-54.5</v>
      </c>
      <c r="J90" s="25">
        <v>51</v>
      </c>
      <c r="K90" s="25">
        <v>-33</v>
      </c>
      <c r="L90" s="25">
        <v>11916</v>
      </c>
      <c r="M90" s="25">
        <v>-4</v>
      </c>
    </row>
    <row r="91" spans="1:13" x14ac:dyDescent="0.2">
      <c r="A91" s="20" t="s">
        <v>5774</v>
      </c>
      <c r="B91" s="25" t="s">
        <v>1165</v>
      </c>
      <c r="C91" s="25" t="s">
        <v>1167</v>
      </c>
      <c r="D91" s="25" t="s">
        <v>5776</v>
      </c>
      <c r="E91" s="25" t="s">
        <v>4873</v>
      </c>
      <c r="F91" s="25">
        <v>33</v>
      </c>
      <c r="G91" s="25">
        <v>-45</v>
      </c>
      <c r="H91" s="25">
        <v>19999.3</v>
      </c>
      <c r="I91" s="25">
        <v>-51.2</v>
      </c>
      <c r="J91" s="25">
        <v>53</v>
      </c>
      <c r="K91" s="25">
        <v>-38</v>
      </c>
      <c r="L91" s="25">
        <v>12144</v>
      </c>
      <c r="M91" s="25">
        <v>-6</v>
      </c>
    </row>
    <row r="92" spans="1:13" x14ac:dyDescent="0.2">
      <c r="A92" s="20" t="s">
        <v>5774</v>
      </c>
      <c r="B92" s="25" t="s">
        <v>1168</v>
      </c>
      <c r="C92" s="25" t="s">
        <v>1170</v>
      </c>
      <c r="D92" s="25" t="s">
        <v>5776</v>
      </c>
      <c r="E92" s="25" t="s">
        <v>4874</v>
      </c>
      <c r="F92" s="25">
        <v>30</v>
      </c>
      <c r="G92" s="25">
        <v>28</v>
      </c>
      <c r="H92" s="25">
        <v>16627</v>
      </c>
      <c r="I92" s="25">
        <v>39.799999999999997</v>
      </c>
      <c r="J92" s="25">
        <v>38</v>
      </c>
      <c r="K92" s="25">
        <v>9</v>
      </c>
      <c r="L92" s="25">
        <v>11272</v>
      </c>
      <c r="M92" s="25">
        <v>1</v>
      </c>
    </row>
    <row r="93" spans="1:13" x14ac:dyDescent="0.2">
      <c r="A93" s="20" t="s">
        <v>5774</v>
      </c>
      <c r="B93" s="25" t="s">
        <v>1201</v>
      </c>
      <c r="C93" s="25" t="s">
        <v>1203</v>
      </c>
      <c r="D93" s="25" t="s">
        <v>5776</v>
      </c>
      <c r="E93" s="25" t="s">
        <v>4885</v>
      </c>
      <c r="F93" s="25">
        <v>38</v>
      </c>
      <c r="G93" s="25">
        <v>-73</v>
      </c>
      <c r="H93" s="25">
        <v>26311.9</v>
      </c>
      <c r="I93" s="25">
        <v>-103.5</v>
      </c>
      <c r="J93" s="25">
        <v>71</v>
      </c>
      <c r="K93" s="25">
        <v>-85</v>
      </c>
      <c r="L93" s="25">
        <v>11975</v>
      </c>
      <c r="M93" s="25">
        <v>-5</v>
      </c>
    </row>
    <row r="94" spans="1:13" x14ac:dyDescent="0.2">
      <c r="A94" s="20" t="s">
        <v>5774</v>
      </c>
      <c r="B94" s="25" t="s">
        <v>1237</v>
      </c>
      <c r="C94" s="25" t="s">
        <v>1239</v>
      </c>
      <c r="D94" s="25" t="s">
        <v>5776</v>
      </c>
      <c r="E94" s="25" t="s">
        <v>4897</v>
      </c>
      <c r="F94" s="25">
        <v>24</v>
      </c>
      <c r="G94" s="25">
        <v>50</v>
      </c>
      <c r="H94" s="25">
        <v>15014.1</v>
      </c>
      <c r="I94" s="25">
        <v>46.7</v>
      </c>
      <c r="J94" s="25">
        <v>34</v>
      </c>
      <c r="K94" s="25">
        <v>19</v>
      </c>
      <c r="L94" s="25">
        <v>12006</v>
      </c>
      <c r="M94" s="25">
        <v>-5</v>
      </c>
    </row>
    <row r="95" spans="1:13" x14ac:dyDescent="0.2">
      <c r="A95" s="20" t="s">
        <v>5774</v>
      </c>
      <c r="B95" s="25" t="s">
        <v>1348</v>
      </c>
      <c r="C95" s="25" t="s">
        <v>1350</v>
      </c>
      <c r="D95" s="25" t="s">
        <v>5776</v>
      </c>
      <c r="E95" s="25" t="s">
        <v>4936</v>
      </c>
      <c r="F95" s="25">
        <v>18</v>
      </c>
      <c r="G95" s="25">
        <v>38</v>
      </c>
      <c r="H95" s="25">
        <v>14431</v>
      </c>
      <c r="I95" s="25">
        <v>-5.0999999999999996</v>
      </c>
      <c r="J95" s="25">
        <v>44</v>
      </c>
      <c r="K95" s="25">
        <v>-15</v>
      </c>
      <c r="L95" s="25">
        <v>11741</v>
      </c>
      <c r="M95" s="25">
        <v>-3</v>
      </c>
    </row>
    <row r="96" spans="1:13" x14ac:dyDescent="0.2">
      <c r="A96" s="20" t="s">
        <v>5774</v>
      </c>
      <c r="B96" s="25" t="s">
        <v>328</v>
      </c>
      <c r="C96" s="25" t="s">
        <v>330</v>
      </c>
      <c r="D96" s="25" t="s">
        <v>5777</v>
      </c>
      <c r="E96" s="25" t="s">
        <v>4179</v>
      </c>
      <c r="F96" s="25">
        <v>24</v>
      </c>
      <c r="G96" s="25">
        <v>5</v>
      </c>
      <c r="H96" s="25">
        <v>11978</v>
      </c>
      <c r="I96" s="25">
        <v>15.2</v>
      </c>
      <c r="J96" s="25">
        <v>41</v>
      </c>
      <c r="K96" s="25">
        <v>-7</v>
      </c>
      <c r="L96" s="25">
        <v>11537</v>
      </c>
      <c r="M96" s="25">
        <v>-1</v>
      </c>
    </row>
    <row r="97" spans="1:13" x14ac:dyDescent="0.2">
      <c r="A97" s="20" t="s">
        <v>5774</v>
      </c>
      <c r="B97" s="25" t="s">
        <v>313</v>
      </c>
      <c r="C97" s="25" t="s">
        <v>315</v>
      </c>
      <c r="D97" s="25" t="s">
        <v>5778</v>
      </c>
      <c r="E97" s="25" t="s">
        <v>4151</v>
      </c>
      <c r="F97" s="25">
        <v>45</v>
      </c>
      <c r="G97" s="25">
        <v>-28</v>
      </c>
      <c r="H97" s="25">
        <v>34218.1</v>
      </c>
      <c r="I97" s="25">
        <v>-35.6</v>
      </c>
      <c r="J97" s="25">
        <v>47</v>
      </c>
      <c r="K97" s="25">
        <v>-12</v>
      </c>
      <c r="L97" s="25">
        <v>11745</v>
      </c>
      <c r="M97" s="25">
        <v>-3</v>
      </c>
    </row>
    <row r="98" spans="1:13" x14ac:dyDescent="0.2">
      <c r="A98" s="20" t="s">
        <v>5774</v>
      </c>
      <c r="B98" s="25" t="s">
        <v>331</v>
      </c>
      <c r="C98" s="25" t="s">
        <v>333</v>
      </c>
      <c r="D98" s="25" t="s">
        <v>5778</v>
      </c>
      <c r="E98" s="25" t="s">
        <v>4192</v>
      </c>
      <c r="F98" s="25">
        <v>31</v>
      </c>
      <c r="G98" s="25">
        <v>24</v>
      </c>
      <c r="H98" s="25">
        <v>19807.8</v>
      </c>
      <c r="I98" s="25">
        <v>26.1</v>
      </c>
      <c r="J98" s="25">
        <v>31</v>
      </c>
      <c r="K98" s="25">
        <v>26</v>
      </c>
      <c r="L98" s="25">
        <v>11626</v>
      </c>
      <c r="M98" s="25">
        <v>-2</v>
      </c>
    </row>
    <row r="99" spans="1:13" x14ac:dyDescent="0.2">
      <c r="A99" s="20" t="s">
        <v>5774</v>
      </c>
      <c r="B99" s="25" t="s">
        <v>610</v>
      </c>
      <c r="C99" s="25" t="s">
        <v>612</v>
      </c>
      <c r="D99" s="25" t="s">
        <v>5778</v>
      </c>
      <c r="E99" s="25" t="s">
        <v>4445</v>
      </c>
      <c r="F99" s="25">
        <v>26</v>
      </c>
      <c r="G99" s="25">
        <v>-6</v>
      </c>
      <c r="H99" s="25">
        <v>24872</v>
      </c>
      <c r="I99" s="25">
        <v>-91.6</v>
      </c>
      <c r="J99" s="25">
        <v>41</v>
      </c>
      <c r="K99" s="25">
        <v>-7</v>
      </c>
      <c r="L99" s="25">
        <v>11502</v>
      </c>
      <c r="M99" s="25">
        <v>0</v>
      </c>
    </row>
    <row r="100" spans="1:13" x14ac:dyDescent="0.2">
      <c r="A100" s="20" t="s">
        <v>5774</v>
      </c>
      <c r="B100" s="25" t="s">
        <v>649</v>
      </c>
      <c r="C100" s="25" t="s">
        <v>651</v>
      </c>
      <c r="D100" s="25" t="s">
        <v>5778</v>
      </c>
      <c r="E100" s="25" t="s">
        <v>4472</v>
      </c>
      <c r="F100" s="25">
        <v>32</v>
      </c>
      <c r="G100" s="25">
        <v>-40</v>
      </c>
      <c r="H100" s="25">
        <v>25069.5</v>
      </c>
      <c r="I100" s="25">
        <v>-93.2</v>
      </c>
      <c r="J100" s="25">
        <v>40</v>
      </c>
      <c r="K100" s="25">
        <v>-4</v>
      </c>
      <c r="L100" s="25">
        <v>12974</v>
      </c>
      <c r="M100" s="25">
        <v>-13</v>
      </c>
    </row>
    <row r="101" spans="1:13" x14ac:dyDescent="0.2">
      <c r="A101" s="20" t="s">
        <v>5774</v>
      </c>
      <c r="B101" s="25" t="s">
        <v>661</v>
      </c>
      <c r="C101" s="25" t="s">
        <v>663</v>
      </c>
      <c r="D101" s="25" t="s">
        <v>5778</v>
      </c>
      <c r="E101" s="25" t="s">
        <v>4484</v>
      </c>
      <c r="F101" s="25">
        <v>27</v>
      </c>
      <c r="G101" s="25">
        <v>39</v>
      </c>
      <c r="H101" s="25">
        <v>16362.9</v>
      </c>
      <c r="I101" s="25">
        <v>40.9</v>
      </c>
      <c r="J101" s="25">
        <v>41</v>
      </c>
      <c r="K101" s="25">
        <v>2</v>
      </c>
      <c r="L101" s="25">
        <v>11740</v>
      </c>
      <c r="M101" s="25">
        <v>-3</v>
      </c>
    </row>
    <row r="102" spans="1:13" x14ac:dyDescent="0.2">
      <c r="A102" s="20" t="s">
        <v>5774</v>
      </c>
      <c r="B102" s="25" t="s">
        <v>673</v>
      </c>
      <c r="C102" s="25" t="s">
        <v>675</v>
      </c>
      <c r="D102" s="25" t="s">
        <v>5778</v>
      </c>
      <c r="E102" s="25" t="s">
        <v>4493</v>
      </c>
      <c r="F102" s="25">
        <v>23</v>
      </c>
      <c r="G102" s="25">
        <v>10</v>
      </c>
      <c r="H102" s="25">
        <v>17884.7</v>
      </c>
      <c r="I102" s="25">
        <v>-33.700000000000003</v>
      </c>
      <c r="J102" s="25">
        <v>47</v>
      </c>
      <c r="K102" s="25">
        <v>-23</v>
      </c>
      <c r="L102" s="25">
        <v>12044</v>
      </c>
      <c r="M102" s="25">
        <v>-5</v>
      </c>
    </row>
    <row r="103" spans="1:13" x14ac:dyDescent="0.2">
      <c r="A103" s="20" t="s">
        <v>5774</v>
      </c>
      <c r="B103" s="25" t="s">
        <v>682</v>
      </c>
      <c r="C103" s="25" t="s">
        <v>684</v>
      </c>
      <c r="D103" s="25" t="s">
        <v>5778</v>
      </c>
      <c r="E103" s="25" t="s">
        <v>4496</v>
      </c>
      <c r="F103" s="25">
        <v>33</v>
      </c>
      <c r="G103" s="25">
        <v>-45</v>
      </c>
      <c r="H103" s="25">
        <v>30413</v>
      </c>
      <c r="I103" s="25">
        <v>-137.5</v>
      </c>
      <c r="J103" s="25">
        <v>37</v>
      </c>
      <c r="K103" s="25">
        <v>3</v>
      </c>
      <c r="L103" s="25">
        <v>10443</v>
      </c>
      <c r="M103" s="25">
        <v>9</v>
      </c>
    </row>
    <row r="104" spans="1:13" x14ac:dyDescent="0.2">
      <c r="A104" s="20" t="s">
        <v>5774</v>
      </c>
      <c r="B104" s="25" t="s">
        <v>715</v>
      </c>
      <c r="C104" s="25" t="s">
        <v>717</v>
      </c>
      <c r="D104" s="25" t="s">
        <v>5778</v>
      </c>
      <c r="E104" s="25" t="s">
        <v>4552</v>
      </c>
      <c r="F104" s="25">
        <v>30</v>
      </c>
      <c r="G104" s="25">
        <v>-29</v>
      </c>
      <c r="H104" s="25">
        <v>18396.599999999999</v>
      </c>
      <c r="I104" s="25">
        <v>-37.9</v>
      </c>
      <c r="J104" s="25">
        <v>48</v>
      </c>
      <c r="K104" s="25">
        <v>-25</v>
      </c>
      <c r="L104" s="25">
        <v>11416</v>
      </c>
      <c r="M104" s="25">
        <v>0</v>
      </c>
    </row>
    <row r="105" spans="1:13" x14ac:dyDescent="0.2">
      <c r="A105" s="20" t="s">
        <v>5774</v>
      </c>
      <c r="B105" s="25" t="s">
        <v>727</v>
      </c>
      <c r="C105" s="25" t="s">
        <v>729</v>
      </c>
      <c r="D105" s="25" t="s">
        <v>5778</v>
      </c>
      <c r="E105" s="25" t="s">
        <v>4571</v>
      </c>
      <c r="F105" s="25">
        <v>30</v>
      </c>
      <c r="G105" s="25">
        <v>-29</v>
      </c>
      <c r="H105" s="25">
        <v>27308</v>
      </c>
      <c r="I105" s="25">
        <v>-111.8</v>
      </c>
      <c r="J105" s="25">
        <v>53</v>
      </c>
      <c r="K105" s="25">
        <v>-38</v>
      </c>
      <c r="L105" s="25">
        <v>12429</v>
      </c>
      <c r="M105" s="25">
        <v>-9</v>
      </c>
    </row>
    <row r="106" spans="1:13" x14ac:dyDescent="0.2">
      <c r="A106" s="20" t="s">
        <v>5774</v>
      </c>
      <c r="B106" s="25" t="s">
        <v>730</v>
      </c>
      <c r="C106" s="25" t="s">
        <v>732</v>
      </c>
      <c r="D106" s="25" t="s">
        <v>5778</v>
      </c>
      <c r="E106" s="25" t="s">
        <v>4572</v>
      </c>
      <c r="F106" s="25">
        <v>45</v>
      </c>
      <c r="G106" s="25">
        <v>-28</v>
      </c>
      <c r="H106" s="25">
        <v>32829.5</v>
      </c>
      <c r="I106" s="25">
        <v>-29.7</v>
      </c>
      <c r="J106" s="25">
        <v>36</v>
      </c>
      <c r="K106" s="25">
        <v>14</v>
      </c>
      <c r="L106" s="25">
        <v>11159</v>
      </c>
      <c r="M106" s="25">
        <v>2</v>
      </c>
    </row>
    <row r="107" spans="1:13" x14ac:dyDescent="0.2">
      <c r="A107" s="20" t="s">
        <v>5774</v>
      </c>
      <c r="B107" s="25" t="s">
        <v>733</v>
      </c>
      <c r="C107" s="25" t="s">
        <v>735</v>
      </c>
      <c r="D107" s="25" t="s">
        <v>5778</v>
      </c>
      <c r="E107" s="25" t="s">
        <v>4573</v>
      </c>
      <c r="F107" s="25">
        <v>20</v>
      </c>
      <c r="G107" s="25">
        <v>64</v>
      </c>
      <c r="H107" s="25">
        <v>11924.4</v>
      </c>
      <c r="I107" s="25">
        <v>59.9</v>
      </c>
      <c r="J107" s="25">
        <v>31</v>
      </c>
      <c r="K107" s="25">
        <v>26</v>
      </c>
      <c r="L107" s="25">
        <v>11987</v>
      </c>
      <c r="M107" s="25">
        <v>-5</v>
      </c>
    </row>
    <row r="108" spans="1:13" x14ac:dyDescent="0.2">
      <c r="A108" s="20" t="s">
        <v>5774</v>
      </c>
      <c r="B108" s="25" t="s">
        <v>736</v>
      </c>
      <c r="C108" s="25" t="s">
        <v>738</v>
      </c>
      <c r="D108" s="25" t="s">
        <v>5778</v>
      </c>
      <c r="E108" s="25" t="s">
        <v>4574</v>
      </c>
      <c r="F108" s="25">
        <v>54</v>
      </c>
      <c r="G108" s="25">
        <v>-61</v>
      </c>
      <c r="H108" s="25">
        <v>34832.6</v>
      </c>
      <c r="I108" s="25">
        <v>-38.299999999999997</v>
      </c>
      <c r="J108" s="25">
        <v>48</v>
      </c>
      <c r="K108" s="25">
        <v>-15</v>
      </c>
      <c r="L108" s="25">
        <v>11291</v>
      </c>
      <c r="M108" s="25">
        <v>1</v>
      </c>
    </row>
    <row r="109" spans="1:13" x14ac:dyDescent="0.2">
      <c r="A109" s="20" t="s">
        <v>5774</v>
      </c>
      <c r="B109" s="25" t="s">
        <v>739</v>
      </c>
      <c r="C109" s="25" t="s">
        <v>741</v>
      </c>
      <c r="D109" s="25" t="s">
        <v>5778</v>
      </c>
      <c r="E109" s="25" t="s">
        <v>4575</v>
      </c>
      <c r="F109" s="25">
        <v>27</v>
      </c>
      <c r="G109" s="25">
        <v>-12</v>
      </c>
      <c r="H109" s="25">
        <v>16792.099999999999</v>
      </c>
      <c r="I109" s="25">
        <v>-24.7</v>
      </c>
      <c r="J109" s="25">
        <v>43</v>
      </c>
      <c r="K109" s="25">
        <v>-12</v>
      </c>
      <c r="L109" s="25">
        <v>10881</v>
      </c>
      <c r="M109" s="25">
        <v>5</v>
      </c>
    </row>
    <row r="110" spans="1:13" x14ac:dyDescent="0.2">
      <c r="A110" s="20" t="s">
        <v>5774</v>
      </c>
      <c r="B110" s="25" t="s">
        <v>775</v>
      </c>
      <c r="C110" s="25" t="s">
        <v>777</v>
      </c>
      <c r="D110" s="25" t="s">
        <v>5778</v>
      </c>
      <c r="E110" s="25" t="s">
        <v>4741</v>
      </c>
      <c r="F110" s="25">
        <v>22</v>
      </c>
      <c r="G110" s="25">
        <v>16</v>
      </c>
      <c r="H110" s="25">
        <v>18848.8</v>
      </c>
      <c r="I110" s="25">
        <v>-41.7</v>
      </c>
      <c r="J110" s="25">
        <v>37</v>
      </c>
      <c r="K110" s="25">
        <v>3</v>
      </c>
      <c r="L110" s="25">
        <v>11856</v>
      </c>
      <c r="M110" s="25">
        <v>-4</v>
      </c>
    </row>
    <row r="111" spans="1:13" x14ac:dyDescent="0.2">
      <c r="A111" s="20" t="s">
        <v>5774</v>
      </c>
      <c r="B111" s="25" t="s">
        <v>778</v>
      </c>
      <c r="C111" s="25" t="s">
        <v>780</v>
      </c>
      <c r="D111" s="25" t="s">
        <v>5778</v>
      </c>
      <c r="E111" s="25" t="s">
        <v>4742</v>
      </c>
      <c r="F111" s="25">
        <v>26</v>
      </c>
      <c r="G111" s="25">
        <v>-6</v>
      </c>
      <c r="H111" s="25">
        <v>14834.3</v>
      </c>
      <c r="I111" s="25">
        <v>-8.4</v>
      </c>
      <c r="J111" s="25">
        <v>40</v>
      </c>
      <c r="K111" s="25">
        <v>-4</v>
      </c>
      <c r="L111" s="25">
        <v>10946</v>
      </c>
      <c r="M111" s="25">
        <v>4</v>
      </c>
    </row>
    <row r="112" spans="1:13" x14ac:dyDescent="0.2">
      <c r="A112" s="20" t="s">
        <v>5774</v>
      </c>
      <c r="B112" s="25" t="s">
        <v>781</v>
      </c>
      <c r="C112" s="25" t="s">
        <v>783</v>
      </c>
      <c r="D112" s="25" t="s">
        <v>5778</v>
      </c>
      <c r="E112" s="25" t="s">
        <v>4743</v>
      </c>
      <c r="F112" s="25">
        <v>28</v>
      </c>
      <c r="G112" s="25">
        <v>-17</v>
      </c>
      <c r="H112" s="25">
        <v>18829.900000000001</v>
      </c>
      <c r="I112" s="25">
        <v>-41.5</v>
      </c>
      <c r="J112" s="25">
        <v>44</v>
      </c>
      <c r="K112" s="25">
        <v>-15</v>
      </c>
      <c r="L112" s="25">
        <v>10301</v>
      </c>
      <c r="M112" s="25">
        <v>10</v>
      </c>
    </row>
    <row r="113" spans="1:13" x14ac:dyDescent="0.2">
      <c r="A113" s="20" t="s">
        <v>5774</v>
      </c>
      <c r="B113" s="25" t="s">
        <v>784</v>
      </c>
      <c r="C113" s="25" t="s">
        <v>786</v>
      </c>
      <c r="D113" s="25" t="s">
        <v>5778</v>
      </c>
      <c r="E113" s="25" t="s">
        <v>4744</v>
      </c>
      <c r="F113" s="25">
        <v>30</v>
      </c>
      <c r="G113" s="25">
        <v>-29</v>
      </c>
      <c r="H113" s="25">
        <v>27852.2</v>
      </c>
      <c r="I113" s="25">
        <v>-116.3</v>
      </c>
      <c r="J113" s="25">
        <v>58</v>
      </c>
      <c r="K113" s="25">
        <v>-51</v>
      </c>
      <c r="L113" s="25">
        <v>13884</v>
      </c>
      <c r="M113" s="25">
        <v>-21</v>
      </c>
    </row>
    <row r="114" spans="1:13" x14ac:dyDescent="0.2">
      <c r="A114" s="20" t="s">
        <v>5774</v>
      </c>
      <c r="B114" s="25" t="s">
        <v>793</v>
      </c>
      <c r="C114" s="25" t="s">
        <v>795</v>
      </c>
      <c r="D114" s="25" t="s">
        <v>5778</v>
      </c>
      <c r="E114" s="25" t="s">
        <v>4747</v>
      </c>
      <c r="F114" s="25">
        <v>24</v>
      </c>
      <c r="G114" s="25">
        <v>5</v>
      </c>
      <c r="H114" s="25">
        <v>20229.099999999999</v>
      </c>
      <c r="I114" s="25">
        <v>-53.1</v>
      </c>
      <c r="J114" s="25">
        <v>46</v>
      </c>
      <c r="K114" s="25">
        <v>-20</v>
      </c>
      <c r="L114" s="25">
        <v>12573</v>
      </c>
      <c r="M114" s="25">
        <v>-10</v>
      </c>
    </row>
    <row r="115" spans="1:13" x14ac:dyDescent="0.2">
      <c r="A115" s="20" t="s">
        <v>5774</v>
      </c>
      <c r="B115" s="25" t="s">
        <v>802</v>
      </c>
      <c r="C115" s="25" t="s">
        <v>804</v>
      </c>
      <c r="D115" s="25" t="s">
        <v>5778</v>
      </c>
      <c r="E115" s="25" t="s">
        <v>4750</v>
      </c>
      <c r="F115" s="25">
        <v>41</v>
      </c>
      <c r="G115" s="25">
        <v>-13</v>
      </c>
      <c r="H115" s="25">
        <v>29202.9</v>
      </c>
      <c r="I115" s="25">
        <v>-14.1</v>
      </c>
      <c r="J115" s="25">
        <v>32</v>
      </c>
      <c r="K115" s="25">
        <v>24</v>
      </c>
      <c r="L115" s="25">
        <v>10759</v>
      </c>
      <c r="M115" s="25">
        <v>6</v>
      </c>
    </row>
    <row r="116" spans="1:13" x14ac:dyDescent="0.2">
      <c r="A116" s="20" t="s">
        <v>5774</v>
      </c>
      <c r="B116" s="25" t="s">
        <v>805</v>
      </c>
      <c r="C116" s="25" t="s">
        <v>807</v>
      </c>
      <c r="D116" s="25" t="s">
        <v>5778</v>
      </c>
      <c r="E116" s="25" t="s">
        <v>4751</v>
      </c>
      <c r="F116" s="25">
        <v>31</v>
      </c>
      <c r="G116" s="25">
        <v>24</v>
      </c>
      <c r="H116" s="25">
        <v>23113.1</v>
      </c>
      <c r="I116" s="25">
        <v>12</v>
      </c>
      <c r="J116" s="25">
        <v>44</v>
      </c>
      <c r="K116" s="25">
        <v>-5</v>
      </c>
      <c r="L116" s="25">
        <v>11049</v>
      </c>
      <c r="M116" s="25">
        <v>3</v>
      </c>
    </row>
    <row r="117" spans="1:13" x14ac:dyDescent="0.2">
      <c r="A117" s="20" t="s">
        <v>5774</v>
      </c>
      <c r="B117" s="25" t="s">
        <v>808</v>
      </c>
      <c r="C117" s="25" t="s">
        <v>810</v>
      </c>
      <c r="D117" s="25" t="s">
        <v>5778</v>
      </c>
      <c r="E117" s="25" t="s">
        <v>4752</v>
      </c>
      <c r="F117" s="25">
        <v>23</v>
      </c>
      <c r="G117" s="25">
        <v>10</v>
      </c>
      <c r="H117" s="25">
        <v>19118.900000000001</v>
      </c>
      <c r="I117" s="25">
        <v>-43.9</v>
      </c>
      <c r="J117" s="25">
        <v>50</v>
      </c>
      <c r="K117" s="25">
        <v>-31</v>
      </c>
      <c r="L117" s="25">
        <v>11919</v>
      </c>
      <c r="M117" s="25">
        <v>-4</v>
      </c>
    </row>
    <row r="118" spans="1:13" x14ac:dyDescent="0.2">
      <c r="A118" s="20" t="s">
        <v>5774</v>
      </c>
      <c r="B118" s="25" t="s">
        <v>814</v>
      </c>
      <c r="C118" s="25" t="s">
        <v>816</v>
      </c>
      <c r="D118" s="25" t="s">
        <v>5778</v>
      </c>
      <c r="E118" s="25" t="s">
        <v>4754</v>
      </c>
      <c r="F118" s="25">
        <v>19</v>
      </c>
      <c r="G118" s="25">
        <v>68</v>
      </c>
      <c r="H118" s="25">
        <v>13015.2</v>
      </c>
      <c r="I118" s="25">
        <v>55.2</v>
      </c>
      <c r="J118" s="25">
        <v>24</v>
      </c>
      <c r="K118" s="25">
        <v>43</v>
      </c>
      <c r="L118" s="25">
        <v>11517</v>
      </c>
      <c r="M118" s="25">
        <v>-1</v>
      </c>
    </row>
    <row r="119" spans="1:13" x14ac:dyDescent="0.2">
      <c r="A119" s="20" t="s">
        <v>5774</v>
      </c>
      <c r="B119" s="25" t="s">
        <v>988</v>
      </c>
      <c r="C119" s="25" t="s">
        <v>5547</v>
      </c>
      <c r="D119" s="25" t="s">
        <v>5778</v>
      </c>
      <c r="E119" s="25" t="s">
        <v>4812</v>
      </c>
      <c r="F119" s="25">
        <v>23</v>
      </c>
      <c r="G119" s="25">
        <v>10</v>
      </c>
      <c r="H119" s="25">
        <v>11752.8</v>
      </c>
      <c r="I119" s="25">
        <v>17.100000000000001</v>
      </c>
      <c r="J119" s="25">
        <v>40</v>
      </c>
      <c r="K119" s="25">
        <v>-4</v>
      </c>
      <c r="L119" s="25">
        <v>11794</v>
      </c>
      <c r="M119" s="25">
        <v>-3</v>
      </c>
    </row>
    <row r="120" spans="1:13" x14ac:dyDescent="0.2">
      <c r="A120" s="20" t="s">
        <v>5774</v>
      </c>
      <c r="B120" s="25" t="s">
        <v>991</v>
      </c>
      <c r="C120" s="25" t="s">
        <v>993</v>
      </c>
      <c r="D120" s="25" t="s">
        <v>5778</v>
      </c>
      <c r="E120" s="25" t="s">
        <v>4813</v>
      </c>
      <c r="F120" s="25">
        <v>22</v>
      </c>
      <c r="G120" s="25">
        <v>16</v>
      </c>
      <c r="H120" s="25">
        <v>8309.7999999999993</v>
      </c>
      <c r="I120" s="25">
        <v>45.6</v>
      </c>
      <c r="J120" s="25">
        <v>43</v>
      </c>
      <c r="K120" s="25">
        <v>-12</v>
      </c>
      <c r="L120" s="25">
        <v>9402</v>
      </c>
      <c r="M120" s="25">
        <v>18</v>
      </c>
    </row>
    <row r="121" spans="1:13" x14ac:dyDescent="0.2">
      <c r="A121" s="20" t="s">
        <v>5774</v>
      </c>
      <c r="B121" s="25" t="s">
        <v>994</v>
      </c>
      <c r="C121" s="25" t="s">
        <v>996</v>
      </c>
      <c r="D121" s="25" t="s">
        <v>5778</v>
      </c>
      <c r="E121" s="25" t="s">
        <v>4815</v>
      </c>
      <c r="F121" s="25">
        <v>11</v>
      </c>
      <c r="G121" s="25">
        <v>77</v>
      </c>
      <c r="H121" s="25">
        <v>3025</v>
      </c>
      <c r="I121" s="25">
        <v>89.4</v>
      </c>
      <c r="J121" s="25">
        <v>31</v>
      </c>
      <c r="K121" s="25">
        <v>19</v>
      </c>
      <c r="L121" s="25">
        <v>10445</v>
      </c>
      <c r="M121" s="25">
        <v>9</v>
      </c>
    </row>
    <row r="122" spans="1:13" x14ac:dyDescent="0.2">
      <c r="A122" s="20" t="s">
        <v>5774</v>
      </c>
      <c r="B122" s="25" t="s">
        <v>1063</v>
      </c>
      <c r="C122" s="25" t="s">
        <v>1065</v>
      </c>
      <c r="D122" s="25" t="s">
        <v>5778</v>
      </c>
      <c r="E122" s="25" t="s">
        <v>4838</v>
      </c>
      <c r="F122" s="25">
        <v>15</v>
      </c>
      <c r="G122" s="25">
        <v>55</v>
      </c>
      <c r="H122" s="25">
        <v>11384.8</v>
      </c>
      <c r="I122" s="25">
        <v>20.2</v>
      </c>
      <c r="J122" s="25">
        <v>58</v>
      </c>
      <c r="K122" s="25">
        <v>-51</v>
      </c>
      <c r="L122" s="25">
        <v>11113</v>
      </c>
      <c r="M122" s="25">
        <v>3</v>
      </c>
    </row>
    <row r="123" spans="1:13" x14ac:dyDescent="0.2">
      <c r="A123" s="20" t="s">
        <v>5774</v>
      </c>
      <c r="B123" s="25" t="s">
        <v>1078</v>
      </c>
      <c r="C123" s="25" t="s">
        <v>1080</v>
      </c>
      <c r="D123" s="25" t="s">
        <v>5778</v>
      </c>
      <c r="E123" s="25" t="s">
        <v>4843</v>
      </c>
      <c r="F123" s="25">
        <v>27</v>
      </c>
      <c r="G123" s="25">
        <v>-12</v>
      </c>
      <c r="H123" s="25">
        <v>19688.5</v>
      </c>
      <c r="I123" s="25">
        <v>-48.7</v>
      </c>
      <c r="J123" s="25">
        <v>52</v>
      </c>
      <c r="K123" s="25">
        <v>-36</v>
      </c>
      <c r="L123" s="25">
        <v>10826</v>
      </c>
      <c r="M123" s="25">
        <v>5</v>
      </c>
    </row>
    <row r="124" spans="1:13" x14ac:dyDescent="0.2">
      <c r="A124" s="20" t="s">
        <v>5774</v>
      </c>
      <c r="B124" s="25" t="s">
        <v>1129</v>
      </c>
      <c r="C124" s="25" t="s">
        <v>1131</v>
      </c>
      <c r="D124" s="25" t="s">
        <v>5778</v>
      </c>
      <c r="E124" s="25" t="s">
        <v>4860</v>
      </c>
      <c r="F124" s="25">
        <v>17</v>
      </c>
      <c r="G124" s="25">
        <v>44</v>
      </c>
      <c r="H124" s="25">
        <v>10914</v>
      </c>
      <c r="I124" s="25">
        <v>24.1</v>
      </c>
      <c r="J124" s="25">
        <v>34</v>
      </c>
      <c r="K124" s="25">
        <v>11</v>
      </c>
      <c r="L124" s="25">
        <v>14295</v>
      </c>
      <c r="M124" s="25">
        <v>-25</v>
      </c>
    </row>
    <row r="125" spans="1:13" x14ac:dyDescent="0.2">
      <c r="A125" s="20" t="s">
        <v>5774</v>
      </c>
      <c r="B125" s="25" t="s">
        <v>1132</v>
      </c>
      <c r="C125" s="25" t="s">
        <v>1134</v>
      </c>
      <c r="D125" s="25" t="s">
        <v>5778</v>
      </c>
      <c r="E125" s="25" t="s">
        <v>4861</v>
      </c>
      <c r="F125" s="25">
        <v>44</v>
      </c>
      <c r="G125" s="25">
        <v>-106</v>
      </c>
      <c r="H125" s="25">
        <v>24637.1</v>
      </c>
      <c r="I125" s="25">
        <v>-89.7</v>
      </c>
      <c r="J125" s="25">
        <v>40</v>
      </c>
      <c r="K125" s="25">
        <v>-4</v>
      </c>
      <c r="L125" s="25">
        <v>12019</v>
      </c>
      <c r="M125" s="25">
        <v>-5</v>
      </c>
    </row>
    <row r="126" spans="1:13" x14ac:dyDescent="0.2">
      <c r="A126" s="20" t="s">
        <v>5774</v>
      </c>
      <c r="B126" s="25" t="s">
        <v>1141</v>
      </c>
      <c r="C126" s="25" t="s">
        <v>1143</v>
      </c>
      <c r="D126" s="25" t="s">
        <v>5778</v>
      </c>
      <c r="E126" s="25" t="s">
        <v>4864</v>
      </c>
      <c r="F126" s="25">
        <v>22</v>
      </c>
      <c r="G126" s="25">
        <v>57</v>
      </c>
      <c r="H126" s="25">
        <v>12258.7</v>
      </c>
      <c r="I126" s="25">
        <v>58.5</v>
      </c>
      <c r="J126" s="25">
        <v>37</v>
      </c>
      <c r="K126" s="25">
        <v>12</v>
      </c>
      <c r="L126" s="25">
        <v>12399</v>
      </c>
      <c r="M126" s="25">
        <v>-8</v>
      </c>
    </row>
    <row r="127" spans="1:13" x14ac:dyDescent="0.2">
      <c r="A127" s="20" t="s">
        <v>5774</v>
      </c>
      <c r="B127" s="25" t="s">
        <v>1144</v>
      </c>
      <c r="C127" s="25" t="s">
        <v>1146</v>
      </c>
      <c r="D127" s="25" t="s">
        <v>5778</v>
      </c>
      <c r="E127" s="25" t="s">
        <v>4865</v>
      </c>
      <c r="F127" s="25">
        <v>52</v>
      </c>
      <c r="G127" s="25">
        <v>-53</v>
      </c>
      <c r="H127" s="25">
        <v>28786.2</v>
      </c>
      <c r="I127" s="25">
        <v>-12.3</v>
      </c>
      <c r="J127" s="25">
        <v>73</v>
      </c>
      <c r="K127" s="25">
        <v>-75</v>
      </c>
      <c r="L127" s="25">
        <v>13214</v>
      </c>
      <c r="M127" s="25">
        <v>-16</v>
      </c>
    </row>
    <row r="128" spans="1:13" x14ac:dyDescent="0.2">
      <c r="A128" s="20" t="s">
        <v>5774</v>
      </c>
      <c r="B128" s="25" t="s">
        <v>1147</v>
      </c>
      <c r="C128" s="25" t="s">
        <v>1149</v>
      </c>
      <c r="D128" s="25" t="s">
        <v>5778</v>
      </c>
      <c r="E128" s="25" t="s">
        <v>4866</v>
      </c>
      <c r="F128" s="25">
        <v>44</v>
      </c>
      <c r="G128" s="25">
        <v>-106</v>
      </c>
      <c r="H128" s="25">
        <v>23249.5</v>
      </c>
      <c r="I128" s="25">
        <v>-78.2</v>
      </c>
      <c r="J128" s="25">
        <v>58</v>
      </c>
      <c r="K128" s="25">
        <v>-51</v>
      </c>
      <c r="L128" s="25">
        <v>11006</v>
      </c>
      <c r="M128" s="25">
        <v>4</v>
      </c>
    </row>
    <row r="129" spans="1:13" x14ac:dyDescent="0.2">
      <c r="A129" s="20" t="s">
        <v>5774</v>
      </c>
      <c r="B129" s="25" t="s">
        <v>1150</v>
      </c>
      <c r="C129" s="25" t="s">
        <v>1152</v>
      </c>
      <c r="D129" s="25" t="s">
        <v>5778</v>
      </c>
      <c r="E129" s="25" t="s">
        <v>4867</v>
      </c>
      <c r="F129" s="25">
        <v>41</v>
      </c>
      <c r="G129" s="25">
        <v>-13</v>
      </c>
      <c r="H129" s="25">
        <v>29091.9</v>
      </c>
      <c r="I129" s="25">
        <v>-13.7</v>
      </c>
      <c r="J129" s="25">
        <v>29</v>
      </c>
      <c r="K129" s="25">
        <v>31</v>
      </c>
      <c r="L129" s="25">
        <v>12662</v>
      </c>
      <c r="M129" s="25">
        <v>-11</v>
      </c>
    </row>
    <row r="130" spans="1:13" x14ac:dyDescent="0.2">
      <c r="A130" s="20" t="s">
        <v>5774</v>
      </c>
      <c r="B130" s="25" t="s">
        <v>1153</v>
      </c>
      <c r="C130" s="25" t="s">
        <v>1155</v>
      </c>
      <c r="D130" s="25" t="s">
        <v>5778</v>
      </c>
      <c r="E130" s="25" t="s">
        <v>4868</v>
      </c>
      <c r="F130" s="25">
        <v>27</v>
      </c>
      <c r="G130" s="25">
        <v>-12</v>
      </c>
      <c r="H130" s="25">
        <v>21823.4</v>
      </c>
      <c r="I130" s="25">
        <v>-66.3</v>
      </c>
      <c r="J130" s="25">
        <v>36</v>
      </c>
      <c r="K130" s="25">
        <v>6</v>
      </c>
      <c r="L130" s="25">
        <v>12892</v>
      </c>
      <c r="M130" s="25">
        <v>-13</v>
      </c>
    </row>
    <row r="131" spans="1:13" x14ac:dyDescent="0.2">
      <c r="A131" s="20" t="s">
        <v>5774</v>
      </c>
      <c r="B131" s="25" t="s">
        <v>1171</v>
      </c>
      <c r="C131" s="25" t="s">
        <v>1173</v>
      </c>
      <c r="D131" s="25" t="s">
        <v>5778</v>
      </c>
      <c r="E131" s="25" t="s">
        <v>4875</v>
      </c>
      <c r="F131" s="25">
        <v>26</v>
      </c>
      <c r="G131" s="25">
        <v>-6</v>
      </c>
      <c r="H131" s="25">
        <v>19281.599999999999</v>
      </c>
      <c r="I131" s="25">
        <v>-45.3</v>
      </c>
      <c r="J131" s="25">
        <v>37</v>
      </c>
      <c r="K131" s="25">
        <v>3</v>
      </c>
      <c r="L131" s="25">
        <v>12041</v>
      </c>
      <c r="M131" s="25">
        <v>-5</v>
      </c>
    </row>
    <row r="132" spans="1:13" x14ac:dyDescent="0.2">
      <c r="A132" s="20" t="s">
        <v>5774</v>
      </c>
      <c r="B132" s="25" t="s">
        <v>1174</v>
      </c>
      <c r="C132" s="25" t="s">
        <v>1176</v>
      </c>
      <c r="D132" s="25" t="s">
        <v>5778</v>
      </c>
      <c r="E132" s="25" t="s">
        <v>4876</v>
      </c>
      <c r="F132" s="25">
        <v>34</v>
      </c>
      <c r="G132" s="25">
        <v>-51</v>
      </c>
      <c r="H132" s="25">
        <v>27617.3</v>
      </c>
      <c r="I132" s="25">
        <v>-114.4</v>
      </c>
      <c r="J132" s="25">
        <v>44</v>
      </c>
      <c r="K132" s="25">
        <v>-15</v>
      </c>
      <c r="L132" s="25">
        <v>11593</v>
      </c>
      <c r="M132" s="25">
        <v>-1</v>
      </c>
    </row>
    <row r="133" spans="1:13" x14ac:dyDescent="0.2">
      <c r="A133" s="20" t="s">
        <v>5774</v>
      </c>
      <c r="B133" s="25" t="s">
        <v>1177</v>
      </c>
      <c r="C133" s="25" t="s">
        <v>1179</v>
      </c>
      <c r="D133" s="25" t="s">
        <v>5778</v>
      </c>
      <c r="E133" s="25" t="s">
        <v>4877</v>
      </c>
      <c r="F133" s="25">
        <v>20</v>
      </c>
      <c r="G133" s="25">
        <v>27</v>
      </c>
      <c r="H133" s="25">
        <v>17070.900000000001</v>
      </c>
      <c r="I133" s="25">
        <v>-27</v>
      </c>
      <c r="J133" s="25">
        <v>42</v>
      </c>
      <c r="K133" s="25">
        <v>-10</v>
      </c>
      <c r="L133" s="25">
        <v>11235</v>
      </c>
      <c r="M133" s="25">
        <v>2</v>
      </c>
    </row>
    <row r="134" spans="1:13" x14ac:dyDescent="0.2">
      <c r="A134" s="20" t="s">
        <v>5774</v>
      </c>
      <c r="B134" s="25" t="s">
        <v>1183</v>
      </c>
      <c r="C134" s="25" t="s">
        <v>1185</v>
      </c>
      <c r="D134" s="25" t="s">
        <v>5778</v>
      </c>
      <c r="E134" s="25" t="s">
        <v>4879</v>
      </c>
      <c r="F134" s="25">
        <v>23</v>
      </c>
      <c r="G134" s="25">
        <v>10</v>
      </c>
      <c r="H134" s="25">
        <v>15647.6</v>
      </c>
      <c r="I134" s="25">
        <v>-15.2</v>
      </c>
      <c r="J134" s="25">
        <v>48</v>
      </c>
      <c r="K134" s="25">
        <v>-25</v>
      </c>
      <c r="L134" s="25">
        <v>11327</v>
      </c>
      <c r="M134" s="25">
        <v>1</v>
      </c>
    </row>
    <row r="135" spans="1:13" x14ac:dyDescent="0.2">
      <c r="A135" s="20" t="s">
        <v>5774</v>
      </c>
      <c r="B135" s="25" t="s">
        <v>1186</v>
      </c>
      <c r="C135" s="25" t="s">
        <v>1188</v>
      </c>
      <c r="D135" s="25" t="s">
        <v>5778</v>
      </c>
      <c r="E135" s="25" t="s">
        <v>4880</v>
      </c>
      <c r="F135" s="25">
        <v>43</v>
      </c>
      <c r="G135" s="25">
        <v>-20</v>
      </c>
      <c r="H135" s="25">
        <v>23259.599999999999</v>
      </c>
      <c r="I135" s="25">
        <v>11.3</v>
      </c>
      <c r="J135" s="25">
        <v>40</v>
      </c>
      <c r="K135" s="25">
        <v>4</v>
      </c>
      <c r="L135" s="25">
        <v>11734</v>
      </c>
      <c r="M135" s="25">
        <v>-3</v>
      </c>
    </row>
    <row r="136" spans="1:13" x14ac:dyDescent="0.2">
      <c r="A136" s="20" t="s">
        <v>5774</v>
      </c>
      <c r="B136" s="25" t="s">
        <v>1189</v>
      </c>
      <c r="C136" s="25" t="s">
        <v>1191</v>
      </c>
      <c r="D136" s="25" t="s">
        <v>5778</v>
      </c>
      <c r="E136" s="25" t="s">
        <v>4881</v>
      </c>
      <c r="F136" s="25">
        <v>32</v>
      </c>
      <c r="G136" s="25">
        <v>-40</v>
      </c>
      <c r="H136" s="25">
        <v>25523.599999999999</v>
      </c>
      <c r="I136" s="25">
        <v>-97</v>
      </c>
      <c r="J136" s="25">
        <v>66</v>
      </c>
      <c r="K136" s="25">
        <v>-72</v>
      </c>
      <c r="L136" s="25">
        <v>11511</v>
      </c>
      <c r="M136" s="25">
        <v>-1</v>
      </c>
    </row>
    <row r="137" spans="1:13" x14ac:dyDescent="0.2">
      <c r="A137" s="20" t="s">
        <v>5774</v>
      </c>
      <c r="B137" s="25" t="s">
        <v>1192</v>
      </c>
      <c r="C137" s="25" t="s">
        <v>1194</v>
      </c>
      <c r="D137" s="25" t="s">
        <v>5778</v>
      </c>
      <c r="E137" s="25" t="s">
        <v>4882</v>
      </c>
      <c r="F137" s="25">
        <v>11</v>
      </c>
      <c r="G137" s="25">
        <v>77</v>
      </c>
      <c r="H137" s="25">
        <v>7949.6</v>
      </c>
      <c r="I137" s="25">
        <v>48.6</v>
      </c>
      <c r="J137" s="25">
        <v>55</v>
      </c>
      <c r="K137" s="25">
        <v>-44</v>
      </c>
      <c r="L137" s="25">
        <v>11805</v>
      </c>
      <c r="M137" s="25">
        <v>-3</v>
      </c>
    </row>
    <row r="138" spans="1:13" x14ac:dyDescent="0.2">
      <c r="A138" s="20" t="s">
        <v>5774</v>
      </c>
      <c r="B138" s="25" t="s">
        <v>1198</v>
      </c>
      <c r="C138" s="25" t="s">
        <v>1200</v>
      </c>
      <c r="D138" s="25" t="s">
        <v>5778</v>
      </c>
      <c r="E138" s="25" t="s">
        <v>4884</v>
      </c>
      <c r="F138" s="25">
        <v>26</v>
      </c>
      <c r="G138" s="25">
        <v>42</v>
      </c>
      <c r="H138" s="25">
        <v>13495.1</v>
      </c>
      <c r="I138" s="25">
        <v>53.2</v>
      </c>
      <c r="J138" s="25">
        <v>36</v>
      </c>
      <c r="K138" s="25">
        <v>14</v>
      </c>
      <c r="L138" s="25">
        <v>11568</v>
      </c>
      <c r="M138" s="25">
        <v>-1</v>
      </c>
    </row>
    <row r="139" spans="1:13" x14ac:dyDescent="0.2">
      <c r="A139" s="20" t="s">
        <v>5774</v>
      </c>
      <c r="B139" s="25" t="s">
        <v>1210</v>
      </c>
      <c r="C139" s="25" t="s">
        <v>1212</v>
      </c>
      <c r="D139" s="25" t="s">
        <v>5778</v>
      </c>
      <c r="E139" s="25" t="s">
        <v>4888</v>
      </c>
      <c r="F139" s="25">
        <v>52</v>
      </c>
      <c r="G139" s="25">
        <v>-151</v>
      </c>
      <c r="H139" s="25">
        <v>38429.599999999999</v>
      </c>
      <c r="I139" s="25">
        <v>-204</v>
      </c>
      <c r="J139" s="25">
        <v>57</v>
      </c>
      <c r="K139" s="25">
        <v>-49</v>
      </c>
      <c r="L139" s="25">
        <v>12024</v>
      </c>
      <c r="M139" s="25">
        <v>-5</v>
      </c>
    </row>
    <row r="140" spans="1:13" x14ac:dyDescent="0.2">
      <c r="A140" s="20" t="s">
        <v>5774</v>
      </c>
      <c r="B140" s="25" t="s">
        <v>1225</v>
      </c>
      <c r="C140" s="25" t="s">
        <v>1227</v>
      </c>
      <c r="D140" s="25" t="s">
        <v>5778</v>
      </c>
      <c r="E140" s="25" t="s">
        <v>4893</v>
      </c>
      <c r="F140" s="25">
        <v>23</v>
      </c>
      <c r="G140" s="25">
        <v>53</v>
      </c>
      <c r="H140" s="25">
        <v>16907.7</v>
      </c>
      <c r="I140" s="25">
        <v>38.6</v>
      </c>
      <c r="J140" s="25">
        <v>38</v>
      </c>
      <c r="K140" s="25">
        <v>9</v>
      </c>
      <c r="L140" s="25">
        <v>11481</v>
      </c>
      <c r="M140" s="25">
        <v>0</v>
      </c>
    </row>
    <row r="141" spans="1:13" x14ac:dyDescent="0.2">
      <c r="A141" s="20" t="s">
        <v>5774</v>
      </c>
      <c r="B141" s="25" t="s">
        <v>1234</v>
      </c>
      <c r="C141" s="25" t="s">
        <v>1236</v>
      </c>
      <c r="D141" s="25" t="s">
        <v>5778</v>
      </c>
      <c r="E141" s="25" t="s">
        <v>4896</v>
      </c>
      <c r="F141" s="25">
        <v>23</v>
      </c>
      <c r="G141" s="25">
        <v>10</v>
      </c>
      <c r="H141" s="25">
        <v>20349.3</v>
      </c>
      <c r="I141" s="25">
        <v>-54.1</v>
      </c>
      <c r="J141" s="25">
        <v>44</v>
      </c>
      <c r="K141" s="25">
        <v>-15</v>
      </c>
      <c r="L141" s="25">
        <v>12180</v>
      </c>
      <c r="M141" s="25">
        <v>-6</v>
      </c>
    </row>
    <row r="142" spans="1:13" x14ac:dyDescent="0.2">
      <c r="A142" s="20" t="s">
        <v>5774</v>
      </c>
      <c r="B142" s="25" t="s">
        <v>1240</v>
      </c>
      <c r="C142" s="25" t="s">
        <v>1242</v>
      </c>
      <c r="D142" s="25" t="s">
        <v>5778</v>
      </c>
      <c r="E142" s="25" t="s">
        <v>4898</v>
      </c>
      <c r="F142" s="25">
        <v>20</v>
      </c>
      <c r="G142" s="25">
        <v>27</v>
      </c>
      <c r="H142" s="25">
        <v>12918.1</v>
      </c>
      <c r="I142" s="25">
        <v>7.5</v>
      </c>
      <c r="J142" s="25">
        <v>37</v>
      </c>
      <c r="K142" s="25">
        <v>3</v>
      </c>
      <c r="L142" s="25">
        <v>12854</v>
      </c>
      <c r="M142" s="25">
        <v>-12</v>
      </c>
    </row>
    <row r="143" spans="1:13" x14ac:dyDescent="0.2">
      <c r="A143" s="20" t="s">
        <v>5774</v>
      </c>
      <c r="B143" s="25" t="s">
        <v>1246</v>
      </c>
      <c r="C143" s="25" t="s">
        <v>1248</v>
      </c>
      <c r="D143" s="25" t="s">
        <v>5778</v>
      </c>
      <c r="E143" s="25" t="s">
        <v>4900</v>
      </c>
      <c r="F143" s="25">
        <v>37</v>
      </c>
      <c r="G143" s="25">
        <v>2</v>
      </c>
      <c r="H143" s="25">
        <v>15881.1</v>
      </c>
      <c r="I143" s="25">
        <v>43</v>
      </c>
      <c r="J143" s="25">
        <v>40</v>
      </c>
      <c r="K143" s="25">
        <v>4</v>
      </c>
      <c r="L143" s="25">
        <v>11214</v>
      </c>
      <c r="M143" s="25">
        <v>2</v>
      </c>
    </row>
    <row r="144" spans="1:13" x14ac:dyDescent="0.2">
      <c r="A144" s="20" t="s">
        <v>5774</v>
      </c>
      <c r="B144" s="25" t="s">
        <v>1270</v>
      </c>
      <c r="C144" s="25" t="s">
        <v>1272</v>
      </c>
      <c r="D144" s="25" t="s">
        <v>5778</v>
      </c>
      <c r="E144" s="25" t="s">
        <v>4909</v>
      </c>
      <c r="F144" s="25">
        <v>28</v>
      </c>
      <c r="G144" s="25">
        <v>35</v>
      </c>
      <c r="H144" s="25">
        <v>16519.7</v>
      </c>
      <c r="I144" s="25">
        <v>40.200000000000003</v>
      </c>
      <c r="J144" s="25">
        <v>46</v>
      </c>
      <c r="K144" s="25">
        <v>-10</v>
      </c>
      <c r="L144" s="25">
        <v>11364</v>
      </c>
      <c r="M144" s="25">
        <v>1</v>
      </c>
    </row>
    <row r="145" spans="1:13" x14ac:dyDescent="0.2">
      <c r="A145" s="20" t="s">
        <v>5774</v>
      </c>
      <c r="B145" s="25" t="s">
        <v>1303</v>
      </c>
      <c r="C145" s="25" t="s">
        <v>1305</v>
      </c>
      <c r="D145" s="25" t="s">
        <v>5778</v>
      </c>
      <c r="E145" s="25" t="s">
        <v>4921</v>
      </c>
      <c r="F145" s="25">
        <v>28</v>
      </c>
      <c r="G145" s="25">
        <v>-17</v>
      </c>
      <c r="H145" s="25">
        <v>21042.9</v>
      </c>
      <c r="I145" s="25">
        <v>-59.9</v>
      </c>
      <c r="J145" s="25">
        <v>43</v>
      </c>
      <c r="K145" s="25">
        <v>-12</v>
      </c>
      <c r="L145" s="25">
        <v>11699</v>
      </c>
      <c r="M145" s="25">
        <v>-2</v>
      </c>
    </row>
    <row r="146" spans="1:13" x14ac:dyDescent="0.2">
      <c r="A146" s="20" t="s">
        <v>5774</v>
      </c>
      <c r="B146" s="25" t="s">
        <v>1306</v>
      </c>
      <c r="C146" s="25" t="s">
        <v>1308</v>
      </c>
      <c r="D146" s="25" t="s">
        <v>5778</v>
      </c>
      <c r="E146" s="25" t="s">
        <v>4922</v>
      </c>
      <c r="F146" s="25">
        <v>28</v>
      </c>
      <c r="G146" s="25">
        <v>-17</v>
      </c>
      <c r="H146" s="25">
        <v>17528.2</v>
      </c>
      <c r="I146" s="25">
        <v>-30.8</v>
      </c>
      <c r="J146" s="25">
        <v>51</v>
      </c>
      <c r="K146" s="25">
        <v>-33</v>
      </c>
      <c r="L146" s="25">
        <v>12455</v>
      </c>
      <c r="M146" s="25">
        <v>-9</v>
      </c>
    </row>
    <row r="147" spans="1:13" x14ac:dyDescent="0.2">
      <c r="A147" s="20" t="s">
        <v>5774</v>
      </c>
      <c r="B147" s="25" t="s">
        <v>1309</v>
      </c>
      <c r="C147" s="25" t="s">
        <v>1311</v>
      </c>
      <c r="D147" s="25" t="s">
        <v>5778</v>
      </c>
      <c r="E147" s="25" t="s">
        <v>4923</v>
      </c>
      <c r="F147" s="25">
        <v>35</v>
      </c>
      <c r="G147" s="25">
        <v>9</v>
      </c>
      <c r="H147" s="25">
        <v>18767.900000000001</v>
      </c>
      <c r="I147" s="25">
        <v>30.6</v>
      </c>
      <c r="J147" s="25">
        <v>40</v>
      </c>
      <c r="K147" s="25">
        <v>4</v>
      </c>
      <c r="L147" s="25">
        <v>11890</v>
      </c>
      <c r="M147" s="25">
        <v>-4</v>
      </c>
    </row>
    <row r="148" spans="1:13" x14ac:dyDescent="0.2">
      <c r="A148" s="20" t="s">
        <v>5774</v>
      </c>
      <c r="B148" s="25" t="s">
        <v>1312</v>
      </c>
      <c r="C148" s="25" t="s">
        <v>1314</v>
      </c>
      <c r="D148" s="25" t="s">
        <v>5778</v>
      </c>
      <c r="E148" s="25" t="s">
        <v>4924</v>
      </c>
      <c r="F148" s="25">
        <v>40</v>
      </c>
      <c r="G148" s="25">
        <v>-84</v>
      </c>
      <c r="H148" s="25">
        <v>28816.3</v>
      </c>
      <c r="I148" s="25">
        <v>-124.3</v>
      </c>
      <c r="J148" s="25">
        <v>57</v>
      </c>
      <c r="K148" s="25">
        <v>-49</v>
      </c>
      <c r="L148" s="25">
        <v>11091</v>
      </c>
      <c r="M148" s="25">
        <v>3</v>
      </c>
    </row>
    <row r="149" spans="1:13" x14ac:dyDescent="0.2">
      <c r="A149" s="20" t="s">
        <v>5774</v>
      </c>
      <c r="B149" s="25" t="s">
        <v>1315</v>
      </c>
      <c r="C149" s="25" t="s">
        <v>1317</v>
      </c>
      <c r="D149" s="25" t="s">
        <v>5778</v>
      </c>
      <c r="E149" s="25" t="s">
        <v>4925</v>
      </c>
      <c r="F149" s="25">
        <v>21</v>
      </c>
      <c r="G149" s="25">
        <v>21</v>
      </c>
      <c r="H149" s="25">
        <v>12475.6</v>
      </c>
      <c r="I149" s="25">
        <v>11.1</v>
      </c>
      <c r="J149" s="25">
        <v>35</v>
      </c>
      <c r="K149" s="25">
        <v>9</v>
      </c>
      <c r="L149" s="25">
        <v>12120</v>
      </c>
      <c r="M149" s="25">
        <v>-6</v>
      </c>
    </row>
    <row r="150" spans="1:13" x14ac:dyDescent="0.2">
      <c r="A150" s="20" t="s">
        <v>5774</v>
      </c>
      <c r="B150" s="25" t="s">
        <v>1318</v>
      </c>
      <c r="C150" s="25" t="s">
        <v>1320</v>
      </c>
      <c r="D150" s="25" t="s">
        <v>5778</v>
      </c>
      <c r="E150" s="25" t="s">
        <v>4926</v>
      </c>
      <c r="F150" s="25">
        <v>31</v>
      </c>
      <c r="G150" s="25">
        <v>-34</v>
      </c>
      <c r="H150" s="25">
        <v>21651</v>
      </c>
      <c r="I150" s="25">
        <v>-64.900000000000006</v>
      </c>
      <c r="J150" s="25">
        <v>45</v>
      </c>
      <c r="K150" s="25">
        <v>-18</v>
      </c>
      <c r="L150" s="25">
        <v>12751</v>
      </c>
      <c r="M150" s="25">
        <v>-11</v>
      </c>
    </row>
    <row r="151" spans="1:13" x14ac:dyDescent="0.2">
      <c r="A151" s="20" t="s">
        <v>5774</v>
      </c>
      <c r="B151" s="25" t="s">
        <v>1351</v>
      </c>
      <c r="C151" s="25" t="s">
        <v>1353</v>
      </c>
      <c r="D151" s="25" t="s">
        <v>5778</v>
      </c>
      <c r="E151" s="25" t="s">
        <v>4937</v>
      </c>
      <c r="F151" s="25">
        <v>25</v>
      </c>
      <c r="G151" s="25">
        <v>-1</v>
      </c>
      <c r="H151" s="25">
        <v>12810.3</v>
      </c>
      <c r="I151" s="25">
        <v>8.3000000000000007</v>
      </c>
      <c r="J151" s="25">
        <v>34</v>
      </c>
      <c r="K151" s="25">
        <v>11</v>
      </c>
      <c r="L151" s="25">
        <v>11445</v>
      </c>
      <c r="M151" s="25">
        <v>0</v>
      </c>
    </row>
    <row r="152" spans="1:13" x14ac:dyDescent="0.2">
      <c r="A152" s="20" t="s">
        <v>5774</v>
      </c>
      <c r="B152" s="25" t="s">
        <v>1366</v>
      </c>
      <c r="C152" s="25" t="s">
        <v>1368</v>
      </c>
      <c r="D152" s="25" t="s">
        <v>5778</v>
      </c>
      <c r="E152" s="25" t="s">
        <v>4942</v>
      </c>
      <c r="F152" s="25">
        <v>46</v>
      </c>
      <c r="G152" s="25">
        <v>-117</v>
      </c>
      <c r="H152" s="25">
        <v>36701.199999999997</v>
      </c>
      <c r="I152" s="25">
        <v>-189.6</v>
      </c>
      <c r="J152" s="25">
        <v>42</v>
      </c>
      <c r="K152" s="25">
        <v>-10</v>
      </c>
      <c r="L152" s="25">
        <v>11690</v>
      </c>
      <c r="M152" s="25">
        <v>-2</v>
      </c>
    </row>
    <row r="153" spans="1:13" x14ac:dyDescent="0.2">
      <c r="A153" s="20" t="s">
        <v>5774</v>
      </c>
      <c r="B153" s="25" t="s">
        <v>1369</v>
      </c>
      <c r="C153" s="25" t="s">
        <v>1371</v>
      </c>
      <c r="D153" s="25" t="s">
        <v>5778</v>
      </c>
      <c r="E153" s="25" t="s">
        <v>4943</v>
      </c>
      <c r="F153" s="25">
        <v>42</v>
      </c>
      <c r="G153" s="25">
        <v>-95</v>
      </c>
      <c r="H153" s="25">
        <v>33040.300000000003</v>
      </c>
      <c r="I153" s="25">
        <v>-159.30000000000001</v>
      </c>
      <c r="J153" s="25">
        <v>33</v>
      </c>
      <c r="K153" s="25">
        <v>14</v>
      </c>
      <c r="L153" s="25">
        <v>12205</v>
      </c>
      <c r="M153" s="25">
        <v>-7</v>
      </c>
    </row>
    <row r="154" spans="1:13" x14ac:dyDescent="0.2">
      <c r="A154" s="20" t="s">
        <v>5774</v>
      </c>
      <c r="B154" s="25" t="s">
        <v>1375</v>
      </c>
      <c r="C154" s="25" t="s">
        <v>1377</v>
      </c>
      <c r="D154" s="25" t="s">
        <v>5778</v>
      </c>
      <c r="E154" s="25" t="s">
        <v>4945</v>
      </c>
      <c r="F154" s="25">
        <v>26</v>
      </c>
      <c r="G154" s="25">
        <v>-6</v>
      </c>
      <c r="H154" s="25">
        <v>21386.5</v>
      </c>
      <c r="I154" s="25">
        <v>-62.7</v>
      </c>
      <c r="J154" s="25">
        <v>49</v>
      </c>
      <c r="K154" s="25">
        <v>-28</v>
      </c>
      <c r="L154" s="25">
        <v>10225</v>
      </c>
      <c r="M154" s="25">
        <v>11</v>
      </c>
    </row>
    <row r="155" spans="1:13" x14ac:dyDescent="0.2">
      <c r="A155" s="20" t="s">
        <v>5774</v>
      </c>
      <c r="B155" s="25" t="s">
        <v>1387</v>
      </c>
      <c r="C155" s="25" t="s">
        <v>1389</v>
      </c>
      <c r="D155" s="25" t="s">
        <v>5778</v>
      </c>
      <c r="E155" s="25" t="s">
        <v>4952</v>
      </c>
      <c r="F155" s="25">
        <v>25</v>
      </c>
      <c r="G155" s="25">
        <v>-1</v>
      </c>
      <c r="H155" s="25">
        <v>17973</v>
      </c>
      <c r="I155" s="25">
        <v>-34.4</v>
      </c>
      <c r="J155" s="25">
        <v>28</v>
      </c>
      <c r="K155" s="25">
        <v>27</v>
      </c>
      <c r="L155" s="25">
        <v>11261</v>
      </c>
      <c r="M155" s="25">
        <v>2</v>
      </c>
    </row>
    <row r="156" spans="1:13" x14ac:dyDescent="0.2">
      <c r="A156" s="20" t="s">
        <v>5774</v>
      </c>
      <c r="B156" s="25" t="s">
        <v>1390</v>
      </c>
      <c r="C156" s="25" t="s">
        <v>1392</v>
      </c>
      <c r="D156" s="25" t="s">
        <v>5778</v>
      </c>
      <c r="E156" s="25" t="s">
        <v>4953</v>
      </c>
      <c r="F156" s="25">
        <v>21</v>
      </c>
      <c r="G156" s="25">
        <v>21</v>
      </c>
      <c r="H156" s="25">
        <v>14992.9</v>
      </c>
      <c r="I156" s="25">
        <v>-9.6999999999999993</v>
      </c>
      <c r="J156" s="25">
        <v>29</v>
      </c>
      <c r="K156" s="25">
        <v>24</v>
      </c>
      <c r="L156" s="25">
        <v>11823</v>
      </c>
      <c r="M156" s="25">
        <v>-3</v>
      </c>
    </row>
    <row r="157" spans="1:13" x14ac:dyDescent="0.2">
      <c r="A157" s="20" t="s">
        <v>5774</v>
      </c>
      <c r="B157" s="25" t="s">
        <v>1393</v>
      </c>
      <c r="C157" s="25" t="s">
        <v>1395</v>
      </c>
      <c r="D157" s="25" t="s">
        <v>5778</v>
      </c>
      <c r="E157" s="25" t="s">
        <v>4954</v>
      </c>
      <c r="F157" s="25">
        <v>38</v>
      </c>
      <c r="G157" s="25">
        <v>-73</v>
      </c>
      <c r="H157" s="25">
        <v>28173.599999999999</v>
      </c>
      <c r="I157" s="25">
        <v>-119</v>
      </c>
      <c r="J157" s="25">
        <v>48</v>
      </c>
      <c r="K157" s="25">
        <v>-25</v>
      </c>
      <c r="L157" s="25">
        <v>12151</v>
      </c>
      <c r="M157" s="25">
        <v>-6</v>
      </c>
    </row>
    <row r="158" spans="1:13" x14ac:dyDescent="0.2">
      <c r="A158" s="20" t="s">
        <v>5774</v>
      </c>
      <c r="B158" s="25" t="s">
        <v>1396</v>
      </c>
      <c r="C158" s="25" t="s">
        <v>1398</v>
      </c>
      <c r="D158" s="25" t="s">
        <v>5778</v>
      </c>
      <c r="E158" s="25" t="s">
        <v>4955</v>
      </c>
      <c r="F158" s="25">
        <v>23</v>
      </c>
      <c r="G158" s="25">
        <v>10</v>
      </c>
      <c r="H158" s="25">
        <v>17135.599999999999</v>
      </c>
      <c r="I158" s="25">
        <v>-27.5</v>
      </c>
      <c r="J158" s="25">
        <v>40</v>
      </c>
      <c r="K158" s="25">
        <v>-4</v>
      </c>
      <c r="L158" s="25">
        <v>11314</v>
      </c>
      <c r="M158" s="25">
        <v>1</v>
      </c>
    </row>
    <row r="159" spans="1:13" x14ac:dyDescent="0.2">
      <c r="A159" s="20" t="s">
        <v>5774</v>
      </c>
      <c r="B159" s="25" t="s">
        <v>1399</v>
      </c>
      <c r="C159" s="25" t="s">
        <v>1401</v>
      </c>
      <c r="D159" s="25" t="s">
        <v>5778</v>
      </c>
      <c r="E159" s="25" t="s">
        <v>4958</v>
      </c>
      <c r="F159" s="25">
        <v>43</v>
      </c>
      <c r="G159" s="25">
        <v>-20</v>
      </c>
      <c r="H159" s="25">
        <v>31705.8</v>
      </c>
      <c r="I159" s="25">
        <v>-24.9</v>
      </c>
      <c r="J159" s="25">
        <v>50</v>
      </c>
      <c r="K159" s="25">
        <v>-20</v>
      </c>
      <c r="L159" s="25">
        <v>11783</v>
      </c>
      <c r="M159" s="25">
        <v>-3</v>
      </c>
    </row>
    <row r="160" spans="1:13" x14ac:dyDescent="0.2">
      <c r="A160" s="20" t="s">
        <v>5774</v>
      </c>
      <c r="B160" s="25" t="s">
        <v>1402</v>
      </c>
      <c r="C160" s="25" t="s">
        <v>1404</v>
      </c>
      <c r="D160" s="25" t="s">
        <v>5778</v>
      </c>
      <c r="E160" s="25" t="s">
        <v>4959</v>
      </c>
      <c r="F160" s="25">
        <v>45</v>
      </c>
      <c r="G160" s="25">
        <v>-28</v>
      </c>
      <c r="H160" s="25">
        <v>28638.3</v>
      </c>
      <c r="I160" s="25">
        <v>-11.7</v>
      </c>
      <c r="J160" s="25">
        <v>46</v>
      </c>
      <c r="K160" s="25">
        <v>-10</v>
      </c>
      <c r="L160" s="25">
        <v>12135</v>
      </c>
      <c r="M160" s="25">
        <v>-6</v>
      </c>
    </row>
    <row r="161" spans="1:13" x14ac:dyDescent="0.2">
      <c r="A161" s="20" t="s">
        <v>5774</v>
      </c>
      <c r="B161" s="25" t="s">
        <v>1408</v>
      </c>
      <c r="C161" s="25" t="s">
        <v>1410</v>
      </c>
      <c r="D161" s="25" t="s">
        <v>5778</v>
      </c>
      <c r="E161" s="25" t="s">
        <v>4961</v>
      </c>
      <c r="F161" s="25">
        <v>31</v>
      </c>
      <c r="G161" s="25">
        <v>-34</v>
      </c>
      <c r="H161" s="25">
        <v>22721.4</v>
      </c>
      <c r="I161" s="25">
        <v>-73.8</v>
      </c>
      <c r="J161" s="25">
        <v>50</v>
      </c>
      <c r="K161" s="25">
        <v>-31</v>
      </c>
      <c r="L161" s="25">
        <v>11376</v>
      </c>
      <c r="M161" s="25">
        <v>1</v>
      </c>
    </row>
    <row r="162" spans="1:13" x14ac:dyDescent="0.2">
      <c r="A162" s="20" t="s">
        <v>5774</v>
      </c>
      <c r="B162" s="25" t="s">
        <v>1414</v>
      </c>
      <c r="C162" s="25" t="s">
        <v>1416</v>
      </c>
      <c r="D162" s="25" t="s">
        <v>5778</v>
      </c>
      <c r="E162" s="25" t="s">
        <v>4963</v>
      </c>
      <c r="F162" s="25">
        <v>28</v>
      </c>
      <c r="G162" s="25">
        <v>-17</v>
      </c>
      <c r="H162" s="25">
        <v>21560.3</v>
      </c>
      <c r="I162" s="25">
        <v>-64.2</v>
      </c>
      <c r="J162" s="25">
        <v>56</v>
      </c>
      <c r="K162" s="25">
        <v>-46</v>
      </c>
      <c r="L162" s="25">
        <v>11823</v>
      </c>
      <c r="M162" s="25">
        <v>-3</v>
      </c>
    </row>
    <row r="163" spans="1:13" x14ac:dyDescent="0.2">
      <c r="A163" s="20" t="s">
        <v>5774</v>
      </c>
      <c r="B163" s="25" t="s">
        <v>1420</v>
      </c>
      <c r="C163" s="25" t="s">
        <v>1422</v>
      </c>
      <c r="D163" s="25" t="s">
        <v>5778</v>
      </c>
      <c r="E163" s="25" t="s">
        <v>4965</v>
      </c>
      <c r="F163" s="25">
        <v>35</v>
      </c>
      <c r="G163" s="25">
        <v>-56</v>
      </c>
      <c r="H163" s="25">
        <v>26590.3</v>
      </c>
      <c r="I163" s="25">
        <v>-105.9</v>
      </c>
      <c r="J163" s="25">
        <v>45</v>
      </c>
      <c r="K163" s="25">
        <v>-18</v>
      </c>
      <c r="L163" s="25">
        <v>11615</v>
      </c>
      <c r="M163" s="25">
        <v>-1</v>
      </c>
    </row>
    <row r="164" spans="1:13" x14ac:dyDescent="0.2">
      <c r="A164" s="20" t="s">
        <v>5774</v>
      </c>
      <c r="B164" s="25" t="s">
        <v>1423</v>
      </c>
      <c r="C164" s="25" t="s">
        <v>1425</v>
      </c>
      <c r="D164" s="25" t="s">
        <v>5778</v>
      </c>
      <c r="E164" s="25" t="s">
        <v>4966</v>
      </c>
      <c r="F164" s="25">
        <v>19</v>
      </c>
      <c r="G164" s="25">
        <v>33</v>
      </c>
      <c r="H164" s="25">
        <v>10463.200000000001</v>
      </c>
      <c r="I164" s="25">
        <v>27.8</v>
      </c>
      <c r="J164" s="25">
        <v>36</v>
      </c>
      <c r="K164" s="25">
        <v>6</v>
      </c>
      <c r="L164" s="25">
        <v>12258</v>
      </c>
      <c r="M164" s="25">
        <v>-7</v>
      </c>
    </row>
    <row r="165" spans="1:13" x14ac:dyDescent="0.2">
      <c r="A165" s="20" t="s">
        <v>5774</v>
      </c>
      <c r="B165" s="25" t="s">
        <v>931</v>
      </c>
      <c r="C165" s="25" t="s">
        <v>933</v>
      </c>
      <c r="D165" s="25" t="s">
        <v>5779</v>
      </c>
      <c r="E165" s="25" t="s">
        <v>4793</v>
      </c>
      <c r="F165" s="25">
        <v>28</v>
      </c>
      <c r="G165" s="25">
        <v>35</v>
      </c>
      <c r="H165" s="25">
        <v>16463.8</v>
      </c>
      <c r="I165" s="25">
        <v>40.5</v>
      </c>
      <c r="J165" s="25">
        <v>42</v>
      </c>
      <c r="K165" s="25">
        <v>0</v>
      </c>
      <c r="L165" s="25">
        <v>11615</v>
      </c>
      <c r="M165" s="25">
        <v>-2</v>
      </c>
    </row>
    <row r="166" spans="1:13" x14ac:dyDescent="0.2">
      <c r="A166" s="20" t="s">
        <v>5774</v>
      </c>
      <c r="B166" s="25" t="s">
        <v>1084</v>
      </c>
      <c r="C166" s="25" t="s">
        <v>1086</v>
      </c>
      <c r="D166" s="25" t="s">
        <v>5779</v>
      </c>
      <c r="E166" s="25" t="s">
        <v>4845</v>
      </c>
      <c r="F166" s="25">
        <v>28</v>
      </c>
      <c r="G166" s="25">
        <v>-17</v>
      </c>
      <c r="H166" s="25">
        <v>25504.1</v>
      </c>
      <c r="I166" s="25">
        <v>-96.9</v>
      </c>
      <c r="J166" s="25">
        <v>49</v>
      </c>
      <c r="K166" s="25">
        <v>-28</v>
      </c>
      <c r="L166" s="25">
        <v>12029</v>
      </c>
      <c r="M166" s="25">
        <v>-5</v>
      </c>
    </row>
    <row r="167" spans="1:13" x14ac:dyDescent="0.2">
      <c r="A167" s="20" t="s">
        <v>5774</v>
      </c>
      <c r="B167" s="25" t="s">
        <v>1087</v>
      </c>
      <c r="C167" s="25" t="s">
        <v>1089</v>
      </c>
      <c r="D167" s="25" t="s">
        <v>5779</v>
      </c>
      <c r="E167" s="25" t="s">
        <v>4846</v>
      </c>
      <c r="F167" s="25">
        <v>38</v>
      </c>
      <c r="G167" s="25">
        <v>-73</v>
      </c>
      <c r="H167" s="25">
        <v>33390.800000000003</v>
      </c>
      <c r="I167" s="25">
        <v>-162.19999999999999</v>
      </c>
      <c r="J167" s="25">
        <v>38</v>
      </c>
      <c r="K167" s="25">
        <v>1</v>
      </c>
      <c r="L167" s="25">
        <v>12812</v>
      </c>
      <c r="M167" s="25">
        <v>-12</v>
      </c>
    </row>
    <row r="168" spans="1:13" x14ac:dyDescent="0.2">
      <c r="A168" s="20" t="s">
        <v>5774</v>
      </c>
      <c r="B168" s="25" t="s">
        <v>298</v>
      </c>
      <c r="C168" s="25" t="s">
        <v>300</v>
      </c>
      <c r="D168" s="25" t="s">
        <v>5780</v>
      </c>
      <c r="E168" s="25" t="s">
        <v>4128</v>
      </c>
      <c r="F168" s="25">
        <v>91</v>
      </c>
      <c r="G168" s="25">
        <v>-367</v>
      </c>
      <c r="H168" s="25">
        <v>53715.199999999997</v>
      </c>
      <c r="I168" s="25">
        <v>-330.7</v>
      </c>
      <c r="J168" s="25">
        <v>69</v>
      </c>
      <c r="K168" s="25">
        <v>-80</v>
      </c>
      <c r="L168" s="25">
        <v>11136</v>
      </c>
      <c r="M168" s="25">
        <v>3</v>
      </c>
    </row>
    <row r="169" spans="1:13" x14ac:dyDescent="0.2">
      <c r="A169" s="20" t="s">
        <v>5774</v>
      </c>
      <c r="B169" s="25" t="s">
        <v>301</v>
      </c>
      <c r="C169" s="25" t="s">
        <v>303</v>
      </c>
      <c r="D169" s="25" t="s">
        <v>5780</v>
      </c>
      <c r="E169" s="25" t="s">
        <v>4129</v>
      </c>
      <c r="F169" s="25">
        <v>23</v>
      </c>
      <c r="G169" s="25">
        <v>10</v>
      </c>
      <c r="H169" s="25">
        <v>14177.2</v>
      </c>
      <c r="I169" s="25">
        <v>-3</v>
      </c>
      <c r="J169" s="25">
        <v>39</v>
      </c>
      <c r="K169" s="25">
        <v>-2</v>
      </c>
      <c r="L169" s="25">
        <v>12485</v>
      </c>
      <c r="M169" s="25">
        <v>-9</v>
      </c>
    </row>
    <row r="170" spans="1:13" x14ac:dyDescent="0.2">
      <c r="A170" s="20" t="s">
        <v>5774</v>
      </c>
      <c r="B170" s="25" t="s">
        <v>304</v>
      </c>
      <c r="C170" s="25" t="s">
        <v>306</v>
      </c>
      <c r="D170" s="25" t="s">
        <v>5780</v>
      </c>
      <c r="E170" s="25" t="s">
        <v>4138</v>
      </c>
      <c r="F170" s="25">
        <v>41</v>
      </c>
      <c r="G170" s="25">
        <v>-13</v>
      </c>
      <c r="H170" s="25">
        <v>30214.1</v>
      </c>
      <c r="I170" s="25">
        <v>-18.5</v>
      </c>
      <c r="J170" s="25">
        <v>54</v>
      </c>
      <c r="K170" s="25">
        <v>-29</v>
      </c>
      <c r="L170" s="25">
        <v>11456</v>
      </c>
      <c r="M170" s="25">
        <v>0</v>
      </c>
    </row>
    <row r="171" spans="1:13" x14ac:dyDescent="0.2">
      <c r="A171" s="20" t="s">
        <v>5774</v>
      </c>
      <c r="B171" s="25" t="s">
        <v>334</v>
      </c>
      <c r="C171" s="25" t="s">
        <v>336</v>
      </c>
      <c r="D171" s="25" t="s">
        <v>5780</v>
      </c>
      <c r="E171" s="25" t="s">
        <v>4198</v>
      </c>
      <c r="F171" s="25">
        <v>70</v>
      </c>
      <c r="G171" s="25">
        <v>-251</v>
      </c>
      <c r="H171" s="25">
        <v>40161.800000000003</v>
      </c>
      <c r="I171" s="25">
        <v>-218.3</v>
      </c>
      <c r="J171" s="25">
        <v>49</v>
      </c>
      <c r="K171" s="25">
        <v>-28</v>
      </c>
      <c r="L171" s="25">
        <v>11046</v>
      </c>
      <c r="M171" s="25">
        <v>4</v>
      </c>
    </row>
    <row r="172" spans="1:13" x14ac:dyDescent="0.2">
      <c r="A172" s="20" t="s">
        <v>5774</v>
      </c>
      <c r="B172" s="25" t="s">
        <v>337</v>
      </c>
      <c r="C172" s="25" t="s">
        <v>339</v>
      </c>
      <c r="D172" s="25" t="s">
        <v>5780</v>
      </c>
      <c r="E172" s="25" t="s">
        <v>4205</v>
      </c>
      <c r="F172" s="25">
        <v>37</v>
      </c>
      <c r="G172" s="25">
        <v>-67</v>
      </c>
      <c r="H172" s="25">
        <v>36883.800000000003</v>
      </c>
      <c r="I172" s="25">
        <v>-191.2</v>
      </c>
      <c r="J172" s="25">
        <v>60</v>
      </c>
      <c r="K172" s="25">
        <v>-57</v>
      </c>
      <c r="L172" s="25">
        <v>12049</v>
      </c>
      <c r="M172" s="25">
        <v>-5</v>
      </c>
    </row>
    <row r="173" spans="1:13" x14ac:dyDescent="0.2">
      <c r="A173" s="20" t="s">
        <v>5774</v>
      </c>
      <c r="B173" s="25" t="s">
        <v>340</v>
      </c>
      <c r="C173" s="25" t="s">
        <v>342</v>
      </c>
      <c r="D173" s="25" t="s">
        <v>5780</v>
      </c>
      <c r="E173" s="25" t="s">
        <v>4219</v>
      </c>
      <c r="F173" s="25">
        <v>38</v>
      </c>
      <c r="G173" s="25">
        <v>-73</v>
      </c>
      <c r="H173" s="25">
        <v>21405.9</v>
      </c>
      <c r="I173" s="25">
        <v>-62.9</v>
      </c>
      <c r="J173" s="25">
        <v>47</v>
      </c>
      <c r="K173" s="25">
        <v>-23</v>
      </c>
      <c r="L173" s="25">
        <v>11064</v>
      </c>
      <c r="M173" s="25">
        <v>3</v>
      </c>
    </row>
    <row r="174" spans="1:13" x14ac:dyDescent="0.2">
      <c r="A174" s="20" t="s">
        <v>5774</v>
      </c>
      <c r="B174" s="25" t="s">
        <v>343</v>
      </c>
      <c r="C174" s="25" t="s">
        <v>345</v>
      </c>
      <c r="D174" s="25" t="s">
        <v>5780</v>
      </c>
      <c r="E174" s="25" t="s">
        <v>4226</v>
      </c>
      <c r="F174" s="25">
        <v>26</v>
      </c>
      <c r="G174" s="25">
        <v>-6</v>
      </c>
      <c r="H174" s="25">
        <v>15902.9</v>
      </c>
      <c r="I174" s="25">
        <v>-17.3</v>
      </c>
      <c r="J174" s="25">
        <v>30</v>
      </c>
      <c r="K174" s="25">
        <v>22</v>
      </c>
      <c r="L174" s="25">
        <v>11930</v>
      </c>
      <c r="M174" s="25">
        <v>-4</v>
      </c>
    </row>
    <row r="175" spans="1:13" x14ac:dyDescent="0.2">
      <c r="A175" s="20" t="s">
        <v>5774</v>
      </c>
      <c r="B175" s="25" t="s">
        <v>346</v>
      </c>
      <c r="C175" s="25" t="s">
        <v>348</v>
      </c>
      <c r="D175" s="25" t="s">
        <v>5780</v>
      </c>
      <c r="E175" s="25" t="s">
        <v>4229</v>
      </c>
      <c r="F175" s="25">
        <v>37</v>
      </c>
      <c r="G175" s="25">
        <v>-67</v>
      </c>
      <c r="H175" s="25">
        <v>21081.3</v>
      </c>
      <c r="I175" s="25">
        <v>-60.2</v>
      </c>
      <c r="J175" s="25">
        <v>44</v>
      </c>
      <c r="K175" s="25">
        <v>-15</v>
      </c>
      <c r="L175" s="25">
        <v>10976</v>
      </c>
      <c r="M175" s="25">
        <v>4</v>
      </c>
    </row>
    <row r="176" spans="1:13" x14ac:dyDescent="0.2">
      <c r="A176" s="20" t="s">
        <v>5774</v>
      </c>
      <c r="B176" s="25" t="s">
        <v>349</v>
      </c>
      <c r="C176" s="25" t="s">
        <v>351</v>
      </c>
      <c r="D176" s="25" t="s">
        <v>5780</v>
      </c>
      <c r="E176" s="25" t="s">
        <v>4239</v>
      </c>
      <c r="F176" s="25">
        <v>31</v>
      </c>
      <c r="G176" s="25">
        <v>24</v>
      </c>
      <c r="H176" s="25">
        <v>18372.099999999999</v>
      </c>
      <c r="I176" s="25">
        <v>32.299999999999997</v>
      </c>
      <c r="J176" s="25">
        <v>54</v>
      </c>
      <c r="K176" s="25">
        <v>-29</v>
      </c>
      <c r="L176" s="25">
        <v>9917</v>
      </c>
      <c r="M176" s="25">
        <v>13</v>
      </c>
    </row>
    <row r="177" spans="1:13" x14ac:dyDescent="0.2">
      <c r="A177" s="20" t="s">
        <v>5774</v>
      </c>
      <c r="B177" s="25" t="s">
        <v>352</v>
      </c>
      <c r="C177" s="25" t="s">
        <v>354</v>
      </c>
      <c r="D177" s="25" t="s">
        <v>5780</v>
      </c>
      <c r="E177" s="25" t="s">
        <v>4254</v>
      </c>
      <c r="F177" s="25">
        <v>25</v>
      </c>
      <c r="G177" s="25">
        <v>-1</v>
      </c>
      <c r="H177" s="25">
        <v>17486.599999999999</v>
      </c>
      <c r="I177" s="25">
        <v>-30.4</v>
      </c>
      <c r="J177" s="25">
        <v>41</v>
      </c>
      <c r="K177" s="25">
        <v>-7</v>
      </c>
      <c r="L177" s="25">
        <v>12595</v>
      </c>
      <c r="M177" s="25">
        <v>-10</v>
      </c>
    </row>
    <row r="178" spans="1:13" x14ac:dyDescent="0.2">
      <c r="A178" s="20" t="s">
        <v>5774</v>
      </c>
      <c r="B178" s="25" t="s">
        <v>355</v>
      </c>
      <c r="C178" s="25" t="s">
        <v>357</v>
      </c>
      <c r="D178" s="25" t="s">
        <v>5780</v>
      </c>
      <c r="E178" s="25" t="s">
        <v>4263</v>
      </c>
      <c r="F178" s="25">
        <v>24</v>
      </c>
      <c r="G178" s="25">
        <v>5</v>
      </c>
      <c r="H178" s="25">
        <v>15599.5</v>
      </c>
      <c r="I178" s="25">
        <v>-14.8</v>
      </c>
      <c r="J178" s="25">
        <v>34</v>
      </c>
      <c r="K178" s="25">
        <v>11</v>
      </c>
      <c r="L178" s="25">
        <v>12274</v>
      </c>
      <c r="M178" s="25">
        <v>-7</v>
      </c>
    </row>
    <row r="179" spans="1:13" x14ac:dyDescent="0.2">
      <c r="A179" s="20" t="s">
        <v>5774</v>
      </c>
      <c r="B179" s="25" t="s">
        <v>358</v>
      </c>
      <c r="C179" s="25" t="s">
        <v>360</v>
      </c>
      <c r="D179" s="25" t="s">
        <v>5780</v>
      </c>
      <c r="E179" s="25" t="s">
        <v>4264</v>
      </c>
      <c r="F179" s="25">
        <v>24</v>
      </c>
      <c r="G179" s="25">
        <v>5</v>
      </c>
      <c r="H179" s="25">
        <v>12744.7</v>
      </c>
      <c r="I179" s="25">
        <v>8.9</v>
      </c>
      <c r="J179" s="25">
        <v>39</v>
      </c>
      <c r="K179" s="25">
        <v>-2</v>
      </c>
      <c r="L179" s="25">
        <v>11064</v>
      </c>
      <c r="M179" s="25">
        <v>3</v>
      </c>
    </row>
    <row r="180" spans="1:13" x14ac:dyDescent="0.2">
      <c r="A180" s="20" t="s">
        <v>5774</v>
      </c>
      <c r="B180" s="25" t="s">
        <v>361</v>
      </c>
      <c r="C180" s="25" t="s">
        <v>363</v>
      </c>
      <c r="D180" s="25" t="s">
        <v>5780</v>
      </c>
      <c r="E180" s="25" t="s">
        <v>4270</v>
      </c>
      <c r="F180" s="25">
        <v>42</v>
      </c>
      <c r="G180" s="25">
        <v>-17</v>
      </c>
      <c r="H180" s="25">
        <v>24076.7</v>
      </c>
      <c r="I180" s="25">
        <v>7.8</v>
      </c>
      <c r="J180" s="25">
        <v>53</v>
      </c>
      <c r="K180" s="25">
        <v>-27</v>
      </c>
      <c r="L180" s="25">
        <v>10924</v>
      </c>
      <c r="M180" s="25">
        <v>5</v>
      </c>
    </row>
    <row r="181" spans="1:13" x14ac:dyDescent="0.2">
      <c r="A181" s="20" t="s">
        <v>5774</v>
      </c>
      <c r="B181" s="25" t="s">
        <v>364</v>
      </c>
      <c r="C181" s="25" t="s">
        <v>366</v>
      </c>
      <c r="D181" s="25" t="s">
        <v>5780</v>
      </c>
      <c r="E181" s="25" t="s">
        <v>4277</v>
      </c>
      <c r="F181" s="25">
        <v>32</v>
      </c>
      <c r="G181" s="25">
        <v>20</v>
      </c>
      <c r="H181" s="25">
        <v>27059.599999999999</v>
      </c>
      <c r="I181" s="25">
        <v>-4.9000000000000004</v>
      </c>
      <c r="J181" s="25">
        <v>40</v>
      </c>
      <c r="K181" s="25">
        <v>4</v>
      </c>
      <c r="L181" s="25">
        <v>11645</v>
      </c>
      <c r="M181" s="25">
        <v>-2</v>
      </c>
    </row>
    <row r="182" spans="1:13" x14ac:dyDescent="0.2">
      <c r="A182" s="20" t="s">
        <v>5774</v>
      </c>
      <c r="B182" s="25" t="s">
        <v>367</v>
      </c>
      <c r="C182" s="25" t="s">
        <v>369</v>
      </c>
      <c r="D182" s="25" t="s">
        <v>5780</v>
      </c>
      <c r="E182" s="25" t="s">
        <v>4289</v>
      </c>
      <c r="F182" s="25">
        <v>32</v>
      </c>
      <c r="G182" s="25">
        <v>-40</v>
      </c>
      <c r="H182" s="25">
        <v>19881.8</v>
      </c>
      <c r="I182" s="25">
        <v>-50.3</v>
      </c>
      <c r="J182" s="25">
        <v>39</v>
      </c>
      <c r="K182" s="25">
        <v>-2</v>
      </c>
      <c r="L182" s="25">
        <v>11448</v>
      </c>
      <c r="M182" s="25">
        <v>0</v>
      </c>
    </row>
    <row r="183" spans="1:13" x14ac:dyDescent="0.2">
      <c r="A183" s="20" t="s">
        <v>5774</v>
      </c>
      <c r="B183" s="25" t="s">
        <v>370</v>
      </c>
      <c r="C183" s="25" t="s">
        <v>372</v>
      </c>
      <c r="D183" s="25" t="s">
        <v>5780</v>
      </c>
      <c r="E183" s="25" t="s">
        <v>4294</v>
      </c>
      <c r="F183" s="25">
        <v>47</v>
      </c>
      <c r="G183" s="25">
        <v>-123</v>
      </c>
      <c r="H183" s="25">
        <v>27631.599999999999</v>
      </c>
      <c r="I183" s="25">
        <v>-114.5</v>
      </c>
      <c r="J183" s="25">
        <v>66</v>
      </c>
      <c r="K183" s="25">
        <v>-72</v>
      </c>
      <c r="L183" s="25">
        <v>11414</v>
      </c>
      <c r="M183" s="25">
        <v>0</v>
      </c>
    </row>
    <row r="184" spans="1:13" x14ac:dyDescent="0.2">
      <c r="A184" s="20" t="s">
        <v>5774</v>
      </c>
      <c r="B184" s="25" t="s">
        <v>373</v>
      </c>
      <c r="C184" s="25" t="s">
        <v>375</v>
      </c>
      <c r="D184" s="25" t="s">
        <v>5780</v>
      </c>
      <c r="E184" s="25" t="s">
        <v>4300</v>
      </c>
      <c r="F184" s="25">
        <v>39</v>
      </c>
      <c r="G184" s="25">
        <v>-6</v>
      </c>
      <c r="H184" s="25">
        <v>26233.8</v>
      </c>
      <c r="I184" s="25">
        <v>-1.4</v>
      </c>
      <c r="J184" s="25">
        <v>45</v>
      </c>
      <c r="K184" s="25">
        <v>-8</v>
      </c>
      <c r="L184" s="25">
        <v>10729</v>
      </c>
      <c r="M184" s="25">
        <v>6</v>
      </c>
    </row>
    <row r="185" spans="1:13" x14ac:dyDescent="0.2">
      <c r="A185" s="20" t="s">
        <v>5774</v>
      </c>
      <c r="B185" s="25" t="s">
        <v>376</v>
      </c>
      <c r="C185" s="25" t="s">
        <v>378</v>
      </c>
      <c r="D185" s="25" t="s">
        <v>5780</v>
      </c>
      <c r="E185" s="25" t="s">
        <v>4304</v>
      </c>
      <c r="F185" s="25">
        <v>11</v>
      </c>
      <c r="G185" s="25">
        <v>98</v>
      </c>
      <c r="H185" s="25">
        <v>2650.5</v>
      </c>
      <c r="I185" s="25">
        <v>99.7</v>
      </c>
      <c r="J185" s="25">
        <v>31</v>
      </c>
      <c r="K185" s="25">
        <v>26</v>
      </c>
      <c r="L185" s="25">
        <v>11586</v>
      </c>
      <c r="M185" s="25">
        <v>-1</v>
      </c>
    </row>
    <row r="186" spans="1:13" x14ac:dyDescent="0.2">
      <c r="A186" s="20" t="s">
        <v>5774</v>
      </c>
      <c r="B186" s="25" t="s">
        <v>379</v>
      </c>
      <c r="C186" s="25" t="s">
        <v>381</v>
      </c>
      <c r="D186" s="25" t="s">
        <v>5780</v>
      </c>
      <c r="E186" s="25" t="s">
        <v>4305</v>
      </c>
      <c r="F186" s="25">
        <v>11</v>
      </c>
      <c r="G186" s="25">
        <v>77</v>
      </c>
      <c r="H186" s="25">
        <v>2755</v>
      </c>
      <c r="I186" s="25">
        <v>91.7</v>
      </c>
      <c r="J186" s="25">
        <v>38</v>
      </c>
      <c r="K186" s="25">
        <v>1</v>
      </c>
      <c r="L186" s="25">
        <v>12461</v>
      </c>
      <c r="M186" s="25">
        <v>-9</v>
      </c>
    </row>
    <row r="187" spans="1:13" x14ac:dyDescent="0.2">
      <c r="A187" s="20" t="s">
        <v>5774</v>
      </c>
      <c r="B187" s="25" t="s">
        <v>382</v>
      </c>
      <c r="C187" s="25" t="s">
        <v>384</v>
      </c>
      <c r="D187" s="25" t="s">
        <v>5780</v>
      </c>
      <c r="E187" s="25" t="s">
        <v>4306</v>
      </c>
      <c r="F187" s="25">
        <v>42</v>
      </c>
      <c r="G187" s="25">
        <v>-95</v>
      </c>
      <c r="H187" s="25">
        <v>30682.6</v>
      </c>
      <c r="I187" s="25">
        <v>-139.80000000000001</v>
      </c>
      <c r="J187" s="25">
        <v>44</v>
      </c>
      <c r="K187" s="25">
        <v>-15</v>
      </c>
      <c r="L187" s="25">
        <v>11923</v>
      </c>
      <c r="M187" s="25">
        <v>-4</v>
      </c>
    </row>
    <row r="188" spans="1:13" x14ac:dyDescent="0.2">
      <c r="A188" s="20" t="s">
        <v>5774</v>
      </c>
      <c r="B188" s="25" t="s">
        <v>385</v>
      </c>
      <c r="C188" s="25" t="s">
        <v>387</v>
      </c>
      <c r="D188" s="25" t="s">
        <v>5780</v>
      </c>
      <c r="E188" s="25" t="s">
        <v>4308</v>
      </c>
      <c r="F188" s="25">
        <v>37</v>
      </c>
      <c r="G188" s="25">
        <v>2</v>
      </c>
      <c r="H188" s="25">
        <v>17481</v>
      </c>
      <c r="I188" s="25">
        <v>36.1</v>
      </c>
      <c r="J188" s="25">
        <v>64</v>
      </c>
      <c r="K188" s="25">
        <v>-53</v>
      </c>
      <c r="L188" s="25">
        <v>10931</v>
      </c>
      <c r="M188" s="25">
        <v>4</v>
      </c>
    </row>
    <row r="189" spans="1:13" x14ac:dyDescent="0.2">
      <c r="A189" s="20" t="s">
        <v>5774</v>
      </c>
      <c r="B189" s="25" t="s">
        <v>388</v>
      </c>
      <c r="C189" s="25" t="s">
        <v>390</v>
      </c>
      <c r="D189" s="25" t="s">
        <v>5780</v>
      </c>
      <c r="E189" s="25" t="s">
        <v>4313</v>
      </c>
      <c r="F189" s="25">
        <v>23</v>
      </c>
      <c r="G189" s="25">
        <v>10</v>
      </c>
      <c r="H189" s="25">
        <v>14389.9</v>
      </c>
      <c r="I189" s="25">
        <v>-4.7</v>
      </c>
      <c r="J189" s="25">
        <v>40</v>
      </c>
      <c r="K189" s="25">
        <v>-4</v>
      </c>
      <c r="L189" s="25">
        <v>11603</v>
      </c>
      <c r="M189" s="25">
        <v>-1</v>
      </c>
    </row>
    <row r="190" spans="1:13" x14ac:dyDescent="0.2">
      <c r="A190" s="20" t="s">
        <v>5774</v>
      </c>
      <c r="B190" s="25" t="s">
        <v>391</v>
      </c>
      <c r="C190" s="25" t="s">
        <v>393</v>
      </c>
      <c r="D190" s="25" t="s">
        <v>5780</v>
      </c>
      <c r="E190" s="25" t="s">
        <v>4317</v>
      </c>
      <c r="F190" s="25">
        <v>46</v>
      </c>
      <c r="G190" s="25">
        <v>-31</v>
      </c>
      <c r="H190" s="25">
        <v>30612.3</v>
      </c>
      <c r="I190" s="25">
        <v>-20.2</v>
      </c>
      <c r="J190" s="25">
        <v>62</v>
      </c>
      <c r="K190" s="25">
        <v>-48</v>
      </c>
      <c r="L190" s="25">
        <v>11787</v>
      </c>
      <c r="M190" s="25">
        <v>-3</v>
      </c>
    </row>
    <row r="191" spans="1:13" x14ac:dyDescent="0.2">
      <c r="A191" s="20" t="s">
        <v>5774</v>
      </c>
      <c r="B191" s="25" t="s">
        <v>394</v>
      </c>
      <c r="C191" s="25" t="s">
        <v>396</v>
      </c>
      <c r="D191" s="25" t="s">
        <v>5780</v>
      </c>
      <c r="E191" s="25" t="s">
        <v>4318</v>
      </c>
      <c r="F191" s="25">
        <v>41</v>
      </c>
      <c r="G191" s="25">
        <v>-13</v>
      </c>
      <c r="H191" s="25">
        <v>31076.1</v>
      </c>
      <c r="I191" s="25">
        <v>-22.2</v>
      </c>
      <c r="J191" s="25">
        <v>60</v>
      </c>
      <c r="K191" s="25">
        <v>-43</v>
      </c>
      <c r="L191" s="25">
        <v>11432</v>
      </c>
      <c r="M191" s="25">
        <v>0</v>
      </c>
    </row>
    <row r="192" spans="1:13" x14ac:dyDescent="0.2">
      <c r="A192" s="20" t="s">
        <v>5774</v>
      </c>
      <c r="B192" s="25" t="s">
        <v>397</v>
      </c>
      <c r="C192" s="25" t="s">
        <v>399</v>
      </c>
      <c r="D192" s="25" t="s">
        <v>5780</v>
      </c>
      <c r="E192" s="25" t="s">
        <v>4321</v>
      </c>
      <c r="F192" s="25">
        <v>44</v>
      </c>
      <c r="G192" s="25">
        <v>-106</v>
      </c>
      <c r="H192" s="25">
        <v>28593.4</v>
      </c>
      <c r="I192" s="25">
        <v>-122.5</v>
      </c>
      <c r="J192" s="25">
        <v>54</v>
      </c>
      <c r="K192" s="25">
        <v>-41</v>
      </c>
      <c r="L192" s="25">
        <v>12360</v>
      </c>
      <c r="M192" s="25">
        <v>-8</v>
      </c>
    </row>
    <row r="193" spans="1:13" x14ac:dyDescent="0.2">
      <c r="A193" s="20" t="s">
        <v>5774</v>
      </c>
      <c r="B193" s="25" t="s">
        <v>403</v>
      </c>
      <c r="C193" s="25" t="s">
        <v>405</v>
      </c>
      <c r="D193" s="25" t="s">
        <v>5780</v>
      </c>
      <c r="E193" s="25" t="s">
        <v>4325</v>
      </c>
      <c r="F193" s="25">
        <v>32</v>
      </c>
      <c r="G193" s="25">
        <v>-40</v>
      </c>
      <c r="H193" s="25">
        <v>20421.400000000001</v>
      </c>
      <c r="I193" s="25">
        <v>-54.7</v>
      </c>
      <c r="J193" s="25">
        <v>25</v>
      </c>
      <c r="K193" s="25">
        <v>35</v>
      </c>
      <c r="L193" s="25">
        <v>11305</v>
      </c>
      <c r="M193" s="25">
        <v>1</v>
      </c>
    </row>
    <row r="194" spans="1:13" x14ac:dyDescent="0.2">
      <c r="A194" s="20" t="s">
        <v>5774</v>
      </c>
      <c r="B194" s="25" t="s">
        <v>406</v>
      </c>
      <c r="C194" s="25" t="s">
        <v>408</v>
      </c>
      <c r="D194" s="25" t="s">
        <v>5780</v>
      </c>
      <c r="E194" s="25" t="s">
        <v>4326</v>
      </c>
      <c r="F194" s="25">
        <v>40</v>
      </c>
      <c r="G194" s="25">
        <v>-9</v>
      </c>
      <c r="H194" s="25">
        <v>28817.200000000001</v>
      </c>
      <c r="I194" s="25">
        <v>-12.5</v>
      </c>
      <c r="J194" s="25">
        <v>57</v>
      </c>
      <c r="K194" s="25">
        <v>-36</v>
      </c>
      <c r="L194" s="25">
        <v>11499</v>
      </c>
      <c r="M194" s="25">
        <v>-1</v>
      </c>
    </row>
    <row r="195" spans="1:13" x14ac:dyDescent="0.2">
      <c r="A195" s="20" t="s">
        <v>5774</v>
      </c>
      <c r="B195" s="25" t="s">
        <v>409</v>
      </c>
      <c r="C195" s="25" t="s">
        <v>411</v>
      </c>
      <c r="D195" s="25" t="s">
        <v>5780</v>
      </c>
      <c r="E195" s="25" t="s">
        <v>4333</v>
      </c>
      <c r="F195" s="25">
        <v>30</v>
      </c>
      <c r="G195" s="25">
        <v>-29</v>
      </c>
      <c r="H195" s="25">
        <v>14133.3</v>
      </c>
      <c r="I195" s="25">
        <v>-2.6</v>
      </c>
      <c r="J195" s="25">
        <v>46</v>
      </c>
      <c r="K195" s="25">
        <v>-20</v>
      </c>
      <c r="L195" s="25">
        <v>10536</v>
      </c>
      <c r="M195" s="25">
        <v>8</v>
      </c>
    </row>
    <row r="196" spans="1:13" x14ac:dyDescent="0.2">
      <c r="A196" s="20" t="s">
        <v>5774</v>
      </c>
      <c r="B196" s="25" t="s">
        <v>412</v>
      </c>
      <c r="C196" s="25" t="s">
        <v>414</v>
      </c>
      <c r="D196" s="25" t="s">
        <v>5780</v>
      </c>
      <c r="E196" s="25" t="s">
        <v>4337</v>
      </c>
      <c r="F196" s="25">
        <v>27</v>
      </c>
      <c r="G196" s="25">
        <v>-12</v>
      </c>
      <c r="H196" s="25">
        <v>16000</v>
      </c>
      <c r="I196" s="25">
        <v>-18.100000000000001</v>
      </c>
      <c r="J196" s="25">
        <v>37</v>
      </c>
      <c r="K196" s="25">
        <v>3</v>
      </c>
      <c r="L196" s="25">
        <v>9291</v>
      </c>
      <c r="M196" s="25">
        <v>19</v>
      </c>
    </row>
    <row r="197" spans="1:13" x14ac:dyDescent="0.2">
      <c r="A197" s="20" t="s">
        <v>5774</v>
      </c>
      <c r="B197" s="25" t="s">
        <v>415</v>
      </c>
      <c r="C197" s="25" t="s">
        <v>417</v>
      </c>
      <c r="D197" s="25" t="s">
        <v>5780</v>
      </c>
      <c r="E197" s="25" t="s">
        <v>4340</v>
      </c>
      <c r="F197" s="25">
        <v>29</v>
      </c>
      <c r="G197" s="25">
        <v>-23</v>
      </c>
      <c r="H197" s="25">
        <v>20144.5</v>
      </c>
      <c r="I197" s="25">
        <v>-52.4</v>
      </c>
      <c r="J197" s="25">
        <v>38</v>
      </c>
      <c r="K197" s="25">
        <v>1</v>
      </c>
      <c r="L197" s="25">
        <v>10424</v>
      </c>
      <c r="M197" s="25">
        <v>9</v>
      </c>
    </row>
    <row r="198" spans="1:13" x14ac:dyDescent="0.2">
      <c r="A198" s="20" t="s">
        <v>5774</v>
      </c>
      <c r="B198" s="25" t="s">
        <v>418</v>
      </c>
      <c r="C198" s="25" t="s">
        <v>420</v>
      </c>
      <c r="D198" s="25" t="s">
        <v>5780</v>
      </c>
      <c r="E198" s="25" t="s">
        <v>4346</v>
      </c>
      <c r="F198" s="25">
        <v>34</v>
      </c>
      <c r="G198" s="25">
        <v>13</v>
      </c>
      <c r="H198" s="25">
        <v>25434.3</v>
      </c>
      <c r="I198" s="25">
        <v>2</v>
      </c>
      <c r="J198" s="25">
        <v>58</v>
      </c>
      <c r="K198" s="25">
        <v>-39</v>
      </c>
      <c r="L198" s="25">
        <v>11847</v>
      </c>
      <c r="M198" s="25">
        <v>-4</v>
      </c>
    </row>
    <row r="199" spans="1:13" x14ac:dyDescent="0.2">
      <c r="A199" s="20" t="s">
        <v>5774</v>
      </c>
      <c r="B199" s="25" t="s">
        <v>421</v>
      </c>
      <c r="C199" s="25" t="s">
        <v>423</v>
      </c>
      <c r="D199" s="25" t="s">
        <v>5780</v>
      </c>
      <c r="E199" s="25" t="s">
        <v>4352</v>
      </c>
      <c r="F199" s="25">
        <v>33</v>
      </c>
      <c r="G199" s="25">
        <v>-45</v>
      </c>
      <c r="H199" s="25">
        <v>27776.799999999999</v>
      </c>
      <c r="I199" s="25">
        <v>-115.7</v>
      </c>
      <c r="J199" s="25">
        <v>26</v>
      </c>
      <c r="K199" s="25">
        <v>32</v>
      </c>
      <c r="L199" s="25">
        <v>10763</v>
      </c>
      <c r="M199" s="25">
        <v>6</v>
      </c>
    </row>
    <row r="200" spans="1:13" x14ac:dyDescent="0.2">
      <c r="A200" s="20" t="s">
        <v>5774</v>
      </c>
      <c r="B200" s="25" t="s">
        <v>424</v>
      </c>
      <c r="C200" s="25" t="s">
        <v>426</v>
      </c>
      <c r="D200" s="25" t="s">
        <v>5780</v>
      </c>
      <c r="E200" s="25" t="s">
        <v>4355</v>
      </c>
      <c r="F200" s="25">
        <v>44</v>
      </c>
      <c r="G200" s="25">
        <v>-106</v>
      </c>
      <c r="H200" s="25">
        <v>30356.1</v>
      </c>
      <c r="I200" s="25">
        <v>-137.1</v>
      </c>
      <c r="J200" s="25">
        <v>56</v>
      </c>
      <c r="K200" s="25">
        <v>-46</v>
      </c>
      <c r="L200" s="25">
        <v>11203</v>
      </c>
      <c r="M200" s="25">
        <v>2</v>
      </c>
    </row>
    <row r="201" spans="1:13" x14ac:dyDescent="0.2">
      <c r="A201" s="20" t="s">
        <v>5774</v>
      </c>
      <c r="B201" s="25" t="s">
        <v>427</v>
      </c>
      <c r="C201" s="25" t="s">
        <v>429</v>
      </c>
      <c r="D201" s="25" t="s">
        <v>5780</v>
      </c>
      <c r="E201" s="25" t="s">
        <v>4359</v>
      </c>
      <c r="F201" s="25">
        <v>28</v>
      </c>
      <c r="G201" s="25">
        <v>35</v>
      </c>
      <c r="H201" s="25">
        <v>19189.599999999999</v>
      </c>
      <c r="I201" s="25">
        <v>28.8</v>
      </c>
      <c r="J201" s="25">
        <v>39</v>
      </c>
      <c r="K201" s="25">
        <v>7</v>
      </c>
      <c r="L201" s="25">
        <v>12304</v>
      </c>
      <c r="M201" s="25">
        <v>-8</v>
      </c>
    </row>
    <row r="202" spans="1:13" x14ac:dyDescent="0.2">
      <c r="A202" s="20" t="s">
        <v>5774</v>
      </c>
      <c r="B202" s="25" t="s">
        <v>430</v>
      </c>
      <c r="C202" s="25" t="s">
        <v>432</v>
      </c>
      <c r="D202" s="25" t="s">
        <v>5780</v>
      </c>
      <c r="E202" s="25" t="s">
        <v>4360</v>
      </c>
      <c r="F202" s="25">
        <v>33</v>
      </c>
      <c r="G202" s="25">
        <v>-45</v>
      </c>
      <c r="H202" s="25">
        <v>19240.900000000001</v>
      </c>
      <c r="I202" s="25">
        <v>-44.9</v>
      </c>
      <c r="J202" s="25">
        <v>46</v>
      </c>
      <c r="K202" s="25">
        <v>-20</v>
      </c>
      <c r="L202" s="25">
        <v>10537</v>
      </c>
      <c r="M202" s="25">
        <v>8</v>
      </c>
    </row>
    <row r="203" spans="1:13" x14ac:dyDescent="0.2">
      <c r="A203" s="20" t="s">
        <v>5774</v>
      </c>
      <c r="B203" s="25" t="s">
        <v>433</v>
      </c>
      <c r="C203" s="25" t="s">
        <v>435</v>
      </c>
      <c r="D203" s="25" t="s">
        <v>5780</v>
      </c>
      <c r="E203" s="25" t="s">
        <v>4361</v>
      </c>
      <c r="F203" s="25">
        <v>22</v>
      </c>
      <c r="G203" s="25">
        <v>16</v>
      </c>
      <c r="H203" s="25">
        <v>19570.2</v>
      </c>
      <c r="I203" s="25">
        <v>-47.7</v>
      </c>
      <c r="J203" s="25">
        <v>47</v>
      </c>
      <c r="K203" s="25">
        <v>-23</v>
      </c>
      <c r="L203" s="25">
        <v>11458</v>
      </c>
      <c r="M203" s="25">
        <v>0</v>
      </c>
    </row>
    <row r="204" spans="1:13" x14ac:dyDescent="0.2">
      <c r="A204" s="20" t="s">
        <v>5774</v>
      </c>
      <c r="B204" s="25" t="s">
        <v>436</v>
      </c>
      <c r="C204" s="25" t="s">
        <v>438</v>
      </c>
      <c r="D204" s="25" t="s">
        <v>5780</v>
      </c>
      <c r="E204" s="25" t="s">
        <v>4365</v>
      </c>
      <c r="F204" s="25">
        <v>20</v>
      </c>
      <c r="G204" s="25">
        <v>64</v>
      </c>
      <c r="H204" s="25">
        <v>8727.2999999999993</v>
      </c>
      <c r="I204" s="25">
        <v>73.599999999999994</v>
      </c>
      <c r="J204" s="25">
        <v>22</v>
      </c>
      <c r="K204" s="25">
        <v>47</v>
      </c>
      <c r="L204" s="25">
        <v>11846</v>
      </c>
      <c r="M204" s="25">
        <v>-4</v>
      </c>
    </row>
    <row r="205" spans="1:13" x14ac:dyDescent="0.2">
      <c r="A205" s="20" t="s">
        <v>5774</v>
      </c>
      <c r="B205" s="25" t="s">
        <v>439</v>
      </c>
      <c r="C205" s="25" t="s">
        <v>441</v>
      </c>
      <c r="D205" s="25" t="s">
        <v>5780</v>
      </c>
      <c r="E205" s="25" t="s">
        <v>4367</v>
      </c>
      <c r="F205" s="25">
        <v>27</v>
      </c>
      <c r="G205" s="25">
        <v>-12</v>
      </c>
      <c r="H205" s="25">
        <v>16230.2</v>
      </c>
      <c r="I205" s="25">
        <v>-20</v>
      </c>
      <c r="J205" s="25">
        <v>45</v>
      </c>
      <c r="K205" s="25">
        <v>-18</v>
      </c>
      <c r="L205" s="25">
        <v>10972</v>
      </c>
      <c r="M205" s="25">
        <v>4</v>
      </c>
    </row>
    <row r="206" spans="1:13" x14ac:dyDescent="0.2">
      <c r="A206" s="20" t="s">
        <v>5774</v>
      </c>
      <c r="B206" s="25" t="s">
        <v>442</v>
      </c>
      <c r="C206" s="25" t="s">
        <v>444</v>
      </c>
      <c r="D206" s="25" t="s">
        <v>5780</v>
      </c>
      <c r="E206" s="25" t="s">
        <v>4368</v>
      </c>
      <c r="F206" s="25">
        <v>29</v>
      </c>
      <c r="G206" s="25">
        <v>-23</v>
      </c>
      <c r="H206" s="25">
        <v>21591.8</v>
      </c>
      <c r="I206" s="25">
        <v>-64.400000000000006</v>
      </c>
      <c r="J206" s="25">
        <v>52</v>
      </c>
      <c r="K206" s="25">
        <v>-36</v>
      </c>
      <c r="L206" s="25">
        <v>12205</v>
      </c>
      <c r="M206" s="25">
        <v>-7</v>
      </c>
    </row>
    <row r="207" spans="1:13" x14ac:dyDescent="0.2">
      <c r="A207" s="20" t="s">
        <v>5774</v>
      </c>
      <c r="B207" s="25" t="s">
        <v>445</v>
      </c>
      <c r="C207" s="25" t="s">
        <v>447</v>
      </c>
      <c r="D207" s="25" t="s">
        <v>5780</v>
      </c>
      <c r="E207" s="25" t="s">
        <v>4369</v>
      </c>
      <c r="F207" s="25">
        <v>30</v>
      </c>
      <c r="G207" s="25">
        <v>-29</v>
      </c>
      <c r="H207" s="25">
        <v>22977.599999999999</v>
      </c>
      <c r="I207" s="25">
        <v>-75.900000000000006</v>
      </c>
      <c r="J207" s="25">
        <v>52</v>
      </c>
      <c r="K207" s="25">
        <v>-36</v>
      </c>
      <c r="L207" s="25">
        <v>12114</v>
      </c>
      <c r="M207" s="25">
        <v>-6</v>
      </c>
    </row>
    <row r="208" spans="1:13" x14ac:dyDescent="0.2">
      <c r="A208" s="20" t="s">
        <v>5774</v>
      </c>
      <c r="B208" s="25" t="s">
        <v>448</v>
      </c>
      <c r="C208" s="25" t="s">
        <v>450</v>
      </c>
      <c r="D208" s="25" t="s">
        <v>5780</v>
      </c>
      <c r="E208" s="25" t="s">
        <v>4370</v>
      </c>
      <c r="F208" s="25">
        <v>31</v>
      </c>
      <c r="G208" s="25">
        <v>-34</v>
      </c>
      <c r="H208" s="25">
        <v>22971.1</v>
      </c>
      <c r="I208" s="25">
        <v>-75.900000000000006</v>
      </c>
      <c r="J208" s="25">
        <v>41</v>
      </c>
      <c r="K208" s="25">
        <v>-7</v>
      </c>
      <c r="L208" s="25">
        <v>12042</v>
      </c>
      <c r="M208" s="25">
        <v>-5</v>
      </c>
    </row>
    <row r="209" spans="1:13" x14ac:dyDescent="0.2">
      <c r="A209" s="20" t="s">
        <v>5774</v>
      </c>
      <c r="B209" s="25" t="s">
        <v>451</v>
      </c>
      <c r="C209" s="25" t="s">
        <v>453</v>
      </c>
      <c r="D209" s="25" t="s">
        <v>5780</v>
      </c>
      <c r="E209" s="25" t="s">
        <v>4371</v>
      </c>
      <c r="F209" s="25">
        <v>27</v>
      </c>
      <c r="G209" s="25">
        <v>39</v>
      </c>
      <c r="H209" s="25">
        <v>16505.400000000001</v>
      </c>
      <c r="I209" s="25">
        <v>40.299999999999997</v>
      </c>
      <c r="J209" s="25">
        <v>25</v>
      </c>
      <c r="K209" s="25">
        <v>40</v>
      </c>
      <c r="L209" s="25">
        <v>11144</v>
      </c>
      <c r="M209" s="25">
        <v>3</v>
      </c>
    </row>
    <row r="210" spans="1:13" x14ac:dyDescent="0.2">
      <c r="A210" s="20" t="s">
        <v>5774</v>
      </c>
      <c r="B210" s="25" t="s">
        <v>454</v>
      </c>
      <c r="C210" s="25" t="s">
        <v>456</v>
      </c>
      <c r="D210" s="25" t="s">
        <v>5780</v>
      </c>
      <c r="E210" s="25" t="s">
        <v>4374</v>
      </c>
      <c r="F210" s="25">
        <v>29</v>
      </c>
      <c r="G210" s="25">
        <v>31</v>
      </c>
      <c r="H210" s="25">
        <v>18257.900000000001</v>
      </c>
      <c r="I210" s="25">
        <v>32.799999999999997</v>
      </c>
      <c r="J210" s="25">
        <v>40</v>
      </c>
      <c r="K210" s="25">
        <v>4</v>
      </c>
      <c r="L210" s="25">
        <v>11184</v>
      </c>
      <c r="M210" s="25">
        <v>2</v>
      </c>
    </row>
    <row r="211" spans="1:13" x14ac:dyDescent="0.2">
      <c r="A211" s="20" t="s">
        <v>5774</v>
      </c>
      <c r="B211" s="25" t="s">
        <v>457</v>
      </c>
      <c r="C211" s="25" t="s">
        <v>459</v>
      </c>
      <c r="D211" s="25" t="s">
        <v>5780</v>
      </c>
      <c r="E211" s="25" t="s">
        <v>4375</v>
      </c>
      <c r="F211" s="25">
        <v>18</v>
      </c>
      <c r="G211" s="25">
        <v>38</v>
      </c>
      <c r="H211" s="25">
        <v>12527.8</v>
      </c>
      <c r="I211" s="25">
        <v>10.7</v>
      </c>
      <c r="J211" s="25">
        <v>32</v>
      </c>
      <c r="K211" s="25">
        <v>16</v>
      </c>
      <c r="L211" s="25">
        <v>11353</v>
      </c>
      <c r="M211" s="25">
        <v>1</v>
      </c>
    </row>
    <row r="212" spans="1:13" x14ac:dyDescent="0.2">
      <c r="A212" s="20" t="s">
        <v>5774</v>
      </c>
      <c r="B212" s="25" t="s">
        <v>271</v>
      </c>
      <c r="C212" s="25" t="s">
        <v>273</v>
      </c>
      <c r="D212" s="25" t="s">
        <v>5780</v>
      </c>
      <c r="E212" s="25" t="s">
        <v>4376</v>
      </c>
      <c r="F212" s="25">
        <v>33</v>
      </c>
      <c r="G212" s="25">
        <v>-45</v>
      </c>
      <c r="H212" s="25">
        <v>18067.400000000001</v>
      </c>
      <c r="I212" s="25">
        <v>-35.200000000000003</v>
      </c>
      <c r="J212" s="25">
        <v>48</v>
      </c>
      <c r="K212" s="25">
        <v>-25</v>
      </c>
      <c r="L212" s="25">
        <v>10578</v>
      </c>
      <c r="M212" s="25">
        <v>8</v>
      </c>
    </row>
    <row r="213" spans="1:13" x14ac:dyDescent="0.2">
      <c r="A213" s="20" t="s">
        <v>5774</v>
      </c>
      <c r="B213" s="25" t="s">
        <v>460</v>
      </c>
      <c r="C213" s="25" t="s">
        <v>462</v>
      </c>
      <c r="D213" s="25" t="s">
        <v>5780</v>
      </c>
      <c r="E213" s="25" t="s">
        <v>4377</v>
      </c>
      <c r="F213" s="25">
        <v>37</v>
      </c>
      <c r="G213" s="25">
        <v>-67</v>
      </c>
      <c r="H213" s="25">
        <v>22338.5</v>
      </c>
      <c r="I213" s="25">
        <v>-70.599999999999994</v>
      </c>
      <c r="J213" s="25">
        <v>63</v>
      </c>
      <c r="K213" s="25">
        <v>-65</v>
      </c>
      <c r="L213" s="25">
        <v>11703</v>
      </c>
      <c r="M213" s="25">
        <v>-2</v>
      </c>
    </row>
    <row r="214" spans="1:13" x14ac:dyDescent="0.2">
      <c r="A214" s="20" t="s">
        <v>5774</v>
      </c>
      <c r="B214" s="25" t="s">
        <v>463</v>
      </c>
      <c r="C214" s="25" t="s">
        <v>465</v>
      </c>
      <c r="D214" s="25" t="s">
        <v>5780</v>
      </c>
      <c r="E214" s="25" t="s">
        <v>4378</v>
      </c>
      <c r="F214" s="25">
        <v>15</v>
      </c>
      <c r="G214" s="25">
        <v>55</v>
      </c>
      <c r="H214" s="25">
        <v>9346</v>
      </c>
      <c r="I214" s="25">
        <v>37.1</v>
      </c>
      <c r="J214" s="25">
        <v>18</v>
      </c>
      <c r="K214" s="25">
        <v>53</v>
      </c>
      <c r="L214" s="25">
        <v>11713</v>
      </c>
      <c r="M214" s="25">
        <v>-2</v>
      </c>
    </row>
    <row r="215" spans="1:13" x14ac:dyDescent="0.2">
      <c r="A215" s="20" t="s">
        <v>5774</v>
      </c>
      <c r="B215" s="25" t="s">
        <v>466</v>
      </c>
      <c r="C215" s="25" t="s">
        <v>468</v>
      </c>
      <c r="D215" s="25" t="s">
        <v>5780</v>
      </c>
      <c r="E215" s="25" t="s">
        <v>4379</v>
      </c>
      <c r="F215" s="25">
        <v>32</v>
      </c>
      <c r="G215" s="25">
        <v>-40</v>
      </c>
      <c r="H215" s="25">
        <v>20574.5</v>
      </c>
      <c r="I215" s="25">
        <v>-56</v>
      </c>
      <c r="J215" s="25">
        <v>47</v>
      </c>
      <c r="K215" s="25">
        <v>-23</v>
      </c>
      <c r="L215" s="25">
        <v>11256</v>
      </c>
      <c r="M215" s="25">
        <v>2</v>
      </c>
    </row>
    <row r="216" spans="1:13" x14ac:dyDescent="0.2">
      <c r="A216" s="20" t="s">
        <v>5774</v>
      </c>
      <c r="B216" s="25" t="s">
        <v>469</v>
      </c>
      <c r="C216" s="25" t="s">
        <v>471</v>
      </c>
      <c r="D216" s="25" t="s">
        <v>5780</v>
      </c>
      <c r="E216" s="25" t="s">
        <v>4386</v>
      </c>
      <c r="F216" s="25">
        <v>20</v>
      </c>
      <c r="G216" s="25">
        <v>27</v>
      </c>
      <c r="H216" s="25">
        <v>16913.2</v>
      </c>
      <c r="I216" s="25">
        <v>-25.7</v>
      </c>
      <c r="J216" s="25">
        <v>53</v>
      </c>
      <c r="K216" s="25">
        <v>-38</v>
      </c>
      <c r="L216" s="25">
        <v>11154</v>
      </c>
      <c r="M216" s="25">
        <v>3</v>
      </c>
    </row>
    <row r="217" spans="1:13" x14ac:dyDescent="0.2">
      <c r="A217" s="20" t="s">
        <v>5774</v>
      </c>
      <c r="B217" s="25" t="s">
        <v>472</v>
      </c>
      <c r="C217" s="25" t="s">
        <v>474</v>
      </c>
      <c r="D217" s="25" t="s">
        <v>5780</v>
      </c>
      <c r="E217" s="25" t="s">
        <v>4387</v>
      </c>
      <c r="F217" s="25">
        <v>35</v>
      </c>
      <c r="G217" s="25">
        <v>-56</v>
      </c>
      <c r="H217" s="25">
        <v>27926.2</v>
      </c>
      <c r="I217" s="25">
        <v>-116.9</v>
      </c>
      <c r="J217" s="25">
        <v>40</v>
      </c>
      <c r="K217" s="25">
        <v>-4</v>
      </c>
      <c r="L217" s="25">
        <v>11476</v>
      </c>
      <c r="M217" s="25">
        <v>0</v>
      </c>
    </row>
    <row r="218" spans="1:13" x14ac:dyDescent="0.2">
      <c r="A218" s="20" t="s">
        <v>5774</v>
      </c>
      <c r="B218" s="25" t="s">
        <v>475</v>
      </c>
      <c r="C218" s="25" t="s">
        <v>477</v>
      </c>
      <c r="D218" s="25" t="s">
        <v>5780</v>
      </c>
      <c r="E218" s="25" t="s">
        <v>4388</v>
      </c>
      <c r="F218" s="25">
        <v>35</v>
      </c>
      <c r="G218" s="25">
        <v>-56</v>
      </c>
      <c r="H218" s="25">
        <v>24616.799999999999</v>
      </c>
      <c r="I218" s="25">
        <v>-89.5</v>
      </c>
      <c r="J218" s="25">
        <v>48</v>
      </c>
      <c r="K218" s="25">
        <v>-25</v>
      </c>
      <c r="L218" s="25">
        <v>12006</v>
      </c>
      <c r="M218" s="25">
        <v>-5</v>
      </c>
    </row>
    <row r="219" spans="1:13" x14ac:dyDescent="0.2">
      <c r="A219" s="20" t="s">
        <v>5774</v>
      </c>
      <c r="B219" s="25" t="s">
        <v>478</v>
      </c>
      <c r="C219" s="25" t="s">
        <v>480</v>
      </c>
      <c r="D219" s="25" t="s">
        <v>5780</v>
      </c>
      <c r="E219" s="25" t="s">
        <v>4389</v>
      </c>
      <c r="F219" s="25">
        <v>29</v>
      </c>
      <c r="G219" s="25">
        <v>-23</v>
      </c>
      <c r="H219" s="25">
        <v>19971.5</v>
      </c>
      <c r="I219" s="25">
        <v>-51</v>
      </c>
      <c r="J219" s="25">
        <v>64</v>
      </c>
      <c r="K219" s="25">
        <v>-67</v>
      </c>
      <c r="L219" s="25">
        <v>11843</v>
      </c>
      <c r="M219" s="25">
        <v>-3</v>
      </c>
    </row>
    <row r="220" spans="1:13" x14ac:dyDescent="0.2">
      <c r="A220" s="20" t="s">
        <v>5774</v>
      </c>
      <c r="B220" s="25" t="s">
        <v>481</v>
      </c>
      <c r="C220" s="25" t="s">
        <v>483</v>
      </c>
      <c r="D220" s="25" t="s">
        <v>5780</v>
      </c>
      <c r="E220" s="25" t="s">
        <v>4392</v>
      </c>
      <c r="F220" s="25">
        <v>37</v>
      </c>
      <c r="G220" s="25">
        <v>-67</v>
      </c>
      <c r="H220" s="25">
        <v>30751.9</v>
      </c>
      <c r="I220" s="25">
        <v>-140.30000000000001</v>
      </c>
      <c r="J220" s="25">
        <v>42</v>
      </c>
      <c r="K220" s="25">
        <v>-10</v>
      </c>
      <c r="L220" s="25">
        <v>11455</v>
      </c>
      <c r="M220" s="25">
        <v>0</v>
      </c>
    </row>
    <row r="221" spans="1:13" x14ac:dyDescent="0.2">
      <c r="A221" s="20" t="s">
        <v>5774</v>
      </c>
      <c r="B221" s="25" t="s">
        <v>484</v>
      </c>
      <c r="C221" s="25" t="s">
        <v>486</v>
      </c>
      <c r="D221" s="25" t="s">
        <v>5780</v>
      </c>
      <c r="E221" s="25" t="s">
        <v>4393</v>
      </c>
      <c r="F221" s="25">
        <v>26</v>
      </c>
      <c r="G221" s="25">
        <v>-6</v>
      </c>
      <c r="H221" s="25">
        <v>12210.6</v>
      </c>
      <c r="I221" s="25">
        <v>13.3</v>
      </c>
      <c r="J221" s="25">
        <v>49</v>
      </c>
      <c r="K221" s="25">
        <v>-28</v>
      </c>
      <c r="L221" s="25">
        <v>11652</v>
      </c>
      <c r="M221" s="25">
        <v>-2</v>
      </c>
    </row>
    <row r="222" spans="1:13" x14ac:dyDescent="0.2">
      <c r="A222" s="20" t="s">
        <v>5774</v>
      </c>
      <c r="B222" s="25" t="s">
        <v>487</v>
      </c>
      <c r="C222" s="25" t="s">
        <v>489</v>
      </c>
      <c r="D222" s="25" t="s">
        <v>5780</v>
      </c>
      <c r="E222" s="25" t="s">
        <v>4396</v>
      </c>
      <c r="F222" s="25">
        <v>4</v>
      </c>
      <c r="G222" s="25">
        <v>116</v>
      </c>
      <c r="H222" s="25">
        <v>886.4</v>
      </c>
      <c r="I222" s="25">
        <v>107.2</v>
      </c>
      <c r="J222" s="25">
        <v>55</v>
      </c>
      <c r="K222" s="25">
        <v>-44</v>
      </c>
      <c r="L222" s="25">
        <v>12575</v>
      </c>
      <c r="M222" s="25">
        <v>-10</v>
      </c>
    </row>
    <row r="223" spans="1:13" x14ac:dyDescent="0.2">
      <c r="A223" s="20" t="s">
        <v>5774</v>
      </c>
      <c r="B223" s="25" t="s">
        <v>490</v>
      </c>
      <c r="C223" s="25" t="s">
        <v>492</v>
      </c>
      <c r="D223" s="25" t="s">
        <v>5780</v>
      </c>
      <c r="E223" s="25" t="s">
        <v>4398</v>
      </c>
      <c r="F223" s="25">
        <v>41</v>
      </c>
      <c r="G223" s="25">
        <v>-90</v>
      </c>
      <c r="H223" s="25">
        <v>26648.1</v>
      </c>
      <c r="I223" s="25">
        <v>-106.3</v>
      </c>
      <c r="J223" s="25">
        <v>44</v>
      </c>
      <c r="K223" s="25">
        <v>-15</v>
      </c>
      <c r="L223" s="25">
        <v>11927</v>
      </c>
      <c r="M223" s="25">
        <v>-4</v>
      </c>
    </row>
    <row r="224" spans="1:13" x14ac:dyDescent="0.2">
      <c r="A224" s="20" t="s">
        <v>5774</v>
      </c>
      <c r="B224" s="25" t="s">
        <v>493</v>
      </c>
      <c r="C224" s="25" t="s">
        <v>495</v>
      </c>
      <c r="D224" s="25" t="s">
        <v>5780</v>
      </c>
      <c r="E224" s="25" t="s">
        <v>4404</v>
      </c>
      <c r="F224" s="25">
        <v>35</v>
      </c>
      <c r="G224" s="25">
        <v>-56</v>
      </c>
      <c r="H224" s="25">
        <v>25582.3</v>
      </c>
      <c r="I224" s="25">
        <v>-97.5</v>
      </c>
      <c r="J224" s="25">
        <v>52</v>
      </c>
      <c r="K224" s="25">
        <v>-36</v>
      </c>
      <c r="L224" s="25">
        <v>11493</v>
      </c>
      <c r="M224" s="25">
        <v>0</v>
      </c>
    </row>
    <row r="225" spans="1:13" x14ac:dyDescent="0.2">
      <c r="A225" s="20" t="s">
        <v>5774</v>
      </c>
      <c r="B225" s="25" t="s">
        <v>499</v>
      </c>
      <c r="C225" s="25" t="s">
        <v>501</v>
      </c>
      <c r="D225" s="25" t="s">
        <v>5780</v>
      </c>
      <c r="E225" s="25" t="s">
        <v>4406</v>
      </c>
      <c r="F225" s="25">
        <v>26</v>
      </c>
      <c r="G225" s="25">
        <v>-6</v>
      </c>
      <c r="H225" s="25">
        <v>19932.2</v>
      </c>
      <c r="I225" s="25">
        <v>-50.7</v>
      </c>
      <c r="J225" s="25">
        <v>39</v>
      </c>
      <c r="K225" s="25">
        <v>-2</v>
      </c>
      <c r="L225" s="25">
        <v>11673</v>
      </c>
      <c r="M225" s="25">
        <v>-2</v>
      </c>
    </row>
    <row r="226" spans="1:13" x14ac:dyDescent="0.2">
      <c r="A226" s="20" t="s">
        <v>5774</v>
      </c>
      <c r="B226" s="25" t="s">
        <v>502</v>
      </c>
      <c r="C226" s="25" t="s">
        <v>504</v>
      </c>
      <c r="D226" s="25" t="s">
        <v>5780</v>
      </c>
      <c r="E226" s="25" t="s">
        <v>4407</v>
      </c>
      <c r="F226" s="25">
        <v>26</v>
      </c>
      <c r="G226" s="25">
        <v>-6</v>
      </c>
      <c r="H226" s="25">
        <v>16278.3</v>
      </c>
      <c r="I226" s="25">
        <v>-20.399999999999999</v>
      </c>
      <c r="J226" s="25">
        <v>34</v>
      </c>
      <c r="K226" s="25">
        <v>11</v>
      </c>
      <c r="L226" s="25">
        <v>11649</v>
      </c>
      <c r="M226" s="25">
        <v>-2</v>
      </c>
    </row>
    <row r="227" spans="1:13" x14ac:dyDescent="0.2">
      <c r="A227" s="20" t="s">
        <v>5774</v>
      </c>
      <c r="B227" s="25" t="s">
        <v>508</v>
      </c>
      <c r="C227" s="25" t="s">
        <v>510</v>
      </c>
      <c r="D227" s="25" t="s">
        <v>5780</v>
      </c>
      <c r="E227" s="25" t="s">
        <v>4409</v>
      </c>
      <c r="F227" s="25">
        <v>23</v>
      </c>
      <c r="G227" s="25">
        <v>10</v>
      </c>
      <c r="H227" s="25">
        <v>13715.2</v>
      </c>
      <c r="I227" s="25">
        <v>0.8</v>
      </c>
      <c r="J227" s="25">
        <v>42</v>
      </c>
      <c r="K227" s="25">
        <v>-10</v>
      </c>
      <c r="L227" s="25">
        <v>10976</v>
      </c>
      <c r="M227" s="25">
        <v>4</v>
      </c>
    </row>
    <row r="228" spans="1:13" x14ac:dyDescent="0.2">
      <c r="A228" s="20" t="s">
        <v>5774</v>
      </c>
      <c r="B228" s="25" t="s">
        <v>511</v>
      </c>
      <c r="C228" s="25" t="s">
        <v>513</v>
      </c>
      <c r="D228" s="25" t="s">
        <v>5780</v>
      </c>
      <c r="E228" s="25" t="s">
        <v>4410</v>
      </c>
      <c r="F228" s="25">
        <v>34</v>
      </c>
      <c r="G228" s="25">
        <v>-51</v>
      </c>
      <c r="H228" s="25">
        <v>24627</v>
      </c>
      <c r="I228" s="25">
        <v>-89.6</v>
      </c>
      <c r="J228" s="25">
        <v>45</v>
      </c>
      <c r="K228" s="25">
        <v>-18</v>
      </c>
      <c r="L228" s="25">
        <v>12097</v>
      </c>
      <c r="M228" s="25">
        <v>-6</v>
      </c>
    </row>
    <row r="229" spans="1:13" x14ac:dyDescent="0.2">
      <c r="A229" s="20" t="s">
        <v>5774</v>
      </c>
      <c r="B229" s="25" t="s">
        <v>514</v>
      </c>
      <c r="C229" s="25" t="s">
        <v>516</v>
      </c>
      <c r="D229" s="25" t="s">
        <v>5780</v>
      </c>
      <c r="E229" s="25" t="s">
        <v>4411</v>
      </c>
      <c r="F229" s="25">
        <v>26</v>
      </c>
      <c r="G229" s="25">
        <v>42</v>
      </c>
      <c r="H229" s="25">
        <v>6233.6</v>
      </c>
      <c r="I229" s="25">
        <v>84.3</v>
      </c>
      <c r="J229" s="25">
        <v>69</v>
      </c>
      <c r="K229" s="25">
        <v>-65</v>
      </c>
      <c r="L229" s="25">
        <v>10044</v>
      </c>
      <c r="M229" s="25">
        <v>12</v>
      </c>
    </row>
    <row r="230" spans="1:13" x14ac:dyDescent="0.2">
      <c r="A230" s="20" t="s">
        <v>5774</v>
      </c>
      <c r="B230" s="25" t="s">
        <v>517</v>
      </c>
      <c r="C230" s="25" t="s">
        <v>519</v>
      </c>
      <c r="D230" s="25" t="s">
        <v>5780</v>
      </c>
      <c r="E230" s="25" t="s">
        <v>4412</v>
      </c>
      <c r="F230" s="25">
        <v>29</v>
      </c>
      <c r="G230" s="25">
        <v>31</v>
      </c>
      <c r="H230" s="25">
        <v>12464.5</v>
      </c>
      <c r="I230" s="25">
        <v>57.6</v>
      </c>
      <c r="J230" s="25">
        <v>50</v>
      </c>
      <c r="K230" s="25">
        <v>-20</v>
      </c>
      <c r="L230" s="25">
        <v>11390</v>
      </c>
      <c r="M230" s="25">
        <v>0</v>
      </c>
    </row>
    <row r="231" spans="1:13" x14ac:dyDescent="0.2">
      <c r="A231" s="20" t="s">
        <v>5774</v>
      </c>
      <c r="B231" s="25" t="s">
        <v>520</v>
      </c>
      <c r="C231" s="25" t="s">
        <v>522</v>
      </c>
      <c r="D231" s="25" t="s">
        <v>5780</v>
      </c>
      <c r="E231" s="25" t="s">
        <v>4413</v>
      </c>
      <c r="F231" s="25">
        <v>23</v>
      </c>
      <c r="G231" s="25">
        <v>53</v>
      </c>
      <c r="H231" s="25">
        <v>17280.8</v>
      </c>
      <c r="I231" s="25">
        <v>37</v>
      </c>
      <c r="J231" s="25">
        <v>28</v>
      </c>
      <c r="K231" s="25">
        <v>33</v>
      </c>
      <c r="L231" s="25">
        <v>11391</v>
      </c>
      <c r="M231" s="25">
        <v>0</v>
      </c>
    </row>
    <row r="232" spans="1:13" x14ac:dyDescent="0.2">
      <c r="A232" s="20" t="s">
        <v>5774</v>
      </c>
      <c r="B232" s="25" t="s">
        <v>523</v>
      </c>
      <c r="C232" s="25" t="s">
        <v>525</v>
      </c>
      <c r="D232" s="25" t="s">
        <v>5780</v>
      </c>
      <c r="E232" s="25" t="s">
        <v>4414</v>
      </c>
      <c r="F232" s="25">
        <v>23</v>
      </c>
      <c r="G232" s="25">
        <v>53</v>
      </c>
      <c r="H232" s="25">
        <v>10778.1</v>
      </c>
      <c r="I232" s="25">
        <v>64.8</v>
      </c>
      <c r="J232" s="25">
        <v>56</v>
      </c>
      <c r="K232" s="25">
        <v>-34</v>
      </c>
      <c r="L232" s="25">
        <v>10391</v>
      </c>
      <c r="M232" s="25">
        <v>9</v>
      </c>
    </row>
    <row r="233" spans="1:13" x14ac:dyDescent="0.2">
      <c r="A233" s="20" t="s">
        <v>5774</v>
      </c>
      <c r="B233" s="25" t="s">
        <v>526</v>
      </c>
      <c r="C233" s="25" t="s">
        <v>528</v>
      </c>
      <c r="D233" s="25" t="s">
        <v>5780</v>
      </c>
      <c r="E233" s="25" t="s">
        <v>4415</v>
      </c>
      <c r="F233" s="25">
        <v>11</v>
      </c>
      <c r="G233" s="25">
        <v>77</v>
      </c>
      <c r="H233" s="25">
        <v>2535.8000000000002</v>
      </c>
      <c r="I233" s="25">
        <v>93.5</v>
      </c>
      <c r="J233" s="25">
        <v>51</v>
      </c>
      <c r="K233" s="25">
        <v>-33</v>
      </c>
      <c r="L233" s="25">
        <v>11030</v>
      </c>
      <c r="M233" s="25">
        <v>4</v>
      </c>
    </row>
    <row r="234" spans="1:13" x14ac:dyDescent="0.2">
      <c r="A234" s="20" t="s">
        <v>5774</v>
      </c>
      <c r="B234" s="25" t="s">
        <v>529</v>
      </c>
      <c r="C234" s="25" t="s">
        <v>531</v>
      </c>
      <c r="D234" s="25" t="s">
        <v>5780</v>
      </c>
      <c r="E234" s="25" t="s">
        <v>4416</v>
      </c>
      <c r="F234" s="25">
        <v>38</v>
      </c>
      <c r="G234" s="25">
        <v>-2</v>
      </c>
      <c r="H234" s="25">
        <v>23290.2</v>
      </c>
      <c r="I234" s="25">
        <v>11.2</v>
      </c>
      <c r="J234" s="25">
        <v>29</v>
      </c>
      <c r="K234" s="25">
        <v>31</v>
      </c>
      <c r="L234" s="25">
        <v>11507</v>
      </c>
      <c r="M234" s="25">
        <v>-1</v>
      </c>
    </row>
    <row r="235" spans="1:13" x14ac:dyDescent="0.2">
      <c r="A235" s="20" t="s">
        <v>5774</v>
      </c>
      <c r="B235" s="25" t="s">
        <v>532</v>
      </c>
      <c r="C235" s="25" t="s">
        <v>534</v>
      </c>
      <c r="D235" s="25" t="s">
        <v>5780</v>
      </c>
      <c r="E235" s="25" t="s">
        <v>4417</v>
      </c>
      <c r="F235" s="25">
        <v>19</v>
      </c>
      <c r="G235" s="25">
        <v>33</v>
      </c>
      <c r="H235" s="25">
        <v>4446</v>
      </c>
      <c r="I235" s="25">
        <v>77.7</v>
      </c>
      <c r="J235" s="25">
        <v>69</v>
      </c>
      <c r="K235" s="25">
        <v>-80</v>
      </c>
      <c r="L235" s="25">
        <v>11672</v>
      </c>
      <c r="M235" s="25">
        <v>-2</v>
      </c>
    </row>
    <row r="236" spans="1:13" x14ac:dyDescent="0.2">
      <c r="A236" s="20" t="s">
        <v>5774</v>
      </c>
      <c r="B236" s="25" t="s">
        <v>535</v>
      </c>
      <c r="C236" s="25" t="s">
        <v>537</v>
      </c>
      <c r="D236" s="25" t="s">
        <v>5780</v>
      </c>
      <c r="E236" s="25" t="s">
        <v>4418</v>
      </c>
      <c r="F236" s="25">
        <v>51</v>
      </c>
      <c r="G236" s="25">
        <v>-145</v>
      </c>
      <c r="H236" s="25">
        <v>36332.199999999997</v>
      </c>
      <c r="I236" s="25">
        <v>-186.6</v>
      </c>
      <c r="J236" s="25">
        <v>48</v>
      </c>
      <c r="K236" s="25">
        <v>-25</v>
      </c>
      <c r="L236" s="25">
        <v>11110</v>
      </c>
      <c r="M236" s="25">
        <v>3</v>
      </c>
    </row>
    <row r="237" spans="1:13" x14ac:dyDescent="0.2">
      <c r="A237" s="20" t="s">
        <v>5774</v>
      </c>
      <c r="B237" s="25" t="s">
        <v>538</v>
      </c>
      <c r="C237" s="25" t="s">
        <v>540</v>
      </c>
      <c r="D237" s="25" t="s">
        <v>5780</v>
      </c>
      <c r="E237" s="25" t="s">
        <v>4419</v>
      </c>
      <c r="F237" s="25">
        <v>26</v>
      </c>
      <c r="G237" s="25">
        <v>-6</v>
      </c>
      <c r="H237" s="25">
        <v>19634.400000000001</v>
      </c>
      <c r="I237" s="25">
        <v>-48.2</v>
      </c>
      <c r="J237" s="25">
        <v>45</v>
      </c>
      <c r="K237" s="25">
        <v>-18</v>
      </c>
      <c r="L237" s="25">
        <v>12433</v>
      </c>
      <c r="M237" s="25">
        <v>-9</v>
      </c>
    </row>
    <row r="238" spans="1:13" x14ac:dyDescent="0.2">
      <c r="A238" s="20" t="s">
        <v>5774</v>
      </c>
      <c r="B238" s="25" t="s">
        <v>544</v>
      </c>
      <c r="C238" s="25" t="s">
        <v>546</v>
      </c>
      <c r="D238" s="25" t="s">
        <v>5780</v>
      </c>
      <c r="E238" s="25" t="s">
        <v>4421</v>
      </c>
      <c r="F238" s="25">
        <v>7</v>
      </c>
      <c r="G238" s="25">
        <v>112</v>
      </c>
      <c r="H238" s="25">
        <v>1842.2</v>
      </c>
      <c r="I238" s="25">
        <v>103.1</v>
      </c>
      <c r="J238" s="25">
        <v>46</v>
      </c>
      <c r="K238" s="25">
        <v>-10</v>
      </c>
      <c r="L238" s="25">
        <v>11671</v>
      </c>
      <c r="M238" s="25">
        <v>-2</v>
      </c>
    </row>
    <row r="239" spans="1:13" x14ac:dyDescent="0.2">
      <c r="A239" s="20" t="s">
        <v>5774</v>
      </c>
      <c r="B239" s="25" t="s">
        <v>547</v>
      </c>
      <c r="C239" s="25" t="s">
        <v>549</v>
      </c>
      <c r="D239" s="25" t="s">
        <v>5780</v>
      </c>
      <c r="E239" s="25" t="s">
        <v>4422</v>
      </c>
      <c r="F239" s="25">
        <v>22</v>
      </c>
      <c r="G239" s="25">
        <v>16</v>
      </c>
      <c r="H239" s="25">
        <v>16204.8</v>
      </c>
      <c r="I239" s="25">
        <v>-19.8</v>
      </c>
      <c r="J239" s="25">
        <v>39</v>
      </c>
      <c r="K239" s="25">
        <v>-2</v>
      </c>
      <c r="L239" s="25">
        <v>11198</v>
      </c>
      <c r="M239" s="25">
        <v>2</v>
      </c>
    </row>
    <row r="240" spans="1:13" x14ac:dyDescent="0.2">
      <c r="A240" s="20" t="s">
        <v>5774</v>
      </c>
      <c r="B240" s="25" t="s">
        <v>550</v>
      </c>
      <c r="C240" s="25" t="s">
        <v>552</v>
      </c>
      <c r="D240" s="25" t="s">
        <v>5780</v>
      </c>
      <c r="E240" s="25" t="s">
        <v>4423</v>
      </c>
      <c r="F240" s="25">
        <v>35</v>
      </c>
      <c r="G240" s="25">
        <v>9</v>
      </c>
      <c r="H240" s="25">
        <v>24536.799999999999</v>
      </c>
      <c r="I240" s="25">
        <v>5.9</v>
      </c>
      <c r="J240" s="25">
        <v>54</v>
      </c>
      <c r="K240" s="25">
        <v>-29</v>
      </c>
      <c r="L240" s="25">
        <v>11341</v>
      </c>
      <c r="M240" s="25">
        <v>1</v>
      </c>
    </row>
    <row r="241" spans="1:13" x14ac:dyDescent="0.2">
      <c r="A241" s="20" t="s">
        <v>5774</v>
      </c>
      <c r="B241" s="25" t="s">
        <v>553</v>
      </c>
      <c r="C241" s="25" t="s">
        <v>555</v>
      </c>
      <c r="D241" s="25" t="s">
        <v>5780</v>
      </c>
      <c r="E241" s="25" t="s">
        <v>4424</v>
      </c>
      <c r="F241" s="25">
        <v>16</v>
      </c>
      <c r="G241" s="25">
        <v>49</v>
      </c>
      <c r="H241" s="25">
        <v>7433.5</v>
      </c>
      <c r="I241" s="25">
        <v>52.9</v>
      </c>
      <c r="J241" s="25">
        <v>37</v>
      </c>
      <c r="K241" s="25">
        <v>3</v>
      </c>
      <c r="L241" s="25">
        <v>10188</v>
      </c>
      <c r="M241" s="25">
        <v>11</v>
      </c>
    </row>
    <row r="242" spans="1:13" x14ac:dyDescent="0.2">
      <c r="A242" s="20" t="s">
        <v>5774</v>
      </c>
      <c r="B242" s="25" t="s">
        <v>556</v>
      </c>
      <c r="C242" s="25" t="s">
        <v>558</v>
      </c>
      <c r="D242" s="25" t="s">
        <v>5780</v>
      </c>
      <c r="E242" s="25" t="s">
        <v>4425</v>
      </c>
      <c r="F242" s="25">
        <v>44</v>
      </c>
      <c r="G242" s="25">
        <v>-24</v>
      </c>
      <c r="H242" s="25">
        <v>36272.5</v>
      </c>
      <c r="I242" s="25">
        <v>-44.4</v>
      </c>
      <c r="J242" s="25">
        <v>44</v>
      </c>
      <c r="K242" s="25">
        <v>-5</v>
      </c>
      <c r="L242" s="25">
        <v>11622</v>
      </c>
      <c r="M242" s="25">
        <v>-2</v>
      </c>
    </row>
    <row r="243" spans="1:13" x14ac:dyDescent="0.2">
      <c r="A243" s="20" t="s">
        <v>5774</v>
      </c>
      <c r="B243" s="25" t="s">
        <v>562</v>
      </c>
      <c r="C243" s="25" t="s">
        <v>564</v>
      </c>
      <c r="D243" s="25" t="s">
        <v>5780</v>
      </c>
      <c r="E243" s="25" t="s">
        <v>4427</v>
      </c>
      <c r="F243" s="25">
        <v>39</v>
      </c>
      <c r="G243" s="25">
        <v>-79</v>
      </c>
      <c r="H243" s="25">
        <v>23130.2</v>
      </c>
      <c r="I243" s="25">
        <v>-77.2</v>
      </c>
      <c r="J243" s="25">
        <v>48</v>
      </c>
      <c r="K243" s="25">
        <v>-25</v>
      </c>
      <c r="L243" s="25">
        <v>11258</v>
      </c>
      <c r="M243" s="25">
        <v>2</v>
      </c>
    </row>
    <row r="244" spans="1:13" x14ac:dyDescent="0.2">
      <c r="A244" s="20" t="s">
        <v>5774</v>
      </c>
      <c r="B244" s="25" t="s">
        <v>565</v>
      </c>
      <c r="C244" s="25" t="s">
        <v>567</v>
      </c>
      <c r="D244" s="25" t="s">
        <v>5780</v>
      </c>
      <c r="E244" s="25" t="s">
        <v>4428</v>
      </c>
      <c r="F244" s="25">
        <v>33</v>
      </c>
      <c r="G244" s="25">
        <v>-45</v>
      </c>
      <c r="H244" s="25">
        <v>17299.8</v>
      </c>
      <c r="I244" s="25">
        <v>-28.9</v>
      </c>
      <c r="J244" s="25">
        <v>46</v>
      </c>
      <c r="K244" s="25">
        <v>-20</v>
      </c>
      <c r="L244" s="25">
        <v>11865</v>
      </c>
      <c r="M244" s="25">
        <v>-4</v>
      </c>
    </row>
    <row r="245" spans="1:13" x14ac:dyDescent="0.2">
      <c r="A245" s="20" t="s">
        <v>5774</v>
      </c>
      <c r="B245" s="25" t="s">
        <v>568</v>
      </c>
      <c r="C245" s="25" t="s">
        <v>570</v>
      </c>
      <c r="D245" s="25" t="s">
        <v>5780</v>
      </c>
      <c r="E245" s="25" t="s">
        <v>4429</v>
      </c>
      <c r="F245" s="25">
        <v>7</v>
      </c>
      <c r="G245" s="25">
        <v>112</v>
      </c>
      <c r="H245" s="25">
        <v>1475.5</v>
      </c>
      <c r="I245" s="25">
        <v>104.7</v>
      </c>
      <c r="J245" s="25">
        <v>41</v>
      </c>
      <c r="K245" s="25">
        <v>2</v>
      </c>
      <c r="L245" s="25">
        <v>11307</v>
      </c>
      <c r="M245" s="25">
        <v>1</v>
      </c>
    </row>
    <row r="246" spans="1:13" x14ac:dyDescent="0.2">
      <c r="A246" s="20" t="s">
        <v>5774</v>
      </c>
      <c r="B246" s="25" t="s">
        <v>571</v>
      </c>
      <c r="C246" s="25" t="s">
        <v>573</v>
      </c>
      <c r="D246" s="25" t="s">
        <v>5780</v>
      </c>
      <c r="E246" s="25" t="s">
        <v>4430</v>
      </c>
      <c r="F246" s="25">
        <v>24</v>
      </c>
      <c r="G246" s="25">
        <v>5</v>
      </c>
      <c r="H246" s="25">
        <v>15503.3</v>
      </c>
      <c r="I246" s="25">
        <v>-14</v>
      </c>
      <c r="J246" s="25">
        <v>55</v>
      </c>
      <c r="K246" s="25">
        <v>-44</v>
      </c>
      <c r="L246" s="25">
        <v>11503</v>
      </c>
      <c r="M246" s="25">
        <v>0</v>
      </c>
    </row>
    <row r="247" spans="1:13" x14ac:dyDescent="0.2">
      <c r="A247" s="20" t="s">
        <v>5774</v>
      </c>
      <c r="B247" s="25" t="s">
        <v>574</v>
      </c>
      <c r="C247" s="25" t="s">
        <v>576</v>
      </c>
      <c r="D247" s="25" t="s">
        <v>5780</v>
      </c>
      <c r="E247" s="25" t="s">
        <v>4431</v>
      </c>
      <c r="F247" s="25">
        <v>48</v>
      </c>
      <c r="G247" s="25">
        <v>-39</v>
      </c>
      <c r="H247" s="25">
        <v>33326.6</v>
      </c>
      <c r="I247" s="25">
        <v>-31.8</v>
      </c>
      <c r="J247" s="25">
        <v>61</v>
      </c>
      <c r="K247" s="25">
        <v>-46</v>
      </c>
      <c r="L247" s="25">
        <v>12564</v>
      </c>
      <c r="M247" s="25">
        <v>-10</v>
      </c>
    </row>
    <row r="248" spans="1:13" x14ac:dyDescent="0.2">
      <c r="A248" s="20" t="s">
        <v>5774</v>
      </c>
      <c r="B248" s="25" t="s">
        <v>577</v>
      </c>
      <c r="C248" s="25" t="s">
        <v>579</v>
      </c>
      <c r="D248" s="25" t="s">
        <v>5780</v>
      </c>
      <c r="E248" s="25" t="s">
        <v>4433</v>
      </c>
      <c r="F248" s="25">
        <v>2</v>
      </c>
      <c r="G248" s="25">
        <v>127</v>
      </c>
      <c r="H248" s="25">
        <v>377.8</v>
      </c>
      <c r="I248" s="25">
        <v>111.4</v>
      </c>
      <c r="J248" s="25">
        <v>36</v>
      </c>
      <c r="K248" s="25">
        <v>6</v>
      </c>
      <c r="L248" s="25">
        <v>12501</v>
      </c>
      <c r="M248" s="25">
        <v>-9</v>
      </c>
    </row>
    <row r="249" spans="1:13" x14ac:dyDescent="0.2">
      <c r="A249" s="20" t="s">
        <v>5774</v>
      </c>
      <c r="B249" s="25" t="s">
        <v>580</v>
      </c>
      <c r="C249" s="25" t="s">
        <v>582</v>
      </c>
      <c r="D249" s="25" t="s">
        <v>5780</v>
      </c>
      <c r="E249" s="25" t="s">
        <v>4434</v>
      </c>
      <c r="F249" s="25">
        <v>17</v>
      </c>
      <c r="G249" s="25">
        <v>75</v>
      </c>
      <c r="H249" s="25">
        <v>7186.2</v>
      </c>
      <c r="I249" s="25">
        <v>80.2</v>
      </c>
      <c r="J249" s="25">
        <v>38</v>
      </c>
      <c r="K249" s="25">
        <v>9</v>
      </c>
      <c r="L249" s="25">
        <v>11166</v>
      </c>
      <c r="M249" s="25">
        <v>2</v>
      </c>
    </row>
    <row r="250" spans="1:13" x14ac:dyDescent="0.2">
      <c r="A250" s="20" t="s">
        <v>5774</v>
      </c>
      <c r="B250" s="25" t="s">
        <v>583</v>
      </c>
      <c r="C250" s="25" t="s">
        <v>585</v>
      </c>
      <c r="D250" s="25" t="s">
        <v>5780</v>
      </c>
      <c r="E250" s="25" t="s">
        <v>4435</v>
      </c>
      <c r="F250" s="25">
        <v>10</v>
      </c>
      <c r="G250" s="25">
        <v>83</v>
      </c>
      <c r="H250" s="25">
        <v>2511.8000000000002</v>
      </c>
      <c r="I250" s="25">
        <v>93.7</v>
      </c>
      <c r="J250" s="25">
        <v>39</v>
      </c>
      <c r="K250" s="25">
        <v>-2</v>
      </c>
      <c r="L250" s="25">
        <v>11647</v>
      </c>
      <c r="M250" s="25">
        <v>-2</v>
      </c>
    </row>
    <row r="251" spans="1:13" x14ac:dyDescent="0.2">
      <c r="A251" s="20" t="s">
        <v>5774</v>
      </c>
      <c r="B251" s="25" t="s">
        <v>586</v>
      </c>
      <c r="C251" s="25" t="s">
        <v>588</v>
      </c>
      <c r="D251" s="25" t="s">
        <v>5780</v>
      </c>
      <c r="E251" s="25" t="s">
        <v>4436</v>
      </c>
      <c r="F251" s="25">
        <v>12</v>
      </c>
      <c r="G251" s="25">
        <v>71</v>
      </c>
      <c r="H251" s="25">
        <v>3992.8</v>
      </c>
      <c r="I251" s="25">
        <v>81.400000000000006</v>
      </c>
      <c r="J251" s="25">
        <v>36</v>
      </c>
      <c r="K251" s="25">
        <v>6</v>
      </c>
      <c r="L251" s="25">
        <v>11532</v>
      </c>
      <c r="M251" s="25">
        <v>-1</v>
      </c>
    </row>
    <row r="252" spans="1:13" x14ac:dyDescent="0.2">
      <c r="A252" s="20" t="s">
        <v>5774</v>
      </c>
      <c r="B252" s="25" t="s">
        <v>589</v>
      </c>
      <c r="C252" s="25" t="s">
        <v>591</v>
      </c>
      <c r="D252" s="25" t="s">
        <v>5780</v>
      </c>
      <c r="E252" s="25" t="s">
        <v>4437</v>
      </c>
      <c r="F252" s="25">
        <v>15</v>
      </c>
      <c r="G252" s="25">
        <v>55</v>
      </c>
      <c r="H252" s="25">
        <v>8205.7999999999993</v>
      </c>
      <c r="I252" s="25">
        <v>46.5</v>
      </c>
      <c r="J252" s="25">
        <v>52</v>
      </c>
      <c r="K252" s="25">
        <v>-36</v>
      </c>
      <c r="L252" s="25">
        <v>12132</v>
      </c>
      <c r="M252" s="25">
        <v>-6</v>
      </c>
    </row>
    <row r="253" spans="1:13" x14ac:dyDescent="0.2">
      <c r="A253" s="20" t="s">
        <v>5774</v>
      </c>
      <c r="B253" s="25" t="s">
        <v>592</v>
      </c>
      <c r="C253" s="25" t="s">
        <v>594</v>
      </c>
      <c r="D253" s="25" t="s">
        <v>5780</v>
      </c>
      <c r="E253" s="25" t="s">
        <v>4438</v>
      </c>
      <c r="F253" s="25">
        <v>18</v>
      </c>
      <c r="G253" s="25">
        <v>38</v>
      </c>
      <c r="H253" s="25">
        <v>14900.8</v>
      </c>
      <c r="I253" s="25">
        <v>-9</v>
      </c>
      <c r="J253" s="25">
        <v>48</v>
      </c>
      <c r="K253" s="25">
        <v>-25</v>
      </c>
      <c r="L253" s="25">
        <v>12159</v>
      </c>
      <c r="M253" s="25">
        <v>-6</v>
      </c>
    </row>
    <row r="254" spans="1:13" x14ac:dyDescent="0.2">
      <c r="A254" s="20" t="s">
        <v>5774</v>
      </c>
      <c r="B254" s="25" t="s">
        <v>595</v>
      </c>
      <c r="C254" s="25" t="s">
        <v>597</v>
      </c>
      <c r="D254" s="25" t="s">
        <v>5780</v>
      </c>
      <c r="E254" s="25" t="s">
        <v>4439</v>
      </c>
      <c r="F254" s="25">
        <v>49</v>
      </c>
      <c r="G254" s="25">
        <v>-42</v>
      </c>
      <c r="H254" s="25">
        <v>31576.799999999999</v>
      </c>
      <c r="I254" s="25">
        <v>-24.3</v>
      </c>
      <c r="J254" s="25">
        <v>69</v>
      </c>
      <c r="K254" s="25">
        <v>-65</v>
      </c>
      <c r="L254" s="25">
        <v>12287</v>
      </c>
      <c r="M254" s="25">
        <v>-7</v>
      </c>
    </row>
    <row r="255" spans="1:13" x14ac:dyDescent="0.2">
      <c r="A255" s="20" t="s">
        <v>5774</v>
      </c>
      <c r="B255" s="25" t="s">
        <v>598</v>
      </c>
      <c r="C255" s="25" t="s">
        <v>600</v>
      </c>
      <c r="D255" s="25" t="s">
        <v>5780</v>
      </c>
      <c r="E255" s="25" t="s">
        <v>4440</v>
      </c>
      <c r="F255" s="25">
        <v>48</v>
      </c>
      <c r="G255" s="25">
        <v>-39</v>
      </c>
      <c r="H255" s="25">
        <v>30067.599999999999</v>
      </c>
      <c r="I255" s="25">
        <v>-17.8</v>
      </c>
      <c r="J255" s="25">
        <v>66</v>
      </c>
      <c r="K255" s="25">
        <v>-58</v>
      </c>
      <c r="L255" s="25">
        <v>11606</v>
      </c>
      <c r="M255" s="25">
        <v>-1</v>
      </c>
    </row>
    <row r="256" spans="1:13" x14ac:dyDescent="0.2">
      <c r="A256" s="20" t="s">
        <v>5774</v>
      </c>
      <c r="B256" s="25" t="s">
        <v>601</v>
      </c>
      <c r="C256" s="25" t="s">
        <v>603</v>
      </c>
      <c r="D256" s="25" t="s">
        <v>5780</v>
      </c>
      <c r="E256" s="25" t="s">
        <v>4441</v>
      </c>
      <c r="F256" s="25">
        <v>24</v>
      </c>
      <c r="G256" s="25">
        <v>5</v>
      </c>
      <c r="H256" s="25">
        <v>18760</v>
      </c>
      <c r="I256" s="25">
        <v>-41</v>
      </c>
      <c r="J256" s="25">
        <v>50</v>
      </c>
      <c r="K256" s="25">
        <v>-31</v>
      </c>
      <c r="L256" s="25">
        <v>11948</v>
      </c>
      <c r="M256" s="25">
        <v>-4</v>
      </c>
    </row>
    <row r="257" spans="1:13" x14ac:dyDescent="0.2">
      <c r="A257" s="20" t="s">
        <v>5774</v>
      </c>
      <c r="B257" s="25" t="s">
        <v>604</v>
      </c>
      <c r="C257" s="25" t="s">
        <v>606</v>
      </c>
      <c r="D257" s="25" t="s">
        <v>5780</v>
      </c>
      <c r="E257" s="25" t="s">
        <v>4442</v>
      </c>
      <c r="F257" s="25">
        <v>32</v>
      </c>
      <c r="G257" s="25">
        <v>-40</v>
      </c>
      <c r="H257" s="25">
        <v>20006.2</v>
      </c>
      <c r="I257" s="25">
        <v>-51.3</v>
      </c>
      <c r="J257" s="25">
        <v>41</v>
      </c>
      <c r="K257" s="25">
        <v>-7</v>
      </c>
      <c r="L257" s="25">
        <v>11928</v>
      </c>
      <c r="M257" s="25">
        <v>-4</v>
      </c>
    </row>
    <row r="258" spans="1:13" x14ac:dyDescent="0.2">
      <c r="A258" s="20" t="s">
        <v>5774</v>
      </c>
      <c r="B258" s="25" t="s">
        <v>607</v>
      </c>
      <c r="C258" s="25" t="s">
        <v>609</v>
      </c>
      <c r="D258" s="25" t="s">
        <v>5780</v>
      </c>
      <c r="E258" s="25" t="s">
        <v>4443</v>
      </c>
      <c r="F258" s="25">
        <v>53</v>
      </c>
      <c r="G258" s="25">
        <v>-57</v>
      </c>
      <c r="H258" s="25">
        <v>32563.1</v>
      </c>
      <c r="I258" s="25">
        <v>-28.5</v>
      </c>
      <c r="J258" s="25">
        <v>39</v>
      </c>
      <c r="K258" s="25">
        <v>7</v>
      </c>
      <c r="L258" s="25">
        <v>12569</v>
      </c>
      <c r="M258" s="25">
        <v>-10</v>
      </c>
    </row>
    <row r="259" spans="1:13" x14ac:dyDescent="0.2">
      <c r="A259" s="20" t="s">
        <v>5774</v>
      </c>
      <c r="B259" s="25" t="s">
        <v>250</v>
      </c>
      <c r="C259" s="25" t="s">
        <v>252</v>
      </c>
      <c r="D259" s="25" t="s">
        <v>5780</v>
      </c>
      <c r="E259" s="25" t="s">
        <v>4450</v>
      </c>
      <c r="F259" s="25">
        <v>26</v>
      </c>
      <c r="G259" s="25">
        <v>-6</v>
      </c>
      <c r="H259" s="25">
        <v>18791.900000000001</v>
      </c>
      <c r="I259" s="25">
        <v>-41.2</v>
      </c>
      <c r="J259" s="25">
        <v>46</v>
      </c>
      <c r="K259" s="25">
        <v>-20</v>
      </c>
      <c r="L259" s="25">
        <v>10624</v>
      </c>
      <c r="M259" s="25">
        <v>7</v>
      </c>
    </row>
    <row r="260" spans="1:13" x14ac:dyDescent="0.2">
      <c r="A260" s="20" t="s">
        <v>5774</v>
      </c>
      <c r="B260" s="25" t="s">
        <v>628</v>
      </c>
      <c r="C260" s="25" t="s">
        <v>630</v>
      </c>
      <c r="D260" s="25" t="s">
        <v>5780</v>
      </c>
      <c r="E260" s="25" t="s">
        <v>4459</v>
      </c>
      <c r="F260" s="25">
        <v>23</v>
      </c>
      <c r="G260" s="25">
        <v>10</v>
      </c>
      <c r="H260" s="25">
        <v>5645.9</v>
      </c>
      <c r="I260" s="25">
        <v>67.7</v>
      </c>
      <c r="J260" s="25">
        <v>69</v>
      </c>
      <c r="K260" s="25">
        <v>-80</v>
      </c>
      <c r="L260" s="25">
        <v>12121</v>
      </c>
      <c r="M260" s="25">
        <v>-6</v>
      </c>
    </row>
    <row r="261" spans="1:13" x14ac:dyDescent="0.2">
      <c r="A261" s="20" t="s">
        <v>5774</v>
      </c>
      <c r="B261" s="25" t="s">
        <v>631</v>
      </c>
      <c r="C261" s="25" t="s">
        <v>633</v>
      </c>
      <c r="D261" s="25" t="s">
        <v>5780</v>
      </c>
      <c r="E261" s="25" t="s">
        <v>4460</v>
      </c>
      <c r="F261" s="25">
        <v>24</v>
      </c>
      <c r="G261" s="25">
        <v>50</v>
      </c>
      <c r="H261" s="25">
        <v>12089.9</v>
      </c>
      <c r="I261" s="25">
        <v>59.2</v>
      </c>
      <c r="J261" s="25">
        <v>24</v>
      </c>
      <c r="K261" s="25">
        <v>43</v>
      </c>
      <c r="L261" s="25">
        <v>11236</v>
      </c>
      <c r="M261" s="25">
        <v>2</v>
      </c>
    </row>
    <row r="262" spans="1:13" x14ac:dyDescent="0.2">
      <c r="A262" s="20" t="s">
        <v>5774</v>
      </c>
      <c r="B262" s="25" t="s">
        <v>634</v>
      </c>
      <c r="C262" s="25" t="s">
        <v>636</v>
      </c>
      <c r="D262" s="25" t="s">
        <v>5780</v>
      </c>
      <c r="E262" s="25" t="s">
        <v>4462</v>
      </c>
      <c r="F262" s="25">
        <v>56</v>
      </c>
      <c r="G262" s="25">
        <v>-68</v>
      </c>
      <c r="H262" s="25">
        <v>41050.5</v>
      </c>
      <c r="I262" s="25">
        <v>-64.900000000000006</v>
      </c>
      <c r="J262" s="25">
        <v>50</v>
      </c>
      <c r="K262" s="25">
        <v>-20</v>
      </c>
      <c r="L262" s="25">
        <v>11983</v>
      </c>
      <c r="M262" s="25">
        <v>-5</v>
      </c>
    </row>
    <row r="263" spans="1:13" x14ac:dyDescent="0.2">
      <c r="A263" s="20" t="s">
        <v>5774</v>
      </c>
      <c r="B263" s="25" t="s">
        <v>637</v>
      </c>
      <c r="C263" s="25" t="s">
        <v>639</v>
      </c>
      <c r="D263" s="25" t="s">
        <v>5780</v>
      </c>
      <c r="E263" s="25" t="s">
        <v>4464</v>
      </c>
      <c r="F263" s="25">
        <v>36</v>
      </c>
      <c r="G263" s="25">
        <v>-62</v>
      </c>
      <c r="H263" s="25">
        <v>18776.7</v>
      </c>
      <c r="I263" s="25">
        <v>-41.1</v>
      </c>
      <c r="J263" s="25">
        <v>56</v>
      </c>
      <c r="K263" s="25">
        <v>-46</v>
      </c>
      <c r="L263" s="25">
        <v>10924</v>
      </c>
      <c r="M263" s="25">
        <v>5</v>
      </c>
    </row>
    <row r="264" spans="1:13" x14ac:dyDescent="0.2">
      <c r="A264" s="20" t="s">
        <v>5774</v>
      </c>
      <c r="B264" s="25" t="s">
        <v>640</v>
      </c>
      <c r="C264" s="25" t="s">
        <v>642</v>
      </c>
      <c r="D264" s="25" t="s">
        <v>5780</v>
      </c>
      <c r="E264" s="25" t="s">
        <v>4465</v>
      </c>
      <c r="F264" s="25">
        <v>36</v>
      </c>
      <c r="G264" s="25">
        <v>6</v>
      </c>
      <c r="H264" s="25">
        <v>31643.9</v>
      </c>
      <c r="I264" s="25">
        <v>-24.6</v>
      </c>
      <c r="J264" s="25">
        <v>67</v>
      </c>
      <c r="K264" s="25">
        <v>-60</v>
      </c>
      <c r="L264" s="25">
        <v>11909</v>
      </c>
      <c r="M264" s="25">
        <v>-4</v>
      </c>
    </row>
    <row r="265" spans="1:13" x14ac:dyDescent="0.2">
      <c r="A265" s="20" t="s">
        <v>5774</v>
      </c>
      <c r="B265" s="25" t="s">
        <v>643</v>
      </c>
      <c r="C265" s="25" t="s">
        <v>645</v>
      </c>
      <c r="D265" s="25" t="s">
        <v>5780</v>
      </c>
      <c r="E265" s="25" t="s">
        <v>4468</v>
      </c>
      <c r="F265" s="25">
        <v>15</v>
      </c>
      <c r="G265" s="25">
        <v>83</v>
      </c>
      <c r="H265" s="25">
        <v>3229.9</v>
      </c>
      <c r="I265" s="25">
        <v>97.2</v>
      </c>
      <c r="J265" s="25">
        <v>52</v>
      </c>
      <c r="K265" s="25">
        <v>-24</v>
      </c>
      <c r="L265" s="25">
        <v>12133</v>
      </c>
      <c r="M265" s="25">
        <v>-6</v>
      </c>
    </row>
    <row r="266" spans="1:13" x14ac:dyDescent="0.2">
      <c r="A266" s="20" t="s">
        <v>5774</v>
      </c>
      <c r="B266" s="25" t="s">
        <v>253</v>
      </c>
      <c r="C266" s="25" t="s">
        <v>255</v>
      </c>
      <c r="D266" s="25" t="s">
        <v>5780</v>
      </c>
      <c r="E266" s="25" t="s">
        <v>4473</v>
      </c>
      <c r="F266" s="25">
        <v>38</v>
      </c>
      <c r="G266" s="25">
        <v>-73</v>
      </c>
      <c r="H266" s="25">
        <v>29180.2</v>
      </c>
      <c r="I266" s="25">
        <v>-127.3</v>
      </c>
      <c r="J266" s="25">
        <v>49</v>
      </c>
      <c r="K266" s="25">
        <v>-28</v>
      </c>
      <c r="L266" s="25">
        <v>12120</v>
      </c>
      <c r="M266" s="25">
        <v>-6</v>
      </c>
    </row>
    <row r="267" spans="1:13" x14ac:dyDescent="0.2">
      <c r="A267" s="20" t="s">
        <v>5774</v>
      </c>
      <c r="B267" s="25" t="s">
        <v>256</v>
      </c>
      <c r="C267" s="25" t="s">
        <v>258</v>
      </c>
      <c r="D267" s="25" t="s">
        <v>5780</v>
      </c>
      <c r="E267" s="25" t="s">
        <v>4475</v>
      </c>
      <c r="F267" s="25">
        <v>21</v>
      </c>
      <c r="G267" s="25">
        <v>21</v>
      </c>
      <c r="H267" s="25">
        <v>12900</v>
      </c>
      <c r="I267" s="25">
        <v>7.6</v>
      </c>
      <c r="J267" s="25">
        <v>30</v>
      </c>
      <c r="K267" s="25">
        <v>22</v>
      </c>
      <c r="L267" s="25">
        <v>12384</v>
      </c>
      <c r="M267" s="25">
        <v>-8</v>
      </c>
    </row>
    <row r="268" spans="1:13" x14ac:dyDescent="0.2">
      <c r="A268" s="20" t="s">
        <v>5774</v>
      </c>
      <c r="B268" s="25" t="s">
        <v>247</v>
      </c>
      <c r="C268" s="25" t="s">
        <v>249</v>
      </c>
      <c r="D268" s="25" t="s">
        <v>5780</v>
      </c>
      <c r="E268" s="25" t="s">
        <v>4476</v>
      </c>
      <c r="F268" s="25">
        <v>29</v>
      </c>
      <c r="G268" s="25">
        <v>-23</v>
      </c>
      <c r="H268" s="25">
        <v>18275.400000000001</v>
      </c>
      <c r="I268" s="25">
        <v>-36.9</v>
      </c>
      <c r="J268" s="25">
        <v>28</v>
      </c>
      <c r="K268" s="25">
        <v>27</v>
      </c>
      <c r="L268" s="25">
        <v>11555</v>
      </c>
      <c r="M268" s="25">
        <v>-1</v>
      </c>
    </row>
    <row r="269" spans="1:13" x14ac:dyDescent="0.2">
      <c r="A269" s="20" t="s">
        <v>5774</v>
      </c>
      <c r="B269" s="25" t="s">
        <v>259</v>
      </c>
      <c r="C269" s="25" t="s">
        <v>261</v>
      </c>
      <c r="D269" s="25" t="s">
        <v>5780</v>
      </c>
      <c r="E269" s="25" t="s">
        <v>4477</v>
      </c>
      <c r="F269" s="25">
        <v>18</v>
      </c>
      <c r="G269" s="25">
        <v>38</v>
      </c>
      <c r="H269" s="25">
        <v>11168.3</v>
      </c>
      <c r="I269" s="25">
        <v>22</v>
      </c>
      <c r="J269" s="25">
        <v>48</v>
      </c>
      <c r="K269" s="25">
        <v>-25</v>
      </c>
      <c r="L269" s="25">
        <v>11986</v>
      </c>
      <c r="M269" s="25">
        <v>-5</v>
      </c>
    </row>
    <row r="270" spans="1:13" x14ac:dyDescent="0.2">
      <c r="A270" s="20" t="s">
        <v>5774</v>
      </c>
      <c r="B270" s="25" t="s">
        <v>262</v>
      </c>
      <c r="C270" s="25" t="s">
        <v>264</v>
      </c>
      <c r="D270" s="25" t="s">
        <v>5780</v>
      </c>
      <c r="E270" s="25" t="s">
        <v>4478</v>
      </c>
      <c r="F270" s="25">
        <v>29</v>
      </c>
      <c r="G270" s="25">
        <v>-23</v>
      </c>
      <c r="H270" s="25">
        <v>21614.400000000001</v>
      </c>
      <c r="I270" s="25">
        <v>-64.599999999999994</v>
      </c>
      <c r="J270" s="25">
        <v>37</v>
      </c>
      <c r="K270" s="25">
        <v>3</v>
      </c>
      <c r="L270" s="25">
        <v>12220</v>
      </c>
      <c r="M270" s="25">
        <v>-7</v>
      </c>
    </row>
    <row r="271" spans="1:13" x14ac:dyDescent="0.2">
      <c r="A271" s="20" t="s">
        <v>5774</v>
      </c>
      <c r="B271" s="25" t="s">
        <v>265</v>
      </c>
      <c r="C271" s="25" t="s">
        <v>267</v>
      </c>
      <c r="D271" s="25" t="s">
        <v>5780</v>
      </c>
      <c r="E271" s="25" t="s">
        <v>4479</v>
      </c>
      <c r="F271" s="25">
        <v>33</v>
      </c>
      <c r="G271" s="25">
        <v>-45</v>
      </c>
      <c r="H271" s="25">
        <v>28922.2</v>
      </c>
      <c r="I271" s="25">
        <v>-125.2</v>
      </c>
      <c r="J271" s="25">
        <v>40</v>
      </c>
      <c r="K271" s="25">
        <v>-4</v>
      </c>
      <c r="L271" s="25">
        <v>10460</v>
      </c>
      <c r="M271" s="25">
        <v>9</v>
      </c>
    </row>
    <row r="272" spans="1:13" x14ac:dyDescent="0.2">
      <c r="A272" s="20" t="s">
        <v>5774</v>
      </c>
      <c r="B272" s="25" t="s">
        <v>691</v>
      </c>
      <c r="C272" s="25" t="s">
        <v>693</v>
      </c>
      <c r="D272" s="25" t="s">
        <v>5780</v>
      </c>
      <c r="E272" s="25" t="s">
        <v>4504</v>
      </c>
      <c r="F272" s="25">
        <v>49</v>
      </c>
      <c r="G272" s="25">
        <v>-42</v>
      </c>
      <c r="H272" s="25">
        <v>33741.300000000003</v>
      </c>
      <c r="I272" s="25">
        <v>-33.6</v>
      </c>
      <c r="J272" s="25">
        <v>51</v>
      </c>
      <c r="K272" s="25">
        <v>-22</v>
      </c>
      <c r="L272" s="25">
        <v>12447</v>
      </c>
      <c r="M272" s="25">
        <v>-9</v>
      </c>
    </row>
    <row r="273" spans="1:13" x14ac:dyDescent="0.2">
      <c r="A273" s="20" t="s">
        <v>5774</v>
      </c>
      <c r="B273" s="25" t="s">
        <v>694</v>
      </c>
      <c r="C273" s="25" t="s">
        <v>696</v>
      </c>
      <c r="D273" s="25" t="s">
        <v>5780</v>
      </c>
      <c r="E273" s="25" t="s">
        <v>4505</v>
      </c>
      <c r="F273" s="25">
        <v>36</v>
      </c>
      <c r="G273" s="25">
        <v>6</v>
      </c>
      <c r="H273" s="25">
        <v>24619.599999999999</v>
      </c>
      <c r="I273" s="25">
        <v>5.5</v>
      </c>
      <c r="J273" s="25">
        <v>47</v>
      </c>
      <c r="K273" s="25">
        <v>-12</v>
      </c>
      <c r="L273" s="25">
        <v>11048</v>
      </c>
      <c r="M273" s="25">
        <v>3</v>
      </c>
    </row>
    <row r="274" spans="1:13" x14ac:dyDescent="0.2">
      <c r="A274" s="20" t="s">
        <v>5774</v>
      </c>
      <c r="B274" s="25" t="s">
        <v>703</v>
      </c>
      <c r="C274" s="25" t="s">
        <v>705</v>
      </c>
      <c r="D274" s="25" t="s">
        <v>5780</v>
      </c>
      <c r="E274" s="25" t="s">
        <v>4539</v>
      </c>
      <c r="F274" s="25">
        <v>32</v>
      </c>
      <c r="G274" s="25">
        <v>20</v>
      </c>
      <c r="H274" s="25">
        <v>19777.3</v>
      </c>
      <c r="I274" s="25">
        <v>26.3</v>
      </c>
      <c r="J274" s="25">
        <v>35</v>
      </c>
      <c r="K274" s="25">
        <v>16</v>
      </c>
      <c r="L274" s="25">
        <v>11795</v>
      </c>
      <c r="M274" s="25">
        <v>-3</v>
      </c>
    </row>
    <row r="275" spans="1:13" x14ac:dyDescent="0.2">
      <c r="A275" s="20" t="s">
        <v>5774</v>
      </c>
      <c r="B275" s="25" t="s">
        <v>268</v>
      </c>
      <c r="C275" s="25" t="s">
        <v>270</v>
      </c>
      <c r="D275" s="25" t="s">
        <v>5780</v>
      </c>
      <c r="E275" s="25" t="s">
        <v>4550</v>
      </c>
      <c r="F275" s="25">
        <v>28</v>
      </c>
      <c r="G275" s="25">
        <v>-17</v>
      </c>
      <c r="H275" s="25">
        <v>14068.1</v>
      </c>
      <c r="I275" s="25">
        <v>-2.1</v>
      </c>
      <c r="J275" s="25">
        <v>39</v>
      </c>
      <c r="K275" s="25">
        <v>-2</v>
      </c>
      <c r="L275" s="25">
        <v>10845</v>
      </c>
      <c r="M275" s="25">
        <v>5</v>
      </c>
    </row>
    <row r="276" spans="1:13" x14ac:dyDescent="0.2">
      <c r="A276" s="20" t="s">
        <v>5774</v>
      </c>
      <c r="B276" s="25" t="s">
        <v>721</v>
      </c>
      <c r="C276" s="25" t="s">
        <v>723</v>
      </c>
      <c r="D276" s="25" t="s">
        <v>5780</v>
      </c>
      <c r="E276" s="25" t="s">
        <v>4554</v>
      </c>
      <c r="F276" s="25">
        <v>31</v>
      </c>
      <c r="G276" s="25">
        <v>24</v>
      </c>
      <c r="H276" s="25">
        <v>9145.2999999999993</v>
      </c>
      <c r="I276" s="25">
        <v>71.8</v>
      </c>
      <c r="J276" s="25">
        <v>34</v>
      </c>
      <c r="K276" s="25">
        <v>19</v>
      </c>
      <c r="L276" s="25">
        <v>11966</v>
      </c>
      <c r="M276" s="25">
        <v>-5</v>
      </c>
    </row>
    <row r="277" spans="1:13" x14ac:dyDescent="0.2">
      <c r="A277" s="20" t="s">
        <v>5774</v>
      </c>
      <c r="B277" s="25" t="s">
        <v>745</v>
      </c>
      <c r="C277" s="25" t="s">
        <v>747</v>
      </c>
      <c r="D277" s="25" t="s">
        <v>5780</v>
      </c>
      <c r="E277" s="25" t="s">
        <v>4578</v>
      </c>
      <c r="F277" s="25">
        <v>46</v>
      </c>
      <c r="G277" s="25">
        <v>-31</v>
      </c>
      <c r="H277" s="25">
        <v>39986.5</v>
      </c>
      <c r="I277" s="25">
        <v>-60.3</v>
      </c>
      <c r="J277" s="25">
        <v>39</v>
      </c>
      <c r="K277" s="25">
        <v>7</v>
      </c>
      <c r="L277" s="25">
        <v>11162</v>
      </c>
      <c r="M277" s="25">
        <v>2</v>
      </c>
    </row>
    <row r="278" spans="1:13" x14ac:dyDescent="0.2">
      <c r="A278" s="20" t="s">
        <v>5774</v>
      </c>
      <c r="B278" s="25" t="s">
        <v>748</v>
      </c>
      <c r="C278" s="25" t="s">
        <v>750</v>
      </c>
      <c r="D278" s="25" t="s">
        <v>5780</v>
      </c>
      <c r="E278" s="25" t="s">
        <v>4723</v>
      </c>
      <c r="F278" s="25">
        <v>30</v>
      </c>
      <c r="G278" s="25">
        <v>28</v>
      </c>
      <c r="H278" s="25">
        <v>7266.2</v>
      </c>
      <c r="I278" s="25">
        <v>79.900000000000006</v>
      </c>
      <c r="J278" s="25">
        <v>57</v>
      </c>
      <c r="K278" s="25">
        <v>-36</v>
      </c>
      <c r="L278" s="25">
        <v>11144</v>
      </c>
      <c r="M278" s="25">
        <v>3</v>
      </c>
    </row>
    <row r="279" spans="1:13" x14ac:dyDescent="0.2">
      <c r="A279" s="20" t="s">
        <v>5774</v>
      </c>
      <c r="B279" s="25" t="s">
        <v>823</v>
      </c>
      <c r="C279" s="25" t="s">
        <v>825</v>
      </c>
      <c r="D279" s="25" t="s">
        <v>5780</v>
      </c>
      <c r="E279" s="25" t="s">
        <v>4757</v>
      </c>
      <c r="F279" s="25">
        <v>41</v>
      </c>
      <c r="G279" s="25">
        <v>-13</v>
      </c>
      <c r="H279" s="25">
        <v>26121.9</v>
      </c>
      <c r="I279" s="25">
        <v>-0.9</v>
      </c>
      <c r="J279" s="25">
        <v>59</v>
      </c>
      <c r="K279" s="25">
        <v>-41</v>
      </c>
      <c r="L279" s="25">
        <v>11698</v>
      </c>
      <c r="M279" s="25">
        <v>-2</v>
      </c>
    </row>
    <row r="280" spans="1:13" x14ac:dyDescent="0.2">
      <c r="A280" s="20" t="s">
        <v>5774</v>
      </c>
      <c r="B280" s="25" t="s">
        <v>826</v>
      </c>
      <c r="C280" s="25" t="s">
        <v>828</v>
      </c>
      <c r="D280" s="25" t="s">
        <v>5780</v>
      </c>
      <c r="E280" s="25" t="s">
        <v>4758</v>
      </c>
      <c r="F280" s="25">
        <v>15</v>
      </c>
      <c r="G280" s="25">
        <v>55</v>
      </c>
      <c r="H280" s="25">
        <v>10071.5</v>
      </c>
      <c r="I280" s="25">
        <v>31</v>
      </c>
      <c r="J280" s="25">
        <v>38</v>
      </c>
      <c r="K280" s="25">
        <v>1</v>
      </c>
      <c r="L280" s="25">
        <v>11172</v>
      </c>
      <c r="M280" s="25">
        <v>2</v>
      </c>
    </row>
    <row r="281" spans="1:13" x14ac:dyDescent="0.2">
      <c r="A281" s="20" t="s">
        <v>5774</v>
      </c>
      <c r="B281" s="25" t="s">
        <v>829</v>
      </c>
      <c r="C281" s="25" t="s">
        <v>831</v>
      </c>
      <c r="D281" s="25" t="s">
        <v>5780</v>
      </c>
      <c r="E281" s="25" t="s">
        <v>4759</v>
      </c>
      <c r="F281" s="25">
        <v>44</v>
      </c>
      <c r="G281" s="25">
        <v>-24</v>
      </c>
      <c r="H281" s="25">
        <v>30309.9</v>
      </c>
      <c r="I281" s="25">
        <v>-18.899999999999999</v>
      </c>
      <c r="J281" s="25">
        <v>42</v>
      </c>
      <c r="K281" s="25">
        <v>0</v>
      </c>
      <c r="L281" s="25">
        <v>11867</v>
      </c>
      <c r="M281" s="25">
        <v>-4</v>
      </c>
    </row>
    <row r="282" spans="1:13" x14ac:dyDescent="0.2">
      <c r="A282" s="20" t="s">
        <v>5774</v>
      </c>
      <c r="B282" s="25" t="s">
        <v>832</v>
      </c>
      <c r="C282" s="25" t="s">
        <v>834</v>
      </c>
      <c r="D282" s="25" t="s">
        <v>5780</v>
      </c>
      <c r="E282" s="25" t="s">
        <v>4760</v>
      </c>
      <c r="F282" s="25">
        <v>22</v>
      </c>
      <c r="G282" s="25">
        <v>16</v>
      </c>
      <c r="H282" s="25">
        <v>17494</v>
      </c>
      <c r="I282" s="25">
        <v>-30.5</v>
      </c>
      <c r="J282" s="25">
        <v>35</v>
      </c>
      <c r="K282" s="25">
        <v>9</v>
      </c>
      <c r="L282" s="25">
        <v>12487</v>
      </c>
      <c r="M282" s="25">
        <v>-9</v>
      </c>
    </row>
    <row r="283" spans="1:13" x14ac:dyDescent="0.2">
      <c r="A283" s="20" t="s">
        <v>5774</v>
      </c>
      <c r="B283" s="25" t="s">
        <v>835</v>
      </c>
      <c r="C283" s="25" t="s">
        <v>837</v>
      </c>
      <c r="D283" s="25" t="s">
        <v>5780</v>
      </c>
      <c r="E283" s="25" t="s">
        <v>4761</v>
      </c>
      <c r="F283" s="25">
        <v>94</v>
      </c>
      <c r="G283" s="25">
        <v>-208</v>
      </c>
      <c r="H283" s="25">
        <v>52136.5</v>
      </c>
      <c r="I283" s="25">
        <v>-112.4</v>
      </c>
      <c r="J283" s="25">
        <v>114</v>
      </c>
      <c r="K283" s="25">
        <v>-173</v>
      </c>
      <c r="L283" s="25">
        <v>11893</v>
      </c>
      <c r="M283" s="25">
        <v>-4</v>
      </c>
    </row>
    <row r="284" spans="1:13" x14ac:dyDescent="0.2">
      <c r="A284" s="20" t="s">
        <v>5774</v>
      </c>
      <c r="B284" s="25" t="s">
        <v>844</v>
      </c>
      <c r="C284" s="25" t="s">
        <v>846</v>
      </c>
      <c r="D284" s="25" t="s">
        <v>5780</v>
      </c>
      <c r="E284" s="25" t="s">
        <v>4764</v>
      </c>
      <c r="F284" s="25">
        <v>33</v>
      </c>
      <c r="G284" s="25">
        <v>-45</v>
      </c>
      <c r="H284" s="25">
        <v>18019.7</v>
      </c>
      <c r="I284" s="25">
        <v>-34.799999999999997</v>
      </c>
      <c r="J284" s="25">
        <v>35</v>
      </c>
      <c r="K284" s="25">
        <v>9</v>
      </c>
      <c r="L284" s="25">
        <v>11003</v>
      </c>
      <c r="M284" s="25">
        <v>4</v>
      </c>
    </row>
    <row r="285" spans="1:13" x14ac:dyDescent="0.2">
      <c r="A285" s="20" t="s">
        <v>5774</v>
      </c>
      <c r="B285" s="25" t="s">
        <v>892</v>
      </c>
      <c r="C285" s="25" t="s">
        <v>894</v>
      </c>
      <c r="D285" s="25" t="s">
        <v>5780</v>
      </c>
      <c r="E285" s="25" t="s">
        <v>4780</v>
      </c>
      <c r="F285" s="25">
        <v>36</v>
      </c>
      <c r="G285" s="25">
        <v>-62</v>
      </c>
      <c r="H285" s="25">
        <v>28876</v>
      </c>
      <c r="I285" s="25">
        <v>-124.8</v>
      </c>
      <c r="J285" s="25">
        <v>41</v>
      </c>
      <c r="K285" s="25">
        <v>-7</v>
      </c>
      <c r="L285" s="25">
        <v>11579</v>
      </c>
      <c r="M285" s="25">
        <v>-1</v>
      </c>
    </row>
    <row r="286" spans="1:13" x14ac:dyDescent="0.2">
      <c r="A286" s="20" t="s">
        <v>5774</v>
      </c>
      <c r="B286" s="25" t="s">
        <v>952</v>
      </c>
      <c r="C286" s="25" t="s">
        <v>954</v>
      </c>
      <c r="D286" s="25" t="s">
        <v>5780</v>
      </c>
      <c r="E286" s="25" t="s">
        <v>4800</v>
      </c>
      <c r="F286" s="25">
        <v>29</v>
      </c>
      <c r="G286" s="25">
        <v>-23</v>
      </c>
      <c r="H286" s="25">
        <v>19283</v>
      </c>
      <c r="I286" s="25">
        <v>-45.3</v>
      </c>
      <c r="J286" s="25">
        <v>52</v>
      </c>
      <c r="K286" s="25">
        <v>-36</v>
      </c>
      <c r="L286" s="25">
        <v>11468</v>
      </c>
      <c r="M286" s="25">
        <v>0</v>
      </c>
    </row>
    <row r="287" spans="1:13" x14ac:dyDescent="0.2">
      <c r="A287" s="20" t="s">
        <v>5774</v>
      </c>
      <c r="B287" s="25" t="s">
        <v>997</v>
      </c>
      <c r="C287" s="25" t="s">
        <v>999</v>
      </c>
      <c r="D287" s="25" t="s">
        <v>5780</v>
      </c>
      <c r="E287" s="25" t="s">
        <v>4816</v>
      </c>
      <c r="F287" s="25">
        <v>23</v>
      </c>
      <c r="G287" s="25">
        <v>10</v>
      </c>
      <c r="H287" s="25">
        <v>14626.6</v>
      </c>
      <c r="I287" s="25">
        <v>-6.7</v>
      </c>
      <c r="J287" s="25">
        <v>52</v>
      </c>
      <c r="K287" s="25">
        <v>-36</v>
      </c>
      <c r="L287" s="25">
        <v>12432</v>
      </c>
      <c r="M287" s="25">
        <v>-9</v>
      </c>
    </row>
    <row r="288" spans="1:13" x14ac:dyDescent="0.2">
      <c r="A288" s="20" t="s">
        <v>5774</v>
      </c>
      <c r="B288" s="25" t="s">
        <v>1000</v>
      </c>
      <c r="C288" s="25" t="s">
        <v>1002</v>
      </c>
      <c r="D288" s="25" t="s">
        <v>5780</v>
      </c>
      <c r="E288" s="25" t="s">
        <v>4817</v>
      </c>
      <c r="F288" s="25">
        <v>32</v>
      </c>
      <c r="G288" s="25">
        <v>20</v>
      </c>
      <c r="H288" s="25">
        <v>19399.099999999999</v>
      </c>
      <c r="I288" s="25">
        <v>27.9</v>
      </c>
      <c r="J288" s="25">
        <v>51</v>
      </c>
      <c r="K288" s="25">
        <v>-22</v>
      </c>
      <c r="L288" s="25">
        <v>11905</v>
      </c>
      <c r="M288" s="25">
        <v>-4</v>
      </c>
    </row>
    <row r="289" spans="1:13" x14ac:dyDescent="0.2">
      <c r="A289" s="20" t="s">
        <v>5774</v>
      </c>
      <c r="B289" s="25" t="s">
        <v>1003</v>
      </c>
      <c r="C289" s="25" t="s">
        <v>1005</v>
      </c>
      <c r="D289" s="25" t="s">
        <v>5780</v>
      </c>
      <c r="E289" s="25" t="s">
        <v>4818</v>
      </c>
      <c r="F289" s="25">
        <v>30</v>
      </c>
      <c r="G289" s="25">
        <v>28</v>
      </c>
      <c r="H289" s="25">
        <v>23889</v>
      </c>
      <c r="I289" s="25">
        <v>8.6</v>
      </c>
      <c r="J289" s="25">
        <v>52</v>
      </c>
      <c r="K289" s="25">
        <v>-24</v>
      </c>
      <c r="L289" s="25">
        <v>11908</v>
      </c>
      <c r="M289" s="25">
        <v>-4</v>
      </c>
    </row>
    <row r="290" spans="1:13" x14ac:dyDescent="0.2">
      <c r="A290" s="20" t="s">
        <v>5774</v>
      </c>
      <c r="B290" s="25" t="s">
        <v>1036</v>
      </c>
      <c r="C290" s="25" t="s">
        <v>1038</v>
      </c>
      <c r="D290" s="25" t="s">
        <v>5780</v>
      </c>
      <c r="E290" s="25" t="s">
        <v>4829</v>
      </c>
      <c r="F290" s="25">
        <v>25</v>
      </c>
      <c r="G290" s="25">
        <v>-1</v>
      </c>
      <c r="H290" s="25">
        <v>17952.2</v>
      </c>
      <c r="I290" s="25">
        <v>-34.299999999999997</v>
      </c>
      <c r="J290" s="25">
        <v>39</v>
      </c>
      <c r="K290" s="25">
        <v>-2</v>
      </c>
      <c r="L290" s="25">
        <v>12141</v>
      </c>
      <c r="M290" s="25">
        <v>-6</v>
      </c>
    </row>
    <row r="291" spans="1:13" x14ac:dyDescent="0.2">
      <c r="A291" s="20" t="s">
        <v>5774</v>
      </c>
      <c r="B291" s="25" t="s">
        <v>1090</v>
      </c>
      <c r="C291" s="25" t="s">
        <v>1092</v>
      </c>
      <c r="D291" s="25" t="s">
        <v>5780</v>
      </c>
      <c r="E291" s="25" t="s">
        <v>4847</v>
      </c>
      <c r="F291" s="25">
        <v>24</v>
      </c>
      <c r="G291" s="25">
        <v>50</v>
      </c>
      <c r="H291" s="25">
        <v>11093.4</v>
      </c>
      <c r="I291" s="25">
        <v>63.5</v>
      </c>
      <c r="J291" s="25">
        <v>53</v>
      </c>
      <c r="K291" s="25">
        <v>-27</v>
      </c>
      <c r="L291" s="25">
        <v>11706</v>
      </c>
      <c r="M291" s="25">
        <v>-2</v>
      </c>
    </row>
    <row r="292" spans="1:13" x14ac:dyDescent="0.2">
      <c r="A292" s="20" t="s">
        <v>5774</v>
      </c>
      <c r="B292" s="25" t="s">
        <v>1381</v>
      </c>
      <c r="C292" s="25" t="s">
        <v>1383</v>
      </c>
      <c r="D292" s="25" t="s">
        <v>5780</v>
      </c>
      <c r="E292" s="25" t="s">
        <v>4947</v>
      </c>
      <c r="F292" s="25">
        <v>19</v>
      </c>
      <c r="G292" s="25">
        <v>68</v>
      </c>
      <c r="H292" s="25">
        <v>11097.1</v>
      </c>
      <c r="I292" s="25">
        <v>63.5</v>
      </c>
      <c r="J292" s="25">
        <v>18</v>
      </c>
      <c r="K292" s="25">
        <v>57</v>
      </c>
      <c r="L292" s="25">
        <v>10586</v>
      </c>
      <c r="M292" s="25">
        <v>7</v>
      </c>
    </row>
    <row r="293" spans="1:13" x14ac:dyDescent="0.2">
      <c r="A293" s="20" t="s">
        <v>5774</v>
      </c>
      <c r="B293" s="25" t="s">
        <v>307</v>
      </c>
      <c r="C293" s="25" t="s">
        <v>309</v>
      </c>
      <c r="D293" s="25" t="s">
        <v>5781</v>
      </c>
      <c r="E293" s="25" t="s">
        <v>4147</v>
      </c>
      <c r="F293" s="25">
        <v>27</v>
      </c>
      <c r="G293" s="25">
        <v>-12</v>
      </c>
      <c r="H293" s="25">
        <v>18144.099999999999</v>
      </c>
      <c r="I293" s="25">
        <v>-35.9</v>
      </c>
      <c r="J293" s="25">
        <v>48</v>
      </c>
      <c r="K293" s="25">
        <v>-25</v>
      </c>
      <c r="L293" s="25">
        <v>11934</v>
      </c>
      <c r="M293" s="25">
        <v>-4</v>
      </c>
    </row>
    <row r="294" spans="1:13" x14ac:dyDescent="0.2">
      <c r="A294" s="20" t="s">
        <v>5774</v>
      </c>
      <c r="B294" s="25" t="s">
        <v>322</v>
      </c>
      <c r="C294" s="25" t="s">
        <v>324</v>
      </c>
      <c r="D294" s="25" t="s">
        <v>5781</v>
      </c>
      <c r="E294" s="25" t="s">
        <v>4177</v>
      </c>
      <c r="F294" s="25">
        <v>28</v>
      </c>
      <c r="G294" s="25">
        <v>-17</v>
      </c>
      <c r="H294" s="25">
        <v>19095.3</v>
      </c>
      <c r="I294" s="25">
        <v>-43.7</v>
      </c>
      <c r="J294" s="25">
        <v>42</v>
      </c>
      <c r="K294" s="25">
        <v>-10</v>
      </c>
      <c r="L294" s="25">
        <v>11984</v>
      </c>
      <c r="M294" s="25">
        <v>-5</v>
      </c>
    </row>
    <row r="295" spans="1:13" x14ac:dyDescent="0.2">
      <c r="A295" s="20" t="s">
        <v>5774</v>
      </c>
      <c r="B295" s="25" t="s">
        <v>751</v>
      </c>
      <c r="C295" s="25" t="s">
        <v>753</v>
      </c>
      <c r="D295" s="25" t="s">
        <v>5781</v>
      </c>
      <c r="E295" s="25" t="s">
        <v>4726</v>
      </c>
      <c r="F295" s="25">
        <v>5</v>
      </c>
      <c r="G295" s="25">
        <v>110</v>
      </c>
      <c r="H295" s="25">
        <v>1291.9000000000001</v>
      </c>
      <c r="I295" s="25">
        <v>103.8</v>
      </c>
      <c r="J295" s="25">
        <v>38</v>
      </c>
      <c r="K295" s="25">
        <v>1</v>
      </c>
      <c r="L295" s="25">
        <v>13093</v>
      </c>
      <c r="M295" s="25">
        <v>-14</v>
      </c>
    </row>
    <row r="296" spans="1:13" x14ac:dyDescent="0.2">
      <c r="A296" s="20" t="s">
        <v>5774</v>
      </c>
      <c r="B296" s="25" t="s">
        <v>754</v>
      </c>
      <c r="C296" s="25" t="s">
        <v>756</v>
      </c>
      <c r="D296" s="25" t="s">
        <v>5781</v>
      </c>
      <c r="E296" s="25" t="s">
        <v>4728</v>
      </c>
      <c r="F296" s="25">
        <v>33</v>
      </c>
      <c r="G296" s="25">
        <v>17</v>
      </c>
      <c r="H296" s="25">
        <v>20082.5</v>
      </c>
      <c r="I296" s="25">
        <v>25</v>
      </c>
      <c r="J296" s="25">
        <v>55</v>
      </c>
      <c r="K296" s="25">
        <v>-31</v>
      </c>
      <c r="L296" s="25">
        <v>11515</v>
      </c>
      <c r="M296" s="25">
        <v>-1</v>
      </c>
    </row>
    <row r="297" spans="1:13" x14ac:dyDescent="0.2">
      <c r="A297" s="20" t="s">
        <v>5774</v>
      </c>
      <c r="B297" s="25" t="s">
        <v>760</v>
      </c>
      <c r="C297" s="25" t="s">
        <v>762</v>
      </c>
      <c r="D297" s="25" t="s">
        <v>5781</v>
      </c>
      <c r="E297" s="25" t="s">
        <v>4736</v>
      </c>
      <c r="F297" s="25">
        <v>26</v>
      </c>
      <c r="G297" s="25">
        <v>-6</v>
      </c>
      <c r="H297" s="25">
        <v>20961.099999999999</v>
      </c>
      <c r="I297" s="25">
        <v>-59.2</v>
      </c>
      <c r="J297" s="25">
        <v>39</v>
      </c>
      <c r="K297" s="25">
        <v>-2</v>
      </c>
      <c r="L297" s="25">
        <v>12225</v>
      </c>
      <c r="M297" s="25">
        <v>-7</v>
      </c>
    </row>
    <row r="298" spans="1:13" x14ac:dyDescent="0.2">
      <c r="A298" s="20" t="s">
        <v>5774</v>
      </c>
      <c r="B298" s="25" t="s">
        <v>769</v>
      </c>
      <c r="C298" s="25" t="s">
        <v>771</v>
      </c>
      <c r="D298" s="25" t="s">
        <v>5781</v>
      </c>
      <c r="E298" s="25" t="s">
        <v>4739</v>
      </c>
      <c r="F298" s="25">
        <v>33</v>
      </c>
      <c r="G298" s="25">
        <v>-45</v>
      </c>
      <c r="H298" s="25">
        <v>24505.4</v>
      </c>
      <c r="I298" s="25">
        <v>-88.6</v>
      </c>
      <c r="J298" s="25">
        <v>46</v>
      </c>
      <c r="K298" s="25">
        <v>-20</v>
      </c>
      <c r="L298" s="25">
        <v>12338</v>
      </c>
      <c r="M298" s="25">
        <v>-8</v>
      </c>
    </row>
    <row r="299" spans="1:13" x14ac:dyDescent="0.2">
      <c r="A299" s="20" t="s">
        <v>5774</v>
      </c>
      <c r="B299" s="25" t="s">
        <v>772</v>
      </c>
      <c r="C299" s="25" t="s">
        <v>774</v>
      </c>
      <c r="D299" s="25" t="s">
        <v>5781</v>
      </c>
      <c r="E299" s="25" t="s">
        <v>4740</v>
      </c>
      <c r="F299" s="25">
        <v>43</v>
      </c>
      <c r="G299" s="25">
        <v>-20</v>
      </c>
      <c r="H299" s="25">
        <v>24360.6</v>
      </c>
      <c r="I299" s="25">
        <v>6.6</v>
      </c>
      <c r="J299" s="25">
        <v>29</v>
      </c>
      <c r="K299" s="25">
        <v>31</v>
      </c>
      <c r="L299" s="25">
        <v>11526</v>
      </c>
      <c r="M299" s="25">
        <v>-1</v>
      </c>
    </row>
    <row r="300" spans="1:13" x14ac:dyDescent="0.2">
      <c r="A300" s="20" t="s">
        <v>5774</v>
      </c>
      <c r="B300" s="25" t="s">
        <v>796</v>
      </c>
      <c r="C300" s="25" t="s">
        <v>798</v>
      </c>
      <c r="D300" s="25" t="s">
        <v>5781</v>
      </c>
      <c r="E300" s="25" t="s">
        <v>4748</v>
      </c>
      <c r="F300" s="25">
        <v>36</v>
      </c>
      <c r="G300" s="25">
        <v>6</v>
      </c>
      <c r="H300" s="25">
        <v>21217.200000000001</v>
      </c>
      <c r="I300" s="25">
        <v>20.100000000000001</v>
      </c>
      <c r="J300" s="25">
        <v>42</v>
      </c>
      <c r="K300" s="25">
        <v>0</v>
      </c>
      <c r="L300" s="25">
        <v>11677</v>
      </c>
      <c r="M300" s="25">
        <v>-2</v>
      </c>
    </row>
    <row r="301" spans="1:13" x14ac:dyDescent="0.2">
      <c r="A301" s="20" t="s">
        <v>5774</v>
      </c>
      <c r="B301" s="25" t="s">
        <v>799</v>
      </c>
      <c r="C301" s="25" t="s">
        <v>801</v>
      </c>
      <c r="D301" s="25" t="s">
        <v>5781</v>
      </c>
      <c r="E301" s="25" t="s">
        <v>4749</v>
      </c>
      <c r="F301" s="25">
        <v>33</v>
      </c>
      <c r="G301" s="25">
        <v>-45</v>
      </c>
      <c r="H301" s="25">
        <v>23378.9</v>
      </c>
      <c r="I301" s="25">
        <v>-79.2</v>
      </c>
      <c r="J301" s="25">
        <v>44</v>
      </c>
      <c r="K301" s="25">
        <v>-15</v>
      </c>
      <c r="L301" s="25">
        <v>11801</v>
      </c>
      <c r="M301" s="25">
        <v>-3</v>
      </c>
    </row>
    <row r="302" spans="1:13" x14ac:dyDescent="0.2">
      <c r="A302" s="20" t="s">
        <v>5774</v>
      </c>
      <c r="B302" s="25" t="s">
        <v>820</v>
      </c>
      <c r="C302" s="25" t="s">
        <v>822</v>
      </c>
      <c r="D302" s="25" t="s">
        <v>5781</v>
      </c>
      <c r="E302" s="25" t="s">
        <v>4756</v>
      </c>
      <c r="F302" s="25">
        <v>28</v>
      </c>
      <c r="G302" s="25">
        <v>-17</v>
      </c>
      <c r="H302" s="25">
        <v>27576.1</v>
      </c>
      <c r="I302" s="25">
        <v>-114</v>
      </c>
      <c r="J302" s="25">
        <v>41</v>
      </c>
      <c r="K302" s="25">
        <v>-7</v>
      </c>
      <c r="L302" s="25">
        <v>12612</v>
      </c>
      <c r="M302" s="25">
        <v>-10</v>
      </c>
    </row>
    <row r="303" spans="1:13" x14ac:dyDescent="0.2">
      <c r="A303" s="20" t="s">
        <v>5774</v>
      </c>
      <c r="B303" s="25" t="s">
        <v>928</v>
      </c>
      <c r="C303" s="25" t="s">
        <v>930</v>
      </c>
      <c r="D303" s="25" t="s">
        <v>5781</v>
      </c>
      <c r="E303" s="25" t="s">
        <v>4792</v>
      </c>
      <c r="F303" s="25">
        <v>28</v>
      </c>
      <c r="G303" s="25">
        <v>-17</v>
      </c>
      <c r="H303" s="25">
        <v>21261.599999999999</v>
      </c>
      <c r="I303" s="25">
        <v>-61.7</v>
      </c>
      <c r="J303" s="25">
        <v>32</v>
      </c>
      <c r="K303" s="25">
        <v>16</v>
      </c>
      <c r="L303" s="25">
        <v>12091</v>
      </c>
      <c r="M303" s="25">
        <v>-6</v>
      </c>
    </row>
    <row r="304" spans="1:13" x14ac:dyDescent="0.2">
      <c r="A304" s="20" t="s">
        <v>5774</v>
      </c>
      <c r="B304" s="25" t="s">
        <v>10</v>
      </c>
      <c r="C304" s="25" t="s">
        <v>12</v>
      </c>
      <c r="D304" s="25" t="s">
        <v>5782</v>
      </c>
      <c r="E304" s="25" t="s">
        <v>4055</v>
      </c>
      <c r="F304" s="25">
        <v>28</v>
      </c>
      <c r="G304" s="25">
        <v>-17</v>
      </c>
      <c r="H304" s="25">
        <v>14587.8</v>
      </c>
      <c r="I304" s="25">
        <v>-6.4</v>
      </c>
      <c r="J304" s="25">
        <v>51</v>
      </c>
      <c r="K304" s="25">
        <v>-33</v>
      </c>
      <c r="L304" s="25">
        <v>10383</v>
      </c>
      <c r="M304" s="25">
        <v>9</v>
      </c>
    </row>
    <row r="305" spans="1:13" x14ac:dyDescent="0.2">
      <c r="A305" s="20" t="s">
        <v>5774</v>
      </c>
      <c r="B305" s="25" t="s">
        <v>13</v>
      </c>
      <c r="C305" s="25" t="s">
        <v>15</v>
      </c>
      <c r="D305" s="25" t="s">
        <v>5782</v>
      </c>
      <c r="E305" s="25" t="s">
        <v>4041</v>
      </c>
      <c r="F305" s="25">
        <v>18</v>
      </c>
      <c r="G305" s="25">
        <v>38</v>
      </c>
      <c r="H305" s="25">
        <v>13225.6</v>
      </c>
      <c r="I305" s="25">
        <v>4.9000000000000004</v>
      </c>
      <c r="J305" s="25">
        <v>32</v>
      </c>
      <c r="K305" s="25">
        <v>16</v>
      </c>
      <c r="L305" s="25">
        <v>11178</v>
      </c>
      <c r="M305" s="25">
        <v>2</v>
      </c>
    </row>
    <row r="306" spans="1:13" x14ac:dyDescent="0.2">
      <c r="A306" s="20" t="s">
        <v>5774</v>
      </c>
      <c r="B306" s="25" t="s">
        <v>121</v>
      </c>
      <c r="C306" s="25" t="s">
        <v>123</v>
      </c>
      <c r="D306" s="25" t="s">
        <v>5782</v>
      </c>
      <c r="E306" s="25" t="s">
        <v>4087</v>
      </c>
      <c r="F306" s="25">
        <v>8</v>
      </c>
      <c r="G306" s="25">
        <v>94</v>
      </c>
      <c r="H306" s="25">
        <v>2299.1</v>
      </c>
      <c r="I306" s="25">
        <v>95.5</v>
      </c>
      <c r="J306" s="25">
        <v>52</v>
      </c>
      <c r="K306" s="25">
        <v>-36</v>
      </c>
      <c r="L306" s="25">
        <v>12579</v>
      </c>
      <c r="M306" s="25">
        <v>-10</v>
      </c>
    </row>
    <row r="307" spans="1:13" x14ac:dyDescent="0.2">
      <c r="A307" s="20" t="s">
        <v>5774</v>
      </c>
      <c r="B307" s="25" t="s">
        <v>193</v>
      </c>
      <c r="C307" s="25" t="s">
        <v>195</v>
      </c>
      <c r="D307" s="25" t="s">
        <v>5782</v>
      </c>
      <c r="E307" s="25" t="s">
        <v>4088</v>
      </c>
      <c r="F307" s="25">
        <v>17</v>
      </c>
      <c r="G307" s="25">
        <v>44</v>
      </c>
      <c r="H307" s="25">
        <v>12297.5</v>
      </c>
      <c r="I307" s="25">
        <v>12.6</v>
      </c>
      <c r="J307" s="25">
        <v>51</v>
      </c>
      <c r="K307" s="25">
        <v>-33</v>
      </c>
      <c r="L307" s="25">
        <v>12283</v>
      </c>
      <c r="M307" s="25">
        <v>-7</v>
      </c>
    </row>
    <row r="308" spans="1:13" x14ac:dyDescent="0.2">
      <c r="A308" s="20" t="s">
        <v>5774</v>
      </c>
      <c r="B308" s="25" t="s">
        <v>310</v>
      </c>
      <c r="C308" s="25" t="s">
        <v>312</v>
      </c>
      <c r="D308" s="25" t="s">
        <v>5782</v>
      </c>
      <c r="E308" s="25" t="s">
        <v>4148</v>
      </c>
      <c r="F308" s="25">
        <v>32</v>
      </c>
      <c r="G308" s="25">
        <v>20</v>
      </c>
      <c r="H308" s="25">
        <v>17310.900000000001</v>
      </c>
      <c r="I308" s="25">
        <v>36.799999999999997</v>
      </c>
      <c r="J308" s="25">
        <v>62</v>
      </c>
      <c r="K308" s="25">
        <v>-48</v>
      </c>
      <c r="L308" s="25">
        <v>11915</v>
      </c>
      <c r="M308" s="25">
        <v>-4</v>
      </c>
    </row>
    <row r="309" spans="1:13" x14ac:dyDescent="0.2">
      <c r="A309" s="20" t="s">
        <v>5774</v>
      </c>
      <c r="B309" s="25" t="s">
        <v>316</v>
      </c>
      <c r="C309" s="25" t="s">
        <v>318</v>
      </c>
      <c r="D309" s="25" t="s">
        <v>5782</v>
      </c>
      <c r="E309" s="25" t="s">
        <v>4155</v>
      </c>
      <c r="F309" s="25">
        <v>20</v>
      </c>
      <c r="G309" s="25">
        <v>27</v>
      </c>
      <c r="H309" s="25">
        <v>11858.2</v>
      </c>
      <c r="I309" s="25">
        <v>16.2</v>
      </c>
      <c r="J309" s="25">
        <v>34</v>
      </c>
      <c r="K309" s="25">
        <v>11</v>
      </c>
      <c r="L309" s="25">
        <v>12013</v>
      </c>
      <c r="M309" s="25">
        <v>-5</v>
      </c>
    </row>
    <row r="310" spans="1:13" x14ac:dyDescent="0.2">
      <c r="A310" s="20" t="s">
        <v>5774</v>
      </c>
      <c r="B310" s="25" t="s">
        <v>319</v>
      </c>
      <c r="C310" s="25" t="s">
        <v>321</v>
      </c>
      <c r="D310" s="25" t="s">
        <v>5782</v>
      </c>
      <c r="E310" s="25" t="s">
        <v>4174</v>
      </c>
      <c r="F310" s="25">
        <v>21</v>
      </c>
      <c r="G310" s="25">
        <v>21</v>
      </c>
      <c r="H310" s="25">
        <v>12527.8</v>
      </c>
      <c r="I310" s="25">
        <v>10.7</v>
      </c>
      <c r="J310" s="25">
        <v>39</v>
      </c>
      <c r="K310" s="25">
        <v>-2</v>
      </c>
      <c r="L310" s="25">
        <v>11959</v>
      </c>
      <c r="M310" s="25">
        <v>-4</v>
      </c>
    </row>
    <row r="311" spans="1:13" x14ac:dyDescent="0.2">
      <c r="A311" s="20" t="s">
        <v>5774</v>
      </c>
      <c r="B311" s="25" t="s">
        <v>277</v>
      </c>
      <c r="C311" s="25" t="s">
        <v>279</v>
      </c>
      <c r="D311" s="25" t="s">
        <v>5782</v>
      </c>
      <c r="E311" s="25" t="s">
        <v>4176</v>
      </c>
      <c r="F311" s="25">
        <v>32</v>
      </c>
      <c r="G311" s="25">
        <v>20</v>
      </c>
      <c r="H311" s="25">
        <v>26991.200000000001</v>
      </c>
      <c r="I311" s="25">
        <v>-4.5999999999999996</v>
      </c>
      <c r="J311" s="25">
        <v>56</v>
      </c>
      <c r="K311" s="25">
        <v>-34</v>
      </c>
      <c r="L311" s="25">
        <v>11126</v>
      </c>
      <c r="M311" s="25">
        <v>3</v>
      </c>
    </row>
    <row r="312" spans="1:13" x14ac:dyDescent="0.2">
      <c r="A312" s="20" t="s">
        <v>5774</v>
      </c>
      <c r="B312" s="25" t="s">
        <v>325</v>
      </c>
      <c r="C312" s="25" t="s">
        <v>327</v>
      </c>
      <c r="D312" s="25" t="s">
        <v>5782</v>
      </c>
      <c r="E312" s="25" t="s">
        <v>4178</v>
      </c>
      <c r="F312" s="25">
        <v>29</v>
      </c>
      <c r="G312" s="25">
        <v>-23</v>
      </c>
      <c r="H312" s="25">
        <v>15947.7</v>
      </c>
      <c r="I312" s="25">
        <v>-17.7</v>
      </c>
      <c r="J312" s="25">
        <v>50</v>
      </c>
      <c r="K312" s="25">
        <v>-31</v>
      </c>
      <c r="L312" s="25">
        <v>11536</v>
      </c>
      <c r="M312" s="25">
        <v>-1</v>
      </c>
    </row>
    <row r="313" spans="1:13" x14ac:dyDescent="0.2">
      <c r="A313" s="20" t="s">
        <v>5774</v>
      </c>
      <c r="B313" s="25" t="s">
        <v>724</v>
      </c>
      <c r="C313" s="25" t="s">
        <v>726</v>
      </c>
      <c r="D313" s="25" t="s">
        <v>5782</v>
      </c>
      <c r="E313" s="25" t="s">
        <v>4557</v>
      </c>
      <c r="F313" s="25">
        <v>39</v>
      </c>
      <c r="G313" s="25">
        <v>-79</v>
      </c>
      <c r="H313" s="25">
        <v>27547</v>
      </c>
      <c r="I313" s="25">
        <v>-113.8</v>
      </c>
      <c r="J313" s="25">
        <v>45</v>
      </c>
      <c r="K313" s="25">
        <v>-18</v>
      </c>
      <c r="L313" s="25">
        <v>11676</v>
      </c>
      <c r="M313" s="25">
        <v>-2</v>
      </c>
    </row>
    <row r="314" spans="1:13" x14ac:dyDescent="0.2">
      <c r="A314" s="20" t="s">
        <v>5774</v>
      </c>
      <c r="B314" s="25" t="s">
        <v>1093</v>
      </c>
      <c r="C314" s="25" t="s">
        <v>1095</v>
      </c>
      <c r="D314" s="25" t="s">
        <v>5782</v>
      </c>
      <c r="E314" s="25" t="s">
        <v>4848</v>
      </c>
      <c r="F314" s="25">
        <v>32</v>
      </c>
      <c r="G314" s="25">
        <v>20</v>
      </c>
      <c r="H314" s="25">
        <v>20921.3</v>
      </c>
      <c r="I314" s="25">
        <v>21.4</v>
      </c>
      <c r="J314" s="25">
        <v>56</v>
      </c>
      <c r="K314" s="25">
        <v>-34</v>
      </c>
      <c r="L314" s="25">
        <v>11120</v>
      </c>
      <c r="M314" s="25">
        <v>3</v>
      </c>
    </row>
    <row r="315" spans="1:13" x14ac:dyDescent="0.2">
      <c r="A315" s="20" t="s">
        <v>5774</v>
      </c>
      <c r="B315" s="25" t="s">
        <v>1096</v>
      </c>
      <c r="C315" s="25" t="s">
        <v>1098</v>
      </c>
      <c r="D315" s="25" t="s">
        <v>5782</v>
      </c>
      <c r="E315" s="25" t="s">
        <v>4849</v>
      </c>
      <c r="F315" s="25">
        <v>45</v>
      </c>
      <c r="G315" s="25">
        <v>-28</v>
      </c>
      <c r="H315" s="25">
        <v>35323.699999999997</v>
      </c>
      <c r="I315" s="25">
        <v>-40.4</v>
      </c>
      <c r="J315" s="25">
        <v>58</v>
      </c>
      <c r="K315" s="25">
        <v>-39</v>
      </c>
      <c r="L315" s="25">
        <v>11923</v>
      </c>
      <c r="M315" s="25">
        <v>-4</v>
      </c>
    </row>
    <row r="316" spans="1:13" x14ac:dyDescent="0.2">
      <c r="A316" s="20" t="s">
        <v>5774</v>
      </c>
      <c r="B316" s="25" t="s">
        <v>1099</v>
      </c>
      <c r="C316" s="25" t="s">
        <v>1101</v>
      </c>
      <c r="D316" s="25" t="s">
        <v>5782</v>
      </c>
      <c r="E316" s="25" t="s">
        <v>4850</v>
      </c>
      <c r="F316" s="25">
        <v>38</v>
      </c>
      <c r="G316" s="25">
        <v>-73</v>
      </c>
      <c r="H316" s="25">
        <v>26097.9</v>
      </c>
      <c r="I316" s="25">
        <v>-101.8</v>
      </c>
      <c r="J316" s="25">
        <v>47</v>
      </c>
      <c r="K316" s="25">
        <v>-23</v>
      </c>
      <c r="L316" s="25">
        <v>10381</v>
      </c>
      <c r="M316" s="25">
        <v>9</v>
      </c>
    </row>
    <row r="317" spans="1:13" x14ac:dyDescent="0.2">
      <c r="A317" s="20" t="s">
        <v>5774</v>
      </c>
      <c r="B317" s="25" t="s">
        <v>1102</v>
      </c>
      <c r="C317" s="25" t="s">
        <v>1104</v>
      </c>
      <c r="D317" s="25" t="s">
        <v>5782</v>
      </c>
      <c r="E317" s="25" t="s">
        <v>4851</v>
      </c>
      <c r="F317" s="25">
        <v>28</v>
      </c>
      <c r="G317" s="25">
        <v>-17</v>
      </c>
      <c r="H317" s="25">
        <v>13260.7</v>
      </c>
      <c r="I317" s="25">
        <v>4.5999999999999996</v>
      </c>
      <c r="J317" s="25">
        <v>37</v>
      </c>
      <c r="K317" s="25">
        <v>3</v>
      </c>
      <c r="L317" s="25">
        <v>12235</v>
      </c>
      <c r="M317" s="25">
        <v>-7</v>
      </c>
    </row>
    <row r="318" spans="1:13" x14ac:dyDescent="0.2">
      <c r="A318" s="20" t="s">
        <v>5774</v>
      </c>
      <c r="B318" s="25" t="s">
        <v>1105</v>
      </c>
      <c r="C318" s="25" t="s">
        <v>1107</v>
      </c>
      <c r="D318" s="25" t="s">
        <v>5782</v>
      </c>
      <c r="E318" s="25" t="s">
        <v>4852</v>
      </c>
      <c r="F318" s="25">
        <v>20</v>
      </c>
      <c r="G318" s="25">
        <v>27</v>
      </c>
      <c r="H318" s="25">
        <v>11854.1</v>
      </c>
      <c r="I318" s="25">
        <v>16.3</v>
      </c>
      <c r="J318" s="25">
        <v>50</v>
      </c>
      <c r="K318" s="25">
        <v>-31</v>
      </c>
      <c r="L318" s="25">
        <v>12021</v>
      </c>
      <c r="M318" s="25">
        <v>-5</v>
      </c>
    </row>
    <row r="319" spans="1:13" x14ac:dyDescent="0.2">
      <c r="A319" s="20" t="s">
        <v>5774</v>
      </c>
      <c r="B319" s="25" t="s">
        <v>1297</v>
      </c>
      <c r="C319" s="25" t="s">
        <v>1299</v>
      </c>
      <c r="D319" s="25" t="s">
        <v>5782</v>
      </c>
      <c r="E319" s="25" t="s">
        <v>4918</v>
      </c>
      <c r="F319" s="25">
        <v>29</v>
      </c>
      <c r="G319" s="25">
        <v>-23</v>
      </c>
      <c r="H319" s="25">
        <v>15643.9</v>
      </c>
      <c r="I319" s="25">
        <v>-15.1</v>
      </c>
      <c r="J319" s="25">
        <v>30</v>
      </c>
      <c r="K319" s="25">
        <v>22</v>
      </c>
      <c r="L319" s="25">
        <v>12047</v>
      </c>
      <c r="M319" s="25">
        <v>-5</v>
      </c>
    </row>
    <row r="320" spans="1:13" x14ac:dyDescent="0.2">
      <c r="A320" s="20" t="s">
        <v>5774</v>
      </c>
      <c r="B320" s="25" t="s">
        <v>1300</v>
      </c>
      <c r="C320" s="25" t="s">
        <v>1302</v>
      </c>
      <c r="D320" s="25" t="s">
        <v>5782</v>
      </c>
      <c r="E320" s="25" t="s">
        <v>4919</v>
      </c>
      <c r="F320" s="25">
        <v>16</v>
      </c>
      <c r="G320" s="25">
        <v>49</v>
      </c>
      <c r="H320" s="25">
        <v>10388.299999999999</v>
      </c>
      <c r="I320" s="25">
        <v>28.4</v>
      </c>
      <c r="J320" s="25">
        <v>45</v>
      </c>
      <c r="K320" s="25">
        <v>-18</v>
      </c>
      <c r="L320" s="25">
        <v>11097</v>
      </c>
      <c r="M320" s="25">
        <v>3</v>
      </c>
    </row>
    <row r="321" spans="1:13" x14ac:dyDescent="0.2">
      <c r="A321" s="20" t="s">
        <v>5774</v>
      </c>
      <c r="B321" s="25" t="s">
        <v>280</v>
      </c>
      <c r="C321" s="25" t="s">
        <v>282</v>
      </c>
      <c r="D321" s="25" t="s">
        <v>5782</v>
      </c>
      <c r="E321" s="25" t="s">
        <v>4920</v>
      </c>
      <c r="F321" s="25">
        <v>32</v>
      </c>
      <c r="G321" s="25">
        <v>20</v>
      </c>
      <c r="H321" s="25">
        <v>23052.5</v>
      </c>
      <c r="I321" s="25">
        <v>12.2</v>
      </c>
      <c r="J321" s="25">
        <v>36</v>
      </c>
      <c r="K321" s="25">
        <v>14</v>
      </c>
      <c r="L321" s="25">
        <v>10745</v>
      </c>
      <c r="M321" s="25">
        <v>6</v>
      </c>
    </row>
    <row r="322" spans="1:13" x14ac:dyDescent="0.2">
      <c r="A322" s="20" t="s">
        <v>5774</v>
      </c>
      <c r="B322" s="25" t="s">
        <v>1378</v>
      </c>
      <c r="C322" s="25" t="s">
        <v>1380</v>
      </c>
      <c r="D322" s="25" t="s">
        <v>5782</v>
      </c>
      <c r="E322" s="25" t="s">
        <v>4946</v>
      </c>
      <c r="F322" s="25">
        <v>34</v>
      </c>
      <c r="G322" s="25">
        <v>13</v>
      </c>
      <c r="H322" s="25">
        <v>15907</v>
      </c>
      <c r="I322" s="25">
        <v>42.9</v>
      </c>
      <c r="J322" s="25">
        <v>63</v>
      </c>
      <c r="K322" s="25">
        <v>-51</v>
      </c>
      <c r="L322" s="25">
        <v>11014</v>
      </c>
      <c r="M322" s="25">
        <v>4</v>
      </c>
    </row>
    <row r="323" spans="1:13" x14ac:dyDescent="0.2">
      <c r="A323" s="20" t="s">
        <v>5774</v>
      </c>
      <c r="B323" s="25" t="s">
        <v>1384</v>
      </c>
      <c r="C323" s="25" t="s">
        <v>1386</v>
      </c>
      <c r="D323" s="25" t="s">
        <v>5782</v>
      </c>
      <c r="E323" s="25" t="s">
        <v>4948</v>
      </c>
      <c r="F323" s="25">
        <v>30</v>
      </c>
      <c r="G323" s="25">
        <v>28</v>
      </c>
      <c r="H323" s="25">
        <v>18587.099999999999</v>
      </c>
      <c r="I323" s="25">
        <v>31.4</v>
      </c>
      <c r="J323" s="25">
        <v>40</v>
      </c>
      <c r="K323" s="25">
        <v>4</v>
      </c>
      <c r="L323" s="25">
        <v>10211</v>
      </c>
      <c r="M323" s="25">
        <v>11</v>
      </c>
    </row>
    <row r="324" spans="1:13" x14ac:dyDescent="0.2">
      <c r="A324" s="20" t="s">
        <v>5774</v>
      </c>
      <c r="B324" s="25" t="s">
        <v>292</v>
      </c>
      <c r="C324" s="25" t="s">
        <v>294</v>
      </c>
      <c r="D324" s="25" t="s">
        <v>5782</v>
      </c>
      <c r="E324" s="25" t="s">
        <v>4949</v>
      </c>
      <c r="F324" s="25">
        <v>25</v>
      </c>
      <c r="G324" s="25">
        <v>-1</v>
      </c>
      <c r="H324" s="25">
        <v>14259.5</v>
      </c>
      <c r="I324" s="25">
        <v>-3.7</v>
      </c>
      <c r="J324" s="25">
        <v>40</v>
      </c>
      <c r="K324" s="25">
        <v>-4</v>
      </c>
      <c r="L324" s="25">
        <v>12288</v>
      </c>
      <c r="M324" s="25">
        <v>-7</v>
      </c>
    </row>
    <row r="325" spans="1:13" x14ac:dyDescent="0.2">
      <c r="A325" s="20" t="s">
        <v>5774</v>
      </c>
      <c r="B325" s="25" t="s">
        <v>274</v>
      </c>
      <c r="C325" s="25" t="s">
        <v>276</v>
      </c>
      <c r="D325" s="25" t="s">
        <v>5782</v>
      </c>
      <c r="E325" s="25" t="s">
        <v>4950</v>
      </c>
      <c r="F325" s="25">
        <v>21</v>
      </c>
      <c r="G325" s="25">
        <v>21</v>
      </c>
      <c r="H325" s="25">
        <v>14138.3</v>
      </c>
      <c r="I325" s="25">
        <v>-2.7</v>
      </c>
      <c r="J325" s="25">
        <v>41</v>
      </c>
      <c r="K325" s="25">
        <v>-7</v>
      </c>
      <c r="L325" s="25">
        <v>10064</v>
      </c>
      <c r="M325" s="25">
        <v>12</v>
      </c>
    </row>
    <row r="326" spans="1:13" x14ac:dyDescent="0.2">
      <c r="A326" s="20" t="s">
        <v>5774</v>
      </c>
      <c r="B326" s="25" t="s">
        <v>283</v>
      </c>
      <c r="C326" s="25" t="s">
        <v>285</v>
      </c>
      <c r="D326" s="25" t="s">
        <v>5782</v>
      </c>
      <c r="E326" s="25" t="s">
        <v>4951</v>
      </c>
      <c r="F326" s="25">
        <v>37</v>
      </c>
      <c r="G326" s="25">
        <v>2</v>
      </c>
      <c r="H326" s="25">
        <v>25308.5</v>
      </c>
      <c r="I326" s="25">
        <v>2.6</v>
      </c>
      <c r="J326" s="25">
        <v>54</v>
      </c>
      <c r="K326" s="25">
        <v>-29</v>
      </c>
      <c r="L326" s="25">
        <v>11848</v>
      </c>
      <c r="M326" s="25">
        <v>-4</v>
      </c>
    </row>
    <row r="327" spans="1:13" x14ac:dyDescent="0.2">
      <c r="A327" s="20" t="s">
        <v>5774</v>
      </c>
      <c r="B327" s="25" t="s">
        <v>1411</v>
      </c>
      <c r="C327" s="25" t="s">
        <v>1413</v>
      </c>
      <c r="D327" s="25" t="s">
        <v>5782</v>
      </c>
      <c r="E327" s="25" t="s">
        <v>4962</v>
      </c>
      <c r="F327" s="25">
        <v>28</v>
      </c>
      <c r="G327" s="25">
        <v>-17</v>
      </c>
      <c r="H327" s="25">
        <v>12295.2</v>
      </c>
      <c r="I327" s="25">
        <v>12.6</v>
      </c>
      <c r="J327" s="25">
        <v>55</v>
      </c>
      <c r="K327" s="25">
        <v>-44</v>
      </c>
      <c r="L327" s="25">
        <v>11819</v>
      </c>
      <c r="M327" s="25">
        <v>-3</v>
      </c>
    </row>
    <row r="328" spans="1:13" x14ac:dyDescent="0.2">
      <c r="A328" s="20" t="s">
        <v>5774</v>
      </c>
      <c r="B328" s="25" t="s">
        <v>1417</v>
      </c>
      <c r="C328" s="25" t="s">
        <v>1419</v>
      </c>
      <c r="D328" s="25" t="s">
        <v>5782</v>
      </c>
      <c r="E328" s="25" t="s">
        <v>4964</v>
      </c>
      <c r="F328" s="25">
        <v>27</v>
      </c>
      <c r="G328" s="25">
        <v>-12</v>
      </c>
      <c r="H328" s="25">
        <v>16860.5</v>
      </c>
      <c r="I328" s="25">
        <v>-25.2</v>
      </c>
      <c r="J328" s="25">
        <v>33</v>
      </c>
      <c r="K328" s="25">
        <v>14</v>
      </c>
      <c r="L328" s="25">
        <v>11273</v>
      </c>
      <c r="M328" s="25">
        <v>2</v>
      </c>
    </row>
    <row r="329" spans="1:13" x14ac:dyDescent="0.2">
      <c r="A329" s="20" t="s">
        <v>5774</v>
      </c>
      <c r="B329" s="25" t="s">
        <v>658</v>
      </c>
      <c r="C329" s="25" t="s">
        <v>660</v>
      </c>
      <c r="D329" s="25" t="s">
        <v>5783</v>
      </c>
      <c r="E329" s="25" t="s">
        <v>4483</v>
      </c>
      <c r="F329" s="25">
        <v>29</v>
      </c>
      <c r="G329" s="25">
        <v>-23</v>
      </c>
      <c r="H329" s="25">
        <v>26606.5</v>
      </c>
      <c r="I329" s="25">
        <v>-106</v>
      </c>
      <c r="J329" s="25">
        <v>53</v>
      </c>
      <c r="K329" s="25">
        <v>-38</v>
      </c>
      <c r="L329" s="25">
        <v>11909</v>
      </c>
      <c r="M329" s="25">
        <v>-4</v>
      </c>
    </row>
    <row r="330" spans="1:13" x14ac:dyDescent="0.2">
      <c r="A330" s="20" t="s">
        <v>5774</v>
      </c>
      <c r="B330" s="25" t="s">
        <v>847</v>
      </c>
      <c r="C330" s="25" t="s">
        <v>849</v>
      </c>
      <c r="D330" s="25" t="s">
        <v>5783</v>
      </c>
      <c r="E330" s="25" t="s">
        <v>4765</v>
      </c>
      <c r="F330" s="25">
        <v>32</v>
      </c>
      <c r="G330" s="25">
        <v>-40</v>
      </c>
      <c r="H330" s="25">
        <v>15951.4</v>
      </c>
      <c r="I330" s="25">
        <v>-17.7</v>
      </c>
      <c r="J330" s="25">
        <v>81</v>
      </c>
      <c r="K330" s="25">
        <v>-112</v>
      </c>
      <c r="L330" s="25">
        <v>10587</v>
      </c>
      <c r="M330" s="25">
        <v>8</v>
      </c>
    </row>
    <row r="331" spans="1:13" x14ac:dyDescent="0.2">
      <c r="A331" s="20" t="s">
        <v>5774</v>
      </c>
      <c r="B331" s="25" t="s">
        <v>955</v>
      </c>
      <c r="C331" s="25" t="s">
        <v>957</v>
      </c>
      <c r="D331" s="25" t="s">
        <v>5783</v>
      </c>
      <c r="E331" s="25" t="s">
        <v>4801</v>
      </c>
      <c r="F331" s="25">
        <v>21</v>
      </c>
      <c r="G331" s="25">
        <v>21</v>
      </c>
      <c r="H331" s="25">
        <v>12799.7</v>
      </c>
      <c r="I331" s="25">
        <v>8.4</v>
      </c>
      <c r="J331" s="25">
        <v>34</v>
      </c>
      <c r="K331" s="25">
        <v>11</v>
      </c>
      <c r="L331" s="25">
        <v>11691</v>
      </c>
      <c r="M331" s="25">
        <v>-2</v>
      </c>
    </row>
    <row r="332" spans="1:13" x14ac:dyDescent="0.2">
      <c r="A332" s="20" t="s">
        <v>5774</v>
      </c>
      <c r="B332" s="25" t="s">
        <v>1126</v>
      </c>
      <c r="C332" s="25" t="s">
        <v>1128</v>
      </c>
      <c r="D332" s="25" t="s">
        <v>5783</v>
      </c>
      <c r="E332" s="25" t="s">
        <v>4859</v>
      </c>
      <c r="F332" s="25">
        <v>34</v>
      </c>
      <c r="G332" s="25">
        <v>-51</v>
      </c>
      <c r="H332" s="25">
        <v>30759.3</v>
      </c>
      <c r="I332" s="25">
        <v>-140.4</v>
      </c>
      <c r="J332" s="25">
        <v>45</v>
      </c>
      <c r="K332" s="25">
        <v>-18</v>
      </c>
      <c r="L332" s="25">
        <v>11423</v>
      </c>
      <c r="M332" s="25">
        <v>0</v>
      </c>
    </row>
    <row r="333" spans="1:13" x14ac:dyDescent="0.2">
      <c r="A333" s="20" t="s">
        <v>5774</v>
      </c>
      <c r="B333" s="25" t="s">
        <v>1138</v>
      </c>
      <c r="C333" s="25" t="s">
        <v>1140</v>
      </c>
      <c r="D333" s="25" t="s">
        <v>5783</v>
      </c>
      <c r="E333" s="25" t="s">
        <v>4863</v>
      </c>
      <c r="F333" s="25">
        <v>32</v>
      </c>
      <c r="G333" s="25">
        <v>20</v>
      </c>
      <c r="H333" s="25">
        <v>21070.2</v>
      </c>
      <c r="I333" s="25">
        <v>20.7</v>
      </c>
      <c r="J333" s="25">
        <v>32</v>
      </c>
      <c r="K333" s="25">
        <v>24</v>
      </c>
      <c r="L333" s="25">
        <v>11198</v>
      </c>
      <c r="M333" s="25">
        <v>2</v>
      </c>
    </row>
    <row r="334" spans="1:13" x14ac:dyDescent="0.2">
      <c r="A334" s="20" t="s">
        <v>5774</v>
      </c>
      <c r="B334" s="25" t="s">
        <v>1156</v>
      </c>
      <c r="C334" s="25" t="s">
        <v>1158</v>
      </c>
      <c r="D334" s="25" t="s">
        <v>5783</v>
      </c>
      <c r="E334" s="25" t="s">
        <v>4869</v>
      </c>
      <c r="F334" s="25">
        <v>20</v>
      </c>
      <c r="G334" s="25">
        <v>27</v>
      </c>
      <c r="H334" s="25">
        <v>16443.900000000001</v>
      </c>
      <c r="I334" s="25">
        <v>-21.8</v>
      </c>
      <c r="J334" s="25">
        <v>43</v>
      </c>
      <c r="K334" s="25">
        <v>-12</v>
      </c>
      <c r="L334" s="25">
        <v>12542</v>
      </c>
      <c r="M334" s="25">
        <v>-10</v>
      </c>
    </row>
    <row r="335" spans="1:13" x14ac:dyDescent="0.2">
      <c r="A335" s="20" t="s">
        <v>5774</v>
      </c>
      <c r="B335" s="25" t="s">
        <v>1249</v>
      </c>
      <c r="C335" s="25" t="s">
        <v>1251</v>
      </c>
      <c r="D335" s="25" t="s">
        <v>5783</v>
      </c>
      <c r="E335" s="25" t="s">
        <v>4901</v>
      </c>
      <c r="F335" s="25">
        <v>27</v>
      </c>
      <c r="G335" s="25">
        <v>39</v>
      </c>
      <c r="H335" s="25">
        <v>17550.900000000001</v>
      </c>
      <c r="I335" s="25">
        <v>35.799999999999997</v>
      </c>
      <c r="J335" s="25">
        <v>42</v>
      </c>
      <c r="K335" s="25">
        <v>0</v>
      </c>
      <c r="L335" s="25">
        <v>11185</v>
      </c>
      <c r="M335" s="25">
        <v>2</v>
      </c>
    </row>
    <row r="336" spans="1:13" x14ac:dyDescent="0.2">
      <c r="A336" s="20" t="s">
        <v>5774</v>
      </c>
      <c r="B336" s="25" t="s">
        <v>1279</v>
      </c>
      <c r="C336" s="25" t="s">
        <v>1281</v>
      </c>
      <c r="D336" s="25" t="s">
        <v>5783</v>
      </c>
      <c r="E336" s="25" t="s">
        <v>4912</v>
      </c>
      <c r="F336" s="25">
        <v>20</v>
      </c>
      <c r="G336" s="25">
        <v>27</v>
      </c>
      <c r="H336" s="25">
        <v>7709.6</v>
      </c>
      <c r="I336" s="25">
        <v>50.6</v>
      </c>
      <c r="J336" s="25">
        <v>50</v>
      </c>
      <c r="K336" s="25">
        <v>-31</v>
      </c>
      <c r="L336" s="25">
        <v>10301</v>
      </c>
      <c r="M336" s="25">
        <v>10</v>
      </c>
    </row>
    <row r="337" spans="1:13" x14ac:dyDescent="0.2">
      <c r="A337" s="20" t="s">
        <v>5774</v>
      </c>
      <c r="B337" s="25" t="s">
        <v>1282</v>
      </c>
      <c r="C337" s="25" t="s">
        <v>1284</v>
      </c>
      <c r="D337" s="25" t="s">
        <v>5783</v>
      </c>
      <c r="E337" s="25" t="s">
        <v>4913</v>
      </c>
      <c r="F337" s="25">
        <v>23</v>
      </c>
      <c r="G337" s="25">
        <v>10</v>
      </c>
      <c r="H337" s="25">
        <v>18871</v>
      </c>
      <c r="I337" s="25">
        <v>-41.9</v>
      </c>
      <c r="J337" s="25">
        <v>37</v>
      </c>
      <c r="K337" s="25">
        <v>3</v>
      </c>
      <c r="L337" s="25">
        <v>11421</v>
      </c>
      <c r="M337" s="25">
        <v>0</v>
      </c>
    </row>
    <row r="338" spans="1:13" x14ac:dyDescent="0.2">
      <c r="A338" s="20" t="s">
        <v>5774</v>
      </c>
      <c r="B338" s="25" t="s">
        <v>1285</v>
      </c>
      <c r="C338" s="25" t="s">
        <v>1287</v>
      </c>
      <c r="D338" s="25" t="s">
        <v>5783</v>
      </c>
      <c r="E338" s="25" t="s">
        <v>4914</v>
      </c>
      <c r="F338" s="25">
        <v>31</v>
      </c>
      <c r="G338" s="25">
        <v>-34</v>
      </c>
      <c r="H338" s="25">
        <v>10748.5</v>
      </c>
      <c r="I338" s="25">
        <v>25.4</v>
      </c>
      <c r="J338" s="25">
        <v>70</v>
      </c>
      <c r="K338" s="25">
        <v>-83</v>
      </c>
      <c r="L338" s="25">
        <v>10298</v>
      </c>
      <c r="M338" s="25">
        <v>10</v>
      </c>
    </row>
    <row r="339" spans="1:13" x14ac:dyDescent="0.2">
      <c r="A339" s="20" t="s">
        <v>5774</v>
      </c>
      <c r="B339" s="25" t="s">
        <v>1288</v>
      </c>
      <c r="C339" s="25" t="s">
        <v>1290</v>
      </c>
      <c r="D339" s="25" t="s">
        <v>5783</v>
      </c>
      <c r="E339" s="25" t="s">
        <v>4915</v>
      </c>
      <c r="F339" s="25">
        <v>33</v>
      </c>
      <c r="G339" s="25">
        <v>17</v>
      </c>
      <c r="H339" s="25">
        <v>26685.1</v>
      </c>
      <c r="I339" s="25">
        <v>-3.3</v>
      </c>
      <c r="J339" s="25">
        <v>46</v>
      </c>
      <c r="K339" s="25">
        <v>-10</v>
      </c>
      <c r="L339" s="25">
        <v>11939</v>
      </c>
      <c r="M339" s="25">
        <v>-4</v>
      </c>
    </row>
    <row r="340" spans="1:13" x14ac:dyDescent="0.2">
      <c r="A340" s="20" t="s">
        <v>5774</v>
      </c>
      <c r="B340" s="25" t="s">
        <v>1291</v>
      </c>
      <c r="C340" s="25" t="s">
        <v>1293</v>
      </c>
      <c r="D340" s="25" t="s">
        <v>5783</v>
      </c>
      <c r="E340" s="25" t="s">
        <v>4916</v>
      </c>
      <c r="F340" s="25">
        <v>28</v>
      </c>
      <c r="G340" s="25">
        <v>-17</v>
      </c>
      <c r="H340" s="25">
        <v>14545.7</v>
      </c>
      <c r="I340" s="25">
        <v>-6</v>
      </c>
      <c r="J340" s="25">
        <v>37</v>
      </c>
      <c r="K340" s="25">
        <v>3</v>
      </c>
      <c r="L340" s="25">
        <v>10305</v>
      </c>
      <c r="M340" s="25">
        <v>10</v>
      </c>
    </row>
    <row r="341" spans="1:13" x14ac:dyDescent="0.2">
      <c r="A341" s="20" t="s">
        <v>5774</v>
      </c>
      <c r="B341" s="25" t="s">
        <v>1294</v>
      </c>
      <c r="C341" s="25" t="s">
        <v>1296</v>
      </c>
      <c r="D341" s="25" t="s">
        <v>5783</v>
      </c>
      <c r="E341" s="25" t="s">
        <v>4917</v>
      </c>
      <c r="F341" s="25">
        <v>24</v>
      </c>
      <c r="G341" s="25">
        <v>50</v>
      </c>
      <c r="H341" s="25">
        <v>16947.400000000001</v>
      </c>
      <c r="I341" s="25">
        <v>38.4</v>
      </c>
      <c r="J341" s="25">
        <v>49</v>
      </c>
      <c r="K341" s="25">
        <v>-17</v>
      </c>
      <c r="L341" s="25">
        <v>11681</v>
      </c>
      <c r="M341" s="25">
        <v>-2</v>
      </c>
    </row>
    <row r="342" spans="1:13" x14ac:dyDescent="0.2">
      <c r="A342" s="20" t="s">
        <v>5774</v>
      </c>
      <c r="B342" s="25" t="s">
        <v>1159</v>
      </c>
      <c r="C342" s="25" t="s">
        <v>1161</v>
      </c>
      <c r="D342" s="25" t="s">
        <v>5784</v>
      </c>
      <c r="E342" s="25" t="s">
        <v>4871</v>
      </c>
      <c r="F342" s="25">
        <v>23</v>
      </c>
      <c r="G342" s="25">
        <v>53</v>
      </c>
      <c r="H342" s="25">
        <v>9371</v>
      </c>
      <c r="I342" s="25">
        <v>70.900000000000006</v>
      </c>
      <c r="J342" s="25">
        <v>52</v>
      </c>
      <c r="K342" s="25">
        <v>-24</v>
      </c>
      <c r="L342" s="25">
        <v>11431</v>
      </c>
      <c r="M342" s="25">
        <v>0</v>
      </c>
    </row>
    <row r="343" spans="1:13" x14ac:dyDescent="0.2">
      <c r="A343" s="20" t="s">
        <v>5774</v>
      </c>
      <c r="B343" s="25" t="s">
        <v>1162</v>
      </c>
      <c r="C343" s="25" t="s">
        <v>1164</v>
      </c>
      <c r="D343" s="25" t="s">
        <v>5784</v>
      </c>
      <c r="E343" s="25" t="s">
        <v>4872</v>
      </c>
      <c r="F343" s="25">
        <v>55</v>
      </c>
      <c r="G343" s="25">
        <v>-64</v>
      </c>
      <c r="H343" s="25">
        <v>49503.199999999997</v>
      </c>
      <c r="I343" s="25">
        <v>-101.1</v>
      </c>
      <c r="J343" s="25">
        <v>63</v>
      </c>
      <c r="K343" s="25">
        <v>-51</v>
      </c>
      <c r="L343" s="25">
        <v>12748</v>
      </c>
      <c r="M343" s="25">
        <v>-11</v>
      </c>
    </row>
    <row r="344" spans="1:13" x14ac:dyDescent="0.2">
      <c r="A344" s="20" t="s">
        <v>5774</v>
      </c>
      <c r="B344" s="25" t="s">
        <v>1180</v>
      </c>
      <c r="C344" s="25" t="s">
        <v>1182</v>
      </c>
      <c r="D344" s="25" t="s">
        <v>5784</v>
      </c>
      <c r="E344" s="25" t="s">
        <v>4878</v>
      </c>
      <c r="F344" s="25">
        <v>36</v>
      </c>
      <c r="G344" s="25">
        <v>6</v>
      </c>
      <c r="H344" s="25">
        <v>21950.6</v>
      </c>
      <c r="I344" s="25">
        <v>17</v>
      </c>
      <c r="J344" s="25">
        <v>45</v>
      </c>
      <c r="K344" s="25">
        <v>-8</v>
      </c>
      <c r="L344" s="25">
        <v>11438</v>
      </c>
      <c r="M344" s="25">
        <v>0</v>
      </c>
    </row>
    <row r="345" spans="1:13" x14ac:dyDescent="0.2">
      <c r="A345" s="20" t="s">
        <v>5774</v>
      </c>
      <c r="B345" s="25" t="s">
        <v>1195</v>
      </c>
      <c r="C345" s="25" t="s">
        <v>1197</v>
      </c>
      <c r="D345" s="25" t="s">
        <v>5784</v>
      </c>
      <c r="E345" s="25" t="s">
        <v>4883</v>
      </c>
      <c r="F345" s="25">
        <v>49</v>
      </c>
      <c r="G345" s="25">
        <v>-42</v>
      </c>
      <c r="H345" s="25">
        <v>42597.2</v>
      </c>
      <c r="I345" s="25">
        <v>-71.5</v>
      </c>
      <c r="J345" s="25">
        <v>54</v>
      </c>
      <c r="K345" s="25">
        <v>-29</v>
      </c>
      <c r="L345" s="25">
        <v>12148</v>
      </c>
      <c r="M345" s="25">
        <v>-6</v>
      </c>
    </row>
    <row r="346" spans="1:13" x14ac:dyDescent="0.2">
      <c r="A346" s="20" t="s">
        <v>5774</v>
      </c>
      <c r="B346" s="25" t="s">
        <v>1204</v>
      </c>
      <c r="C346" s="25" t="s">
        <v>1206</v>
      </c>
      <c r="D346" s="25" t="s">
        <v>5784</v>
      </c>
      <c r="E346" s="25" t="s">
        <v>4886</v>
      </c>
      <c r="F346" s="25">
        <v>20</v>
      </c>
      <c r="G346" s="25">
        <v>27</v>
      </c>
      <c r="H346" s="25">
        <v>8868.7999999999993</v>
      </c>
      <c r="I346" s="25">
        <v>41</v>
      </c>
      <c r="J346" s="25">
        <v>58</v>
      </c>
      <c r="K346" s="25">
        <v>-51</v>
      </c>
      <c r="L346" s="25">
        <v>11123</v>
      </c>
      <c r="M346" s="25">
        <v>3</v>
      </c>
    </row>
    <row r="347" spans="1:13" x14ac:dyDescent="0.2">
      <c r="A347" s="20" t="s">
        <v>5774</v>
      </c>
      <c r="B347" s="25" t="s">
        <v>1213</v>
      </c>
      <c r="C347" s="25" t="s">
        <v>1215</v>
      </c>
      <c r="D347" s="25" t="s">
        <v>5784</v>
      </c>
      <c r="E347" s="25" t="s">
        <v>4889</v>
      </c>
      <c r="F347" s="25">
        <v>48</v>
      </c>
      <c r="G347" s="25">
        <v>-39</v>
      </c>
      <c r="H347" s="25">
        <v>33292.300000000003</v>
      </c>
      <c r="I347" s="25">
        <v>-31.7</v>
      </c>
      <c r="J347" s="25">
        <v>44</v>
      </c>
      <c r="K347" s="25">
        <v>-5</v>
      </c>
      <c r="L347" s="25">
        <v>11128</v>
      </c>
      <c r="M347" s="25">
        <v>3</v>
      </c>
    </row>
    <row r="348" spans="1:13" x14ac:dyDescent="0.2">
      <c r="A348" s="20" t="s">
        <v>5774</v>
      </c>
      <c r="B348" s="25" t="s">
        <v>1216</v>
      </c>
      <c r="C348" s="25" t="s">
        <v>1218</v>
      </c>
      <c r="D348" s="25" t="s">
        <v>5784</v>
      </c>
      <c r="E348" s="25" t="s">
        <v>4890</v>
      </c>
      <c r="F348" s="25">
        <v>14</v>
      </c>
      <c r="G348" s="25">
        <v>60</v>
      </c>
      <c r="H348" s="25">
        <v>9981.4</v>
      </c>
      <c r="I348" s="25">
        <v>31.8</v>
      </c>
      <c r="J348" s="25">
        <v>44</v>
      </c>
      <c r="K348" s="25">
        <v>-15</v>
      </c>
      <c r="L348" s="25">
        <v>12013</v>
      </c>
      <c r="M348" s="25">
        <v>-5</v>
      </c>
    </row>
    <row r="349" spans="1:13" x14ac:dyDescent="0.2">
      <c r="A349" s="20" t="s">
        <v>5774</v>
      </c>
      <c r="B349" s="25" t="s">
        <v>1219</v>
      </c>
      <c r="C349" s="25" t="s">
        <v>1221</v>
      </c>
      <c r="D349" s="25" t="s">
        <v>5784</v>
      </c>
      <c r="E349" s="25" t="s">
        <v>4891</v>
      </c>
      <c r="F349" s="25">
        <v>24</v>
      </c>
      <c r="G349" s="25">
        <v>5</v>
      </c>
      <c r="H349" s="25">
        <v>16678.3</v>
      </c>
      <c r="I349" s="25">
        <v>-23.7</v>
      </c>
      <c r="J349" s="25">
        <v>38</v>
      </c>
      <c r="K349" s="25">
        <v>1</v>
      </c>
      <c r="L349" s="25">
        <v>12999</v>
      </c>
      <c r="M349" s="25">
        <v>-14</v>
      </c>
    </row>
    <row r="350" spans="1:13" x14ac:dyDescent="0.2">
      <c r="A350" s="20" t="s">
        <v>5774</v>
      </c>
      <c r="B350" s="25" t="s">
        <v>1222</v>
      </c>
      <c r="C350" s="25" t="s">
        <v>1224</v>
      </c>
      <c r="D350" s="25" t="s">
        <v>5784</v>
      </c>
      <c r="E350" s="25" t="s">
        <v>4892</v>
      </c>
      <c r="F350" s="25">
        <v>27</v>
      </c>
      <c r="G350" s="25">
        <v>-12</v>
      </c>
      <c r="H350" s="25">
        <v>16855.400000000001</v>
      </c>
      <c r="I350" s="25">
        <v>-25.2</v>
      </c>
      <c r="J350" s="25">
        <v>47</v>
      </c>
      <c r="K350" s="25">
        <v>-23</v>
      </c>
      <c r="L350" s="25">
        <v>11056</v>
      </c>
      <c r="M350" s="25">
        <v>3</v>
      </c>
    </row>
    <row r="351" spans="1:13" x14ac:dyDescent="0.2">
      <c r="A351" s="20" t="s">
        <v>5774</v>
      </c>
      <c r="B351" s="25" t="s">
        <v>1231</v>
      </c>
      <c r="C351" s="25" t="s">
        <v>1233</v>
      </c>
      <c r="D351" s="25" t="s">
        <v>5784</v>
      </c>
      <c r="E351" s="25" t="s">
        <v>4895</v>
      </c>
      <c r="F351" s="25">
        <v>29</v>
      </c>
      <c r="G351" s="25">
        <v>-23</v>
      </c>
      <c r="H351" s="25">
        <v>21009.1</v>
      </c>
      <c r="I351" s="25">
        <v>-59.6</v>
      </c>
      <c r="J351" s="25">
        <v>46</v>
      </c>
      <c r="K351" s="25">
        <v>-20</v>
      </c>
      <c r="L351" s="25">
        <v>11988</v>
      </c>
      <c r="M351" s="25">
        <v>-5</v>
      </c>
    </row>
    <row r="352" spans="1:13" x14ac:dyDescent="0.2">
      <c r="A352" s="20" t="s">
        <v>5774</v>
      </c>
      <c r="B352" s="25" t="s">
        <v>1243</v>
      </c>
      <c r="C352" s="25" t="s">
        <v>1245</v>
      </c>
      <c r="D352" s="25" t="s">
        <v>5784</v>
      </c>
      <c r="E352" s="25" t="s">
        <v>4899</v>
      </c>
      <c r="F352" s="25">
        <v>7</v>
      </c>
      <c r="G352" s="25">
        <v>99</v>
      </c>
      <c r="H352" s="25">
        <v>1466.3</v>
      </c>
      <c r="I352" s="25">
        <v>102.4</v>
      </c>
      <c r="J352" s="25">
        <v>44</v>
      </c>
      <c r="K352" s="25">
        <v>-15</v>
      </c>
      <c r="L352" s="25">
        <v>12163</v>
      </c>
      <c r="M352" s="25">
        <v>-6</v>
      </c>
    </row>
    <row r="353" spans="1:13" x14ac:dyDescent="0.2">
      <c r="A353" s="20" t="s">
        <v>5774</v>
      </c>
      <c r="B353" s="25" t="s">
        <v>1264</v>
      </c>
      <c r="C353" s="25" t="s">
        <v>1266</v>
      </c>
      <c r="D353" s="25" t="s">
        <v>5784</v>
      </c>
      <c r="E353" s="25" t="s">
        <v>4907</v>
      </c>
      <c r="F353" s="25">
        <v>20</v>
      </c>
      <c r="G353" s="25">
        <v>27</v>
      </c>
      <c r="H353" s="25">
        <v>12130.1</v>
      </c>
      <c r="I353" s="25">
        <v>14</v>
      </c>
      <c r="J353" s="25">
        <v>40</v>
      </c>
      <c r="K353" s="25">
        <v>-4</v>
      </c>
      <c r="L353" s="25">
        <v>10491</v>
      </c>
      <c r="M353" s="25">
        <v>8</v>
      </c>
    </row>
    <row r="354" spans="1:13" x14ac:dyDescent="0.2">
      <c r="A354" s="20" t="s">
        <v>5774</v>
      </c>
      <c r="B354" s="25" t="s">
        <v>1267</v>
      </c>
      <c r="C354" s="25" t="s">
        <v>1269</v>
      </c>
      <c r="D354" s="25" t="s">
        <v>5784</v>
      </c>
      <c r="E354" s="25" t="s">
        <v>4908</v>
      </c>
      <c r="F354" s="25">
        <v>36</v>
      </c>
      <c r="G354" s="25">
        <v>-62</v>
      </c>
      <c r="H354" s="25">
        <v>28681.3</v>
      </c>
      <c r="I354" s="25">
        <v>-123.2</v>
      </c>
      <c r="J354" s="25">
        <v>60</v>
      </c>
      <c r="K354" s="25">
        <v>-57</v>
      </c>
      <c r="L354" s="25">
        <v>11252</v>
      </c>
      <c r="M354" s="25">
        <v>2</v>
      </c>
    </row>
    <row r="355" spans="1:13" x14ac:dyDescent="0.2">
      <c r="A355" s="20" t="s">
        <v>5774</v>
      </c>
      <c r="B355" s="25" t="s">
        <v>1330</v>
      </c>
      <c r="C355" s="25" t="s">
        <v>1332</v>
      </c>
      <c r="D355" s="25" t="s">
        <v>5784</v>
      </c>
      <c r="E355" s="25" t="s">
        <v>4930</v>
      </c>
      <c r="F355" s="25">
        <v>34</v>
      </c>
      <c r="G355" s="25">
        <v>-51</v>
      </c>
      <c r="H355" s="25">
        <v>26743.4</v>
      </c>
      <c r="I355" s="25">
        <v>-107.1</v>
      </c>
      <c r="J355" s="25">
        <v>42</v>
      </c>
      <c r="K355" s="25">
        <v>-10</v>
      </c>
      <c r="L355" s="25">
        <v>10871</v>
      </c>
      <c r="M355" s="25">
        <v>5</v>
      </c>
    </row>
    <row r="356" spans="1:13" x14ac:dyDescent="0.2">
      <c r="A356" s="20" t="s">
        <v>5774</v>
      </c>
      <c r="B356" s="25" t="s">
        <v>1372</v>
      </c>
      <c r="C356" s="25" t="s">
        <v>1374</v>
      </c>
      <c r="D356" s="25" t="s">
        <v>5784</v>
      </c>
      <c r="E356" s="25" t="s">
        <v>4944</v>
      </c>
      <c r="F356" s="25">
        <v>34</v>
      </c>
      <c r="G356" s="25">
        <v>-51</v>
      </c>
      <c r="H356" s="25">
        <v>25913.8</v>
      </c>
      <c r="I356" s="25">
        <v>-100.2</v>
      </c>
      <c r="J356" s="25">
        <v>48</v>
      </c>
      <c r="K356" s="25">
        <v>-25</v>
      </c>
      <c r="L356" s="25">
        <v>12133</v>
      </c>
      <c r="M356" s="25">
        <v>-6</v>
      </c>
    </row>
    <row r="357" spans="1:13" x14ac:dyDescent="0.2">
      <c r="A357" s="20" t="s">
        <v>5774</v>
      </c>
      <c r="B357" s="25" t="s">
        <v>295</v>
      </c>
      <c r="C357" s="25" t="s">
        <v>297</v>
      </c>
      <c r="D357" s="25" t="s">
        <v>5785</v>
      </c>
      <c r="E357" s="25" t="s">
        <v>4555</v>
      </c>
      <c r="F357" s="25">
        <v>18</v>
      </c>
      <c r="G357" s="25">
        <v>38</v>
      </c>
      <c r="H357" s="25">
        <v>6414.9</v>
      </c>
      <c r="I357" s="25">
        <v>61.3</v>
      </c>
      <c r="J357" s="25">
        <v>34</v>
      </c>
      <c r="K357" s="25">
        <v>11</v>
      </c>
      <c r="L357" s="25">
        <v>11684</v>
      </c>
      <c r="M357" s="25">
        <v>-2</v>
      </c>
    </row>
    <row r="358" spans="1:13" x14ac:dyDescent="0.2">
      <c r="A358" s="20" t="s">
        <v>5774</v>
      </c>
      <c r="B358" s="25" t="s">
        <v>400</v>
      </c>
      <c r="C358" s="25" t="s">
        <v>402</v>
      </c>
      <c r="D358" s="25" t="s">
        <v>5786</v>
      </c>
      <c r="E358" s="25" t="s">
        <v>4324</v>
      </c>
      <c r="F358" s="25">
        <v>28</v>
      </c>
      <c r="G358" s="25">
        <v>-17</v>
      </c>
      <c r="H358" s="25">
        <v>23783.5</v>
      </c>
      <c r="I358" s="25">
        <v>-82.6</v>
      </c>
      <c r="J358" s="25">
        <v>48</v>
      </c>
      <c r="K358" s="25">
        <v>-25</v>
      </c>
      <c r="L358" s="25">
        <v>12153</v>
      </c>
      <c r="M358" s="25">
        <v>-6</v>
      </c>
    </row>
    <row r="359" spans="1:13" x14ac:dyDescent="0.2">
      <c r="A359" s="20" t="s">
        <v>5774</v>
      </c>
      <c r="B359" s="25" t="s">
        <v>496</v>
      </c>
      <c r="C359" s="25" t="s">
        <v>498</v>
      </c>
      <c r="D359" s="25" t="s">
        <v>5786</v>
      </c>
      <c r="E359" s="25" t="s">
        <v>4405</v>
      </c>
      <c r="F359" s="25">
        <v>65</v>
      </c>
      <c r="G359" s="25">
        <v>-101</v>
      </c>
      <c r="H359" s="25">
        <v>33273.4</v>
      </c>
      <c r="I359" s="25">
        <v>-31.6</v>
      </c>
      <c r="J359" s="25">
        <v>59</v>
      </c>
      <c r="K359" s="25">
        <v>-41</v>
      </c>
      <c r="L359" s="25">
        <v>11346</v>
      </c>
      <c r="M359" s="25">
        <v>1</v>
      </c>
    </row>
    <row r="360" spans="1:13" x14ac:dyDescent="0.2">
      <c r="A360" s="20" t="s">
        <v>5774</v>
      </c>
      <c r="B360" s="25" t="s">
        <v>505</v>
      </c>
      <c r="C360" s="25" t="s">
        <v>507</v>
      </c>
      <c r="D360" s="25" t="s">
        <v>5786</v>
      </c>
      <c r="E360" s="25" t="s">
        <v>4408</v>
      </c>
      <c r="F360" s="25">
        <v>71</v>
      </c>
      <c r="G360" s="25">
        <v>-256</v>
      </c>
      <c r="H360" s="25">
        <v>59077.599999999999</v>
      </c>
      <c r="I360" s="25">
        <v>-375.1</v>
      </c>
      <c r="J360" s="25">
        <v>90</v>
      </c>
      <c r="K360" s="25">
        <v>-135</v>
      </c>
      <c r="L360" s="25">
        <v>12662</v>
      </c>
      <c r="M360" s="25">
        <v>-11</v>
      </c>
    </row>
    <row r="361" spans="1:13" x14ac:dyDescent="0.2">
      <c r="A361" s="20" t="s">
        <v>5774</v>
      </c>
      <c r="B361" s="25" t="s">
        <v>541</v>
      </c>
      <c r="C361" s="25" t="s">
        <v>543</v>
      </c>
      <c r="D361" s="25" t="s">
        <v>5786</v>
      </c>
      <c r="E361" s="25" t="s">
        <v>4420</v>
      </c>
      <c r="F361" s="25">
        <v>36</v>
      </c>
      <c r="G361" s="25">
        <v>-62</v>
      </c>
      <c r="H361" s="25">
        <v>29648.2</v>
      </c>
      <c r="I361" s="25">
        <v>-131.19999999999999</v>
      </c>
      <c r="J361" s="25">
        <v>88</v>
      </c>
      <c r="K361" s="25">
        <v>-130</v>
      </c>
      <c r="L361" s="25">
        <v>12657</v>
      </c>
      <c r="M361" s="25">
        <v>-11</v>
      </c>
    </row>
    <row r="362" spans="1:13" x14ac:dyDescent="0.2">
      <c r="A362" s="20" t="s">
        <v>5774</v>
      </c>
      <c r="B362" s="25" t="s">
        <v>559</v>
      </c>
      <c r="C362" s="25" t="s">
        <v>561</v>
      </c>
      <c r="D362" s="25" t="s">
        <v>5786</v>
      </c>
      <c r="E362" s="25" t="s">
        <v>4426</v>
      </c>
      <c r="F362" s="25">
        <v>23</v>
      </c>
      <c r="G362" s="25">
        <v>10</v>
      </c>
      <c r="H362" s="25">
        <v>26387.3</v>
      </c>
      <c r="I362" s="25">
        <v>-104.2</v>
      </c>
      <c r="J362" s="25">
        <v>47</v>
      </c>
      <c r="K362" s="25">
        <v>-23</v>
      </c>
      <c r="L362" s="25">
        <v>12002</v>
      </c>
      <c r="M362" s="25">
        <v>-5</v>
      </c>
    </row>
    <row r="363" spans="1:13" x14ac:dyDescent="0.2">
      <c r="A363" s="20" t="s">
        <v>5774</v>
      </c>
      <c r="B363" s="25" t="s">
        <v>613</v>
      </c>
      <c r="C363" s="25" t="s">
        <v>615</v>
      </c>
      <c r="D363" s="25" t="s">
        <v>5786</v>
      </c>
      <c r="E363" s="25" t="s">
        <v>4446</v>
      </c>
      <c r="F363" s="25">
        <v>31</v>
      </c>
      <c r="G363" s="25">
        <v>24</v>
      </c>
      <c r="H363" s="25">
        <v>22300.2</v>
      </c>
      <c r="I363" s="25">
        <v>15.5</v>
      </c>
      <c r="J363" s="25">
        <v>32</v>
      </c>
      <c r="K363" s="25">
        <v>24</v>
      </c>
      <c r="L363" s="25">
        <v>11856</v>
      </c>
      <c r="M363" s="25">
        <v>-4</v>
      </c>
    </row>
    <row r="364" spans="1:13" x14ac:dyDescent="0.2">
      <c r="A364" s="20" t="s">
        <v>5774</v>
      </c>
      <c r="B364" s="25" t="s">
        <v>616</v>
      </c>
      <c r="C364" s="25" t="s">
        <v>618</v>
      </c>
      <c r="D364" s="25" t="s">
        <v>5786</v>
      </c>
      <c r="E364" s="25" t="s">
        <v>4447</v>
      </c>
      <c r="F364" s="25">
        <v>35</v>
      </c>
      <c r="G364" s="25">
        <v>-56</v>
      </c>
      <c r="H364" s="25">
        <v>27676.5</v>
      </c>
      <c r="I364" s="25">
        <v>-114.9</v>
      </c>
      <c r="J364" s="25">
        <v>52</v>
      </c>
      <c r="K364" s="25">
        <v>-36</v>
      </c>
      <c r="L364" s="25">
        <v>10525</v>
      </c>
      <c r="M364" s="25">
        <v>8</v>
      </c>
    </row>
    <row r="365" spans="1:13" x14ac:dyDescent="0.2">
      <c r="A365" s="20" t="s">
        <v>5774</v>
      </c>
      <c r="B365" s="25" t="s">
        <v>619</v>
      </c>
      <c r="C365" s="25" t="s">
        <v>621</v>
      </c>
      <c r="D365" s="25" t="s">
        <v>5786</v>
      </c>
      <c r="E365" s="25" t="s">
        <v>4448</v>
      </c>
      <c r="F365" s="25">
        <v>33</v>
      </c>
      <c r="G365" s="25">
        <v>-45</v>
      </c>
      <c r="H365" s="25">
        <v>28526.400000000001</v>
      </c>
      <c r="I365" s="25">
        <v>-121.9</v>
      </c>
      <c r="J365" s="25">
        <v>56</v>
      </c>
      <c r="K365" s="25">
        <v>-46</v>
      </c>
      <c r="L365" s="25">
        <v>11637</v>
      </c>
      <c r="M365" s="25">
        <v>-2</v>
      </c>
    </row>
    <row r="366" spans="1:13" x14ac:dyDescent="0.2">
      <c r="A366" s="20" t="s">
        <v>5774</v>
      </c>
      <c r="B366" s="25" t="s">
        <v>622</v>
      </c>
      <c r="C366" s="25" t="s">
        <v>624</v>
      </c>
      <c r="D366" s="25" t="s">
        <v>5786</v>
      </c>
      <c r="E366" s="25" t="s">
        <v>4451</v>
      </c>
      <c r="F366" s="25">
        <v>42</v>
      </c>
      <c r="G366" s="25">
        <v>-95</v>
      </c>
      <c r="H366" s="25">
        <v>32160.799999999999</v>
      </c>
      <c r="I366" s="25">
        <v>-152</v>
      </c>
      <c r="J366" s="25">
        <v>40</v>
      </c>
      <c r="K366" s="25">
        <v>-4</v>
      </c>
      <c r="L366" s="25">
        <v>11300</v>
      </c>
      <c r="M366" s="25">
        <v>1</v>
      </c>
    </row>
    <row r="367" spans="1:13" x14ac:dyDescent="0.2">
      <c r="A367" s="20" t="s">
        <v>5774</v>
      </c>
      <c r="B367" s="25" t="s">
        <v>625</v>
      </c>
      <c r="C367" s="25" t="s">
        <v>627</v>
      </c>
      <c r="D367" s="25" t="s">
        <v>5786</v>
      </c>
      <c r="E367" s="25" t="s">
        <v>4452</v>
      </c>
      <c r="F367" s="25">
        <v>25</v>
      </c>
      <c r="G367" s="25">
        <v>-1</v>
      </c>
      <c r="H367" s="25">
        <v>13931.2</v>
      </c>
      <c r="I367" s="25">
        <v>-0.9</v>
      </c>
      <c r="J367" s="25">
        <v>42</v>
      </c>
      <c r="K367" s="25">
        <v>-10</v>
      </c>
      <c r="L367" s="25">
        <v>10609</v>
      </c>
      <c r="M367" s="25">
        <v>7</v>
      </c>
    </row>
    <row r="368" spans="1:13" x14ac:dyDescent="0.2">
      <c r="A368" s="20" t="s">
        <v>5774</v>
      </c>
      <c r="B368" s="25" t="s">
        <v>646</v>
      </c>
      <c r="C368" s="25" t="s">
        <v>648</v>
      </c>
      <c r="D368" s="25" t="s">
        <v>5786</v>
      </c>
      <c r="E368" s="25" t="s">
        <v>4471</v>
      </c>
      <c r="F368" s="25">
        <v>31</v>
      </c>
      <c r="G368" s="25">
        <v>-34</v>
      </c>
      <c r="H368" s="25">
        <v>26298.1</v>
      </c>
      <c r="I368" s="25">
        <v>-103.4</v>
      </c>
      <c r="J368" s="25">
        <v>31</v>
      </c>
      <c r="K368" s="25">
        <v>19</v>
      </c>
      <c r="L368" s="25">
        <v>10729</v>
      </c>
      <c r="M368" s="25">
        <v>6</v>
      </c>
    </row>
    <row r="369" spans="1:13" x14ac:dyDescent="0.2">
      <c r="A369" s="20" t="s">
        <v>5774</v>
      </c>
      <c r="B369" s="25" t="s">
        <v>652</v>
      </c>
      <c r="C369" s="25" t="s">
        <v>654</v>
      </c>
      <c r="D369" s="25" t="s">
        <v>5786</v>
      </c>
      <c r="E369" s="25" t="s">
        <v>4474</v>
      </c>
      <c r="F369" s="25">
        <v>21</v>
      </c>
      <c r="G369" s="25">
        <v>21</v>
      </c>
      <c r="H369" s="25">
        <v>12346.5</v>
      </c>
      <c r="I369" s="25">
        <v>12.2</v>
      </c>
      <c r="J369" s="25">
        <v>30</v>
      </c>
      <c r="K369" s="25">
        <v>22</v>
      </c>
      <c r="L369" s="25">
        <v>11113</v>
      </c>
      <c r="M369" s="25">
        <v>3</v>
      </c>
    </row>
    <row r="370" spans="1:13" x14ac:dyDescent="0.2">
      <c r="A370" s="20" t="s">
        <v>5774</v>
      </c>
      <c r="B370" s="25" t="s">
        <v>664</v>
      </c>
      <c r="C370" s="25" t="s">
        <v>666</v>
      </c>
      <c r="D370" s="25" t="s">
        <v>5786</v>
      </c>
      <c r="E370" s="25" t="s">
        <v>4487</v>
      </c>
      <c r="F370" s="25">
        <v>27</v>
      </c>
      <c r="G370" s="25">
        <v>39</v>
      </c>
      <c r="H370" s="25">
        <v>17334.5</v>
      </c>
      <c r="I370" s="25">
        <v>36.700000000000003</v>
      </c>
      <c r="J370" s="25">
        <v>48</v>
      </c>
      <c r="K370" s="25">
        <v>-15</v>
      </c>
      <c r="L370" s="25">
        <v>10736</v>
      </c>
      <c r="M370" s="25">
        <v>6</v>
      </c>
    </row>
    <row r="371" spans="1:13" x14ac:dyDescent="0.2">
      <c r="A371" s="20" t="s">
        <v>5774</v>
      </c>
      <c r="B371" s="25" t="s">
        <v>667</v>
      </c>
      <c r="C371" s="25" t="s">
        <v>669</v>
      </c>
      <c r="D371" s="25" t="s">
        <v>5786</v>
      </c>
      <c r="E371" s="25" t="s">
        <v>4491</v>
      </c>
      <c r="F371" s="25">
        <v>26</v>
      </c>
      <c r="G371" s="25">
        <v>42</v>
      </c>
      <c r="H371" s="25">
        <v>15341.5</v>
      </c>
      <c r="I371" s="25">
        <v>45.3</v>
      </c>
      <c r="J371" s="25">
        <v>32</v>
      </c>
      <c r="K371" s="25">
        <v>24</v>
      </c>
      <c r="L371" s="25">
        <v>11758</v>
      </c>
      <c r="M371" s="25">
        <v>-3</v>
      </c>
    </row>
    <row r="372" spans="1:13" x14ac:dyDescent="0.2">
      <c r="A372" s="20" t="s">
        <v>5774</v>
      </c>
      <c r="B372" s="25" t="s">
        <v>670</v>
      </c>
      <c r="C372" s="25" t="s">
        <v>672</v>
      </c>
      <c r="D372" s="25" t="s">
        <v>5786</v>
      </c>
      <c r="E372" s="25" t="s">
        <v>4492</v>
      </c>
      <c r="F372" s="25">
        <v>27</v>
      </c>
      <c r="G372" s="25">
        <v>39</v>
      </c>
      <c r="H372" s="25">
        <v>19744.5</v>
      </c>
      <c r="I372" s="25">
        <v>26.4</v>
      </c>
      <c r="J372" s="25">
        <v>52</v>
      </c>
      <c r="K372" s="25">
        <v>-24</v>
      </c>
      <c r="L372" s="25">
        <v>12065</v>
      </c>
      <c r="M372" s="25">
        <v>-5</v>
      </c>
    </row>
    <row r="373" spans="1:13" x14ac:dyDescent="0.2">
      <c r="A373" s="20" t="s">
        <v>5774</v>
      </c>
      <c r="B373" s="25" t="s">
        <v>676</v>
      </c>
      <c r="C373" s="25" t="s">
        <v>678</v>
      </c>
      <c r="D373" s="25" t="s">
        <v>5786</v>
      </c>
      <c r="E373" s="25" t="s">
        <v>4494</v>
      </c>
      <c r="F373" s="25">
        <v>39</v>
      </c>
      <c r="G373" s="25">
        <v>-6</v>
      </c>
      <c r="H373" s="25">
        <v>39477.9</v>
      </c>
      <c r="I373" s="25">
        <v>-58.2</v>
      </c>
      <c r="J373" s="25">
        <v>45</v>
      </c>
      <c r="K373" s="25">
        <v>-8</v>
      </c>
      <c r="L373" s="25">
        <v>11537</v>
      </c>
      <c r="M373" s="25">
        <v>-1</v>
      </c>
    </row>
    <row r="374" spans="1:13" x14ac:dyDescent="0.2">
      <c r="A374" s="20" t="s">
        <v>5774</v>
      </c>
      <c r="B374" s="25" t="s">
        <v>679</v>
      </c>
      <c r="C374" s="25" t="s">
        <v>681</v>
      </c>
      <c r="D374" s="25" t="s">
        <v>5786</v>
      </c>
      <c r="E374" s="25" t="s">
        <v>4495</v>
      </c>
      <c r="F374" s="25">
        <v>35</v>
      </c>
      <c r="G374" s="25">
        <v>-56</v>
      </c>
      <c r="H374" s="25">
        <v>31163.9</v>
      </c>
      <c r="I374" s="25">
        <v>-143.80000000000001</v>
      </c>
      <c r="J374" s="25">
        <v>50</v>
      </c>
      <c r="K374" s="25">
        <v>-31</v>
      </c>
      <c r="L374" s="25">
        <v>12385</v>
      </c>
      <c r="M374" s="25">
        <v>-8</v>
      </c>
    </row>
    <row r="375" spans="1:13" x14ac:dyDescent="0.2">
      <c r="A375" s="20" t="s">
        <v>5774</v>
      </c>
      <c r="B375" s="25" t="s">
        <v>685</v>
      </c>
      <c r="C375" s="25" t="s">
        <v>687</v>
      </c>
      <c r="D375" s="25" t="s">
        <v>5786</v>
      </c>
      <c r="E375" s="25" t="s">
        <v>4497</v>
      </c>
      <c r="F375" s="25">
        <v>45</v>
      </c>
      <c r="G375" s="25">
        <v>-28</v>
      </c>
      <c r="H375" s="25">
        <v>32222.799999999999</v>
      </c>
      <c r="I375" s="25">
        <v>-27.1</v>
      </c>
      <c r="J375" s="25">
        <v>43</v>
      </c>
      <c r="K375" s="25">
        <v>-3</v>
      </c>
      <c r="L375" s="25">
        <v>11740</v>
      </c>
      <c r="M375" s="25">
        <v>-3</v>
      </c>
    </row>
    <row r="376" spans="1:13" x14ac:dyDescent="0.2">
      <c r="A376" s="20" t="s">
        <v>5774</v>
      </c>
      <c r="B376" s="25" t="s">
        <v>688</v>
      </c>
      <c r="C376" s="25" t="s">
        <v>690</v>
      </c>
      <c r="D376" s="25" t="s">
        <v>5786</v>
      </c>
      <c r="E376" s="25" t="s">
        <v>4498</v>
      </c>
      <c r="F376" s="25">
        <v>36</v>
      </c>
      <c r="G376" s="25">
        <v>6</v>
      </c>
      <c r="H376" s="25">
        <v>20695.599999999999</v>
      </c>
      <c r="I376" s="25">
        <v>22.3</v>
      </c>
      <c r="J376" s="25">
        <v>37</v>
      </c>
      <c r="K376" s="25">
        <v>12</v>
      </c>
      <c r="L376" s="25">
        <v>11483</v>
      </c>
      <c r="M376" s="25">
        <v>0</v>
      </c>
    </row>
    <row r="377" spans="1:13" x14ac:dyDescent="0.2">
      <c r="A377" s="20" t="s">
        <v>5774</v>
      </c>
      <c r="B377" s="25" t="s">
        <v>697</v>
      </c>
      <c r="C377" s="25" t="s">
        <v>699</v>
      </c>
      <c r="D377" s="25" t="s">
        <v>5786</v>
      </c>
      <c r="E377" s="25" t="s">
        <v>4506</v>
      </c>
      <c r="F377" s="25">
        <v>40</v>
      </c>
      <c r="G377" s="25">
        <v>-9</v>
      </c>
      <c r="H377" s="25">
        <v>22444.9</v>
      </c>
      <c r="I377" s="25">
        <v>14.8</v>
      </c>
      <c r="J377" s="25">
        <v>38</v>
      </c>
      <c r="K377" s="25">
        <v>9</v>
      </c>
      <c r="L377" s="25">
        <v>11563</v>
      </c>
      <c r="M377" s="25">
        <v>-1</v>
      </c>
    </row>
    <row r="378" spans="1:13" x14ac:dyDescent="0.2">
      <c r="A378" s="20" t="s">
        <v>5774</v>
      </c>
      <c r="B378" s="25" t="s">
        <v>706</v>
      </c>
      <c r="C378" s="25" t="s">
        <v>708</v>
      </c>
      <c r="D378" s="25" t="s">
        <v>5786</v>
      </c>
      <c r="E378" s="25" t="s">
        <v>4541</v>
      </c>
      <c r="F378" s="25">
        <v>26</v>
      </c>
      <c r="G378" s="25">
        <v>-6</v>
      </c>
      <c r="H378" s="25">
        <v>18564.900000000001</v>
      </c>
      <c r="I378" s="25">
        <v>-39.299999999999997</v>
      </c>
      <c r="J378" s="25">
        <v>48</v>
      </c>
      <c r="K378" s="25">
        <v>-25</v>
      </c>
      <c r="L378" s="25">
        <v>11725</v>
      </c>
      <c r="M378" s="25">
        <v>-2</v>
      </c>
    </row>
    <row r="379" spans="1:13" x14ac:dyDescent="0.2">
      <c r="A379" s="20" t="s">
        <v>5774</v>
      </c>
      <c r="B379" s="25" t="s">
        <v>709</v>
      </c>
      <c r="C379" s="25" t="s">
        <v>711</v>
      </c>
      <c r="D379" s="25" t="s">
        <v>5786</v>
      </c>
      <c r="E379" s="25" t="s">
        <v>4542</v>
      </c>
      <c r="F379" s="25">
        <v>41</v>
      </c>
      <c r="G379" s="25">
        <v>-13</v>
      </c>
      <c r="H379" s="25">
        <v>23219</v>
      </c>
      <c r="I379" s="25">
        <v>11.5</v>
      </c>
      <c r="J379" s="25">
        <v>32</v>
      </c>
      <c r="K379" s="25">
        <v>24</v>
      </c>
      <c r="L379" s="25">
        <v>11899</v>
      </c>
      <c r="M379" s="25">
        <v>-4</v>
      </c>
    </row>
    <row r="380" spans="1:13" x14ac:dyDescent="0.2">
      <c r="A380" s="20" t="s">
        <v>5774</v>
      </c>
      <c r="B380" s="25" t="s">
        <v>712</v>
      </c>
      <c r="C380" s="25" t="s">
        <v>714</v>
      </c>
      <c r="D380" s="25" t="s">
        <v>5786</v>
      </c>
      <c r="E380" s="25" t="s">
        <v>4549</v>
      </c>
      <c r="F380" s="25">
        <v>21</v>
      </c>
      <c r="G380" s="25">
        <v>21</v>
      </c>
      <c r="H380" s="25">
        <v>15461.3</v>
      </c>
      <c r="I380" s="25">
        <v>-13.6</v>
      </c>
      <c r="J380" s="25">
        <v>38</v>
      </c>
      <c r="K380" s="25">
        <v>1</v>
      </c>
      <c r="L380" s="25">
        <v>12758</v>
      </c>
      <c r="M380" s="25">
        <v>-11</v>
      </c>
    </row>
    <row r="381" spans="1:13" x14ac:dyDescent="0.2">
      <c r="A381" s="20" t="s">
        <v>5774</v>
      </c>
      <c r="B381" s="25" t="s">
        <v>718</v>
      </c>
      <c r="C381" s="25" t="s">
        <v>720</v>
      </c>
      <c r="D381" s="25" t="s">
        <v>5786</v>
      </c>
      <c r="E381" s="25" t="s">
        <v>4553</v>
      </c>
      <c r="F381" s="25">
        <v>43</v>
      </c>
      <c r="G381" s="25">
        <v>-20</v>
      </c>
      <c r="H381" s="25">
        <v>31150.5</v>
      </c>
      <c r="I381" s="25">
        <v>-22.5</v>
      </c>
      <c r="J381" s="25">
        <v>37</v>
      </c>
      <c r="K381" s="25">
        <v>12</v>
      </c>
      <c r="L381" s="25">
        <v>12410</v>
      </c>
      <c r="M381" s="25">
        <v>-8</v>
      </c>
    </row>
    <row r="382" spans="1:13" x14ac:dyDescent="0.2">
      <c r="A382" s="20" t="s">
        <v>5774</v>
      </c>
      <c r="B382" s="25" t="s">
        <v>742</v>
      </c>
      <c r="C382" s="25" t="s">
        <v>744</v>
      </c>
      <c r="D382" s="25" t="s">
        <v>5786</v>
      </c>
      <c r="E382" s="25" t="s">
        <v>4577</v>
      </c>
      <c r="F382" s="25">
        <v>39</v>
      </c>
      <c r="G382" s="25">
        <v>-79</v>
      </c>
      <c r="H382" s="25">
        <v>27811</v>
      </c>
      <c r="I382" s="25">
        <v>-116</v>
      </c>
      <c r="J382" s="25">
        <v>50</v>
      </c>
      <c r="K382" s="25">
        <v>-31</v>
      </c>
      <c r="L382" s="25">
        <v>13216</v>
      </c>
      <c r="M382" s="25">
        <v>-15</v>
      </c>
    </row>
    <row r="383" spans="1:13" x14ac:dyDescent="0.2">
      <c r="A383" s="20" t="s">
        <v>5774</v>
      </c>
      <c r="B383" s="25" t="s">
        <v>838</v>
      </c>
      <c r="C383" s="25" t="s">
        <v>840</v>
      </c>
      <c r="D383" s="25" t="s">
        <v>5786</v>
      </c>
      <c r="E383" s="25" t="s">
        <v>4762</v>
      </c>
      <c r="F383" s="25">
        <v>36</v>
      </c>
      <c r="G383" s="25">
        <v>-62</v>
      </c>
      <c r="H383" s="25">
        <v>29060.5</v>
      </c>
      <c r="I383" s="25">
        <v>-126.3</v>
      </c>
      <c r="J383" s="25">
        <v>48</v>
      </c>
      <c r="K383" s="25">
        <v>-25</v>
      </c>
      <c r="L383" s="25">
        <v>12508</v>
      </c>
      <c r="M383" s="25">
        <v>-9</v>
      </c>
    </row>
    <row r="384" spans="1:13" x14ac:dyDescent="0.2">
      <c r="A384" s="20" t="s">
        <v>5774</v>
      </c>
      <c r="B384" s="25" t="s">
        <v>841</v>
      </c>
      <c r="C384" s="25" t="s">
        <v>843</v>
      </c>
      <c r="D384" s="25" t="s">
        <v>5786</v>
      </c>
      <c r="E384" s="25" t="s">
        <v>4763</v>
      </c>
      <c r="F384" s="25">
        <v>29</v>
      </c>
      <c r="G384" s="25">
        <v>-23</v>
      </c>
      <c r="H384" s="25">
        <v>19963.7</v>
      </c>
      <c r="I384" s="25">
        <v>-50.9</v>
      </c>
      <c r="J384" s="25">
        <v>47</v>
      </c>
      <c r="K384" s="25">
        <v>-23</v>
      </c>
      <c r="L384" s="25">
        <v>10205</v>
      </c>
      <c r="M384" s="25">
        <v>11</v>
      </c>
    </row>
    <row r="385" spans="1:13" x14ac:dyDescent="0.2">
      <c r="A385" s="20" t="s">
        <v>5774</v>
      </c>
      <c r="B385" s="25" t="s">
        <v>850</v>
      </c>
      <c r="C385" s="25" t="s">
        <v>852</v>
      </c>
      <c r="D385" s="25" t="s">
        <v>5786</v>
      </c>
      <c r="E385" s="25" t="s">
        <v>4766</v>
      </c>
      <c r="F385" s="25">
        <v>36</v>
      </c>
      <c r="G385" s="25">
        <v>-62</v>
      </c>
      <c r="H385" s="25">
        <v>26670.799999999999</v>
      </c>
      <c r="I385" s="25">
        <v>-106.5</v>
      </c>
      <c r="J385" s="25">
        <v>38</v>
      </c>
      <c r="K385" s="25">
        <v>1</v>
      </c>
      <c r="L385" s="25">
        <v>11684</v>
      </c>
      <c r="M385" s="25">
        <v>-2</v>
      </c>
    </row>
    <row r="386" spans="1:13" x14ac:dyDescent="0.2">
      <c r="A386" s="20" t="s">
        <v>5774</v>
      </c>
      <c r="B386" s="25" t="s">
        <v>853</v>
      </c>
      <c r="C386" s="25" t="s">
        <v>855</v>
      </c>
      <c r="D386" s="25" t="s">
        <v>5786</v>
      </c>
      <c r="E386" s="25" t="s">
        <v>4767</v>
      </c>
      <c r="F386" s="25">
        <v>29</v>
      </c>
      <c r="G386" s="25">
        <v>31</v>
      </c>
      <c r="H386" s="25">
        <v>24387</v>
      </c>
      <c r="I386" s="25">
        <v>6.5</v>
      </c>
      <c r="J386" s="25">
        <v>30</v>
      </c>
      <c r="K386" s="25">
        <v>28</v>
      </c>
      <c r="L386" s="25">
        <v>11994</v>
      </c>
      <c r="M386" s="25">
        <v>-5</v>
      </c>
    </row>
    <row r="387" spans="1:13" x14ac:dyDescent="0.2">
      <c r="A387" s="20" t="s">
        <v>5774</v>
      </c>
      <c r="B387" s="25" t="s">
        <v>856</v>
      </c>
      <c r="C387" s="25" t="s">
        <v>858</v>
      </c>
      <c r="D387" s="25" t="s">
        <v>5786</v>
      </c>
      <c r="E387" s="25" t="s">
        <v>4768</v>
      </c>
      <c r="F387" s="25">
        <v>38</v>
      </c>
      <c r="G387" s="25">
        <v>-73</v>
      </c>
      <c r="H387" s="25">
        <v>24072.1</v>
      </c>
      <c r="I387" s="25">
        <v>-85</v>
      </c>
      <c r="J387" s="25">
        <v>66</v>
      </c>
      <c r="K387" s="25">
        <v>-72</v>
      </c>
      <c r="L387" s="25">
        <v>11646</v>
      </c>
      <c r="M387" s="25">
        <v>-2</v>
      </c>
    </row>
    <row r="388" spans="1:13" x14ac:dyDescent="0.2">
      <c r="A388" s="20" t="s">
        <v>5774</v>
      </c>
      <c r="B388" s="25" t="s">
        <v>859</v>
      </c>
      <c r="C388" s="25" t="s">
        <v>861</v>
      </c>
      <c r="D388" s="25" t="s">
        <v>5786</v>
      </c>
      <c r="E388" s="25" t="s">
        <v>4769</v>
      </c>
      <c r="F388" s="25">
        <v>31</v>
      </c>
      <c r="G388" s="25">
        <v>-34</v>
      </c>
      <c r="H388" s="25">
        <v>19739.400000000001</v>
      </c>
      <c r="I388" s="25">
        <v>-49.1</v>
      </c>
      <c r="J388" s="25">
        <v>48</v>
      </c>
      <c r="K388" s="25">
        <v>-25</v>
      </c>
      <c r="L388" s="25">
        <v>12079</v>
      </c>
      <c r="M388" s="25">
        <v>-6</v>
      </c>
    </row>
    <row r="389" spans="1:13" x14ac:dyDescent="0.2">
      <c r="A389" s="20" t="s">
        <v>5774</v>
      </c>
      <c r="B389" s="25" t="s">
        <v>862</v>
      </c>
      <c r="C389" s="25" t="s">
        <v>864</v>
      </c>
      <c r="D389" s="25" t="s">
        <v>5786</v>
      </c>
      <c r="E389" s="25" t="s">
        <v>4770</v>
      </c>
      <c r="F389" s="25">
        <v>43</v>
      </c>
      <c r="G389" s="25">
        <v>-101</v>
      </c>
      <c r="H389" s="25">
        <v>39760.400000000001</v>
      </c>
      <c r="I389" s="25">
        <v>-215</v>
      </c>
      <c r="J389" s="25">
        <v>40</v>
      </c>
      <c r="K389" s="25">
        <v>-4</v>
      </c>
      <c r="L389" s="25">
        <v>11553</v>
      </c>
      <c r="M389" s="25">
        <v>-1</v>
      </c>
    </row>
    <row r="390" spans="1:13" x14ac:dyDescent="0.2">
      <c r="A390" s="20" t="s">
        <v>5774</v>
      </c>
      <c r="B390" s="25" t="s">
        <v>865</v>
      </c>
      <c r="C390" s="25" t="s">
        <v>867</v>
      </c>
      <c r="D390" s="25" t="s">
        <v>5786</v>
      </c>
      <c r="E390" s="25" t="s">
        <v>4771</v>
      </c>
      <c r="F390" s="25">
        <v>24</v>
      </c>
      <c r="G390" s="25">
        <v>5</v>
      </c>
      <c r="H390" s="25">
        <v>19587.7</v>
      </c>
      <c r="I390" s="25">
        <v>-47.8</v>
      </c>
      <c r="J390" s="25">
        <v>27</v>
      </c>
      <c r="K390" s="25">
        <v>29</v>
      </c>
      <c r="L390" s="25">
        <v>11339</v>
      </c>
      <c r="M390" s="25">
        <v>1</v>
      </c>
    </row>
    <row r="391" spans="1:13" x14ac:dyDescent="0.2">
      <c r="A391" s="20" t="s">
        <v>5774</v>
      </c>
      <c r="B391" s="25" t="s">
        <v>871</v>
      </c>
      <c r="C391" s="25" t="s">
        <v>873</v>
      </c>
      <c r="D391" s="25" t="s">
        <v>5786</v>
      </c>
      <c r="E391" s="25" t="s">
        <v>4773</v>
      </c>
      <c r="F391" s="25">
        <v>39</v>
      </c>
      <c r="G391" s="25">
        <v>-79</v>
      </c>
      <c r="H391" s="25">
        <v>28467.200000000001</v>
      </c>
      <c r="I391" s="25">
        <v>-121.4</v>
      </c>
      <c r="J391" s="25">
        <v>26</v>
      </c>
      <c r="K391" s="25">
        <v>32</v>
      </c>
      <c r="L391" s="25">
        <v>10283</v>
      </c>
      <c r="M391" s="25">
        <v>10</v>
      </c>
    </row>
    <row r="392" spans="1:13" x14ac:dyDescent="0.2">
      <c r="A392" s="20" t="s">
        <v>5774</v>
      </c>
      <c r="B392" s="25" t="s">
        <v>874</v>
      </c>
      <c r="C392" s="25" t="s">
        <v>876</v>
      </c>
      <c r="D392" s="25" t="s">
        <v>5786</v>
      </c>
      <c r="E392" s="25" t="s">
        <v>4774</v>
      </c>
      <c r="F392" s="25">
        <v>28</v>
      </c>
      <c r="G392" s="25">
        <v>-17</v>
      </c>
      <c r="H392" s="25">
        <v>20969.400000000001</v>
      </c>
      <c r="I392" s="25">
        <v>-59.3</v>
      </c>
      <c r="J392" s="25">
        <v>38</v>
      </c>
      <c r="K392" s="25">
        <v>1</v>
      </c>
      <c r="L392" s="25">
        <v>11848</v>
      </c>
      <c r="M392" s="25">
        <v>-3</v>
      </c>
    </row>
    <row r="393" spans="1:13" x14ac:dyDescent="0.2">
      <c r="A393" s="20" t="s">
        <v>5774</v>
      </c>
      <c r="B393" s="25" t="s">
        <v>877</v>
      </c>
      <c r="C393" s="25" t="s">
        <v>879</v>
      </c>
      <c r="D393" s="25" t="s">
        <v>5786</v>
      </c>
      <c r="E393" s="25" t="s">
        <v>4775</v>
      </c>
      <c r="F393" s="25">
        <v>38</v>
      </c>
      <c r="G393" s="25">
        <v>-73</v>
      </c>
      <c r="H393" s="25">
        <v>26288.400000000001</v>
      </c>
      <c r="I393" s="25">
        <v>-103.4</v>
      </c>
      <c r="J393" s="25">
        <v>59</v>
      </c>
      <c r="K393" s="25">
        <v>-54</v>
      </c>
      <c r="L393" s="25">
        <v>12307</v>
      </c>
      <c r="M393" s="25">
        <v>-8</v>
      </c>
    </row>
    <row r="394" spans="1:13" x14ac:dyDescent="0.2">
      <c r="A394" s="20" t="s">
        <v>5774</v>
      </c>
      <c r="B394" s="25" t="s">
        <v>880</v>
      </c>
      <c r="C394" s="25" t="s">
        <v>882</v>
      </c>
      <c r="D394" s="25" t="s">
        <v>5786</v>
      </c>
      <c r="E394" s="25" t="s">
        <v>4776</v>
      </c>
      <c r="F394" s="25">
        <v>26</v>
      </c>
      <c r="G394" s="25">
        <v>42</v>
      </c>
      <c r="H394" s="25">
        <v>17503.2</v>
      </c>
      <c r="I394" s="25">
        <v>36</v>
      </c>
      <c r="J394" s="25">
        <v>27</v>
      </c>
      <c r="K394" s="25">
        <v>35</v>
      </c>
      <c r="L394" s="25">
        <v>11388</v>
      </c>
      <c r="M394" s="25">
        <v>0</v>
      </c>
    </row>
    <row r="395" spans="1:13" x14ac:dyDescent="0.2">
      <c r="A395" s="20" t="s">
        <v>5774</v>
      </c>
      <c r="B395" s="25" t="s">
        <v>883</v>
      </c>
      <c r="C395" s="25" t="s">
        <v>885</v>
      </c>
      <c r="D395" s="25" t="s">
        <v>5786</v>
      </c>
      <c r="E395" s="25" t="s">
        <v>4777</v>
      </c>
      <c r="F395" s="25">
        <v>32</v>
      </c>
      <c r="G395" s="25">
        <v>-40</v>
      </c>
      <c r="H395" s="25">
        <v>18988.900000000001</v>
      </c>
      <c r="I395" s="25">
        <v>-42.9</v>
      </c>
      <c r="J395" s="25">
        <v>54</v>
      </c>
      <c r="K395" s="25">
        <v>-41</v>
      </c>
      <c r="L395" s="25">
        <v>10773</v>
      </c>
      <c r="M395" s="25">
        <v>6</v>
      </c>
    </row>
    <row r="396" spans="1:13" x14ac:dyDescent="0.2">
      <c r="A396" s="20" t="s">
        <v>5774</v>
      </c>
      <c r="B396" s="25" t="s">
        <v>886</v>
      </c>
      <c r="C396" s="25" t="s">
        <v>888</v>
      </c>
      <c r="D396" s="25" t="s">
        <v>5786</v>
      </c>
      <c r="E396" s="25" t="s">
        <v>4778</v>
      </c>
      <c r="F396" s="25">
        <v>26</v>
      </c>
      <c r="G396" s="25">
        <v>-6</v>
      </c>
      <c r="H396" s="25">
        <v>21826.7</v>
      </c>
      <c r="I396" s="25">
        <v>-66.400000000000006</v>
      </c>
      <c r="J396" s="25">
        <v>52</v>
      </c>
      <c r="K396" s="25">
        <v>-36</v>
      </c>
      <c r="L396" s="25">
        <v>11974</v>
      </c>
      <c r="M396" s="25">
        <v>-5</v>
      </c>
    </row>
    <row r="397" spans="1:13" x14ac:dyDescent="0.2">
      <c r="A397" s="20" t="s">
        <v>5774</v>
      </c>
      <c r="B397" s="25" t="s">
        <v>889</v>
      </c>
      <c r="C397" s="25" t="s">
        <v>891</v>
      </c>
      <c r="D397" s="25" t="s">
        <v>5786</v>
      </c>
      <c r="E397" s="25" t="s">
        <v>4779</v>
      </c>
      <c r="F397" s="25">
        <v>34</v>
      </c>
      <c r="G397" s="25">
        <v>-51</v>
      </c>
      <c r="H397" s="25">
        <v>25750.6</v>
      </c>
      <c r="I397" s="25">
        <v>-98.9</v>
      </c>
      <c r="J397" s="25">
        <v>36</v>
      </c>
      <c r="K397" s="25">
        <v>6</v>
      </c>
      <c r="L397" s="25">
        <v>11699</v>
      </c>
      <c r="M397" s="25">
        <v>-2</v>
      </c>
    </row>
    <row r="398" spans="1:13" x14ac:dyDescent="0.2">
      <c r="A398" s="20" t="s">
        <v>5774</v>
      </c>
      <c r="B398" s="25" t="s">
        <v>895</v>
      </c>
      <c r="C398" s="25" t="s">
        <v>897</v>
      </c>
      <c r="D398" s="25" t="s">
        <v>5786</v>
      </c>
      <c r="E398" s="25" t="s">
        <v>4781</v>
      </c>
      <c r="F398" s="25">
        <v>25</v>
      </c>
      <c r="G398" s="25">
        <v>-1</v>
      </c>
      <c r="H398" s="25">
        <v>12006.2</v>
      </c>
      <c r="I398" s="25">
        <v>15</v>
      </c>
      <c r="J398" s="25">
        <v>42</v>
      </c>
      <c r="K398" s="25">
        <v>-10</v>
      </c>
      <c r="L398" s="25">
        <v>11900</v>
      </c>
      <c r="M398" s="25">
        <v>-4</v>
      </c>
    </row>
    <row r="399" spans="1:13" x14ac:dyDescent="0.2">
      <c r="A399" s="20" t="s">
        <v>5774</v>
      </c>
      <c r="B399" s="25" t="s">
        <v>898</v>
      </c>
      <c r="C399" s="25" t="s">
        <v>900</v>
      </c>
      <c r="D399" s="25" t="s">
        <v>5786</v>
      </c>
      <c r="E399" s="25" t="s">
        <v>4782</v>
      </c>
      <c r="F399" s="25">
        <v>22</v>
      </c>
      <c r="G399" s="25">
        <v>16</v>
      </c>
      <c r="H399" s="25">
        <v>17377.5</v>
      </c>
      <c r="I399" s="25">
        <v>-29.5</v>
      </c>
      <c r="J399" s="25">
        <v>45</v>
      </c>
      <c r="K399" s="25">
        <v>-18</v>
      </c>
      <c r="L399" s="25">
        <v>12457</v>
      </c>
      <c r="M399" s="25">
        <v>-9</v>
      </c>
    </row>
    <row r="400" spans="1:13" x14ac:dyDescent="0.2">
      <c r="A400" s="20" t="s">
        <v>5774</v>
      </c>
      <c r="B400" s="25" t="s">
        <v>901</v>
      </c>
      <c r="C400" s="25" t="s">
        <v>903</v>
      </c>
      <c r="D400" s="25" t="s">
        <v>5786</v>
      </c>
      <c r="E400" s="25" t="s">
        <v>4783</v>
      </c>
      <c r="F400" s="25">
        <v>30</v>
      </c>
      <c r="G400" s="25">
        <v>-29</v>
      </c>
      <c r="H400" s="25">
        <v>17268.3</v>
      </c>
      <c r="I400" s="25">
        <v>-28.6</v>
      </c>
      <c r="J400" s="25">
        <v>33</v>
      </c>
      <c r="K400" s="25">
        <v>14</v>
      </c>
      <c r="L400" s="25">
        <v>10230</v>
      </c>
      <c r="M400" s="25">
        <v>11</v>
      </c>
    </row>
    <row r="401" spans="1:13" x14ac:dyDescent="0.2">
      <c r="A401" s="20" t="s">
        <v>5774</v>
      </c>
      <c r="B401" s="25" t="s">
        <v>904</v>
      </c>
      <c r="C401" s="25" t="s">
        <v>906</v>
      </c>
      <c r="D401" s="25" t="s">
        <v>5786</v>
      </c>
      <c r="E401" s="25" t="s">
        <v>4784</v>
      </c>
      <c r="F401" s="25">
        <v>29</v>
      </c>
      <c r="G401" s="25">
        <v>-23</v>
      </c>
      <c r="H401" s="25">
        <v>17344.2</v>
      </c>
      <c r="I401" s="25">
        <v>-29.2</v>
      </c>
      <c r="J401" s="25">
        <v>38</v>
      </c>
      <c r="K401" s="25">
        <v>1</v>
      </c>
      <c r="L401" s="25">
        <v>11849</v>
      </c>
      <c r="M401" s="25">
        <v>-4</v>
      </c>
    </row>
    <row r="402" spans="1:13" x14ac:dyDescent="0.2">
      <c r="A402" s="20" t="s">
        <v>5774</v>
      </c>
      <c r="B402" s="25" t="s">
        <v>907</v>
      </c>
      <c r="C402" s="25" t="s">
        <v>909</v>
      </c>
      <c r="D402" s="25" t="s">
        <v>5786</v>
      </c>
      <c r="E402" s="25" t="s">
        <v>4785</v>
      </c>
      <c r="F402" s="25">
        <v>41</v>
      </c>
      <c r="G402" s="25">
        <v>-13</v>
      </c>
      <c r="H402" s="25">
        <v>29491.4</v>
      </c>
      <c r="I402" s="25">
        <v>-15.4</v>
      </c>
      <c r="J402" s="25">
        <v>56</v>
      </c>
      <c r="K402" s="25">
        <v>-34</v>
      </c>
      <c r="L402" s="25">
        <v>11745</v>
      </c>
      <c r="M402" s="25">
        <v>-3</v>
      </c>
    </row>
    <row r="403" spans="1:13" x14ac:dyDescent="0.2">
      <c r="A403" s="20" t="s">
        <v>5774</v>
      </c>
      <c r="B403" s="25" t="s">
        <v>910</v>
      </c>
      <c r="C403" s="25" t="s">
        <v>912</v>
      </c>
      <c r="D403" s="25" t="s">
        <v>5786</v>
      </c>
      <c r="E403" s="25" t="s">
        <v>4786</v>
      </c>
      <c r="F403" s="25">
        <v>37</v>
      </c>
      <c r="G403" s="25">
        <v>2</v>
      </c>
      <c r="H403" s="25">
        <v>27149.4</v>
      </c>
      <c r="I403" s="25">
        <v>-5.3</v>
      </c>
      <c r="J403" s="25">
        <v>70</v>
      </c>
      <c r="K403" s="25">
        <v>-67</v>
      </c>
      <c r="L403" s="25">
        <v>12270</v>
      </c>
      <c r="M403" s="25">
        <v>-7</v>
      </c>
    </row>
    <row r="404" spans="1:13" x14ac:dyDescent="0.2">
      <c r="A404" s="20" t="s">
        <v>5774</v>
      </c>
      <c r="B404" s="25" t="s">
        <v>913</v>
      </c>
      <c r="C404" s="25" t="s">
        <v>915</v>
      </c>
      <c r="D404" s="25" t="s">
        <v>5786</v>
      </c>
      <c r="E404" s="25" t="s">
        <v>4787</v>
      </c>
      <c r="F404" s="25">
        <v>24</v>
      </c>
      <c r="G404" s="25">
        <v>50</v>
      </c>
      <c r="H404" s="25">
        <v>17161.099999999999</v>
      </c>
      <c r="I404" s="25">
        <v>37.5</v>
      </c>
      <c r="J404" s="25">
        <v>39</v>
      </c>
      <c r="K404" s="25">
        <v>7</v>
      </c>
      <c r="L404" s="25">
        <v>11679</v>
      </c>
      <c r="M404" s="25">
        <v>-2</v>
      </c>
    </row>
    <row r="405" spans="1:13" x14ac:dyDescent="0.2">
      <c r="A405" s="20" t="s">
        <v>5774</v>
      </c>
      <c r="B405" s="25" t="s">
        <v>916</v>
      </c>
      <c r="C405" s="25" t="s">
        <v>918</v>
      </c>
      <c r="D405" s="25" t="s">
        <v>5786</v>
      </c>
      <c r="E405" s="25" t="s">
        <v>4788</v>
      </c>
      <c r="F405" s="25">
        <v>33</v>
      </c>
      <c r="G405" s="25">
        <v>-45</v>
      </c>
      <c r="H405" s="25">
        <v>23876.9</v>
      </c>
      <c r="I405" s="25">
        <v>-83.4</v>
      </c>
      <c r="J405" s="25">
        <v>41</v>
      </c>
      <c r="K405" s="25">
        <v>-7</v>
      </c>
      <c r="L405" s="25">
        <v>12306</v>
      </c>
      <c r="M405" s="25">
        <v>-7</v>
      </c>
    </row>
    <row r="406" spans="1:13" x14ac:dyDescent="0.2">
      <c r="A406" s="20" t="s">
        <v>5774</v>
      </c>
      <c r="B406" s="25" t="s">
        <v>919</v>
      </c>
      <c r="C406" s="25" t="s">
        <v>921</v>
      </c>
      <c r="D406" s="25" t="s">
        <v>5786</v>
      </c>
      <c r="E406" s="25" t="s">
        <v>4789</v>
      </c>
      <c r="F406" s="25">
        <v>36</v>
      </c>
      <c r="G406" s="25">
        <v>-62</v>
      </c>
      <c r="H406" s="25">
        <v>26029</v>
      </c>
      <c r="I406" s="25">
        <v>-101.2</v>
      </c>
      <c r="J406" s="25">
        <v>41</v>
      </c>
      <c r="K406" s="25">
        <v>-7</v>
      </c>
      <c r="L406" s="25">
        <v>12100</v>
      </c>
      <c r="M406" s="25">
        <v>-6</v>
      </c>
    </row>
    <row r="407" spans="1:13" x14ac:dyDescent="0.2">
      <c r="A407" s="20" t="s">
        <v>5774</v>
      </c>
      <c r="B407" s="25" t="s">
        <v>922</v>
      </c>
      <c r="C407" s="25" t="s">
        <v>924</v>
      </c>
      <c r="D407" s="25" t="s">
        <v>5786</v>
      </c>
      <c r="E407" s="25" t="s">
        <v>4790</v>
      </c>
      <c r="F407" s="25">
        <v>24</v>
      </c>
      <c r="G407" s="25">
        <v>5</v>
      </c>
      <c r="H407" s="25">
        <v>15503.8</v>
      </c>
      <c r="I407" s="25">
        <v>-14</v>
      </c>
      <c r="J407" s="25">
        <v>36</v>
      </c>
      <c r="K407" s="25">
        <v>6</v>
      </c>
      <c r="L407" s="25">
        <v>11272</v>
      </c>
      <c r="M407" s="25">
        <v>2</v>
      </c>
    </row>
    <row r="408" spans="1:13" x14ac:dyDescent="0.2">
      <c r="A408" s="20" t="s">
        <v>5774</v>
      </c>
      <c r="B408" s="25" t="s">
        <v>925</v>
      </c>
      <c r="C408" s="25" t="s">
        <v>927</v>
      </c>
      <c r="D408" s="25" t="s">
        <v>5786</v>
      </c>
      <c r="E408" s="25" t="s">
        <v>4791</v>
      </c>
      <c r="F408" s="25">
        <v>19</v>
      </c>
      <c r="G408" s="25">
        <v>33</v>
      </c>
      <c r="H408" s="25">
        <v>16375.9</v>
      </c>
      <c r="I408" s="25">
        <v>-21.2</v>
      </c>
      <c r="J408" s="25">
        <v>53</v>
      </c>
      <c r="K408" s="25">
        <v>-38</v>
      </c>
      <c r="L408" s="25">
        <v>11917</v>
      </c>
      <c r="M408" s="25">
        <v>-4</v>
      </c>
    </row>
    <row r="409" spans="1:13" x14ac:dyDescent="0.2">
      <c r="A409" s="20" t="s">
        <v>5774</v>
      </c>
      <c r="B409" s="25" t="s">
        <v>934</v>
      </c>
      <c r="C409" s="25" t="s">
        <v>936</v>
      </c>
      <c r="D409" s="25" t="s">
        <v>5786</v>
      </c>
      <c r="E409" s="25" t="s">
        <v>4794</v>
      </c>
      <c r="F409" s="25">
        <v>30</v>
      </c>
      <c r="G409" s="25">
        <v>-29</v>
      </c>
      <c r="H409" s="25">
        <v>20703.5</v>
      </c>
      <c r="I409" s="25">
        <v>-57.1</v>
      </c>
      <c r="J409" s="25">
        <v>38</v>
      </c>
      <c r="K409" s="25">
        <v>1</v>
      </c>
      <c r="L409" s="25">
        <v>10307</v>
      </c>
      <c r="M409" s="25">
        <v>10</v>
      </c>
    </row>
    <row r="410" spans="1:13" x14ac:dyDescent="0.2">
      <c r="A410" s="20" t="s">
        <v>5774</v>
      </c>
      <c r="B410" s="25" t="s">
        <v>937</v>
      </c>
      <c r="C410" s="25" t="s">
        <v>939</v>
      </c>
      <c r="D410" s="25" t="s">
        <v>5786</v>
      </c>
      <c r="E410" s="25" t="s">
        <v>4795</v>
      </c>
      <c r="F410" s="25">
        <v>22</v>
      </c>
      <c r="G410" s="25">
        <v>16</v>
      </c>
      <c r="H410" s="25">
        <v>15063.1</v>
      </c>
      <c r="I410" s="25">
        <v>-10.3</v>
      </c>
      <c r="J410" s="25">
        <v>41</v>
      </c>
      <c r="K410" s="25">
        <v>-7</v>
      </c>
      <c r="L410" s="25">
        <v>11638</v>
      </c>
      <c r="M410" s="25">
        <v>-2</v>
      </c>
    </row>
    <row r="411" spans="1:13" x14ac:dyDescent="0.2">
      <c r="A411" s="20" t="s">
        <v>5774</v>
      </c>
      <c r="B411" s="25" t="s">
        <v>940</v>
      </c>
      <c r="C411" s="25" t="s">
        <v>942</v>
      </c>
      <c r="D411" s="25" t="s">
        <v>5786</v>
      </c>
      <c r="E411" s="25" t="s">
        <v>4796</v>
      </c>
      <c r="F411" s="25">
        <v>27</v>
      </c>
      <c r="G411" s="25">
        <v>-12</v>
      </c>
      <c r="H411" s="25">
        <v>13725</v>
      </c>
      <c r="I411" s="25">
        <v>0.8</v>
      </c>
      <c r="J411" s="25">
        <v>51</v>
      </c>
      <c r="K411" s="25">
        <v>-33</v>
      </c>
      <c r="L411" s="25">
        <v>11281</v>
      </c>
      <c r="M411" s="25">
        <v>1</v>
      </c>
    </row>
    <row r="412" spans="1:13" x14ac:dyDescent="0.2">
      <c r="A412" s="20" t="s">
        <v>5774</v>
      </c>
      <c r="B412" s="25" t="s">
        <v>943</v>
      </c>
      <c r="C412" s="25" t="s">
        <v>945</v>
      </c>
      <c r="D412" s="25" t="s">
        <v>5786</v>
      </c>
      <c r="E412" s="25" t="s">
        <v>4797</v>
      </c>
      <c r="F412" s="25">
        <v>41</v>
      </c>
      <c r="G412" s="25">
        <v>-90</v>
      </c>
      <c r="H412" s="25">
        <v>26490.9</v>
      </c>
      <c r="I412" s="25">
        <v>-105</v>
      </c>
      <c r="J412" s="25">
        <v>46</v>
      </c>
      <c r="K412" s="25">
        <v>-20</v>
      </c>
      <c r="L412" s="25">
        <v>11540</v>
      </c>
      <c r="M412" s="25">
        <v>-1</v>
      </c>
    </row>
    <row r="413" spans="1:13" x14ac:dyDescent="0.2">
      <c r="A413" s="20" t="s">
        <v>5774</v>
      </c>
      <c r="B413" s="25" t="s">
        <v>946</v>
      </c>
      <c r="C413" s="25" t="s">
        <v>948</v>
      </c>
      <c r="D413" s="25" t="s">
        <v>5786</v>
      </c>
      <c r="E413" s="25" t="s">
        <v>4798</v>
      </c>
      <c r="F413" s="25">
        <v>45</v>
      </c>
      <c r="G413" s="25">
        <v>-28</v>
      </c>
      <c r="H413" s="25">
        <v>26970.9</v>
      </c>
      <c r="I413" s="25">
        <v>-4.5999999999999996</v>
      </c>
      <c r="J413" s="25">
        <v>35</v>
      </c>
      <c r="K413" s="25">
        <v>16</v>
      </c>
      <c r="L413" s="25">
        <v>12220</v>
      </c>
      <c r="M413" s="25">
        <v>-7</v>
      </c>
    </row>
    <row r="414" spans="1:13" x14ac:dyDescent="0.2">
      <c r="A414" s="20" t="s">
        <v>5774</v>
      </c>
      <c r="B414" s="25" t="s">
        <v>949</v>
      </c>
      <c r="C414" s="25" t="s">
        <v>951</v>
      </c>
      <c r="D414" s="25" t="s">
        <v>5786</v>
      </c>
      <c r="E414" s="25" t="s">
        <v>4799</v>
      </c>
      <c r="F414" s="25">
        <v>57</v>
      </c>
      <c r="G414" s="25">
        <v>-179</v>
      </c>
      <c r="H414" s="25">
        <v>42059</v>
      </c>
      <c r="I414" s="25">
        <v>-234.1</v>
      </c>
      <c r="J414" s="25">
        <v>53</v>
      </c>
      <c r="K414" s="25">
        <v>-38</v>
      </c>
      <c r="L414" s="25">
        <v>10580</v>
      </c>
      <c r="M414" s="25">
        <v>8</v>
      </c>
    </row>
    <row r="415" spans="1:13" x14ac:dyDescent="0.2">
      <c r="A415" s="20" t="s">
        <v>5774</v>
      </c>
      <c r="B415" s="25" t="s">
        <v>958</v>
      </c>
      <c r="C415" s="25" t="s">
        <v>960</v>
      </c>
      <c r="D415" s="25" t="s">
        <v>5786</v>
      </c>
      <c r="E415" s="25" t="s">
        <v>4802</v>
      </c>
      <c r="F415" s="25">
        <v>31</v>
      </c>
      <c r="G415" s="25">
        <v>-34</v>
      </c>
      <c r="H415" s="25">
        <v>24003.599999999999</v>
      </c>
      <c r="I415" s="25">
        <v>-84.4</v>
      </c>
      <c r="J415" s="25">
        <v>40</v>
      </c>
      <c r="K415" s="25">
        <v>-4</v>
      </c>
      <c r="L415" s="25">
        <v>11249</v>
      </c>
      <c r="M415" s="25">
        <v>2</v>
      </c>
    </row>
    <row r="416" spans="1:13" x14ac:dyDescent="0.2">
      <c r="A416" s="20" t="s">
        <v>5774</v>
      </c>
      <c r="B416" s="25" t="s">
        <v>961</v>
      </c>
      <c r="C416" s="25" t="s">
        <v>963</v>
      </c>
      <c r="D416" s="25" t="s">
        <v>5786</v>
      </c>
      <c r="E416" s="25" t="s">
        <v>4803</v>
      </c>
      <c r="F416" s="25">
        <v>28</v>
      </c>
      <c r="G416" s="25">
        <v>-17</v>
      </c>
      <c r="H416" s="25">
        <v>16781.400000000001</v>
      </c>
      <c r="I416" s="25">
        <v>-24.6</v>
      </c>
      <c r="J416" s="25">
        <v>40</v>
      </c>
      <c r="K416" s="25">
        <v>-4</v>
      </c>
      <c r="L416" s="25">
        <v>11900</v>
      </c>
      <c r="M416" s="25">
        <v>-4</v>
      </c>
    </row>
    <row r="417" spans="1:13" x14ac:dyDescent="0.2">
      <c r="A417" s="20" t="s">
        <v>5774</v>
      </c>
      <c r="B417" s="25" t="s">
        <v>964</v>
      </c>
      <c r="C417" s="25" t="s">
        <v>966</v>
      </c>
      <c r="D417" s="25" t="s">
        <v>5786</v>
      </c>
      <c r="E417" s="25" t="s">
        <v>4804</v>
      </c>
      <c r="F417" s="25">
        <v>38</v>
      </c>
      <c r="G417" s="25">
        <v>-73</v>
      </c>
      <c r="H417" s="25">
        <v>32963.599999999999</v>
      </c>
      <c r="I417" s="25">
        <v>-158.69999999999999</v>
      </c>
      <c r="J417" s="25">
        <v>43</v>
      </c>
      <c r="K417" s="25">
        <v>-12</v>
      </c>
      <c r="L417" s="25">
        <v>12097</v>
      </c>
      <c r="M417" s="25">
        <v>-6</v>
      </c>
    </row>
    <row r="418" spans="1:13" x14ac:dyDescent="0.2">
      <c r="A418" s="20" t="s">
        <v>5774</v>
      </c>
      <c r="B418" s="25" t="s">
        <v>967</v>
      </c>
      <c r="C418" s="25" t="s">
        <v>969</v>
      </c>
      <c r="D418" s="25" t="s">
        <v>5786</v>
      </c>
      <c r="E418" s="25" t="s">
        <v>4805</v>
      </c>
      <c r="F418" s="25">
        <v>41</v>
      </c>
      <c r="G418" s="25">
        <v>-90</v>
      </c>
      <c r="H418" s="25">
        <v>31565.7</v>
      </c>
      <c r="I418" s="25">
        <v>-147.1</v>
      </c>
      <c r="J418" s="25">
        <v>36</v>
      </c>
      <c r="K418" s="25">
        <v>6</v>
      </c>
      <c r="L418" s="25">
        <v>11117</v>
      </c>
      <c r="M418" s="25">
        <v>3</v>
      </c>
    </row>
    <row r="419" spans="1:13" x14ac:dyDescent="0.2">
      <c r="A419" s="20" t="s">
        <v>5774</v>
      </c>
      <c r="B419" s="25" t="s">
        <v>970</v>
      </c>
      <c r="C419" s="25" t="s">
        <v>972</v>
      </c>
      <c r="D419" s="25" t="s">
        <v>5786</v>
      </c>
      <c r="E419" s="25" t="s">
        <v>4806</v>
      </c>
      <c r="F419" s="25">
        <v>28</v>
      </c>
      <c r="G419" s="25">
        <v>-17</v>
      </c>
      <c r="H419" s="25">
        <v>14466.2</v>
      </c>
      <c r="I419" s="25">
        <v>-5.4</v>
      </c>
      <c r="J419" s="25">
        <v>39</v>
      </c>
      <c r="K419" s="25">
        <v>-2</v>
      </c>
      <c r="L419" s="25">
        <v>12250</v>
      </c>
      <c r="M419" s="25">
        <v>-7</v>
      </c>
    </row>
    <row r="420" spans="1:13" x14ac:dyDescent="0.2">
      <c r="A420" s="20" t="s">
        <v>5774</v>
      </c>
      <c r="B420" s="25" t="s">
        <v>973</v>
      </c>
      <c r="C420" s="25" t="s">
        <v>975</v>
      </c>
      <c r="D420" s="25" t="s">
        <v>5786</v>
      </c>
      <c r="E420" s="25" t="s">
        <v>4807</v>
      </c>
      <c r="F420" s="25">
        <v>27</v>
      </c>
      <c r="G420" s="25">
        <v>-12</v>
      </c>
      <c r="H420" s="25">
        <v>22766.3</v>
      </c>
      <c r="I420" s="25">
        <v>-74.2</v>
      </c>
      <c r="J420" s="25">
        <v>34</v>
      </c>
      <c r="K420" s="25">
        <v>11</v>
      </c>
      <c r="L420" s="25">
        <v>11404</v>
      </c>
      <c r="M420" s="25">
        <v>0</v>
      </c>
    </row>
    <row r="421" spans="1:13" x14ac:dyDescent="0.2">
      <c r="A421" s="20" t="s">
        <v>5774</v>
      </c>
      <c r="B421" s="25" t="s">
        <v>976</v>
      </c>
      <c r="C421" s="25" t="s">
        <v>978</v>
      </c>
      <c r="D421" s="25" t="s">
        <v>5786</v>
      </c>
      <c r="E421" s="25" t="s">
        <v>4808</v>
      </c>
      <c r="F421" s="25">
        <v>22</v>
      </c>
      <c r="G421" s="25">
        <v>16</v>
      </c>
      <c r="H421" s="25">
        <v>14653.5</v>
      </c>
      <c r="I421" s="25">
        <v>-6.9</v>
      </c>
      <c r="J421" s="25">
        <v>47</v>
      </c>
      <c r="K421" s="25">
        <v>-23</v>
      </c>
      <c r="L421" s="25">
        <v>11122</v>
      </c>
      <c r="M421" s="25">
        <v>3</v>
      </c>
    </row>
    <row r="422" spans="1:13" x14ac:dyDescent="0.2">
      <c r="A422" s="20" t="s">
        <v>5774</v>
      </c>
      <c r="B422" s="25" t="s">
        <v>979</v>
      </c>
      <c r="C422" s="25" t="s">
        <v>981</v>
      </c>
      <c r="D422" s="25" t="s">
        <v>5786</v>
      </c>
      <c r="E422" s="25" t="s">
        <v>4809</v>
      </c>
      <c r="F422" s="25">
        <v>33</v>
      </c>
      <c r="G422" s="25">
        <v>-45</v>
      </c>
      <c r="H422" s="25">
        <v>19838.8</v>
      </c>
      <c r="I422" s="25">
        <v>-49.9</v>
      </c>
      <c r="J422" s="25">
        <v>23</v>
      </c>
      <c r="K422" s="25">
        <v>40</v>
      </c>
      <c r="L422" s="25">
        <v>11441</v>
      </c>
      <c r="M422" s="25">
        <v>0</v>
      </c>
    </row>
    <row r="423" spans="1:13" x14ac:dyDescent="0.2">
      <c r="A423" s="20" t="s">
        <v>5774</v>
      </c>
      <c r="B423" s="25" t="s">
        <v>982</v>
      </c>
      <c r="C423" s="25" t="s">
        <v>984</v>
      </c>
      <c r="D423" s="25" t="s">
        <v>5786</v>
      </c>
      <c r="E423" s="25" t="s">
        <v>4810</v>
      </c>
      <c r="F423" s="25">
        <v>23</v>
      </c>
      <c r="G423" s="25">
        <v>10</v>
      </c>
      <c r="H423" s="25">
        <v>15431.2</v>
      </c>
      <c r="I423" s="25">
        <v>-13.4</v>
      </c>
      <c r="J423" s="25">
        <v>30</v>
      </c>
      <c r="K423" s="25">
        <v>22</v>
      </c>
      <c r="L423" s="25">
        <v>10266</v>
      </c>
      <c r="M423" s="25">
        <v>10</v>
      </c>
    </row>
    <row r="424" spans="1:13" x14ac:dyDescent="0.2">
      <c r="A424" s="20" t="s">
        <v>5774</v>
      </c>
      <c r="B424" s="25" t="s">
        <v>286</v>
      </c>
      <c r="C424" s="25" t="s">
        <v>288</v>
      </c>
      <c r="D424" s="25" t="s">
        <v>5786</v>
      </c>
      <c r="E424" s="25" t="s">
        <v>4814</v>
      </c>
      <c r="F424" s="25">
        <v>31</v>
      </c>
      <c r="G424" s="25">
        <v>-34</v>
      </c>
      <c r="H424" s="25">
        <v>24409.599999999999</v>
      </c>
      <c r="I424" s="25">
        <v>-87.8</v>
      </c>
      <c r="J424" s="25">
        <v>55</v>
      </c>
      <c r="K424" s="25">
        <v>-44</v>
      </c>
      <c r="L424" s="25">
        <v>11567</v>
      </c>
      <c r="M424" s="25">
        <v>-1</v>
      </c>
    </row>
    <row r="425" spans="1:13" x14ac:dyDescent="0.2">
      <c r="A425" s="20" t="s">
        <v>5774</v>
      </c>
      <c r="B425" s="25" t="s">
        <v>1006</v>
      </c>
      <c r="C425" s="25" t="s">
        <v>1008</v>
      </c>
      <c r="D425" s="25" t="s">
        <v>5786</v>
      </c>
      <c r="E425" s="25" t="s">
        <v>4819</v>
      </c>
      <c r="F425" s="25">
        <v>38</v>
      </c>
      <c r="G425" s="25">
        <v>-73</v>
      </c>
      <c r="H425" s="25">
        <v>34241.199999999997</v>
      </c>
      <c r="I425" s="25">
        <v>-169.3</v>
      </c>
      <c r="J425" s="25">
        <v>57</v>
      </c>
      <c r="K425" s="25">
        <v>-49</v>
      </c>
      <c r="L425" s="25">
        <v>12598</v>
      </c>
      <c r="M425" s="25">
        <v>-10</v>
      </c>
    </row>
    <row r="426" spans="1:13" x14ac:dyDescent="0.2">
      <c r="A426" s="20" t="s">
        <v>5774</v>
      </c>
      <c r="B426" s="25" t="s">
        <v>1009</v>
      </c>
      <c r="C426" s="25" t="s">
        <v>1011</v>
      </c>
      <c r="D426" s="25" t="s">
        <v>5786</v>
      </c>
      <c r="E426" s="25" t="s">
        <v>4820</v>
      </c>
      <c r="F426" s="25">
        <v>35</v>
      </c>
      <c r="G426" s="25">
        <v>-56</v>
      </c>
      <c r="H426" s="25">
        <v>21700.400000000001</v>
      </c>
      <c r="I426" s="25">
        <v>-65.3</v>
      </c>
      <c r="J426" s="25">
        <v>54</v>
      </c>
      <c r="K426" s="25">
        <v>-41</v>
      </c>
      <c r="L426" s="25">
        <v>11538</v>
      </c>
      <c r="M426" s="25">
        <v>-1</v>
      </c>
    </row>
    <row r="427" spans="1:13" x14ac:dyDescent="0.2">
      <c r="A427" s="20" t="s">
        <v>5774</v>
      </c>
      <c r="B427" s="25" t="s">
        <v>1012</v>
      </c>
      <c r="C427" s="25" t="s">
        <v>1014</v>
      </c>
      <c r="D427" s="25" t="s">
        <v>5786</v>
      </c>
      <c r="E427" s="25" t="s">
        <v>4821</v>
      </c>
      <c r="F427" s="25">
        <v>40</v>
      </c>
      <c r="G427" s="25">
        <v>-84</v>
      </c>
      <c r="H427" s="25">
        <v>29274.1</v>
      </c>
      <c r="I427" s="25">
        <v>-128.1</v>
      </c>
      <c r="J427" s="25">
        <v>68</v>
      </c>
      <c r="K427" s="25">
        <v>-78</v>
      </c>
      <c r="L427" s="25">
        <v>12094</v>
      </c>
      <c r="M427" s="25">
        <v>-6</v>
      </c>
    </row>
    <row r="428" spans="1:13" x14ac:dyDescent="0.2">
      <c r="A428" s="20" t="s">
        <v>5774</v>
      </c>
      <c r="B428" s="25" t="s">
        <v>1015</v>
      </c>
      <c r="C428" s="25" t="s">
        <v>1017</v>
      </c>
      <c r="D428" s="25" t="s">
        <v>5786</v>
      </c>
      <c r="E428" s="25" t="s">
        <v>4822</v>
      </c>
      <c r="F428" s="25">
        <v>56</v>
      </c>
      <c r="G428" s="25">
        <v>-173</v>
      </c>
      <c r="H428" s="25">
        <v>43048.5</v>
      </c>
      <c r="I428" s="25">
        <v>-242.3</v>
      </c>
      <c r="J428" s="25">
        <v>52</v>
      </c>
      <c r="K428" s="25">
        <v>-36</v>
      </c>
      <c r="L428" s="25">
        <v>12625</v>
      </c>
      <c r="M428" s="25">
        <v>-10</v>
      </c>
    </row>
    <row r="429" spans="1:13" x14ac:dyDescent="0.2">
      <c r="A429" s="20" t="s">
        <v>5774</v>
      </c>
      <c r="B429" s="25" t="s">
        <v>1018</v>
      </c>
      <c r="C429" s="25" t="s">
        <v>1020</v>
      </c>
      <c r="D429" s="25" t="s">
        <v>5786</v>
      </c>
      <c r="E429" s="25" t="s">
        <v>4823</v>
      </c>
      <c r="F429" s="25">
        <v>25</v>
      </c>
      <c r="G429" s="25">
        <v>-1</v>
      </c>
      <c r="H429" s="25">
        <v>20317.900000000001</v>
      </c>
      <c r="I429" s="25">
        <v>-53.9</v>
      </c>
      <c r="J429" s="25">
        <v>34</v>
      </c>
      <c r="K429" s="25">
        <v>11</v>
      </c>
      <c r="L429" s="25">
        <v>11931</v>
      </c>
      <c r="M429" s="25">
        <v>-4</v>
      </c>
    </row>
    <row r="430" spans="1:13" x14ac:dyDescent="0.2">
      <c r="A430" s="20" t="s">
        <v>5774</v>
      </c>
      <c r="B430" s="25" t="s">
        <v>1021</v>
      </c>
      <c r="C430" s="25" t="s">
        <v>1023</v>
      </c>
      <c r="D430" s="25" t="s">
        <v>5786</v>
      </c>
      <c r="E430" s="25" t="s">
        <v>4824</v>
      </c>
      <c r="F430" s="25">
        <v>40</v>
      </c>
      <c r="G430" s="25">
        <v>-84</v>
      </c>
      <c r="H430" s="25">
        <v>35615.4</v>
      </c>
      <c r="I430" s="25">
        <v>-180.6</v>
      </c>
      <c r="J430" s="25">
        <v>48</v>
      </c>
      <c r="K430" s="25">
        <v>-25</v>
      </c>
      <c r="L430" s="25">
        <v>12142</v>
      </c>
      <c r="M430" s="25">
        <v>-6</v>
      </c>
    </row>
    <row r="431" spans="1:13" x14ac:dyDescent="0.2">
      <c r="A431" s="20" t="s">
        <v>5774</v>
      </c>
      <c r="B431" s="25" t="s">
        <v>1024</v>
      </c>
      <c r="C431" s="25" t="s">
        <v>1026</v>
      </c>
      <c r="D431" s="25" t="s">
        <v>5786</v>
      </c>
      <c r="E431" s="25" t="s">
        <v>4825</v>
      </c>
      <c r="F431" s="25">
        <v>42</v>
      </c>
      <c r="G431" s="25">
        <v>-95</v>
      </c>
      <c r="H431" s="25">
        <v>30064.3</v>
      </c>
      <c r="I431" s="25">
        <v>-134.6</v>
      </c>
      <c r="J431" s="25">
        <v>45</v>
      </c>
      <c r="K431" s="25">
        <v>-18</v>
      </c>
      <c r="L431" s="25">
        <v>12033</v>
      </c>
      <c r="M431" s="25">
        <v>-5</v>
      </c>
    </row>
    <row r="432" spans="1:13" x14ac:dyDescent="0.2">
      <c r="A432" s="20" t="s">
        <v>5774</v>
      </c>
      <c r="B432" s="25" t="s">
        <v>1027</v>
      </c>
      <c r="C432" s="25" t="s">
        <v>1029</v>
      </c>
      <c r="D432" s="25" t="s">
        <v>5786</v>
      </c>
      <c r="E432" s="25" t="s">
        <v>4826</v>
      </c>
      <c r="F432" s="25">
        <v>29</v>
      </c>
      <c r="G432" s="25">
        <v>-23</v>
      </c>
      <c r="H432" s="25">
        <v>19728.3</v>
      </c>
      <c r="I432" s="25">
        <v>-49</v>
      </c>
      <c r="J432" s="25">
        <v>37</v>
      </c>
      <c r="K432" s="25">
        <v>3</v>
      </c>
      <c r="L432" s="25">
        <v>12448</v>
      </c>
      <c r="M432" s="25">
        <v>-9</v>
      </c>
    </row>
    <row r="433" spans="1:13" x14ac:dyDescent="0.2">
      <c r="A433" s="20" t="s">
        <v>5774</v>
      </c>
      <c r="B433" s="25" t="s">
        <v>1030</v>
      </c>
      <c r="C433" s="25" t="s">
        <v>1032</v>
      </c>
      <c r="D433" s="25" t="s">
        <v>5786</v>
      </c>
      <c r="E433" s="25" t="s">
        <v>4827</v>
      </c>
      <c r="F433" s="25">
        <v>31</v>
      </c>
      <c r="G433" s="25">
        <v>-34</v>
      </c>
      <c r="H433" s="25">
        <v>21738.3</v>
      </c>
      <c r="I433" s="25">
        <v>-65.599999999999994</v>
      </c>
      <c r="J433" s="25">
        <v>34</v>
      </c>
      <c r="K433" s="25">
        <v>11</v>
      </c>
      <c r="L433" s="25">
        <v>12386</v>
      </c>
      <c r="M433" s="25">
        <v>-8</v>
      </c>
    </row>
    <row r="434" spans="1:13" x14ac:dyDescent="0.2">
      <c r="A434" s="20" t="s">
        <v>5774</v>
      </c>
      <c r="B434" s="25" t="s">
        <v>1033</v>
      </c>
      <c r="C434" s="25" t="s">
        <v>1035</v>
      </c>
      <c r="D434" s="25" t="s">
        <v>5786</v>
      </c>
      <c r="E434" s="25" t="s">
        <v>4828</v>
      </c>
      <c r="F434" s="25">
        <v>32</v>
      </c>
      <c r="G434" s="25">
        <v>-40</v>
      </c>
      <c r="H434" s="25">
        <v>24819.3</v>
      </c>
      <c r="I434" s="25">
        <v>-91.2</v>
      </c>
      <c r="J434" s="25">
        <v>43</v>
      </c>
      <c r="K434" s="25">
        <v>-12</v>
      </c>
      <c r="L434" s="25">
        <v>12724</v>
      </c>
      <c r="M434" s="25">
        <v>-11</v>
      </c>
    </row>
    <row r="435" spans="1:13" x14ac:dyDescent="0.2">
      <c r="A435" s="20" t="s">
        <v>5774</v>
      </c>
      <c r="B435" s="25" t="s">
        <v>1039</v>
      </c>
      <c r="C435" s="25" t="s">
        <v>1041</v>
      </c>
      <c r="D435" s="25" t="s">
        <v>5786</v>
      </c>
      <c r="E435" s="25" t="s">
        <v>4830</v>
      </c>
      <c r="F435" s="25">
        <v>43</v>
      </c>
      <c r="G435" s="25">
        <v>-101</v>
      </c>
      <c r="H435" s="25">
        <v>34111.199999999997</v>
      </c>
      <c r="I435" s="25">
        <v>-168.2</v>
      </c>
      <c r="J435" s="25">
        <v>47</v>
      </c>
      <c r="K435" s="25">
        <v>-23</v>
      </c>
      <c r="L435" s="25">
        <v>12507</v>
      </c>
      <c r="M435" s="25">
        <v>-9</v>
      </c>
    </row>
    <row r="436" spans="1:13" x14ac:dyDescent="0.2">
      <c r="A436" s="20" t="s">
        <v>5774</v>
      </c>
      <c r="B436" s="25" t="s">
        <v>1042</v>
      </c>
      <c r="C436" s="25" t="s">
        <v>1044</v>
      </c>
      <c r="D436" s="25" t="s">
        <v>5786</v>
      </c>
      <c r="E436" s="25" t="s">
        <v>4831</v>
      </c>
      <c r="F436" s="25">
        <v>37</v>
      </c>
      <c r="G436" s="25">
        <v>-67</v>
      </c>
      <c r="H436" s="25">
        <v>14036.2</v>
      </c>
      <c r="I436" s="25">
        <v>-1.8</v>
      </c>
      <c r="J436" s="25">
        <v>79</v>
      </c>
      <c r="K436" s="25">
        <v>-106</v>
      </c>
      <c r="L436" s="25">
        <v>10191</v>
      </c>
      <c r="M436" s="25">
        <v>11</v>
      </c>
    </row>
    <row r="437" spans="1:13" x14ac:dyDescent="0.2">
      <c r="A437" s="20" t="s">
        <v>5774</v>
      </c>
      <c r="B437" s="25" t="s">
        <v>1045</v>
      </c>
      <c r="C437" s="25" t="s">
        <v>1047</v>
      </c>
      <c r="D437" s="25" t="s">
        <v>5786</v>
      </c>
      <c r="E437" s="25" t="s">
        <v>4832</v>
      </c>
      <c r="F437" s="25">
        <v>36</v>
      </c>
      <c r="G437" s="25">
        <v>-62</v>
      </c>
      <c r="H437" s="25">
        <v>21742.5</v>
      </c>
      <c r="I437" s="25">
        <v>-65.7</v>
      </c>
      <c r="J437" s="25">
        <v>40</v>
      </c>
      <c r="K437" s="25">
        <v>-4</v>
      </c>
      <c r="L437" s="25">
        <v>11750</v>
      </c>
      <c r="M437" s="25">
        <v>-3</v>
      </c>
    </row>
    <row r="438" spans="1:13" x14ac:dyDescent="0.2">
      <c r="A438" s="20" t="s">
        <v>5774</v>
      </c>
      <c r="B438" s="25" t="s">
        <v>1048</v>
      </c>
      <c r="C438" s="25" t="s">
        <v>1050</v>
      </c>
      <c r="D438" s="25" t="s">
        <v>5786</v>
      </c>
      <c r="E438" s="25" t="s">
        <v>4833</v>
      </c>
      <c r="F438" s="25">
        <v>24</v>
      </c>
      <c r="G438" s="25">
        <v>5</v>
      </c>
      <c r="H438" s="25">
        <v>12426.1</v>
      </c>
      <c r="I438" s="25">
        <v>11.5</v>
      </c>
      <c r="J438" s="25">
        <v>49</v>
      </c>
      <c r="K438" s="25">
        <v>-28</v>
      </c>
      <c r="L438" s="25">
        <v>12330</v>
      </c>
      <c r="M438" s="25">
        <v>-8</v>
      </c>
    </row>
    <row r="439" spans="1:13" x14ac:dyDescent="0.2">
      <c r="A439" s="20" t="s">
        <v>5774</v>
      </c>
      <c r="B439" s="25" t="s">
        <v>1051</v>
      </c>
      <c r="C439" s="25" t="s">
        <v>1053</v>
      </c>
      <c r="D439" s="25" t="s">
        <v>5786</v>
      </c>
      <c r="E439" s="25" t="s">
        <v>4834</v>
      </c>
      <c r="F439" s="25">
        <v>33</v>
      </c>
      <c r="G439" s="25">
        <v>-45</v>
      </c>
      <c r="H439" s="25">
        <v>23807.599999999999</v>
      </c>
      <c r="I439" s="25">
        <v>-82.8</v>
      </c>
      <c r="J439" s="25">
        <v>53</v>
      </c>
      <c r="K439" s="25">
        <v>-38</v>
      </c>
      <c r="L439" s="25">
        <v>11608</v>
      </c>
      <c r="M439" s="25">
        <v>-1</v>
      </c>
    </row>
    <row r="440" spans="1:13" x14ac:dyDescent="0.2">
      <c r="A440" s="20" t="s">
        <v>5774</v>
      </c>
      <c r="B440" s="25" t="s">
        <v>1054</v>
      </c>
      <c r="C440" s="25" t="s">
        <v>1056</v>
      </c>
      <c r="D440" s="25" t="s">
        <v>5786</v>
      </c>
      <c r="E440" s="25" t="s">
        <v>4835</v>
      </c>
      <c r="F440" s="25">
        <v>47</v>
      </c>
      <c r="G440" s="25">
        <v>-123</v>
      </c>
      <c r="H440" s="25">
        <v>42821.5</v>
      </c>
      <c r="I440" s="25">
        <v>-240.4</v>
      </c>
      <c r="J440" s="25">
        <v>55</v>
      </c>
      <c r="K440" s="25">
        <v>-44</v>
      </c>
      <c r="L440" s="25">
        <v>12168</v>
      </c>
      <c r="M440" s="25">
        <v>-6</v>
      </c>
    </row>
    <row r="441" spans="1:13" x14ac:dyDescent="0.2">
      <c r="A441" s="20" t="s">
        <v>5774</v>
      </c>
      <c r="B441" s="25" t="s">
        <v>1057</v>
      </c>
      <c r="C441" s="25" t="s">
        <v>1059</v>
      </c>
      <c r="D441" s="25" t="s">
        <v>5786</v>
      </c>
      <c r="E441" s="25" t="s">
        <v>4836</v>
      </c>
      <c r="F441" s="25">
        <v>28</v>
      </c>
      <c r="G441" s="25">
        <v>35</v>
      </c>
      <c r="H441" s="25">
        <v>20934.7</v>
      </c>
      <c r="I441" s="25">
        <v>21.3</v>
      </c>
      <c r="J441" s="25">
        <v>37</v>
      </c>
      <c r="K441" s="25">
        <v>12</v>
      </c>
      <c r="L441" s="25">
        <v>12730</v>
      </c>
      <c r="M441" s="25">
        <v>-11</v>
      </c>
    </row>
    <row r="442" spans="1:13" x14ac:dyDescent="0.2">
      <c r="A442" s="20" t="s">
        <v>5774</v>
      </c>
      <c r="B442" s="25" t="s">
        <v>1060</v>
      </c>
      <c r="C442" s="25" t="s">
        <v>1062</v>
      </c>
      <c r="D442" s="25" t="s">
        <v>5786</v>
      </c>
      <c r="E442" s="25" t="s">
        <v>4837</v>
      </c>
      <c r="F442" s="25">
        <v>38</v>
      </c>
      <c r="G442" s="25">
        <v>-73</v>
      </c>
      <c r="H442" s="25">
        <v>31289.7</v>
      </c>
      <c r="I442" s="25">
        <v>-144.80000000000001</v>
      </c>
      <c r="J442" s="25">
        <v>39</v>
      </c>
      <c r="K442" s="25">
        <v>-2</v>
      </c>
      <c r="L442" s="25">
        <v>13799</v>
      </c>
      <c r="M442" s="25">
        <v>-21</v>
      </c>
    </row>
    <row r="443" spans="1:13" x14ac:dyDescent="0.2">
      <c r="A443" s="20" t="s">
        <v>5774</v>
      </c>
      <c r="B443" s="25" t="s">
        <v>1066</v>
      </c>
      <c r="C443" s="25" t="s">
        <v>1068</v>
      </c>
      <c r="D443" s="25" t="s">
        <v>5786</v>
      </c>
      <c r="E443" s="25" t="s">
        <v>4839</v>
      </c>
      <c r="F443" s="25">
        <v>39</v>
      </c>
      <c r="G443" s="25">
        <v>-6</v>
      </c>
      <c r="H443" s="25">
        <v>27406.400000000001</v>
      </c>
      <c r="I443" s="25">
        <v>-6.4</v>
      </c>
      <c r="J443" s="25">
        <v>35</v>
      </c>
      <c r="K443" s="25">
        <v>16</v>
      </c>
      <c r="L443" s="25">
        <v>11725</v>
      </c>
      <c r="M443" s="25">
        <v>-2</v>
      </c>
    </row>
    <row r="444" spans="1:13" x14ac:dyDescent="0.2">
      <c r="A444" s="20" t="s">
        <v>5774</v>
      </c>
      <c r="B444" s="25" t="s">
        <v>1069</v>
      </c>
      <c r="C444" s="25" t="s">
        <v>1071</v>
      </c>
      <c r="D444" s="25" t="s">
        <v>5786</v>
      </c>
      <c r="E444" s="25" t="s">
        <v>4840</v>
      </c>
      <c r="F444" s="25">
        <v>35</v>
      </c>
      <c r="G444" s="25">
        <v>-56</v>
      </c>
      <c r="H444" s="25">
        <v>14383.9</v>
      </c>
      <c r="I444" s="25">
        <v>-4.7</v>
      </c>
      <c r="J444" s="25">
        <v>71</v>
      </c>
      <c r="K444" s="25">
        <v>-85</v>
      </c>
      <c r="L444" s="25">
        <v>12031</v>
      </c>
      <c r="M444" s="25">
        <v>-5</v>
      </c>
    </row>
    <row r="445" spans="1:13" x14ac:dyDescent="0.2">
      <c r="A445" s="20" t="s">
        <v>5774</v>
      </c>
      <c r="B445" s="25" t="s">
        <v>1072</v>
      </c>
      <c r="C445" s="25" t="s">
        <v>1074</v>
      </c>
      <c r="D445" s="25" t="s">
        <v>5786</v>
      </c>
      <c r="E445" s="25" t="s">
        <v>4841</v>
      </c>
      <c r="F445" s="25">
        <v>31</v>
      </c>
      <c r="G445" s="25">
        <v>-34</v>
      </c>
      <c r="H445" s="25">
        <v>20159.3</v>
      </c>
      <c r="I445" s="25">
        <v>-52.6</v>
      </c>
      <c r="J445" s="25">
        <v>39</v>
      </c>
      <c r="K445" s="25">
        <v>-2</v>
      </c>
      <c r="L445" s="25">
        <v>11750</v>
      </c>
      <c r="M445" s="25">
        <v>-3</v>
      </c>
    </row>
    <row r="446" spans="1:13" x14ac:dyDescent="0.2">
      <c r="A446" s="20" t="s">
        <v>5774</v>
      </c>
      <c r="B446" s="25" t="s">
        <v>1075</v>
      </c>
      <c r="C446" s="25" t="s">
        <v>1077</v>
      </c>
      <c r="D446" s="25" t="s">
        <v>5786</v>
      </c>
      <c r="E446" s="25" t="s">
        <v>4842</v>
      </c>
      <c r="F446" s="25">
        <v>41</v>
      </c>
      <c r="G446" s="25">
        <v>-90</v>
      </c>
      <c r="H446" s="25">
        <v>31430.3</v>
      </c>
      <c r="I446" s="25">
        <v>-146</v>
      </c>
      <c r="J446" s="25">
        <v>62</v>
      </c>
      <c r="K446" s="25">
        <v>-62</v>
      </c>
      <c r="L446" s="25">
        <v>12170</v>
      </c>
      <c r="M446" s="25">
        <v>-6</v>
      </c>
    </row>
    <row r="447" spans="1:13" x14ac:dyDescent="0.2">
      <c r="A447" s="20" t="s">
        <v>5774</v>
      </c>
      <c r="B447" s="25" t="s">
        <v>1081</v>
      </c>
      <c r="C447" s="25" t="s">
        <v>1083</v>
      </c>
      <c r="D447" s="25" t="s">
        <v>5786</v>
      </c>
      <c r="E447" s="25" t="s">
        <v>4844</v>
      </c>
      <c r="F447" s="25">
        <v>46</v>
      </c>
      <c r="G447" s="25">
        <v>-31</v>
      </c>
      <c r="H447" s="25">
        <v>20318.3</v>
      </c>
      <c r="I447" s="25">
        <v>23.9</v>
      </c>
      <c r="J447" s="25">
        <v>36</v>
      </c>
      <c r="K447" s="25">
        <v>14</v>
      </c>
      <c r="L447" s="25">
        <v>12117</v>
      </c>
      <c r="M447" s="25">
        <v>-6</v>
      </c>
    </row>
    <row r="448" spans="1:13" x14ac:dyDescent="0.2">
      <c r="A448" s="20" t="s">
        <v>5774</v>
      </c>
      <c r="B448" s="25" t="s">
        <v>1108</v>
      </c>
      <c r="C448" s="25" t="s">
        <v>1110</v>
      </c>
      <c r="D448" s="25" t="s">
        <v>5786</v>
      </c>
      <c r="E448" s="25" t="s">
        <v>4853</v>
      </c>
      <c r="F448" s="25">
        <v>31</v>
      </c>
      <c r="G448" s="25">
        <v>-34</v>
      </c>
      <c r="H448" s="25">
        <v>23380.3</v>
      </c>
      <c r="I448" s="25">
        <v>-79.3</v>
      </c>
      <c r="J448" s="25">
        <v>49</v>
      </c>
      <c r="K448" s="25">
        <v>-28</v>
      </c>
      <c r="L448" s="25">
        <v>11299</v>
      </c>
      <c r="M448" s="25">
        <v>1</v>
      </c>
    </row>
    <row r="449" spans="1:13" x14ac:dyDescent="0.2">
      <c r="A449" s="20" t="s">
        <v>5774</v>
      </c>
      <c r="B449" s="25" t="s">
        <v>1111</v>
      </c>
      <c r="C449" s="25" t="s">
        <v>1113</v>
      </c>
      <c r="D449" s="25" t="s">
        <v>5786</v>
      </c>
      <c r="E449" s="25" t="s">
        <v>4854</v>
      </c>
      <c r="F449" s="25">
        <v>29</v>
      </c>
      <c r="G449" s="25">
        <v>31</v>
      </c>
      <c r="H449" s="25">
        <v>15213.9</v>
      </c>
      <c r="I449" s="25">
        <v>45.8</v>
      </c>
      <c r="J449" s="25">
        <v>43</v>
      </c>
      <c r="K449" s="25">
        <v>-3</v>
      </c>
      <c r="L449" s="25">
        <v>11798</v>
      </c>
      <c r="M449" s="25">
        <v>-3</v>
      </c>
    </row>
    <row r="450" spans="1:13" x14ac:dyDescent="0.2">
      <c r="A450" s="20" t="s">
        <v>5774</v>
      </c>
      <c r="B450" s="25" t="s">
        <v>1114</v>
      </c>
      <c r="C450" s="25" t="s">
        <v>1116</v>
      </c>
      <c r="D450" s="25" t="s">
        <v>5786</v>
      </c>
      <c r="E450" s="25" t="s">
        <v>4855</v>
      </c>
      <c r="F450" s="25">
        <v>37</v>
      </c>
      <c r="G450" s="25">
        <v>2</v>
      </c>
      <c r="H450" s="25">
        <v>22545.7</v>
      </c>
      <c r="I450" s="25">
        <v>14.4</v>
      </c>
      <c r="J450" s="25">
        <v>37</v>
      </c>
      <c r="K450" s="25">
        <v>12</v>
      </c>
      <c r="L450" s="25">
        <v>12426</v>
      </c>
      <c r="M450" s="25">
        <v>-9</v>
      </c>
    </row>
    <row r="451" spans="1:13" x14ac:dyDescent="0.2">
      <c r="A451" s="20" t="s">
        <v>5774</v>
      </c>
      <c r="B451" s="25" t="s">
        <v>1117</v>
      </c>
      <c r="C451" s="25" t="s">
        <v>1119</v>
      </c>
      <c r="D451" s="25" t="s">
        <v>5786</v>
      </c>
      <c r="E451" s="25" t="s">
        <v>4856</v>
      </c>
      <c r="F451" s="25">
        <v>39</v>
      </c>
      <c r="G451" s="25">
        <v>-79</v>
      </c>
      <c r="H451" s="25">
        <v>22634</v>
      </c>
      <c r="I451" s="25">
        <v>-73.099999999999994</v>
      </c>
      <c r="J451" s="25">
        <v>48</v>
      </c>
      <c r="K451" s="25">
        <v>-25</v>
      </c>
      <c r="L451" s="25">
        <v>11859</v>
      </c>
      <c r="M451" s="25">
        <v>-4</v>
      </c>
    </row>
    <row r="452" spans="1:13" x14ac:dyDescent="0.2">
      <c r="A452" s="20" t="s">
        <v>5774</v>
      </c>
      <c r="B452" s="25" t="s">
        <v>1120</v>
      </c>
      <c r="C452" s="25" t="s">
        <v>1122</v>
      </c>
      <c r="D452" s="25" t="s">
        <v>5786</v>
      </c>
      <c r="E452" s="25" t="s">
        <v>4857</v>
      </c>
      <c r="F452" s="25">
        <v>28</v>
      </c>
      <c r="G452" s="25">
        <v>-17</v>
      </c>
      <c r="H452" s="25">
        <v>22007</v>
      </c>
      <c r="I452" s="25">
        <v>-67.900000000000006</v>
      </c>
      <c r="J452" s="25">
        <v>52</v>
      </c>
      <c r="K452" s="25">
        <v>-36</v>
      </c>
      <c r="L452" s="25">
        <v>12492</v>
      </c>
      <c r="M452" s="25">
        <v>-9</v>
      </c>
    </row>
    <row r="453" spans="1:13" x14ac:dyDescent="0.2">
      <c r="A453" s="20" t="s">
        <v>5774</v>
      </c>
      <c r="B453" s="25" t="s">
        <v>1123</v>
      </c>
      <c r="C453" s="25" t="s">
        <v>1125</v>
      </c>
      <c r="D453" s="25" t="s">
        <v>5786</v>
      </c>
      <c r="E453" s="25" t="s">
        <v>4858</v>
      </c>
      <c r="F453" s="25">
        <v>23</v>
      </c>
      <c r="G453" s="25">
        <v>10</v>
      </c>
      <c r="H453" s="25">
        <v>21860</v>
      </c>
      <c r="I453" s="25">
        <v>-66.7</v>
      </c>
      <c r="J453" s="25">
        <v>37</v>
      </c>
      <c r="K453" s="25">
        <v>3</v>
      </c>
      <c r="L453" s="25">
        <v>11923</v>
      </c>
      <c r="M453" s="25">
        <v>-4</v>
      </c>
    </row>
    <row r="454" spans="1:13" x14ac:dyDescent="0.2">
      <c r="A454" s="20" t="s">
        <v>5774</v>
      </c>
      <c r="B454" s="25" t="s">
        <v>1135</v>
      </c>
      <c r="C454" s="25" t="s">
        <v>1137</v>
      </c>
      <c r="D454" s="25" t="s">
        <v>5786</v>
      </c>
      <c r="E454" s="25" t="s">
        <v>4862</v>
      </c>
      <c r="F454" s="25">
        <v>42</v>
      </c>
      <c r="G454" s="25">
        <v>-95</v>
      </c>
      <c r="H454" s="25">
        <v>34706.800000000003</v>
      </c>
      <c r="I454" s="25">
        <v>-173.1</v>
      </c>
      <c r="J454" s="25">
        <v>58</v>
      </c>
      <c r="K454" s="25">
        <v>-51</v>
      </c>
      <c r="L454" s="25">
        <v>12361</v>
      </c>
      <c r="M454" s="25">
        <v>-8</v>
      </c>
    </row>
    <row r="455" spans="1:13" x14ac:dyDescent="0.2">
      <c r="A455" s="20" t="s">
        <v>5774</v>
      </c>
      <c r="B455" s="25" t="s">
        <v>289</v>
      </c>
      <c r="C455" s="25" t="s">
        <v>291</v>
      </c>
      <c r="D455" s="25" t="s">
        <v>5786</v>
      </c>
      <c r="E455" s="25" t="s">
        <v>4870</v>
      </c>
      <c r="F455" s="25">
        <v>18</v>
      </c>
      <c r="G455" s="25">
        <v>38</v>
      </c>
      <c r="H455" s="25">
        <v>9532.7999999999993</v>
      </c>
      <c r="I455" s="25">
        <v>35.5</v>
      </c>
      <c r="J455" s="25">
        <v>42</v>
      </c>
      <c r="K455" s="25">
        <v>-10</v>
      </c>
      <c r="L455" s="25">
        <v>11720</v>
      </c>
      <c r="M455" s="25">
        <v>-2</v>
      </c>
    </row>
    <row r="456" spans="1:13" x14ac:dyDescent="0.2">
      <c r="A456" s="20" t="s">
        <v>5774</v>
      </c>
      <c r="B456" s="25" t="s">
        <v>1207</v>
      </c>
      <c r="C456" s="25" t="s">
        <v>1209</v>
      </c>
      <c r="D456" s="25" t="s">
        <v>5786</v>
      </c>
      <c r="E456" s="25" t="s">
        <v>4887</v>
      </c>
      <c r="F456" s="25">
        <v>31</v>
      </c>
      <c r="G456" s="25">
        <v>-34</v>
      </c>
      <c r="H456" s="25">
        <v>35763.9</v>
      </c>
      <c r="I456" s="25">
        <v>-181.9</v>
      </c>
      <c r="J456" s="25">
        <v>32</v>
      </c>
      <c r="K456" s="25">
        <v>16</v>
      </c>
      <c r="L456" s="25">
        <v>12689</v>
      </c>
      <c r="M456" s="25">
        <v>-11</v>
      </c>
    </row>
    <row r="457" spans="1:13" x14ac:dyDescent="0.2">
      <c r="A457" s="20" t="s">
        <v>5774</v>
      </c>
      <c r="B457" s="25" t="s">
        <v>1228</v>
      </c>
      <c r="C457" s="25" t="s">
        <v>1230</v>
      </c>
      <c r="D457" s="25" t="s">
        <v>5786</v>
      </c>
      <c r="E457" s="25" t="s">
        <v>4894</v>
      </c>
      <c r="F457" s="25">
        <v>32</v>
      </c>
      <c r="G457" s="25">
        <v>-40</v>
      </c>
      <c r="H457" s="25">
        <v>21734.2</v>
      </c>
      <c r="I457" s="25">
        <v>-65.599999999999994</v>
      </c>
      <c r="J457" s="25">
        <v>44</v>
      </c>
      <c r="K457" s="25">
        <v>-15</v>
      </c>
      <c r="L457" s="25">
        <v>12385</v>
      </c>
      <c r="M457" s="25">
        <v>-8</v>
      </c>
    </row>
    <row r="458" spans="1:13" x14ac:dyDescent="0.2">
      <c r="A458" s="20" t="s">
        <v>5774</v>
      </c>
      <c r="B458" s="25" t="s">
        <v>1252</v>
      </c>
      <c r="C458" s="25" t="s">
        <v>1254</v>
      </c>
      <c r="D458" s="25" t="s">
        <v>5786</v>
      </c>
      <c r="E458" s="25" t="s">
        <v>4902</v>
      </c>
      <c r="F458" s="25">
        <v>43</v>
      </c>
      <c r="G458" s="25">
        <v>-101</v>
      </c>
      <c r="H458" s="25">
        <v>29460.400000000001</v>
      </c>
      <c r="I458" s="25">
        <v>-129.6</v>
      </c>
      <c r="J458" s="25">
        <v>62</v>
      </c>
      <c r="K458" s="25">
        <v>-62</v>
      </c>
      <c r="L458" s="25">
        <v>11192</v>
      </c>
      <c r="M458" s="25">
        <v>2</v>
      </c>
    </row>
    <row r="459" spans="1:13" x14ac:dyDescent="0.2">
      <c r="A459" s="20" t="s">
        <v>5774</v>
      </c>
      <c r="B459" s="25" t="s">
        <v>1255</v>
      </c>
      <c r="C459" s="25" t="s">
        <v>1257</v>
      </c>
      <c r="D459" s="25" t="s">
        <v>5786</v>
      </c>
      <c r="E459" s="25" t="s">
        <v>4903</v>
      </c>
      <c r="F459" s="25">
        <v>48</v>
      </c>
      <c r="G459" s="25">
        <v>-129</v>
      </c>
      <c r="H459" s="25">
        <v>27792.6</v>
      </c>
      <c r="I459" s="25">
        <v>-115.8</v>
      </c>
      <c r="J459" s="25">
        <v>36</v>
      </c>
      <c r="K459" s="25">
        <v>6</v>
      </c>
      <c r="L459" s="25">
        <v>11412</v>
      </c>
      <c r="M459" s="25">
        <v>0</v>
      </c>
    </row>
    <row r="460" spans="1:13" x14ac:dyDescent="0.2">
      <c r="A460" s="20" t="s">
        <v>5774</v>
      </c>
      <c r="B460" s="25" t="s">
        <v>1258</v>
      </c>
      <c r="C460" s="25" t="s">
        <v>1260</v>
      </c>
      <c r="D460" s="25" t="s">
        <v>5786</v>
      </c>
      <c r="E460" s="25" t="s">
        <v>4904</v>
      </c>
      <c r="F460" s="25">
        <v>36</v>
      </c>
      <c r="G460" s="25">
        <v>-62</v>
      </c>
      <c r="H460" s="25">
        <v>27708.9</v>
      </c>
      <c r="I460" s="25">
        <v>-115.1</v>
      </c>
      <c r="J460" s="25">
        <v>39</v>
      </c>
      <c r="K460" s="25">
        <v>-2</v>
      </c>
      <c r="L460" s="25">
        <v>11926</v>
      </c>
      <c r="M460" s="25">
        <v>-4</v>
      </c>
    </row>
    <row r="461" spans="1:13" x14ac:dyDescent="0.2">
      <c r="A461" s="20" t="s">
        <v>5774</v>
      </c>
      <c r="B461" s="25" t="s">
        <v>1261</v>
      </c>
      <c r="C461" s="25" t="s">
        <v>1263</v>
      </c>
      <c r="D461" s="25" t="s">
        <v>5786</v>
      </c>
      <c r="E461" s="25" t="s">
        <v>4905</v>
      </c>
      <c r="F461" s="25">
        <v>43</v>
      </c>
      <c r="G461" s="25">
        <v>-20</v>
      </c>
      <c r="H461" s="25">
        <v>33437.1</v>
      </c>
      <c r="I461" s="25">
        <v>-32.299999999999997</v>
      </c>
      <c r="J461" s="25">
        <v>44</v>
      </c>
      <c r="K461" s="25">
        <v>-5</v>
      </c>
      <c r="L461" s="25">
        <v>10802</v>
      </c>
      <c r="M461" s="25">
        <v>6</v>
      </c>
    </row>
    <row r="462" spans="1:13" x14ac:dyDescent="0.2">
      <c r="A462" s="20" t="s">
        <v>5774</v>
      </c>
      <c r="B462" s="25" t="s">
        <v>1273</v>
      </c>
      <c r="C462" s="25" t="s">
        <v>1275</v>
      </c>
      <c r="D462" s="25" t="s">
        <v>5786</v>
      </c>
      <c r="E462" s="25" t="s">
        <v>4910</v>
      </c>
      <c r="F462" s="25">
        <v>32</v>
      </c>
      <c r="G462" s="25">
        <v>20</v>
      </c>
      <c r="H462" s="25">
        <v>18440.5</v>
      </c>
      <c r="I462" s="25">
        <v>32</v>
      </c>
      <c r="J462" s="25">
        <v>35</v>
      </c>
      <c r="K462" s="25">
        <v>16</v>
      </c>
      <c r="L462" s="25">
        <v>11590</v>
      </c>
      <c r="M462" s="25">
        <v>-1</v>
      </c>
    </row>
    <row r="463" spans="1:13" x14ac:dyDescent="0.2">
      <c r="A463" s="20" t="s">
        <v>5774</v>
      </c>
      <c r="B463" s="25" t="s">
        <v>1276</v>
      </c>
      <c r="C463" s="25" t="s">
        <v>1278</v>
      </c>
      <c r="D463" s="25" t="s">
        <v>5786</v>
      </c>
      <c r="E463" s="25" t="s">
        <v>4911</v>
      </c>
      <c r="F463" s="25">
        <v>44</v>
      </c>
      <c r="G463" s="25">
        <v>-106</v>
      </c>
      <c r="H463" s="25">
        <v>35251.5</v>
      </c>
      <c r="I463" s="25">
        <v>-177.6</v>
      </c>
      <c r="J463" s="25">
        <v>37</v>
      </c>
      <c r="K463" s="25">
        <v>3</v>
      </c>
      <c r="L463" s="25">
        <v>12424</v>
      </c>
      <c r="M463" s="25">
        <v>-9</v>
      </c>
    </row>
    <row r="464" spans="1:13" x14ac:dyDescent="0.2">
      <c r="A464" s="20" t="s">
        <v>5774</v>
      </c>
      <c r="B464" s="25" t="s">
        <v>1321</v>
      </c>
      <c r="C464" s="25" t="s">
        <v>1323</v>
      </c>
      <c r="D464" s="25" t="s">
        <v>5786</v>
      </c>
      <c r="E464" s="25" t="s">
        <v>4927</v>
      </c>
      <c r="F464" s="25">
        <v>24</v>
      </c>
      <c r="G464" s="25">
        <v>5</v>
      </c>
      <c r="H464" s="25">
        <v>19561.8</v>
      </c>
      <c r="I464" s="25">
        <v>-47.6</v>
      </c>
      <c r="J464" s="25">
        <v>40</v>
      </c>
      <c r="K464" s="25">
        <v>-4</v>
      </c>
      <c r="L464" s="25">
        <v>12837</v>
      </c>
      <c r="M464" s="25">
        <v>-12</v>
      </c>
    </row>
    <row r="465" spans="1:13" x14ac:dyDescent="0.2">
      <c r="A465" s="20" t="s">
        <v>5774</v>
      </c>
      <c r="B465" s="25" t="s">
        <v>1324</v>
      </c>
      <c r="C465" s="25" t="s">
        <v>1326</v>
      </c>
      <c r="D465" s="25" t="s">
        <v>5786</v>
      </c>
      <c r="E465" s="25" t="s">
        <v>4928</v>
      </c>
      <c r="F465" s="25">
        <v>39</v>
      </c>
      <c r="G465" s="25">
        <v>-79</v>
      </c>
      <c r="H465" s="25">
        <v>23828.9</v>
      </c>
      <c r="I465" s="25">
        <v>-83</v>
      </c>
      <c r="J465" s="25">
        <v>42</v>
      </c>
      <c r="K465" s="25">
        <v>-10</v>
      </c>
      <c r="L465" s="25">
        <v>11098</v>
      </c>
      <c r="M465" s="25">
        <v>3</v>
      </c>
    </row>
    <row r="466" spans="1:13" x14ac:dyDescent="0.2">
      <c r="A466" s="20" t="s">
        <v>5774</v>
      </c>
      <c r="B466" s="25" t="s">
        <v>1327</v>
      </c>
      <c r="C466" s="25" t="s">
        <v>1329</v>
      </c>
      <c r="D466" s="25" t="s">
        <v>5786</v>
      </c>
      <c r="E466" s="25" t="s">
        <v>4929</v>
      </c>
      <c r="F466" s="25">
        <v>39</v>
      </c>
      <c r="G466" s="25">
        <v>-79</v>
      </c>
      <c r="H466" s="25">
        <v>26727.599999999999</v>
      </c>
      <c r="I466" s="25">
        <v>-107</v>
      </c>
      <c r="J466" s="25">
        <v>40</v>
      </c>
      <c r="K466" s="25">
        <v>-4</v>
      </c>
      <c r="L466" s="25">
        <v>11777</v>
      </c>
      <c r="M466" s="25">
        <v>-3</v>
      </c>
    </row>
    <row r="467" spans="1:13" x14ac:dyDescent="0.2">
      <c r="A467" s="20" t="s">
        <v>5774</v>
      </c>
      <c r="B467" s="25" t="s">
        <v>1339</v>
      </c>
      <c r="C467" s="25" t="s">
        <v>1341</v>
      </c>
      <c r="D467" s="25" t="s">
        <v>5786</v>
      </c>
      <c r="E467" s="25" t="s">
        <v>4933</v>
      </c>
      <c r="F467" s="25">
        <v>16</v>
      </c>
      <c r="G467" s="25">
        <v>49</v>
      </c>
      <c r="H467" s="25">
        <v>11232.6</v>
      </c>
      <c r="I467" s="25">
        <v>21.4</v>
      </c>
      <c r="J467" s="25">
        <v>32</v>
      </c>
      <c r="K467" s="25">
        <v>16</v>
      </c>
      <c r="L467" s="25">
        <v>12398</v>
      </c>
      <c r="M467" s="25">
        <v>-8</v>
      </c>
    </row>
    <row r="468" spans="1:13" x14ac:dyDescent="0.2">
      <c r="A468" s="20" t="s">
        <v>5774</v>
      </c>
      <c r="B468" s="25" t="s">
        <v>1342</v>
      </c>
      <c r="C468" s="25" t="s">
        <v>1344</v>
      </c>
      <c r="D468" s="25" t="s">
        <v>5786</v>
      </c>
      <c r="E468" s="25" t="s">
        <v>4934</v>
      </c>
      <c r="F468" s="25">
        <v>26</v>
      </c>
      <c r="G468" s="25">
        <v>-6</v>
      </c>
      <c r="H468" s="25">
        <v>17370.5</v>
      </c>
      <c r="I468" s="25">
        <v>-29.4</v>
      </c>
      <c r="J468" s="25">
        <v>46</v>
      </c>
      <c r="K468" s="25">
        <v>-20</v>
      </c>
      <c r="L468" s="25">
        <v>12759</v>
      </c>
      <c r="M468" s="25">
        <v>-11</v>
      </c>
    </row>
    <row r="469" spans="1:13" x14ac:dyDescent="0.2">
      <c r="A469" s="20" t="s">
        <v>5774</v>
      </c>
      <c r="B469" s="25" t="s">
        <v>1345</v>
      </c>
      <c r="C469" s="25" t="s">
        <v>1347</v>
      </c>
      <c r="D469" s="25" t="s">
        <v>5786</v>
      </c>
      <c r="E469" s="25" t="s">
        <v>4935</v>
      </c>
      <c r="F469" s="25">
        <v>30</v>
      </c>
      <c r="G469" s="25">
        <v>-29</v>
      </c>
      <c r="H469" s="25">
        <v>25380.7</v>
      </c>
      <c r="I469" s="25">
        <v>-95.8</v>
      </c>
      <c r="J469" s="25">
        <v>47</v>
      </c>
      <c r="K469" s="25">
        <v>-23</v>
      </c>
      <c r="L469" s="25">
        <v>11176</v>
      </c>
      <c r="M469" s="25">
        <v>2</v>
      </c>
    </row>
    <row r="470" spans="1:13" x14ac:dyDescent="0.2">
      <c r="A470" s="20" t="s">
        <v>5774</v>
      </c>
      <c r="B470" s="25" t="s">
        <v>1354</v>
      </c>
      <c r="C470" s="25" t="s">
        <v>1356</v>
      </c>
      <c r="D470" s="25" t="s">
        <v>5786</v>
      </c>
      <c r="E470" s="25" t="s">
        <v>4938</v>
      </c>
      <c r="F470" s="25">
        <v>35</v>
      </c>
      <c r="G470" s="25">
        <v>-56</v>
      </c>
      <c r="H470" s="25">
        <v>26693.4</v>
      </c>
      <c r="I470" s="25">
        <v>-106.7</v>
      </c>
      <c r="J470" s="25">
        <v>40</v>
      </c>
      <c r="K470" s="25">
        <v>-4</v>
      </c>
      <c r="L470" s="25">
        <v>12593</v>
      </c>
      <c r="M470" s="25">
        <v>-10</v>
      </c>
    </row>
    <row r="471" spans="1:13" x14ac:dyDescent="0.2">
      <c r="A471" s="20" t="s">
        <v>5774</v>
      </c>
      <c r="B471" s="25" t="s">
        <v>1357</v>
      </c>
      <c r="C471" s="25" t="s">
        <v>1359</v>
      </c>
      <c r="D471" s="25" t="s">
        <v>5786</v>
      </c>
      <c r="E471" s="25" t="s">
        <v>4939</v>
      </c>
      <c r="F471" s="25">
        <v>35</v>
      </c>
      <c r="G471" s="25">
        <v>9</v>
      </c>
      <c r="H471" s="25">
        <v>20555.5</v>
      </c>
      <c r="I471" s="25">
        <v>22.9</v>
      </c>
      <c r="J471" s="25">
        <v>51</v>
      </c>
      <c r="K471" s="25">
        <v>-22</v>
      </c>
      <c r="L471" s="25">
        <v>11802</v>
      </c>
      <c r="M471" s="25">
        <v>-3</v>
      </c>
    </row>
    <row r="472" spans="1:13" x14ac:dyDescent="0.2">
      <c r="A472" s="20" t="s">
        <v>5774</v>
      </c>
      <c r="B472" s="25" t="s">
        <v>1360</v>
      </c>
      <c r="C472" s="25" t="s">
        <v>1362</v>
      </c>
      <c r="D472" s="25" t="s">
        <v>5786</v>
      </c>
      <c r="E472" s="25" t="s">
        <v>4940</v>
      </c>
      <c r="F472" s="25">
        <v>39</v>
      </c>
      <c r="G472" s="25">
        <v>-6</v>
      </c>
      <c r="H472" s="25">
        <v>32188.6</v>
      </c>
      <c r="I472" s="25">
        <v>-26.9</v>
      </c>
      <c r="J472" s="25">
        <v>60</v>
      </c>
      <c r="K472" s="25">
        <v>-43</v>
      </c>
      <c r="L472" s="25">
        <v>12223</v>
      </c>
      <c r="M472" s="25">
        <v>-7</v>
      </c>
    </row>
    <row r="473" spans="1:13" x14ac:dyDescent="0.2">
      <c r="A473" s="20" t="s">
        <v>5774</v>
      </c>
      <c r="B473" s="25" t="s">
        <v>1363</v>
      </c>
      <c r="C473" s="25" t="s">
        <v>1365</v>
      </c>
      <c r="D473" s="25" t="s">
        <v>5786</v>
      </c>
      <c r="E473" s="25" t="s">
        <v>4941</v>
      </c>
      <c r="F473" s="25">
        <v>27</v>
      </c>
      <c r="G473" s="25">
        <v>-12</v>
      </c>
      <c r="H473" s="25">
        <v>17838.900000000001</v>
      </c>
      <c r="I473" s="25">
        <v>-33.299999999999997</v>
      </c>
      <c r="J473" s="25">
        <v>47</v>
      </c>
      <c r="K473" s="25">
        <v>-23</v>
      </c>
      <c r="L473" s="25">
        <v>11608</v>
      </c>
      <c r="M473" s="25">
        <v>-1</v>
      </c>
    </row>
    <row r="474" spans="1:13" x14ac:dyDescent="0.2">
      <c r="A474" s="20" t="s">
        <v>5774</v>
      </c>
      <c r="B474" s="25" t="s">
        <v>655</v>
      </c>
      <c r="C474" s="25" t="s">
        <v>657</v>
      </c>
      <c r="D474" s="25" t="s">
        <v>5787</v>
      </c>
      <c r="E474" s="25" t="s">
        <v>4480</v>
      </c>
      <c r="F474" s="25">
        <v>37</v>
      </c>
      <c r="G474" s="25">
        <v>-67</v>
      </c>
      <c r="H474" s="25">
        <v>32196.400000000001</v>
      </c>
      <c r="I474" s="25">
        <v>-152.30000000000001</v>
      </c>
      <c r="J474" s="25">
        <v>44</v>
      </c>
      <c r="K474" s="25">
        <v>-15</v>
      </c>
      <c r="L474" s="25">
        <v>12489</v>
      </c>
      <c r="M474" s="25">
        <v>-9</v>
      </c>
    </row>
    <row r="475" spans="1:13" x14ac:dyDescent="0.2">
      <c r="A475" s="20" t="s">
        <v>5774</v>
      </c>
      <c r="B475" s="25" t="s">
        <v>700</v>
      </c>
      <c r="C475" s="25" t="s">
        <v>702</v>
      </c>
      <c r="D475" s="25" t="s">
        <v>5787</v>
      </c>
      <c r="E475" s="25" t="s">
        <v>4538</v>
      </c>
      <c r="F475" s="25">
        <v>39</v>
      </c>
      <c r="G475" s="25">
        <v>-6</v>
      </c>
      <c r="H475" s="25">
        <v>24538.6</v>
      </c>
      <c r="I475" s="25">
        <v>5.9</v>
      </c>
      <c r="J475" s="25">
        <v>50</v>
      </c>
      <c r="K475" s="25">
        <v>-20</v>
      </c>
      <c r="L475" s="25">
        <v>11465</v>
      </c>
      <c r="M475" s="25">
        <v>0</v>
      </c>
    </row>
    <row r="476" spans="1:13" x14ac:dyDescent="0.2">
      <c r="A476" s="20" t="s">
        <v>5774</v>
      </c>
      <c r="B476" s="25" t="s">
        <v>868</v>
      </c>
      <c r="C476" s="25" t="s">
        <v>870</v>
      </c>
      <c r="D476" s="25" t="s">
        <v>5787</v>
      </c>
      <c r="E476" s="25" t="s">
        <v>4772</v>
      </c>
      <c r="F476" s="25">
        <v>30</v>
      </c>
      <c r="G476" s="25">
        <v>28</v>
      </c>
      <c r="H476" s="25">
        <v>22978</v>
      </c>
      <c r="I476" s="25">
        <v>12.5</v>
      </c>
      <c r="J476" s="25">
        <v>42</v>
      </c>
      <c r="K476" s="25">
        <v>0</v>
      </c>
      <c r="L476" s="25">
        <v>10658</v>
      </c>
      <c r="M476" s="25">
        <v>7</v>
      </c>
    </row>
    <row r="477" spans="1:13" x14ac:dyDescent="0.2">
      <c r="A477" s="20" t="s">
        <v>5774</v>
      </c>
      <c r="B477" s="25" t="s">
        <v>16</v>
      </c>
      <c r="C477" s="25" t="s">
        <v>18</v>
      </c>
      <c r="D477" s="25" t="s">
        <v>5788</v>
      </c>
      <c r="E477" s="25" t="s">
        <v>4048</v>
      </c>
      <c r="F477" s="25">
        <v>21</v>
      </c>
      <c r="G477" s="25">
        <v>21</v>
      </c>
      <c r="H477" s="25">
        <v>11533.6</v>
      </c>
      <c r="I477" s="25">
        <v>18.899999999999999</v>
      </c>
      <c r="J477" s="25">
        <v>20</v>
      </c>
      <c r="K477" s="25">
        <v>48</v>
      </c>
      <c r="L477" s="25">
        <v>11283</v>
      </c>
      <c r="M477" s="25">
        <v>1</v>
      </c>
    </row>
    <row r="478" spans="1:13" x14ac:dyDescent="0.2">
      <c r="A478" s="20" t="s">
        <v>5774</v>
      </c>
      <c r="B478" s="25" t="s">
        <v>1426</v>
      </c>
      <c r="C478" s="25" t="s">
        <v>1427</v>
      </c>
      <c r="D478" s="25" t="s">
        <v>5788</v>
      </c>
      <c r="E478" s="25" t="s">
        <v>4956</v>
      </c>
      <c r="F478" s="25">
        <v>49</v>
      </c>
      <c r="G478" s="25">
        <v>-134</v>
      </c>
      <c r="H478" s="25">
        <v>29535.3</v>
      </c>
      <c r="I478" s="25">
        <v>-130.30000000000001</v>
      </c>
      <c r="J478" s="25">
        <v>55</v>
      </c>
      <c r="K478" s="25">
        <v>-44</v>
      </c>
      <c r="L478" s="25">
        <v>12648</v>
      </c>
      <c r="M478" s="25">
        <v>-10</v>
      </c>
    </row>
    <row r="479" spans="1:13" x14ac:dyDescent="0.2">
      <c r="A479" s="20" t="s">
        <v>5774</v>
      </c>
      <c r="B479" s="25" t="s">
        <v>1428</v>
      </c>
      <c r="C479" s="25" t="s">
        <v>1429</v>
      </c>
      <c r="D479" s="25" t="s">
        <v>5788</v>
      </c>
      <c r="E479" s="25" t="s">
        <v>4957</v>
      </c>
      <c r="F479" s="25">
        <v>43</v>
      </c>
      <c r="G479" s="25">
        <v>-101</v>
      </c>
      <c r="H479" s="25">
        <v>24421.7</v>
      </c>
      <c r="I479" s="25">
        <v>-87.9</v>
      </c>
      <c r="J479" s="25">
        <v>48</v>
      </c>
      <c r="K479" s="25">
        <v>-25</v>
      </c>
      <c r="L479" s="25">
        <v>11264</v>
      </c>
      <c r="M479" s="25">
        <v>2</v>
      </c>
    </row>
    <row r="480" spans="1:13" x14ac:dyDescent="0.2">
      <c r="A480" s="20" t="s">
        <v>5789</v>
      </c>
      <c r="B480" s="25" t="s">
        <v>3556</v>
      </c>
      <c r="C480" s="25" t="s">
        <v>3557</v>
      </c>
      <c r="D480" s="20"/>
      <c r="E480" s="25" t="s">
        <v>4146</v>
      </c>
      <c r="F480" s="25">
        <v>52</v>
      </c>
      <c r="G480" s="25">
        <v>-109</v>
      </c>
      <c r="H480" s="25">
        <v>35476.699999999997</v>
      </c>
      <c r="I480" s="25">
        <v>-138.30000000000001</v>
      </c>
      <c r="J480" s="25">
        <v>64</v>
      </c>
      <c r="K480" s="25">
        <v>-86</v>
      </c>
      <c r="L480" s="25">
        <v>11881</v>
      </c>
      <c r="M480" s="25">
        <v>5</v>
      </c>
    </row>
    <row r="481" spans="1:13" x14ac:dyDescent="0.2">
      <c r="A481" s="20" t="s">
        <v>5789</v>
      </c>
      <c r="B481" s="25" t="s">
        <v>3937</v>
      </c>
      <c r="C481" s="25" t="s">
        <v>3938</v>
      </c>
      <c r="D481" s="20"/>
      <c r="E481" s="25" t="s">
        <v>4149</v>
      </c>
      <c r="F481" s="25">
        <v>32</v>
      </c>
      <c r="G481" s="25">
        <v>20</v>
      </c>
      <c r="H481" s="25">
        <v>14220.2</v>
      </c>
      <c r="I481" s="25">
        <v>50.1</v>
      </c>
      <c r="J481" s="25">
        <v>27</v>
      </c>
      <c r="K481" s="25">
        <v>35</v>
      </c>
      <c r="L481" s="25">
        <v>11156</v>
      </c>
      <c r="M481" s="25">
        <v>-2</v>
      </c>
    </row>
    <row r="482" spans="1:13" x14ac:dyDescent="0.2">
      <c r="A482" s="20" t="s">
        <v>5789</v>
      </c>
      <c r="B482" s="25" t="s">
        <v>4000</v>
      </c>
      <c r="C482" s="25" t="s">
        <v>4001</v>
      </c>
      <c r="D482" s="20"/>
      <c r="E482" s="25" t="s">
        <v>4150</v>
      </c>
      <c r="F482" s="25">
        <v>31</v>
      </c>
      <c r="G482" s="25">
        <v>24</v>
      </c>
      <c r="H482" s="25">
        <v>17744.599999999999</v>
      </c>
      <c r="I482" s="25">
        <v>35</v>
      </c>
      <c r="J482" s="25">
        <v>61</v>
      </c>
      <c r="K482" s="25">
        <v>-46</v>
      </c>
      <c r="L482" s="25">
        <v>10265</v>
      </c>
      <c r="M482" s="25">
        <v>6</v>
      </c>
    </row>
    <row r="483" spans="1:13" x14ac:dyDescent="0.2">
      <c r="A483" s="20" t="s">
        <v>5789</v>
      </c>
      <c r="B483" s="25" t="s">
        <v>3718</v>
      </c>
      <c r="C483" s="25" t="s">
        <v>3719</v>
      </c>
      <c r="D483" s="20"/>
      <c r="E483" s="25" t="s">
        <v>4152</v>
      </c>
      <c r="F483" s="25">
        <v>42</v>
      </c>
      <c r="G483" s="25">
        <v>-57</v>
      </c>
      <c r="H483" s="25">
        <v>32460.9</v>
      </c>
      <c r="I483" s="25">
        <v>-116.1</v>
      </c>
      <c r="J483" s="25">
        <v>37</v>
      </c>
      <c r="K483" s="25">
        <v>-7</v>
      </c>
      <c r="L483" s="25">
        <v>11784</v>
      </c>
      <c r="M483" s="25">
        <v>6</v>
      </c>
    </row>
    <row r="484" spans="1:13" x14ac:dyDescent="0.2">
      <c r="A484" s="20" t="s">
        <v>5789</v>
      </c>
      <c r="B484" s="25" t="s">
        <v>3738</v>
      </c>
      <c r="C484" s="25" t="s">
        <v>3739</v>
      </c>
      <c r="D484" s="20"/>
      <c r="E484" s="25" t="s">
        <v>4153</v>
      </c>
      <c r="F484" s="25">
        <v>55</v>
      </c>
      <c r="G484" s="25">
        <v>-125</v>
      </c>
      <c r="H484" s="25">
        <v>34926</v>
      </c>
      <c r="I484" s="25">
        <v>-134.30000000000001</v>
      </c>
      <c r="J484" s="25">
        <v>64</v>
      </c>
      <c r="K484" s="25">
        <v>-86</v>
      </c>
      <c r="L484" s="25">
        <v>12712</v>
      </c>
      <c r="M484" s="25">
        <v>-2</v>
      </c>
    </row>
    <row r="485" spans="1:13" x14ac:dyDescent="0.2">
      <c r="A485" s="20" t="s">
        <v>5789</v>
      </c>
      <c r="B485" s="25" t="s">
        <v>3785</v>
      </c>
      <c r="C485" s="25" t="s">
        <v>3786</v>
      </c>
      <c r="D485" s="20"/>
      <c r="E485" s="25" t="s">
        <v>4154</v>
      </c>
      <c r="F485" s="25">
        <v>35</v>
      </c>
      <c r="G485" s="25">
        <v>9</v>
      </c>
      <c r="H485" s="25">
        <v>17612.400000000001</v>
      </c>
      <c r="I485" s="25">
        <v>35.5</v>
      </c>
      <c r="J485" s="25">
        <v>57</v>
      </c>
      <c r="K485" s="25">
        <v>-36</v>
      </c>
      <c r="L485" s="25">
        <v>11155</v>
      </c>
      <c r="M485" s="25">
        <v>-2</v>
      </c>
    </row>
    <row r="486" spans="1:13" x14ac:dyDescent="0.2">
      <c r="A486" s="20" t="s">
        <v>5789</v>
      </c>
      <c r="B486" s="25" t="s">
        <v>3326</v>
      </c>
      <c r="C486" s="25" t="s">
        <v>3327</v>
      </c>
      <c r="D486" s="20"/>
      <c r="E486" s="25" t="s">
        <v>4156</v>
      </c>
      <c r="F486" s="25">
        <v>30</v>
      </c>
      <c r="G486" s="25">
        <v>6</v>
      </c>
      <c r="H486" s="25">
        <v>19694.099999999999</v>
      </c>
      <c r="I486" s="25">
        <v>-22</v>
      </c>
      <c r="J486" s="25">
        <v>40</v>
      </c>
      <c r="K486" s="25">
        <v>-16</v>
      </c>
      <c r="L486" s="25">
        <v>13269</v>
      </c>
      <c r="M486" s="25">
        <v>-6</v>
      </c>
    </row>
    <row r="487" spans="1:13" x14ac:dyDescent="0.2">
      <c r="A487" s="20" t="s">
        <v>5789</v>
      </c>
      <c r="B487" s="25" t="s">
        <v>3867</v>
      </c>
      <c r="C487" s="25" t="s">
        <v>3868</v>
      </c>
      <c r="D487" s="20"/>
      <c r="E487" s="25" t="s">
        <v>4157</v>
      </c>
      <c r="F487" s="25">
        <v>32</v>
      </c>
      <c r="G487" s="25">
        <v>20</v>
      </c>
      <c r="H487" s="25">
        <v>14204.9</v>
      </c>
      <c r="I487" s="25">
        <v>50.1</v>
      </c>
      <c r="J487" s="25">
        <v>54</v>
      </c>
      <c r="K487" s="25">
        <v>-29</v>
      </c>
      <c r="L487" s="25">
        <v>13454</v>
      </c>
      <c r="M487" s="25">
        <v>-23</v>
      </c>
    </row>
    <row r="488" spans="1:13" x14ac:dyDescent="0.2">
      <c r="A488" s="20" t="s">
        <v>5789</v>
      </c>
      <c r="B488" s="25" t="s">
        <v>3538</v>
      </c>
      <c r="C488" s="25" t="s">
        <v>3539</v>
      </c>
      <c r="D488" s="20"/>
      <c r="E488" s="25" t="s">
        <v>4158</v>
      </c>
      <c r="F488" s="25">
        <v>46</v>
      </c>
      <c r="G488" s="25">
        <v>-78</v>
      </c>
      <c r="H488" s="25">
        <v>36053.800000000003</v>
      </c>
      <c r="I488" s="25">
        <v>-142.6</v>
      </c>
      <c r="J488" s="25">
        <v>46</v>
      </c>
      <c r="K488" s="25">
        <v>-34</v>
      </c>
      <c r="L488" s="25">
        <v>13843</v>
      </c>
      <c r="M488" s="25">
        <v>-11</v>
      </c>
    </row>
    <row r="489" spans="1:13" x14ac:dyDescent="0.2">
      <c r="A489" s="20" t="s">
        <v>5789</v>
      </c>
      <c r="B489" s="25" t="s">
        <v>3599</v>
      </c>
      <c r="C489" s="25" t="s">
        <v>3600</v>
      </c>
      <c r="D489" s="20"/>
      <c r="E489" s="25" t="s">
        <v>4159</v>
      </c>
      <c r="F489" s="25">
        <v>49</v>
      </c>
      <c r="G489" s="25">
        <v>-93</v>
      </c>
      <c r="H489" s="25">
        <v>44446.8</v>
      </c>
      <c r="I489" s="25">
        <v>-204.5</v>
      </c>
      <c r="J489" s="25">
        <v>40</v>
      </c>
      <c r="K489" s="25">
        <v>-16</v>
      </c>
      <c r="L489" s="25">
        <v>12291</v>
      </c>
      <c r="M489" s="25">
        <v>2</v>
      </c>
    </row>
    <row r="490" spans="1:13" x14ac:dyDescent="0.2">
      <c r="A490" s="20" t="s">
        <v>5789</v>
      </c>
      <c r="B490" s="25" t="s">
        <v>3878</v>
      </c>
      <c r="C490" s="25" t="s">
        <v>3879</v>
      </c>
      <c r="D490" s="20"/>
      <c r="E490" s="25" t="s">
        <v>4160</v>
      </c>
      <c r="F490" s="25">
        <v>34</v>
      </c>
      <c r="G490" s="25">
        <v>13</v>
      </c>
      <c r="H490" s="25">
        <v>26371.599999999999</v>
      </c>
      <c r="I490" s="25">
        <v>-2</v>
      </c>
      <c r="J490" s="25">
        <v>60</v>
      </c>
      <c r="K490" s="25">
        <v>-43</v>
      </c>
      <c r="L490" s="25">
        <v>11518</v>
      </c>
      <c r="M490" s="25">
        <v>-6</v>
      </c>
    </row>
    <row r="491" spans="1:13" x14ac:dyDescent="0.2">
      <c r="A491" s="20" t="s">
        <v>5789</v>
      </c>
      <c r="B491" s="25" t="s">
        <v>3904</v>
      </c>
      <c r="C491" s="25" t="s">
        <v>3905</v>
      </c>
      <c r="D491" s="20"/>
      <c r="E491" s="25" t="s">
        <v>4161</v>
      </c>
      <c r="F491" s="25">
        <v>26</v>
      </c>
      <c r="G491" s="25">
        <v>42</v>
      </c>
      <c r="H491" s="25">
        <v>15310.5</v>
      </c>
      <c r="I491" s="25">
        <v>45.4</v>
      </c>
      <c r="J491" s="25">
        <v>39</v>
      </c>
      <c r="K491" s="25">
        <v>7</v>
      </c>
      <c r="L491" s="25">
        <v>11656</v>
      </c>
      <c r="M491" s="25">
        <v>-7</v>
      </c>
    </row>
    <row r="492" spans="1:13" x14ac:dyDescent="0.2">
      <c r="A492" s="20" t="s">
        <v>5789</v>
      </c>
      <c r="B492" s="25" t="s">
        <v>3270</v>
      </c>
      <c r="C492" s="25" t="s">
        <v>3271</v>
      </c>
      <c r="D492" s="20"/>
      <c r="E492" s="25" t="s">
        <v>4162</v>
      </c>
      <c r="F492" s="25">
        <v>24</v>
      </c>
      <c r="G492" s="25">
        <v>37</v>
      </c>
      <c r="H492" s="25">
        <v>17058.400000000001</v>
      </c>
      <c r="I492" s="25">
        <v>-2.6</v>
      </c>
      <c r="J492" s="25">
        <v>44</v>
      </c>
      <c r="K492" s="25">
        <v>-28</v>
      </c>
      <c r="L492" s="25">
        <v>13243</v>
      </c>
      <c r="M492" s="25">
        <v>-6</v>
      </c>
    </row>
    <row r="493" spans="1:13" x14ac:dyDescent="0.2">
      <c r="A493" s="20" t="s">
        <v>5789</v>
      </c>
      <c r="B493" s="25" t="s">
        <v>3330</v>
      </c>
      <c r="C493" s="25" t="s">
        <v>3331</v>
      </c>
      <c r="D493" s="20"/>
      <c r="E493" s="25" t="s">
        <v>4163</v>
      </c>
      <c r="F493" s="25">
        <v>35</v>
      </c>
      <c r="G493" s="25">
        <v>-20</v>
      </c>
      <c r="H493" s="25">
        <v>24978.400000000001</v>
      </c>
      <c r="I493" s="25">
        <v>-60.9</v>
      </c>
      <c r="J493" s="25">
        <v>61</v>
      </c>
      <c r="K493" s="25">
        <v>-77</v>
      </c>
      <c r="L493" s="25">
        <v>12321</v>
      </c>
      <c r="M493" s="25">
        <v>1</v>
      </c>
    </row>
    <row r="494" spans="1:13" x14ac:dyDescent="0.2">
      <c r="A494" s="20" t="s">
        <v>5789</v>
      </c>
      <c r="B494" s="25" t="s">
        <v>3237</v>
      </c>
      <c r="C494" s="25" t="s">
        <v>3238</v>
      </c>
      <c r="D494" s="20"/>
      <c r="E494" s="25" t="s">
        <v>4164</v>
      </c>
      <c r="F494" s="25">
        <v>25</v>
      </c>
      <c r="G494" s="25">
        <v>32</v>
      </c>
      <c r="H494" s="25">
        <v>18787.8</v>
      </c>
      <c r="I494" s="25">
        <v>-15.3</v>
      </c>
      <c r="J494" s="25">
        <v>37</v>
      </c>
      <c r="K494" s="25">
        <v>-7</v>
      </c>
      <c r="L494" s="25">
        <v>13243</v>
      </c>
      <c r="M494" s="25">
        <v>-6</v>
      </c>
    </row>
    <row r="495" spans="1:13" x14ac:dyDescent="0.2">
      <c r="A495" s="20" t="s">
        <v>5789</v>
      </c>
      <c r="B495" s="25" t="s">
        <v>4012</v>
      </c>
      <c r="C495" s="25" t="s">
        <v>4013</v>
      </c>
      <c r="D495" s="20"/>
      <c r="E495" s="25" t="s">
        <v>4165</v>
      </c>
      <c r="F495" s="25">
        <v>39</v>
      </c>
      <c r="G495" s="25">
        <v>-6</v>
      </c>
      <c r="H495" s="25">
        <v>20191.2</v>
      </c>
      <c r="I495" s="25">
        <v>24.5</v>
      </c>
      <c r="J495" s="25">
        <v>52</v>
      </c>
      <c r="K495" s="25">
        <v>-24</v>
      </c>
      <c r="L495" s="25">
        <v>10687</v>
      </c>
      <c r="M495" s="25">
        <v>2</v>
      </c>
    </row>
    <row r="496" spans="1:13" x14ac:dyDescent="0.2">
      <c r="A496" s="20" t="s">
        <v>5789</v>
      </c>
      <c r="B496" s="25" t="s">
        <v>3274</v>
      </c>
      <c r="C496" s="25" t="s">
        <v>3275</v>
      </c>
      <c r="D496" s="20"/>
      <c r="E496" s="25" t="s">
        <v>4166</v>
      </c>
      <c r="F496" s="25">
        <v>28</v>
      </c>
      <c r="G496" s="25">
        <v>16</v>
      </c>
      <c r="H496" s="25">
        <v>22007</v>
      </c>
      <c r="I496" s="25">
        <v>-39</v>
      </c>
      <c r="J496" s="25">
        <v>26</v>
      </c>
      <c r="K496" s="25">
        <v>24</v>
      </c>
      <c r="L496" s="25">
        <v>13396</v>
      </c>
      <c r="M496" s="25">
        <v>-7</v>
      </c>
    </row>
    <row r="497" spans="1:13" x14ac:dyDescent="0.2">
      <c r="A497" s="20" t="s">
        <v>5789</v>
      </c>
      <c r="B497" s="25" t="s">
        <v>3657</v>
      </c>
      <c r="C497" s="25" t="s">
        <v>3658</v>
      </c>
      <c r="D497" s="20"/>
      <c r="E497" s="25" t="s">
        <v>4167</v>
      </c>
      <c r="F497" s="25">
        <v>29</v>
      </c>
      <c r="G497" s="25">
        <v>11</v>
      </c>
      <c r="H497" s="25">
        <v>25162.400000000001</v>
      </c>
      <c r="I497" s="25">
        <v>-62.3</v>
      </c>
      <c r="J497" s="25">
        <v>40</v>
      </c>
      <c r="K497" s="25">
        <v>-16</v>
      </c>
      <c r="L497" s="25">
        <v>12648</v>
      </c>
      <c r="M497" s="25">
        <v>-1</v>
      </c>
    </row>
    <row r="498" spans="1:13" x14ac:dyDescent="0.2">
      <c r="A498" s="20" t="s">
        <v>5789</v>
      </c>
      <c r="B498" s="25" t="s">
        <v>3775</v>
      </c>
      <c r="C498" s="25" t="s">
        <v>3776</v>
      </c>
      <c r="D498" s="20"/>
      <c r="E498" s="25" t="s">
        <v>4168</v>
      </c>
      <c r="F498" s="25">
        <v>27</v>
      </c>
      <c r="G498" s="25">
        <v>22</v>
      </c>
      <c r="H498" s="25">
        <v>14491.2</v>
      </c>
      <c r="I498" s="25">
        <v>16.399999999999999</v>
      </c>
      <c r="J498" s="25">
        <v>39</v>
      </c>
      <c r="K498" s="25">
        <v>-13</v>
      </c>
      <c r="L498" s="25">
        <v>11656</v>
      </c>
      <c r="M498" s="25">
        <v>7</v>
      </c>
    </row>
    <row r="499" spans="1:13" x14ac:dyDescent="0.2">
      <c r="A499" s="20" t="s">
        <v>5789</v>
      </c>
      <c r="B499" s="25" t="s">
        <v>3836</v>
      </c>
      <c r="C499" s="25" t="s">
        <v>3837</v>
      </c>
      <c r="D499" s="20"/>
      <c r="E499" s="25" t="s">
        <v>4169</v>
      </c>
      <c r="F499" s="25">
        <v>38</v>
      </c>
      <c r="G499" s="25">
        <v>-2</v>
      </c>
      <c r="H499" s="25">
        <v>21268.1</v>
      </c>
      <c r="I499" s="25">
        <v>19.899999999999999</v>
      </c>
      <c r="J499" s="25">
        <v>46</v>
      </c>
      <c r="K499" s="25">
        <v>-10</v>
      </c>
      <c r="L499" s="25">
        <v>12162</v>
      </c>
      <c r="M499" s="25">
        <v>-12</v>
      </c>
    </row>
    <row r="500" spans="1:13" x14ac:dyDescent="0.2">
      <c r="A500" s="20" t="s">
        <v>5789</v>
      </c>
      <c r="B500" s="25" t="s">
        <v>3416</v>
      </c>
      <c r="C500" s="25" t="s">
        <v>3417</v>
      </c>
      <c r="D500" s="20"/>
      <c r="E500" s="25" t="s">
        <v>4170</v>
      </c>
      <c r="F500" s="25">
        <v>44</v>
      </c>
      <c r="G500" s="25">
        <v>-67</v>
      </c>
      <c r="H500" s="25">
        <v>30460.6</v>
      </c>
      <c r="I500" s="25">
        <v>-101.4</v>
      </c>
      <c r="J500" s="25">
        <v>47</v>
      </c>
      <c r="K500" s="25">
        <v>-37</v>
      </c>
      <c r="L500" s="25">
        <v>12431</v>
      </c>
      <c r="M500" s="25">
        <v>0</v>
      </c>
    </row>
    <row r="501" spans="1:13" x14ac:dyDescent="0.2">
      <c r="A501" s="20" t="s">
        <v>5789</v>
      </c>
      <c r="B501" s="25" t="s">
        <v>3272</v>
      </c>
      <c r="C501" s="25" t="s">
        <v>3273</v>
      </c>
      <c r="D501" s="20"/>
      <c r="E501" s="25" t="s">
        <v>4171</v>
      </c>
      <c r="F501" s="25">
        <v>33</v>
      </c>
      <c r="G501" s="25">
        <v>-10</v>
      </c>
      <c r="H501" s="25">
        <v>26800.7</v>
      </c>
      <c r="I501" s="25">
        <v>-74.400000000000006</v>
      </c>
      <c r="J501" s="25">
        <v>39</v>
      </c>
      <c r="K501" s="25">
        <v>-13</v>
      </c>
      <c r="L501" s="25">
        <v>12757</v>
      </c>
      <c r="M501" s="25">
        <v>-2</v>
      </c>
    </row>
    <row r="502" spans="1:13" x14ac:dyDescent="0.2">
      <c r="A502" s="20" t="s">
        <v>5789</v>
      </c>
      <c r="B502" s="25" t="s">
        <v>3851</v>
      </c>
      <c r="C502" s="25" t="s">
        <v>3852</v>
      </c>
      <c r="D502" s="20"/>
      <c r="E502" s="25" t="s">
        <v>4172</v>
      </c>
      <c r="F502" s="25">
        <v>29</v>
      </c>
      <c r="G502" s="25">
        <v>31</v>
      </c>
      <c r="H502" s="25">
        <v>16813.8</v>
      </c>
      <c r="I502" s="25">
        <v>39</v>
      </c>
      <c r="J502" s="25">
        <v>48</v>
      </c>
      <c r="K502" s="25">
        <v>-15</v>
      </c>
      <c r="L502" s="25">
        <v>10864</v>
      </c>
      <c r="M502" s="25">
        <v>0</v>
      </c>
    </row>
    <row r="503" spans="1:13" x14ac:dyDescent="0.2">
      <c r="A503" s="20" t="s">
        <v>5789</v>
      </c>
      <c r="B503" s="25" t="s">
        <v>3544</v>
      </c>
      <c r="C503" s="25" t="s">
        <v>3545</v>
      </c>
      <c r="D503" s="20"/>
      <c r="E503" s="25" t="s">
        <v>4173</v>
      </c>
      <c r="F503" s="25">
        <v>45</v>
      </c>
      <c r="G503" s="25">
        <v>-72</v>
      </c>
      <c r="H503" s="25">
        <v>34004.400000000001</v>
      </c>
      <c r="I503" s="25">
        <v>-127.5</v>
      </c>
      <c r="J503" s="25">
        <v>35</v>
      </c>
      <c r="K503" s="25">
        <v>-2</v>
      </c>
      <c r="L503" s="25">
        <v>12749</v>
      </c>
      <c r="M503" s="25">
        <v>-2</v>
      </c>
    </row>
    <row r="504" spans="1:13" x14ac:dyDescent="0.2">
      <c r="A504" s="20" t="s">
        <v>5789</v>
      </c>
      <c r="B504" s="25" t="s">
        <v>3218</v>
      </c>
      <c r="C504" s="25" t="s">
        <v>3220</v>
      </c>
      <c r="D504" s="20"/>
      <c r="E504" s="25" t="s">
        <v>4180</v>
      </c>
      <c r="F504" s="25">
        <v>30</v>
      </c>
      <c r="G504" s="25">
        <v>6</v>
      </c>
      <c r="H504" s="25">
        <v>21274.6</v>
      </c>
      <c r="I504" s="25">
        <v>-33.6</v>
      </c>
      <c r="J504" s="25">
        <v>53</v>
      </c>
      <c r="K504" s="25">
        <v>-54</v>
      </c>
      <c r="L504" s="25">
        <v>13023</v>
      </c>
      <c r="M504" s="25">
        <v>-4</v>
      </c>
    </row>
    <row r="505" spans="1:13" x14ac:dyDescent="0.2">
      <c r="A505" s="20" t="s">
        <v>5789</v>
      </c>
      <c r="B505" s="25" t="s">
        <v>3896</v>
      </c>
      <c r="C505" s="25" t="s">
        <v>3897</v>
      </c>
      <c r="D505" s="20"/>
      <c r="E505" s="25" t="s">
        <v>4181</v>
      </c>
      <c r="F505" s="25">
        <v>19</v>
      </c>
      <c r="G505" s="25">
        <v>68</v>
      </c>
      <c r="H505" s="25">
        <v>11589.1</v>
      </c>
      <c r="I505" s="25">
        <v>61.4</v>
      </c>
      <c r="J505" s="25">
        <v>36</v>
      </c>
      <c r="K505" s="25">
        <v>14</v>
      </c>
      <c r="L505" s="25">
        <v>10794</v>
      </c>
      <c r="M505" s="25">
        <v>1</v>
      </c>
    </row>
    <row r="506" spans="1:13" x14ac:dyDescent="0.2">
      <c r="A506" s="20" t="s">
        <v>5789</v>
      </c>
      <c r="B506" s="25" t="s">
        <v>3448</v>
      </c>
      <c r="C506" s="25" t="s">
        <v>3449</v>
      </c>
      <c r="D506" s="20"/>
      <c r="E506" s="25" t="s">
        <v>4182</v>
      </c>
      <c r="F506" s="25">
        <v>37</v>
      </c>
      <c r="G506" s="25">
        <v>-31</v>
      </c>
      <c r="H506" s="25">
        <v>27295</v>
      </c>
      <c r="I506" s="25">
        <v>-78</v>
      </c>
      <c r="J506" s="25">
        <v>58</v>
      </c>
      <c r="K506" s="25">
        <v>-68</v>
      </c>
      <c r="L506" s="25">
        <v>12842</v>
      </c>
      <c r="M506" s="25">
        <v>-3</v>
      </c>
    </row>
    <row r="507" spans="1:13" x14ac:dyDescent="0.2">
      <c r="A507" s="20" t="s">
        <v>5789</v>
      </c>
      <c r="B507" s="25" t="s">
        <v>3518</v>
      </c>
      <c r="C507" s="25" t="s">
        <v>3519</v>
      </c>
      <c r="D507" s="20"/>
      <c r="E507" s="25" t="s">
        <v>4183</v>
      </c>
      <c r="F507" s="25">
        <v>41</v>
      </c>
      <c r="G507" s="25">
        <v>-51</v>
      </c>
      <c r="H507" s="25">
        <v>36776.1</v>
      </c>
      <c r="I507" s="25">
        <v>-147.9</v>
      </c>
      <c r="J507" s="25">
        <v>48</v>
      </c>
      <c r="K507" s="25">
        <v>-39</v>
      </c>
      <c r="L507" s="25">
        <v>12980</v>
      </c>
      <c r="M507" s="25">
        <v>-4</v>
      </c>
    </row>
    <row r="508" spans="1:13" x14ac:dyDescent="0.2">
      <c r="A508" s="20" t="s">
        <v>5789</v>
      </c>
      <c r="B508" s="25" t="s">
        <v>3225</v>
      </c>
      <c r="C508" s="25" t="s">
        <v>3226</v>
      </c>
      <c r="D508" s="20"/>
      <c r="E508" s="25" t="s">
        <v>4184</v>
      </c>
      <c r="F508" s="25">
        <v>54</v>
      </c>
      <c r="G508" s="25">
        <v>-119</v>
      </c>
      <c r="H508" s="25">
        <v>48594.5</v>
      </c>
      <c r="I508" s="25">
        <v>-235</v>
      </c>
      <c r="J508" s="25">
        <v>45</v>
      </c>
      <c r="K508" s="25">
        <v>-31</v>
      </c>
      <c r="L508" s="25">
        <v>11740</v>
      </c>
      <c r="M508" s="25">
        <v>6</v>
      </c>
    </row>
    <row r="509" spans="1:13" x14ac:dyDescent="0.2">
      <c r="A509" s="20" t="s">
        <v>5789</v>
      </c>
      <c r="B509" s="25" t="s">
        <v>3534</v>
      </c>
      <c r="C509" s="25" t="s">
        <v>3535</v>
      </c>
      <c r="D509" s="20"/>
      <c r="E509" s="25" t="s">
        <v>4185</v>
      </c>
      <c r="F509" s="25">
        <v>49</v>
      </c>
      <c r="G509" s="25">
        <v>-93</v>
      </c>
      <c r="H509" s="25">
        <v>38638.6</v>
      </c>
      <c r="I509" s="25">
        <v>-161.6</v>
      </c>
      <c r="J509" s="25">
        <v>33</v>
      </c>
      <c r="K509" s="25">
        <v>4</v>
      </c>
      <c r="L509" s="25">
        <v>12243</v>
      </c>
      <c r="M509" s="25">
        <v>2</v>
      </c>
    </row>
    <row r="510" spans="1:13" x14ac:dyDescent="0.2">
      <c r="A510" s="20" t="s">
        <v>5789</v>
      </c>
      <c r="B510" s="25" t="s">
        <v>3793</v>
      </c>
      <c r="C510" s="25" t="s">
        <v>3794</v>
      </c>
      <c r="D510" s="20"/>
      <c r="E510" s="25" t="s">
        <v>4186</v>
      </c>
      <c r="F510" s="25">
        <v>31</v>
      </c>
      <c r="G510" s="25">
        <v>24</v>
      </c>
      <c r="H510" s="25">
        <v>16504.900000000001</v>
      </c>
      <c r="I510" s="25">
        <v>40.299999999999997</v>
      </c>
      <c r="J510" s="25">
        <v>53</v>
      </c>
      <c r="K510" s="25">
        <v>-27</v>
      </c>
      <c r="L510" s="25">
        <v>11113</v>
      </c>
      <c r="M510" s="25">
        <v>-2</v>
      </c>
    </row>
    <row r="511" spans="1:13" x14ac:dyDescent="0.2">
      <c r="A511" s="20" t="s">
        <v>5789</v>
      </c>
      <c r="B511" s="25" t="s">
        <v>3760</v>
      </c>
      <c r="C511" s="25" t="s">
        <v>3761</v>
      </c>
      <c r="D511" s="20"/>
      <c r="E511" s="25" t="s">
        <v>4187</v>
      </c>
      <c r="F511" s="25">
        <v>28</v>
      </c>
      <c r="G511" s="25">
        <v>16</v>
      </c>
      <c r="H511" s="25">
        <v>14940.1</v>
      </c>
      <c r="I511" s="25">
        <v>13.1</v>
      </c>
      <c r="J511" s="25">
        <v>39</v>
      </c>
      <c r="K511" s="25">
        <v>-13</v>
      </c>
      <c r="L511" s="25">
        <v>10861</v>
      </c>
      <c r="M511" s="25">
        <v>13</v>
      </c>
    </row>
    <row r="512" spans="1:13" x14ac:dyDescent="0.2">
      <c r="A512" s="20" t="s">
        <v>5789</v>
      </c>
      <c r="B512" s="25" t="s">
        <v>3607</v>
      </c>
      <c r="C512" s="25" t="s">
        <v>3608</v>
      </c>
      <c r="D512" s="20"/>
      <c r="E512" s="25" t="s">
        <v>4188</v>
      </c>
      <c r="F512" s="25">
        <v>49</v>
      </c>
      <c r="G512" s="25">
        <v>-93</v>
      </c>
      <c r="H512" s="25">
        <v>32410.1</v>
      </c>
      <c r="I512" s="25">
        <v>-115.7</v>
      </c>
      <c r="J512" s="25">
        <v>41</v>
      </c>
      <c r="K512" s="25">
        <v>-19</v>
      </c>
      <c r="L512" s="25">
        <v>12257</v>
      </c>
      <c r="M512" s="25">
        <v>2</v>
      </c>
    </row>
    <row r="513" spans="1:13" x14ac:dyDescent="0.2">
      <c r="A513" s="20" t="s">
        <v>5789</v>
      </c>
      <c r="B513" s="25" t="s">
        <v>3540</v>
      </c>
      <c r="C513" s="25" t="s">
        <v>3541</v>
      </c>
      <c r="D513" s="20"/>
      <c r="E513" s="25" t="s">
        <v>4189</v>
      </c>
      <c r="F513" s="25">
        <v>39</v>
      </c>
      <c r="G513" s="25">
        <v>-41</v>
      </c>
      <c r="H513" s="25">
        <v>39034</v>
      </c>
      <c r="I513" s="25">
        <v>-164.6</v>
      </c>
      <c r="J513" s="25">
        <v>29</v>
      </c>
      <c r="K513" s="25">
        <v>16</v>
      </c>
      <c r="L513" s="25">
        <v>13926</v>
      </c>
      <c r="M513" s="25">
        <v>-12</v>
      </c>
    </row>
    <row r="514" spans="1:13" x14ac:dyDescent="0.2">
      <c r="A514" s="20" t="s">
        <v>5789</v>
      </c>
      <c r="B514" s="25" t="s">
        <v>3536</v>
      </c>
      <c r="C514" s="25" t="s">
        <v>3537</v>
      </c>
      <c r="D514" s="20"/>
      <c r="E514" s="25" t="s">
        <v>4190</v>
      </c>
      <c r="F514" s="25">
        <v>26</v>
      </c>
      <c r="G514" s="25">
        <v>27</v>
      </c>
      <c r="H514" s="25">
        <v>24211.3</v>
      </c>
      <c r="I514" s="25">
        <v>-55.3</v>
      </c>
      <c r="J514" s="25">
        <v>42</v>
      </c>
      <c r="K514" s="25">
        <v>-22</v>
      </c>
      <c r="L514" s="25">
        <v>11250</v>
      </c>
      <c r="M514" s="25">
        <v>10</v>
      </c>
    </row>
    <row r="515" spans="1:13" x14ac:dyDescent="0.2">
      <c r="A515" s="20" t="s">
        <v>5789</v>
      </c>
      <c r="B515" s="25" t="s">
        <v>3722</v>
      </c>
      <c r="C515" s="25" t="s">
        <v>3723</v>
      </c>
      <c r="D515" s="20"/>
      <c r="E515" s="25" t="s">
        <v>4191</v>
      </c>
      <c r="F515" s="25">
        <v>25</v>
      </c>
      <c r="G515" s="25">
        <v>32</v>
      </c>
      <c r="H515" s="25">
        <v>13850.3</v>
      </c>
      <c r="I515" s="25">
        <v>21.1</v>
      </c>
      <c r="J515" s="25">
        <v>31</v>
      </c>
      <c r="K515" s="25">
        <v>10</v>
      </c>
      <c r="L515" s="25">
        <v>12137</v>
      </c>
      <c r="M515" s="25">
        <v>3</v>
      </c>
    </row>
    <row r="516" spans="1:13" x14ac:dyDescent="0.2">
      <c r="A516" s="20" t="s">
        <v>5789</v>
      </c>
      <c r="B516" s="25" t="s">
        <v>3951</v>
      </c>
      <c r="C516" s="25" t="s">
        <v>3953</v>
      </c>
      <c r="D516" s="20"/>
      <c r="E516" s="25" t="s">
        <v>4204</v>
      </c>
      <c r="F516" s="25">
        <v>18</v>
      </c>
      <c r="G516" s="25">
        <v>72</v>
      </c>
      <c r="H516" s="25">
        <v>7367</v>
      </c>
      <c r="I516" s="25">
        <v>79.5</v>
      </c>
      <c r="J516" s="25">
        <v>24</v>
      </c>
      <c r="K516" s="25">
        <v>43</v>
      </c>
      <c r="L516" s="25">
        <v>10383</v>
      </c>
      <c r="M516" s="25">
        <v>5</v>
      </c>
    </row>
    <row r="517" spans="1:13" x14ac:dyDescent="0.2">
      <c r="A517" s="20" t="s">
        <v>5789</v>
      </c>
      <c r="B517" s="25" t="s">
        <v>3789</v>
      </c>
      <c r="C517" s="25" t="s">
        <v>3790</v>
      </c>
      <c r="D517" s="20"/>
      <c r="E517" s="25" t="s">
        <v>4301</v>
      </c>
      <c r="F517" s="25">
        <v>47</v>
      </c>
      <c r="G517" s="25">
        <v>-35</v>
      </c>
      <c r="H517" s="25">
        <v>25249.8</v>
      </c>
      <c r="I517" s="25">
        <v>2.8</v>
      </c>
      <c r="J517" s="25">
        <v>44</v>
      </c>
      <c r="K517" s="25">
        <v>-5</v>
      </c>
      <c r="L517" s="25">
        <v>12003</v>
      </c>
      <c r="M517" s="25">
        <v>-10</v>
      </c>
    </row>
    <row r="518" spans="1:13" x14ac:dyDescent="0.2">
      <c r="A518" s="20" t="s">
        <v>5789</v>
      </c>
      <c r="B518" s="25" t="s">
        <v>3890</v>
      </c>
      <c r="C518" s="25" t="s">
        <v>3891</v>
      </c>
      <c r="D518" s="20"/>
      <c r="E518" s="25" t="s">
        <v>4302</v>
      </c>
      <c r="F518" s="25">
        <v>34</v>
      </c>
      <c r="G518" s="25">
        <v>13</v>
      </c>
      <c r="H518" s="25">
        <v>26406.3</v>
      </c>
      <c r="I518" s="25">
        <v>-2.1</v>
      </c>
      <c r="J518" s="25">
        <v>44</v>
      </c>
      <c r="K518" s="25">
        <v>-5</v>
      </c>
      <c r="L518" s="25">
        <v>11338</v>
      </c>
      <c r="M518" s="25">
        <v>-4</v>
      </c>
    </row>
    <row r="519" spans="1:13" x14ac:dyDescent="0.2">
      <c r="A519" s="20" t="s">
        <v>5789</v>
      </c>
      <c r="B519" s="25" t="s">
        <v>3992</v>
      </c>
      <c r="C519" s="25" t="s">
        <v>3993</v>
      </c>
      <c r="D519" s="20"/>
      <c r="E519" s="25" t="s">
        <v>4303</v>
      </c>
      <c r="F519" s="25">
        <v>30</v>
      </c>
      <c r="G519" s="25">
        <v>28</v>
      </c>
      <c r="H519" s="25">
        <v>16590.400000000001</v>
      </c>
      <c r="I519" s="25">
        <v>39.9</v>
      </c>
      <c r="J519" s="25">
        <v>49</v>
      </c>
      <c r="K519" s="25">
        <v>-17</v>
      </c>
      <c r="L519" s="25">
        <v>11170</v>
      </c>
      <c r="M519" s="25">
        <v>-2</v>
      </c>
    </row>
    <row r="520" spans="1:13" x14ac:dyDescent="0.2">
      <c r="A520" s="20" t="s">
        <v>5789</v>
      </c>
      <c r="B520" s="25" t="s">
        <v>3304</v>
      </c>
      <c r="C520" s="25" t="s">
        <v>3305</v>
      </c>
      <c r="D520" s="20"/>
      <c r="E520" s="25" t="s">
        <v>4323</v>
      </c>
      <c r="F520" s="25">
        <v>29</v>
      </c>
      <c r="G520" s="25">
        <v>11</v>
      </c>
      <c r="H520" s="25">
        <v>19321.400000000001</v>
      </c>
      <c r="I520" s="25">
        <v>-19.2</v>
      </c>
      <c r="J520" s="25">
        <v>59</v>
      </c>
      <c r="K520" s="25">
        <v>-71</v>
      </c>
      <c r="L520" s="25">
        <v>12452</v>
      </c>
      <c r="M520" s="25">
        <v>0</v>
      </c>
    </row>
    <row r="521" spans="1:13" x14ac:dyDescent="0.2">
      <c r="A521" s="20" t="s">
        <v>5789</v>
      </c>
      <c r="B521" s="25" t="s">
        <v>3949</v>
      </c>
      <c r="C521" s="25" t="s">
        <v>3950</v>
      </c>
      <c r="D521" s="20"/>
      <c r="E521" s="25" t="s">
        <v>4454</v>
      </c>
      <c r="F521" s="25">
        <v>20</v>
      </c>
      <c r="G521" s="25">
        <v>64</v>
      </c>
      <c r="H521" s="25">
        <v>9288.7000000000007</v>
      </c>
      <c r="I521" s="25">
        <v>71.2</v>
      </c>
      <c r="J521" s="25">
        <v>33</v>
      </c>
      <c r="K521" s="25">
        <v>21</v>
      </c>
      <c r="L521" s="25">
        <v>11010</v>
      </c>
      <c r="M521" s="25">
        <v>-1</v>
      </c>
    </row>
    <row r="522" spans="1:13" x14ac:dyDescent="0.2">
      <c r="A522" s="20" t="s">
        <v>5789</v>
      </c>
      <c r="B522" s="25" t="s">
        <v>3838</v>
      </c>
      <c r="C522" s="25" t="s">
        <v>3839</v>
      </c>
      <c r="D522" s="20"/>
      <c r="E522" s="25" t="s">
        <v>4456</v>
      </c>
      <c r="F522" s="25">
        <v>32</v>
      </c>
      <c r="G522" s="25">
        <v>20</v>
      </c>
      <c r="H522" s="25">
        <v>15034.9</v>
      </c>
      <c r="I522" s="25">
        <v>46.6</v>
      </c>
      <c r="J522" s="25">
        <v>32</v>
      </c>
      <c r="K522" s="25">
        <v>24</v>
      </c>
      <c r="L522" s="25">
        <v>10785</v>
      </c>
      <c r="M522" s="25">
        <v>1</v>
      </c>
    </row>
    <row r="523" spans="1:13" x14ac:dyDescent="0.2">
      <c r="A523" s="20" t="s">
        <v>5789</v>
      </c>
      <c r="B523" s="25" t="s">
        <v>3352</v>
      </c>
      <c r="C523" s="25" t="s">
        <v>3353</v>
      </c>
      <c r="D523" s="20"/>
      <c r="E523" s="25" t="s">
        <v>4467</v>
      </c>
      <c r="F523" s="25">
        <v>35</v>
      </c>
      <c r="G523" s="25">
        <v>-20</v>
      </c>
      <c r="H523" s="25">
        <v>28010.799999999999</v>
      </c>
      <c r="I523" s="25">
        <v>-83.3</v>
      </c>
      <c r="J523" s="25">
        <v>60</v>
      </c>
      <c r="K523" s="25">
        <v>-74</v>
      </c>
      <c r="L523" s="25">
        <v>12932</v>
      </c>
      <c r="M523" s="25">
        <v>-4</v>
      </c>
    </row>
    <row r="524" spans="1:13" x14ac:dyDescent="0.2">
      <c r="A524" s="20" t="s">
        <v>5789</v>
      </c>
      <c r="B524" s="25" t="s">
        <v>3364</v>
      </c>
      <c r="C524" s="25" t="s">
        <v>3365</v>
      </c>
      <c r="D524" s="20"/>
      <c r="E524" s="25" t="s">
        <v>4481</v>
      </c>
      <c r="F524" s="25">
        <v>34</v>
      </c>
      <c r="G524" s="25">
        <v>-15</v>
      </c>
      <c r="H524" s="25">
        <v>21801.7</v>
      </c>
      <c r="I524" s="25">
        <v>-37.5</v>
      </c>
      <c r="J524" s="25">
        <v>40</v>
      </c>
      <c r="K524" s="25">
        <v>-16</v>
      </c>
      <c r="L524" s="25">
        <v>13089</v>
      </c>
      <c r="M524" s="25">
        <v>-5</v>
      </c>
    </row>
    <row r="525" spans="1:13" x14ac:dyDescent="0.2">
      <c r="A525" s="20" t="s">
        <v>5789</v>
      </c>
      <c r="B525" s="25" t="s">
        <v>3844</v>
      </c>
      <c r="C525" s="25" t="s">
        <v>3845</v>
      </c>
      <c r="D525" s="20"/>
      <c r="E525" s="25" t="s">
        <v>4482</v>
      </c>
      <c r="F525" s="25">
        <v>38</v>
      </c>
      <c r="G525" s="25">
        <v>-2</v>
      </c>
      <c r="H525" s="25">
        <v>25944.3</v>
      </c>
      <c r="I525" s="25">
        <v>-0.2</v>
      </c>
      <c r="J525" s="25">
        <v>37</v>
      </c>
      <c r="K525" s="25">
        <v>12</v>
      </c>
      <c r="L525" s="25">
        <v>11400</v>
      </c>
      <c r="M525" s="25">
        <v>-5</v>
      </c>
    </row>
    <row r="526" spans="1:13" x14ac:dyDescent="0.2">
      <c r="A526" s="20" t="s">
        <v>5789</v>
      </c>
      <c r="B526" s="25" t="s">
        <v>3221</v>
      </c>
      <c r="C526" s="25" t="s">
        <v>3222</v>
      </c>
      <c r="D526" s="20"/>
      <c r="E526" s="25" t="s">
        <v>4488</v>
      </c>
      <c r="F526" s="25">
        <v>36</v>
      </c>
      <c r="G526" s="25">
        <v>-25</v>
      </c>
      <c r="H526" s="25">
        <v>28412.6</v>
      </c>
      <c r="I526" s="25">
        <v>-86.3</v>
      </c>
      <c r="J526" s="25">
        <v>59</v>
      </c>
      <c r="K526" s="25">
        <v>-71</v>
      </c>
      <c r="L526" s="25">
        <v>12717</v>
      </c>
      <c r="M526" s="25">
        <v>-2</v>
      </c>
    </row>
    <row r="527" spans="1:13" x14ac:dyDescent="0.2">
      <c r="A527" s="20" t="s">
        <v>5789</v>
      </c>
      <c r="B527" s="25" t="s">
        <v>3310</v>
      </c>
      <c r="C527" s="25" t="s">
        <v>3311</v>
      </c>
      <c r="D527" s="20"/>
      <c r="E527" s="25" t="s">
        <v>4489</v>
      </c>
      <c r="F527" s="25">
        <v>46</v>
      </c>
      <c r="G527" s="25">
        <v>-78</v>
      </c>
      <c r="H527" s="25">
        <v>29168.7</v>
      </c>
      <c r="I527" s="25">
        <v>-91.8</v>
      </c>
      <c r="J527" s="25">
        <v>55</v>
      </c>
      <c r="K527" s="25">
        <v>-60</v>
      </c>
      <c r="L527" s="25">
        <v>12411</v>
      </c>
      <c r="M527" s="25">
        <v>1</v>
      </c>
    </row>
    <row r="528" spans="1:13" x14ac:dyDescent="0.2">
      <c r="A528" s="20" t="s">
        <v>5789</v>
      </c>
      <c r="B528" s="25" t="s">
        <v>3974</v>
      </c>
      <c r="C528" s="25" t="s">
        <v>3975</v>
      </c>
      <c r="D528" s="20"/>
      <c r="E528" s="25" t="s">
        <v>4490</v>
      </c>
      <c r="F528" s="25">
        <v>29</v>
      </c>
      <c r="G528" s="25">
        <v>31</v>
      </c>
      <c r="H528" s="25">
        <v>19191</v>
      </c>
      <c r="I528" s="25">
        <v>28.8</v>
      </c>
      <c r="J528" s="25">
        <v>45</v>
      </c>
      <c r="K528" s="25">
        <v>-8</v>
      </c>
      <c r="L528" s="25">
        <v>10962</v>
      </c>
      <c r="M528" s="25">
        <v>-1</v>
      </c>
    </row>
    <row r="529" spans="1:13" x14ac:dyDescent="0.2">
      <c r="A529" s="20" t="s">
        <v>5789</v>
      </c>
      <c r="B529" s="25" t="s">
        <v>3434</v>
      </c>
      <c r="C529" s="25" t="s">
        <v>3435</v>
      </c>
      <c r="D529" s="20"/>
      <c r="E529" s="25" t="s">
        <v>4501</v>
      </c>
      <c r="F529" s="25">
        <v>35</v>
      </c>
      <c r="G529" s="25">
        <v>-20</v>
      </c>
      <c r="H529" s="25">
        <v>32002.7</v>
      </c>
      <c r="I529" s="25">
        <v>-112.7</v>
      </c>
      <c r="J529" s="25">
        <v>50</v>
      </c>
      <c r="K529" s="25">
        <v>-45</v>
      </c>
      <c r="L529" s="25">
        <v>13369</v>
      </c>
      <c r="M529" s="25">
        <v>-7</v>
      </c>
    </row>
    <row r="530" spans="1:13" x14ac:dyDescent="0.2">
      <c r="A530" s="20" t="s">
        <v>5789</v>
      </c>
      <c r="B530" s="25" t="s">
        <v>3754</v>
      </c>
      <c r="C530" s="25" t="s">
        <v>3755</v>
      </c>
      <c r="D530" s="20"/>
      <c r="E530" s="25" t="s">
        <v>4540</v>
      </c>
      <c r="F530" s="25">
        <v>20</v>
      </c>
      <c r="G530" s="25">
        <v>58</v>
      </c>
      <c r="H530" s="25">
        <v>9642.4</v>
      </c>
      <c r="I530" s="25">
        <v>52.1</v>
      </c>
      <c r="J530" s="25">
        <v>51</v>
      </c>
      <c r="K530" s="25">
        <v>-48</v>
      </c>
      <c r="L530" s="25">
        <v>12299</v>
      </c>
      <c r="M530" s="25">
        <v>1</v>
      </c>
    </row>
    <row r="531" spans="1:13" x14ac:dyDescent="0.2">
      <c r="A531" s="20" t="s">
        <v>5789</v>
      </c>
      <c r="B531" s="25" t="s">
        <v>3859</v>
      </c>
      <c r="C531" s="25" t="s">
        <v>3860</v>
      </c>
      <c r="D531" s="20"/>
      <c r="E531" s="25" t="s">
        <v>4544</v>
      </c>
      <c r="F531" s="25">
        <v>27</v>
      </c>
      <c r="G531" s="25">
        <v>39</v>
      </c>
      <c r="H531" s="25">
        <v>16202.5</v>
      </c>
      <c r="I531" s="25">
        <v>41.6</v>
      </c>
      <c r="J531" s="25">
        <v>31</v>
      </c>
      <c r="K531" s="25">
        <v>26</v>
      </c>
      <c r="L531" s="25">
        <v>11303</v>
      </c>
      <c r="M531" s="25">
        <v>-4</v>
      </c>
    </row>
    <row r="532" spans="1:13" x14ac:dyDescent="0.2">
      <c r="A532" s="20" t="s">
        <v>5789</v>
      </c>
      <c r="B532" s="25" t="s">
        <v>3480</v>
      </c>
      <c r="C532" s="25" t="s">
        <v>3481</v>
      </c>
      <c r="D532" s="20"/>
      <c r="E532" s="25" t="s">
        <v>4545</v>
      </c>
      <c r="F532" s="25">
        <v>55</v>
      </c>
      <c r="G532" s="25">
        <v>-125</v>
      </c>
      <c r="H532" s="25">
        <v>52104.6</v>
      </c>
      <c r="I532" s="25">
        <v>-260.89999999999998</v>
      </c>
      <c r="J532" s="25">
        <v>49</v>
      </c>
      <c r="K532" s="25">
        <v>-42</v>
      </c>
      <c r="L532" s="25">
        <v>13728</v>
      </c>
      <c r="M532" s="25">
        <v>-10</v>
      </c>
    </row>
    <row r="533" spans="1:13" x14ac:dyDescent="0.2">
      <c r="A533" s="20" t="s">
        <v>5789</v>
      </c>
      <c r="B533" s="25" t="s">
        <v>3370</v>
      </c>
      <c r="C533" s="25" t="s">
        <v>3371</v>
      </c>
      <c r="D533" s="20"/>
      <c r="E533" s="25" t="s">
        <v>4546</v>
      </c>
      <c r="F533" s="25">
        <v>41</v>
      </c>
      <c r="G533" s="25">
        <v>-51</v>
      </c>
      <c r="H533" s="25">
        <v>30225.7</v>
      </c>
      <c r="I533" s="25">
        <v>-99.6</v>
      </c>
      <c r="J533" s="25">
        <v>38</v>
      </c>
      <c r="K533" s="25">
        <v>-10</v>
      </c>
      <c r="L533" s="25">
        <v>13775</v>
      </c>
      <c r="M533" s="25">
        <v>-10</v>
      </c>
    </row>
    <row r="534" spans="1:13" x14ac:dyDescent="0.2">
      <c r="A534" s="20" t="s">
        <v>5789</v>
      </c>
      <c r="B534" s="25" t="s">
        <v>3512</v>
      </c>
      <c r="C534" s="25" t="s">
        <v>3513</v>
      </c>
      <c r="D534" s="20"/>
      <c r="E534" s="25" t="s">
        <v>4547</v>
      </c>
      <c r="F534" s="25">
        <v>38</v>
      </c>
      <c r="G534" s="25">
        <v>-36</v>
      </c>
      <c r="H534" s="25">
        <v>35012.5</v>
      </c>
      <c r="I534" s="25">
        <v>-134.9</v>
      </c>
      <c r="J534" s="25">
        <v>46</v>
      </c>
      <c r="K534" s="25">
        <v>-34</v>
      </c>
      <c r="L534" s="25">
        <v>12922</v>
      </c>
      <c r="M534" s="25">
        <v>-4</v>
      </c>
    </row>
    <row r="535" spans="1:13" x14ac:dyDescent="0.2">
      <c r="A535" s="20" t="s">
        <v>5789</v>
      </c>
      <c r="B535" s="25" t="s">
        <v>3350</v>
      </c>
      <c r="C535" s="25" t="s">
        <v>3351</v>
      </c>
      <c r="D535" s="20"/>
      <c r="E535" s="25" t="s">
        <v>4548</v>
      </c>
      <c r="F535" s="25">
        <v>39</v>
      </c>
      <c r="G535" s="25">
        <v>-41</v>
      </c>
      <c r="H535" s="25">
        <v>33941.5</v>
      </c>
      <c r="I535" s="25">
        <v>-127</v>
      </c>
      <c r="J535" s="25">
        <v>46</v>
      </c>
      <c r="K535" s="25">
        <v>-34</v>
      </c>
      <c r="L535" s="25">
        <v>13221</v>
      </c>
      <c r="M535" s="25">
        <v>-6</v>
      </c>
    </row>
    <row r="536" spans="1:13" x14ac:dyDescent="0.2">
      <c r="A536" s="20" t="s">
        <v>5789</v>
      </c>
      <c r="B536" s="25" t="s">
        <v>4004</v>
      </c>
      <c r="C536" s="25" t="s">
        <v>4005</v>
      </c>
      <c r="D536" s="20"/>
      <c r="E536" s="25" t="s">
        <v>4551</v>
      </c>
      <c r="F536" s="25">
        <v>39</v>
      </c>
      <c r="G536" s="25">
        <v>-6</v>
      </c>
      <c r="H536" s="25">
        <v>24409.200000000001</v>
      </c>
      <c r="I536" s="25">
        <v>6.4</v>
      </c>
      <c r="J536" s="25">
        <v>65</v>
      </c>
      <c r="K536" s="25">
        <v>-55</v>
      </c>
      <c r="L536" s="25">
        <v>10487</v>
      </c>
      <c r="M536" s="25">
        <v>4</v>
      </c>
    </row>
    <row r="537" spans="1:13" x14ac:dyDescent="0.2">
      <c r="A537" s="20" t="s">
        <v>5789</v>
      </c>
      <c r="B537" s="25" t="s">
        <v>3231</v>
      </c>
      <c r="C537" s="25" t="s">
        <v>3232</v>
      </c>
      <c r="D537" s="20"/>
      <c r="E537" s="25" t="s">
        <v>4556</v>
      </c>
      <c r="F537" s="25">
        <v>38</v>
      </c>
      <c r="G537" s="25">
        <v>-36</v>
      </c>
      <c r="H537" s="25">
        <v>24198.799999999999</v>
      </c>
      <c r="I537" s="25">
        <v>-55.2</v>
      </c>
      <c r="J537" s="25">
        <v>43</v>
      </c>
      <c r="K537" s="25">
        <v>-25</v>
      </c>
      <c r="L537" s="25">
        <v>13624</v>
      </c>
      <c r="M537" s="25">
        <v>-9</v>
      </c>
    </row>
    <row r="538" spans="1:13" x14ac:dyDescent="0.2">
      <c r="A538" s="20" t="s">
        <v>5789</v>
      </c>
      <c r="B538" s="25" t="s">
        <v>3795</v>
      </c>
      <c r="C538" s="25" t="s">
        <v>3796</v>
      </c>
      <c r="D538" s="20"/>
      <c r="E538" s="25" t="s">
        <v>4558</v>
      </c>
      <c r="F538" s="25">
        <v>23</v>
      </c>
      <c r="G538" s="25">
        <v>53</v>
      </c>
      <c r="H538" s="25">
        <v>11391.7</v>
      </c>
      <c r="I538" s="25">
        <v>62.2</v>
      </c>
      <c r="J538" s="25">
        <v>64</v>
      </c>
      <c r="K538" s="25">
        <v>-53</v>
      </c>
      <c r="L538" s="25">
        <v>11701</v>
      </c>
      <c r="M538" s="25">
        <v>-7</v>
      </c>
    </row>
    <row r="539" spans="1:13" x14ac:dyDescent="0.2">
      <c r="A539" s="20" t="s">
        <v>5789</v>
      </c>
      <c r="B539" s="25" t="s">
        <v>3550</v>
      </c>
      <c r="C539" s="25" t="s">
        <v>3551</v>
      </c>
      <c r="D539" s="20"/>
      <c r="E539" s="25" t="s">
        <v>4559</v>
      </c>
      <c r="F539" s="25">
        <v>48</v>
      </c>
      <c r="G539" s="25">
        <v>-88</v>
      </c>
      <c r="H539" s="25">
        <v>35666.800000000003</v>
      </c>
      <c r="I539" s="25">
        <v>-139.69999999999999</v>
      </c>
      <c r="J539" s="25">
        <v>47</v>
      </c>
      <c r="K539" s="25">
        <v>-37</v>
      </c>
      <c r="L539" s="25">
        <v>13027</v>
      </c>
      <c r="M539" s="25">
        <v>-4</v>
      </c>
    </row>
    <row r="540" spans="1:13" x14ac:dyDescent="0.2">
      <c r="A540" s="20" t="s">
        <v>5789</v>
      </c>
      <c r="B540" s="25" t="s">
        <v>3817</v>
      </c>
      <c r="C540" s="25" t="s">
        <v>3818</v>
      </c>
      <c r="D540" s="20"/>
      <c r="E540" s="25" t="s">
        <v>4561</v>
      </c>
      <c r="F540" s="25">
        <v>42</v>
      </c>
      <c r="G540" s="25">
        <v>-17</v>
      </c>
      <c r="H540" s="25">
        <v>23556</v>
      </c>
      <c r="I540" s="25">
        <v>10.1</v>
      </c>
      <c r="J540" s="25">
        <v>31</v>
      </c>
      <c r="K540" s="25">
        <v>26</v>
      </c>
      <c r="L540" s="25">
        <v>11215</v>
      </c>
      <c r="M540" s="25">
        <v>-3</v>
      </c>
    </row>
    <row r="541" spans="1:13" x14ac:dyDescent="0.2">
      <c r="A541" s="20" t="s">
        <v>5789</v>
      </c>
      <c r="B541" s="25" t="s">
        <v>3670</v>
      </c>
      <c r="C541" s="25" t="s">
        <v>3671</v>
      </c>
      <c r="D541" s="20"/>
      <c r="E541" s="25" t="s">
        <v>4562</v>
      </c>
      <c r="F541" s="25">
        <v>31</v>
      </c>
      <c r="G541" s="25">
        <v>1</v>
      </c>
      <c r="H541" s="25">
        <v>19683.400000000001</v>
      </c>
      <c r="I541" s="25">
        <v>-21.9</v>
      </c>
      <c r="J541" s="25">
        <v>50</v>
      </c>
      <c r="K541" s="25">
        <v>-45</v>
      </c>
      <c r="L541" s="25">
        <v>11956</v>
      </c>
      <c r="M541" s="25">
        <v>4</v>
      </c>
    </row>
    <row r="542" spans="1:13" x14ac:dyDescent="0.2">
      <c r="A542" s="20" t="s">
        <v>5789</v>
      </c>
      <c r="B542" s="25" t="s">
        <v>3822</v>
      </c>
      <c r="C542" s="25" t="s">
        <v>3823</v>
      </c>
      <c r="D542" s="20"/>
      <c r="E542" s="25" t="s">
        <v>4563</v>
      </c>
      <c r="F542" s="25">
        <v>17</v>
      </c>
      <c r="G542" s="25">
        <v>75</v>
      </c>
      <c r="H542" s="25">
        <v>7768.3</v>
      </c>
      <c r="I542" s="25">
        <v>77.7</v>
      </c>
      <c r="J542" s="25">
        <v>30</v>
      </c>
      <c r="K542" s="25">
        <v>28</v>
      </c>
      <c r="L542" s="25">
        <v>10830</v>
      </c>
      <c r="M542" s="25">
        <v>1</v>
      </c>
    </row>
    <row r="543" spans="1:13" x14ac:dyDescent="0.2">
      <c r="A543" s="20" t="s">
        <v>5789</v>
      </c>
      <c r="B543" s="25" t="s">
        <v>3578</v>
      </c>
      <c r="C543" s="25" t="s">
        <v>3579</v>
      </c>
      <c r="D543" s="20"/>
      <c r="E543" s="25" t="s">
        <v>4564</v>
      </c>
      <c r="F543" s="25">
        <v>34</v>
      </c>
      <c r="G543" s="25">
        <v>-15</v>
      </c>
      <c r="H543" s="25">
        <v>29424.799999999999</v>
      </c>
      <c r="I543" s="25">
        <v>-93.7</v>
      </c>
      <c r="J543" s="25">
        <v>39</v>
      </c>
      <c r="K543" s="25">
        <v>-13</v>
      </c>
      <c r="L543" s="25">
        <v>11618</v>
      </c>
      <c r="M543" s="25">
        <v>7</v>
      </c>
    </row>
    <row r="544" spans="1:13" x14ac:dyDescent="0.2">
      <c r="A544" s="20" t="s">
        <v>5789</v>
      </c>
      <c r="B544" s="25" t="s">
        <v>3623</v>
      </c>
      <c r="C544" s="25" t="s">
        <v>3624</v>
      </c>
      <c r="D544" s="20"/>
      <c r="E544" s="25" t="s">
        <v>4565</v>
      </c>
      <c r="F544" s="25">
        <v>49</v>
      </c>
      <c r="G544" s="25">
        <v>-93</v>
      </c>
      <c r="H544" s="25">
        <v>38101.800000000003</v>
      </c>
      <c r="I544" s="25">
        <v>-157.69999999999999</v>
      </c>
      <c r="J544" s="25">
        <v>44</v>
      </c>
      <c r="K544" s="25">
        <v>-28</v>
      </c>
      <c r="L544" s="25">
        <v>12780</v>
      </c>
      <c r="M544" s="25">
        <v>-2</v>
      </c>
    </row>
    <row r="545" spans="1:13" x14ac:dyDescent="0.2">
      <c r="A545" s="20" t="s">
        <v>5789</v>
      </c>
      <c r="B545" s="25" t="s">
        <v>3641</v>
      </c>
      <c r="C545" s="25" t="s">
        <v>3642</v>
      </c>
      <c r="D545" s="20"/>
      <c r="E545" s="25" t="s">
        <v>4566</v>
      </c>
      <c r="F545" s="25">
        <v>44</v>
      </c>
      <c r="G545" s="25">
        <v>-67</v>
      </c>
      <c r="H545" s="25">
        <v>29739.7</v>
      </c>
      <c r="I545" s="25">
        <v>-96</v>
      </c>
      <c r="J545" s="25">
        <v>64</v>
      </c>
      <c r="K545" s="25">
        <v>-86</v>
      </c>
      <c r="L545" s="25">
        <v>12506</v>
      </c>
      <c r="M545" s="25">
        <v>0</v>
      </c>
    </row>
    <row r="546" spans="1:13" x14ac:dyDescent="0.2">
      <c r="A546" s="20" t="s">
        <v>5789</v>
      </c>
      <c r="B546" s="25" t="s">
        <v>3609</v>
      </c>
      <c r="C546" s="25" t="s">
        <v>3610</v>
      </c>
      <c r="D546" s="20"/>
      <c r="E546" s="25" t="s">
        <v>4579</v>
      </c>
      <c r="F546" s="25">
        <v>49</v>
      </c>
      <c r="G546" s="25">
        <v>-93</v>
      </c>
      <c r="H546" s="25">
        <v>42163.9</v>
      </c>
      <c r="I546" s="25">
        <v>-187.6</v>
      </c>
      <c r="J546" s="25">
        <v>45</v>
      </c>
      <c r="K546" s="25">
        <v>-31</v>
      </c>
      <c r="L546" s="25">
        <v>12616</v>
      </c>
      <c r="M546" s="25">
        <v>-1</v>
      </c>
    </row>
    <row r="547" spans="1:13" x14ac:dyDescent="0.2">
      <c r="A547" s="20" t="s">
        <v>5789</v>
      </c>
      <c r="B547" s="25" t="s">
        <v>3746</v>
      </c>
      <c r="C547" s="25" t="s">
        <v>3747</v>
      </c>
      <c r="D547" s="20"/>
      <c r="E547" s="25" t="s">
        <v>4733</v>
      </c>
      <c r="F547" s="25">
        <v>31</v>
      </c>
      <c r="G547" s="25">
        <v>1</v>
      </c>
      <c r="H547" s="25">
        <v>20945.3</v>
      </c>
      <c r="I547" s="25">
        <v>-31.2</v>
      </c>
      <c r="J547" s="25">
        <v>31</v>
      </c>
      <c r="K547" s="25">
        <v>10</v>
      </c>
      <c r="L547" s="25">
        <v>12931</v>
      </c>
      <c r="M547" s="25">
        <v>-4</v>
      </c>
    </row>
    <row r="548" spans="1:13" x14ac:dyDescent="0.2">
      <c r="A548" s="20" t="s">
        <v>5789</v>
      </c>
      <c r="B548" s="25" t="s">
        <v>3714</v>
      </c>
      <c r="C548" s="25" t="s">
        <v>3715</v>
      </c>
      <c r="D548" s="20"/>
      <c r="E548" s="25" t="s">
        <v>4967</v>
      </c>
      <c r="F548" s="25">
        <v>39</v>
      </c>
      <c r="G548" s="25">
        <v>-41</v>
      </c>
      <c r="H548" s="25">
        <v>25009.4</v>
      </c>
      <c r="I548" s="25">
        <v>-61.2</v>
      </c>
      <c r="J548" s="25">
        <v>35</v>
      </c>
      <c r="K548" s="25">
        <v>-2</v>
      </c>
      <c r="L548" s="25">
        <v>12154</v>
      </c>
      <c r="M548" s="25">
        <v>3</v>
      </c>
    </row>
    <row r="549" spans="1:13" x14ac:dyDescent="0.2">
      <c r="A549" s="20" t="s">
        <v>5789</v>
      </c>
      <c r="B549" s="25" t="s">
        <v>3771</v>
      </c>
      <c r="C549" s="25" t="s">
        <v>3772</v>
      </c>
      <c r="D549" s="20"/>
      <c r="E549" s="25" t="s">
        <v>4968</v>
      </c>
      <c r="F549" s="25">
        <v>27</v>
      </c>
      <c r="G549" s="25">
        <v>22</v>
      </c>
      <c r="H549" s="25">
        <v>18632.400000000001</v>
      </c>
      <c r="I549" s="25">
        <v>-14.2</v>
      </c>
      <c r="J549" s="25">
        <v>30</v>
      </c>
      <c r="K549" s="25">
        <v>13</v>
      </c>
      <c r="L549" s="25">
        <v>11964</v>
      </c>
      <c r="M549" s="25">
        <v>4</v>
      </c>
    </row>
    <row r="550" spans="1:13" x14ac:dyDescent="0.2">
      <c r="A550" s="20" t="s">
        <v>5789</v>
      </c>
      <c r="B550" s="25" t="s">
        <v>4022</v>
      </c>
      <c r="C550" s="25" t="s">
        <v>4023</v>
      </c>
      <c r="D550" s="20"/>
      <c r="E550" s="25" t="s">
        <v>4969</v>
      </c>
      <c r="F550" s="25">
        <v>23</v>
      </c>
      <c r="G550" s="25">
        <v>53</v>
      </c>
      <c r="H550" s="25">
        <v>10616.2</v>
      </c>
      <c r="I550" s="25">
        <v>65.5</v>
      </c>
      <c r="J550" s="25">
        <v>33</v>
      </c>
      <c r="K550" s="25">
        <v>21</v>
      </c>
      <c r="L550" s="25">
        <v>10782</v>
      </c>
      <c r="M550" s="25">
        <v>1</v>
      </c>
    </row>
    <row r="551" spans="1:13" x14ac:dyDescent="0.2">
      <c r="A551" s="20" t="s">
        <v>5789</v>
      </c>
      <c r="B551" s="25" t="s">
        <v>3356</v>
      </c>
      <c r="C551" s="25" t="s">
        <v>3357</v>
      </c>
      <c r="D551" s="20"/>
      <c r="E551" s="25" t="s">
        <v>4970</v>
      </c>
      <c r="F551" s="25">
        <v>24</v>
      </c>
      <c r="G551" s="25">
        <v>37</v>
      </c>
      <c r="H551" s="25">
        <v>14997.5</v>
      </c>
      <c r="I551" s="25">
        <v>12.6</v>
      </c>
      <c r="J551" s="25">
        <v>39</v>
      </c>
      <c r="K551" s="25">
        <v>-13</v>
      </c>
      <c r="L551" s="25">
        <v>12880</v>
      </c>
      <c r="M551" s="25">
        <v>-3</v>
      </c>
    </row>
    <row r="552" spans="1:13" x14ac:dyDescent="0.2">
      <c r="A552" s="20" t="s">
        <v>5789</v>
      </c>
      <c r="B552" s="25" t="s">
        <v>3935</v>
      </c>
      <c r="C552" s="25" t="s">
        <v>3936</v>
      </c>
      <c r="D552" s="20"/>
      <c r="E552" s="25" t="s">
        <v>4971</v>
      </c>
      <c r="F552" s="25">
        <v>33</v>
      </c>
      <c r="G552" s="25">
        <v>17</v>
      </c>
      <c r="H552" s="25">
        <v>15497.3</v>
      </c>
      <c r="I552" s="25">
        <v>44.6</v>
      </c>
      <c r="J552" s="25">
        <v>36</v>
      </c>
      <c r="K552" s="25">
        <v>14</v>
      </c>
      <c r="L552" s="25">
        <v>10747</v>
      </c>
      <c r="M552" s="25">
        <v>1</v>
      </c>
    </row>
    <row r="553" spans="1:13" x14ac:dyDescent="0.2">
      <c r="A553" s="20" t="s">
        <v>5789</v>
      </c>
      <c r="B553" s="25" t="s">
        <v>3643</v>
      </c>
      <c r="C553" s="25" t="s">
        <v>3644</v>
      </c>
      <c r="D553" s="20"/>
      <c r="E553" s="25" t="s">
        <v>4972</v>
      </c>
      <c r="F553" s="25">
        <v>29</v>
      </c>
      <c r="G553" s="25">
        <v>11</v>
      </c>
      <c r="H553" s="25">
        <v>19113.3</v>
      </c>
      <c r="I553" s="25">
        <v>-17.7</v>
      </c>
      <c r="J553" s="25">
        <v>40</v>
      </c>
      <c r="K553" s="25">
        <v>-16</v>
      </c>
      <c r="L553" s="25">
        <v>11949</v>
      </c>
      <c r="M553" s="25">
        <v>4</v>
      </c>
    </row>
    <row r="554" spans="1:13" x14ac:dyDescent="0.2">
      <c r="A554" s="20" t="s">
        <v>5789</v>
      </c>
      <c r="B554" s="25" t="s">
        <v>3742</v>
      </c>
      <c r="C554" s="25" t="s">
        <v>3743</v>
      </c>
      <c r="D554" s="20"/>
      <c r="E554" s="25" t="s">
        <v>4973</v>
      </c>
      <c r="F554" s="25">
        <v>27</v>
      </c>
      <c r="G554" s="25">
        <v>22</v>
      </c>
      <c r="H554" s="25">
        <v>24742.6</v>
      </c>
      <c r="I554" s="25">
        <v>-59.2</v>
      </c>
      <c r="J554" s="25">
        <v>50</v>
      </c>
      <c r="K554" s="25">
        <v>-45</v>
      </c>
      <c r="L554" s="25">
        <v>13769</v>
      </c>
      <c r="M554" s="25">
        <v>-10</v>
      </c>
    </row>
    <row r="555" spans="1:13" x14ac:dyDescent="0.2">
      <c r="A555" s="20" t="s">
        <v>5789</v>
      </c>
      <c r="B555" s="25" t="s">
        <v>3542</v>
      </c>
      <c r="C555" s="25" t="s">
        <v>3543</v>
      </c>
      <c r="D555" s="20"/>
      <c r="E555" s="25" t="s">
        <v>4974</v>
      </c>
      <c r="F555" s="25">
        <v>54</v>
      </c>
      <c r="G555" s="25">
        <v>-119</v>
      </c>
      <c r="H555" s="25">
        <v>40285.199999999997</v>
      </c>
      <c r="I555" s="25">
        <v>-173.8</v>
      </c>
      <c r="J555" s="25">
        <v>41</v>
      </c>
      <c r="K555" s="25">
        <v>-19</v>
      </c>
      <c r="L555" s="25">
        <v>11861</v>
      </c>
      <c r="M555" s="25">
        <v>5</v>
      </c>
    </row>
    <row r="556" spans="1:13" x14ac:dyDescent="0.2">
      <c r="A556" s="20" t="s">
        <v>5789</v>
      </c>
      <c r="B556" s="25" t="s">
        <v>3546</v>
      </c>
      <c r="C556" s="25" t="s">
        <v>3547</v>
      </c>
      <c r="D556" s="20"/>
      <c r="E556" s="25" t="s">
        <v>4975</v>
      </c>
      <c r="F556" s="25">
        <v>43</v>
      </c>
      <c r="G556" s="25">
        <v>-62</v>
      </c>
      <c r="H556" s="25">
        <v>34814.6</v>
      </c>
      <c r="I556" s="25">
        <v>-133.4</v>
      </c>
      <c r="J556" s="25">
        <v>49</v>
      </c>
      <c r="K556" s="25">
        <v>-42</v>
      </c>
      <c r="L556" s="25">
        <v>13262</v>
      </c>
      <c r="M556" s="25">
        <v>-6</v>
      </c>
    </row>
    <row r="557" spans="1:13" x14ac:dyDescent="0.2">
      <c r="A557" s="20" t="s">
        <v>5789</v>
      </c>
      <c r="B557" s="25" t="s">
        <v>3548</v>
      </c>
      <c r="C557" s="25" t="s">
        <v>3549</v>
      </c>
      <c r="D557" s="20"/>
      <c r="E557" s="25" t="s">
        <v>4976</v>
      </c>
      <c r="F557" s="25">
        <v>31</v>
      </c>
      <c r="G557" s="25">
        <v>1</v>
      </c>
      <c r="H557" s="25">
        <v>26119.1</v>
      </c>
      <c r="I557" s="25">
        <v>-69.3</v>
      </c>
      <c r="J557" s="25">
        <v>26</v>
      </c>
      <c r="K557" s="25">
        <v>24</v>
      </c>
      <c r="L557" s="25">
        <v>13180</v>
      </c>
      <c r="M557" s="25">
        <v>-6</v>
      </c>
    </row>
    <row r="558" spans="1:13" x14ac:dyDescent="0.2">
      <c r="A558" s="20" t="s">
        <v>5789</v>
      </c>
      <c r="B558" s="25" t="s">
        <v>3590</v>
      </c>
      <c r="C558" s="25" t="s">
        <v>3592</v>
      </c>
      <c r="D558" s="20"/>
      <c r="E558" s="25" t="s">
        <v>4977</v>
      </c>
      <c r="F558" s="25">
        <v>66</v>
      </c>
      <c r="G558" s="25">
        <v>-182</v>
      </c>
      <c r="H558" s="25">
        <v>49605.8</v>
      </c>
      <c r="I558" s="25">
        <v>-242.5</v>
      </c>
      <c r="J558" s="25">
        <v>42</v>
      </c>
      <c r="K558" s="25">
        <v>-22</v>
      </c>
      <c r="L558" s="25">
        <v>12891</v>
      </c>
      <c r="M558" s="25">
        <v>-3</v>
      </c>
    </row>
    <row r="559" spans="1:13" x14ac:dyDescent="0.2">
      <c r="A559" s="20" t="s">
        <v>5789</v>
      </c>
      <c r="B559" s="25" t="s">
        <v>3593</v>
      </c>
      <c r="C559" s="25" t="s">
        <v>3594</v>
      </c>
      <c r="D559" s="20"/>
      <c r="E559" s="25" t="s">
        <v>4978</v>
      </c>
      <c r="F559" s="25">
        <v>65</v>
      </c>
      <c r="G559" s="25">
        <v>-177</v>
      </c>
      <c r="H559" s="25">
        <v>51823</v>
      </c>
      <c r="I559" s="25">
        <v>-258.8</v>
      </c>
      <c r="J559" s="25">
        <v>61</v>
      </c>
      <c r="K559" s="25">
        <v>-77</v>
      </c>
      <c r="L559" s="25">
        <v>13216</v>
      </c>
      <c r="M559" s="25">
        <v>-6</v>
      </c>
    </row>
    <row r="560" spans="1:13" x14ac:dyDescent="0.2">
      <c r="A560" s="20" t="s">
        <v>5789</v>
      </c>
      <c r="B560" s="25" t="s">
        <v>3595</v>
      </c>
      <c r="C560" s="25" t="s">
        <v>3596</v>
      </c>
      <c r="D560" s="20"/>
      <c r="E560" s="25" t="s">
        <v>4979</v>
      </c>
      <c r="F560" s="25">
        <v>52</v>
      </c>
      <c r="G560" s="25">
        <v>-109</v>
      </c>
      <c r="H560" s="25">
        <v>44182.8</v>
      </c>
      <c r="I560" s="25">
        <v>-202.5</v>
      </c>
      <c r="J560" s="25">
        <v>55</v>
      </c>
      <c r="K560" s="25">
        <v>-60</v>
      </c>
      <c r="L560" s="25">
        <v>13907</v>
      </c>
      <c r="M560" s="25">
        <v>-11</v>
      </c>
    </row>
    <row r="561" spans="1:13" x14ac:dyDescent="0.2">
      <c r="A561" s="20" t="s">
        <v>5789</v>
      </c>
      <c r="B561" s="25" t="s">
        <v>3597</v>
      </c>
      <c r="C561" s="25" t="s">
        <v>3598</v>
      </c>
      <c r="D561" s="20"/>
      <c r="E561" s="25" t="s">
        <v>4980</v>
      </c>
      <c r="F561" s="25">
        <v>46</v>
      </c>
      <c r="G561" s="25">
        <v>-78</v>
      </c>
      <c r="H561" s="25">
        <v>41586.9</v>
      </c>
      <c r="I561" s="25">
        <v>-183.4</v>
      </c>
      <c r="J561" s="25">
        <v>55</v>
      </c>
      <c r="K561" s="25">
        <v>-60</v>
      </c>
      <c r="L561" s="25">
        <v>14197</v>
      </c>
      <c r="M561" s="25">
        <v>-14</v>
      </c>
    </row>
    <row r="562" spans="1:13" x14ac:dyDescent="0.2">
      <c r="A562" s="20" t="s">
        <v>5789</v>
      </c>
      <c r="B562" s="25" t="s">
        <v>3601</v>
      </c>
      <c r="C562" s="25" t="s">
        <v>3602</v>
      </c>
      <c r="D562" s="20"/>
      <c r="E562" s="25" t="s">
        <v>4981</v>
      </c>
      <c r="F562" s="25">
        <v>48</v>
      </c>
      <c r="G562" s="25">
        <v>-88</v>
      </c>
      <c r="H562" s="25">
        <v>46031.5</v>
      </c>
      <c r="I562" s="25">
        <v>-216.1</v>
      </c>
      <c r="J562" s="25">
        <v>43</v>
      </c>
      <c r="K562" s="25">
        <v>-25</v>
      </c>
      <c r="L562" s="25">
        <v>13848</v>
      </c>
      <c r="M562" s="25">
        <v>-11</v>
      </c>
    </row>
    <row r="563" spans="1:13" x14ac:dyDescent="0.2">
      <c r="A563" s="20" t="s">
        <v>5789</v>
      </c>
      <c r="B563" s="25" t="s">
        <v>3603</v>
      </c>
      <c r="C563" s="25" t="s">
        <v>3604</v>
      </c>
      <c r="D563" s="20"/>
      <c r="E563" s="25" t="s">
        <v>4982</v>
      </c>
      <c r="F563" s="25">
        <v>50</v>
      </c>
      <c r="G563" s="25">
        <v>-99</v>
      </c>
      <c r="H563" s="25">
        <v>47439.9</v>
      </c>
      <c r="I563" s="25">
        <v>-226.5</v>
      </c>
      <c r="J563" s="25">
        <v>37</v>
      </c>
      <c r="K563" s="25">
        <v>-7</v>
      </c>
      <c r="L563" s="25">
        <v>12697</v>
      </c>
      <c r="M563" s="25">
        <v>-2</v>
      </c>
    </row>
    <row r="564" spans="1:13" x14ac:dyDescent="0.2">
      <c r="A564" s="20" t="s">
        <v>5789</v>
      </c>
      <c r="B564" s="25" t="s">
        <v>3605</v>
      </c>
      <c r="C564" s="25" t="s">
        <v>3606</v>
      </c>
      <c r="D564" s="20"/>
      <c r="E564" s="25" t="s">
        <v>4983</v>
      </c>
      <c r="F564" s="25">
        <v>42</v>
      </c>
      <c r="G564" s="25">
        <v>-57</v>
      </c>
      <c r="H564" s="25">
        <v>31296.6</v>
      </c>
      <c r="I564" s="25">
        <v>-107.5</v>
      </c>
      <c r="J564" s="25">
        <v>39</v>
      </c>
      <c r="K564" s="25">
        <v>-13</v>
      </c>
      <c r="L564" s="25">
        <v>12499</v>
      </c>
      <c r="M564" s="25">
        <v>0</v>
      </c>
    </row>
    <row r="565" spans="1:13" x14ac:dyDescent="0.2">
      <c r="A565" s="20" t="s">
        <v>5789</v>
      </c>
      <c r="B565" s="25" t="s">
        <v>3647</v>
      </c>
      <c r="C565" s="25" t="s">
        <v>3648</v>
      </c>
      <c r="D565" s="20"/>
      <c r="E565" s="25" t="s">
        <v>4984</v>
      </c>
      <c r="F565" s="25">
        <v>51</v>
      </c>
      <c r="G565" s="25">
        <v>-104</v>
      </c>
      <c r="H565" s="25">
        <v>40888.6</v>
      </c>
      <c r="I565" s="25">
        <v>-178.2</v>
      </c>
      <c r="J565" s="25">
        <v>45</v>
      </c>
      <c r="K565" s="25">
        <v>-31</v>
      </c>
      <c r="L565" s="25">
        <v>12209</v>
      </c>
      <c r="M565" s="25">
        <v>2</v>
      </c>
    </row>
    <row r="566" spans="1:13" x14ac:dyDescent="0.2">
      <c r="A566" s="20" t="s">
        <v>5789</v>
      </c>
      <c r="B566" s="25" t="s">
        <v>3649</v>
      </c>
      <c r="C566" s="25" t="s">
        <v>3650</v>
      </c>
      <c r="D566" s="20"/>
      <c r="E566" s="25" t="s">
        <v>4985</v>
      </c>
      <c r="F566" s="25">
        <v>40</v>
      </c>
      <c r="G566" s="25">
        <v>-46</v>
      </c>
      <c r="H566" s="25">
        <v>27367.599999999999</v>
      </c>
      <c r="I566" s="25">
        <v>-78.599999999999994</v>
      </c>
      <c r="J566" s="25">
        <v>38</v>
      </c>
      <c r="K566" s="25">
        <v>-10</v>
      </c>
      <c r="L566" s="25">
        <v>11348</v>
      </c>
      <c r="M566" s="25">
        <v>9</v>
      </c>
    </row>
    <row r="567" spans="1:13" x14ac:dyDescent="0.2">
      <c r="A567" s="20" t="s">
        <v>5789</v>
      </c>
      <c r="B567" s="25" t="s">
        <v>3651</v>
      </c>
      <c r="C567" s="25" t="s">
        <v>3652</v>
      </c>
      <c r="D567" s="20"/>
      <c r="E567" s="25" t="s">
        <v>4986</v>
      </c>
      <c r="F567" s="25">
        <v>38</v>
      </c>
      <c r="G567" s="25">
        <v>-36</v>
      </c>
      <c r="H567" s="25">
        <v>37387.800000000003</v>
      </c>
      <c r="I567" s="25">
        <v>-152.4</v>
      </c>
      <c r="J567" s="25">
        <v>43</v>
      </c>
      <c r="K567" s="25">
        <v>-25</v>
      </c>
      <c r="L567" s="25">
        <v>11665</v>
      </c>
      <c r="M567" s="25">
        <v>7</v>
      </c>
    </row>
    <row r="568" spans="1:13" x14ac:dyDescent="0.2">
      <c r="A568" s="20" t="s">
        <v>5789</v>
      </c>
      <c r="B568" s="25" t="s">
        <v>3653</v>
      </c>
      <c r="C568" s="25" t="s">
        <v>3654</v>
      </c>
      <c r="D568" s="20"/>
      <c r="E568" s="25" t="s">
        <v>4987</v>
      </c>
      <c r="F568" s="25">
        <v>44</v>
      </c>
      <c r="G568" s="25">
        <v>-67</v>
      </c>
      <c r="H568" s="25">
        <v>33176.300000000003</v>
      </c>
      <c r="I568" s="25">
        <v>-121.4</v>
      </c>
      <c r="J568" s="25">
        <v>44</v>
      </c>
      <c r="K568" s="25">
        <v>-28</v>
      </c>
      <c r="L568" s="25">
        <v>12923</v>
      </c>
      <c r="M568" s="25">
        <v>-4</v>
      </c>
    </row>
    <row r="569" spans="1:13" x14ac:dyDescent="0.2">
      <c r="A569" s="20" t="s">
        <v>5789</v>
      </c>
      <c r="B569" s="25" t="s">
        <v>3655</v>
      </c>
      <c r="C569" s="25" t="s">
        <v>3656</v>
      </c>
      <c r="D569" s="20"/>
      <c r="E569" s="25" t="s">
        <v>4988</v>
      </c>
      <c r="F569" s="25">
        <v>51</v>
      </c>
      <c r="G569" s="25">
        <v>-104</v>
      </c>
      <c r="H569" s="25">
        <v>44509.2</v>
      </c>
      <c r="I569" s="25">
        <v>-204.9</v>
      </c>
      <c r="J569" s="25">
        <v>48</v>
      </c>
      <c r="K569" s="25">
        <v>-39</v>
      </c>
      <c r="L569" s="25">
        <v>12666</v>
      </c>
      <c r="M569" s="25">
        <v>-1</v>
      </c>
    </row>
    <row r="570" spans="1:13" x14ac:dyDescent="0.2">
      <c r="A570" s="20" t="s">
        <v>5789</v>
      </c>
      <c r="B570" s="25" t="s">
        <v>3659</v>
      </c>
      <c r="C570" s="25" t="s">
        <v>3660</v>
      </c>
      <c r="D570" s="20"/>
      <c r="E570" s="25" t="s">
        <v>4989</v>
      </c>
      <c r="F570" s="25">
        <v>39</v>
      </c>
      <c r="G570" s="25">
        <v>-41</v>
      </c>
      <c r="H570" s="25">
        <v>19706.099999999999</v>
      </c>
      <c r="I570" s="25">
        <v>-22.1</v>
      </c>
      <c r="J570" s="25">
        <v>34</v>
      </c>
      <c r="K570" s="25">
        <v>1</v>
      </c>
      <c r="L570" s="25">
        <v>12724</v>
      </c>
      <c r="M570" s="25">
        <v>-2</v>
      </c>
    </row>
    <row r="571" spans="1:13" x14ac:dyDescent="0.2">
      <c r="A571" s="20" t="s">
        <v>5789</v>
      </c>
      <c r="B571" s="25" t="s">
        <v>3661</v>
      </c>
      <c r="C571" s="25" t="s">
        <v>3663</v>
      </c>
      <c r="D571" s="20"/>
      <c r="E571" s="25" t="s">
        <v>4990</v>
      </c>
      <c r="F571" s="25">
        <v>38</v>
      </c>
      <c r="G571" s="25">
        <v>-36</v>
      </c>
      <c r="H571" s="25">
        <v>25402.9</v>
      </c>
      <c r="I571" s="25">
        <v>-64.099999999999994</v>
      </c>
      <c r="J571" s="25">
        <v>32</v>
      </c>
      <c r="K571" s="25">
        <v>7</v>
      </c>
      <c r="L571" s="25">
        <v>12388</v>
      </c>
      <c r="M571" s="25">
        <v>1</v>
      </c>
    </row>
    <row r="572" spans="1:13" x14ac:dyDescent="0.2">
      <c r="A572" s="20" t="s">
        <v>5789</v>
      </c>
      <c r="B572" s="25" t="s">
        <v>3704</v>
      </c>
      <c r="C572" s="25" t="s">
        <v>3705</v>
      </c>
      <c r="D572" s="20"/>
      <c r="E572" s="25" t="s">
        <v>4991</v>
      </c>
      <c r="F572" s="25">
        <v>43</v>
      </c>
      <c r="G572" s="25">
        <v>-62</v>
      </c>
      <c r="H572" s="25">
        <v>28569.4</v>
      </c>
      <c r="I572" s="25">
        <v>-87.4</v>
      </c>
      <c r="J572" s="25">
        <v>42</v>
      </c>
      <c r="K572" s="25">
        <v>-22</v>
      </c>
      <c r="L572" s="25">
        <v>12392</v>
      </c>
      <c r="M572" s="25">
        <v>1</v>
      </c>
    </row>
    <row r="573" spans="1:13" x14ac:dyDescent="0.2">
      <c r="A573" s="20" t="s">
        <v>5789</v>
      </c>
      <c r="B573" s="25" t="s">
        <v>3706</v>
      </c>
      <c r="C573" s="25" t="s">
        <v>3707</v>
      </c>
      <c r="D573" s="20"/>
      <c r="E573" s="25" t="s">
        <v>4992</v>
      </c>
      <c r="F573" s="25">
        <v>29</v>
      </c>
      <c r="G573" s="25">
        <v>11</v>
      </c>
      <c r="H573" s="25">
        <v>16231.2</v>
      </c>
      <c r="I573" s="25">
        <v>3.5</v>
      </c>
      <c r="J573" s="25">
        <v>40</v>
      </c>
      <c r="K573" s="25">
        <v>-16</v>
      </c>
      <c r="L573" s="25">
        <v>11641</v>
      </c>
      <c r="M573" s="25">
        <v>7</v>
      </c>
    </row>
    <row r="574" spans="1:13" x14ac:dyDescent="0.2">
      <c r="A574" s="20" t="s">
        <v>5789</v>
      </c>
      <c r="B574" s="25" t="s">
        <v>3708</v>
      </c>
      <c r="C574" s="25" t="s">
        <v>3709</v>
      </c>
      <c r="D574" s="20"/>
      <c r="E574" s="25" t="s">
        <v>4993</v>
      </c>
      <c r="F574" s="25">
        <v>41</v>
      </c>
      <c r="G574" s="25">
        <v>-51</v>
      </c>
      <c r="H574" s="25">
        <v>31793.200000000001</v>
      </c>
      <c r="I574" s="25">
        <v>-111.2</v>
      </c>
      <c r="J574" s="25">
        <v>25</v>
      </c>
      <c r="K574" s="25">
        <v>27</v>
      </c>
      <c r="L574" s="25">
        <v>11662</v>
      </c>
      <c r="M574" s="25">
        <v>7</v>
      </c>
    </row>
    <row r="575" spans="1:13" x14ac:dyDescent="0.2">
      <c r="A575" s="20" t="s">
        <v>5789</v>
      </c>
      <c r="B575" s="25" t="s">
        <v>3710</v>
      </c>
      <c r="C575" s="25" t="s">
        <v>3711</v>
      </c>
      <c r="D575" s="20"/>
      <c r="E575" s="25" t="s">
        <v>4994</v>
      </c>
      <c r="F575" s="25">
        <v>37</v>
      </c>
      <c r="G575" s="25">
        <v>-31</v>
      </c>
      <c r="H575" s="25">
        <v>23103.8</v>
      </c>
      <c r="I575" s="25">
        <v>-47.1</v>
      </c>
      <c r="J575" s="25">
        <v>29</v>
      </c>
      <c r="K575" s="25">
        <v>16</v>
      </c>
      <c r="L575" s="25">
        <v>12159</v>
      </c>
      <c r="M575" s="25">
        <v>3</v>
      </c>
    </row>
    <row r="576" spans="1:13" x14ac:dyDescent="0.2">
      <c r="A576" s="20" t="s">
        <v>5789</v>
      </c>
      <c r="B576" s="25" t="s">
        <v>3502</v>
      </c>
      <c r="C576" s="25" t="s">
        <v>3503</v>
      </c>
      <c r="D576" s="20"/>
      <c r="E576" s="25" t="s">
        <v>4995</v>
      </c>
      <c r="F576" s="25">
        <v>31</v>
      </c>
      <c r="G576" s="25">
        <v>1</v>
      </c>
      <c r="H576" s="25">
        <v>20959.7</v>
      </c>
      <c r="I576" s="25">
        <v>-31.3</v>
      </c>
      <c r="J576" s="25">
        <v>47</v>
      </c>
      <c r="K576" s="25">
        <v>-37</v>
      </c>
      <c r="L576" s="25">
        <v>12435</v>
      </c>
      <c r="M576" s="25">
        <v>0</v>
      </c>
    </row>
    <row r="577" spans="1:13" x14ac:dyDescent="0.2">
      <c r="A577" s="20" t="s">
        <v>5789</v>
      </c>
      <c r="B577" s="25" t="s">
        <v>3712</v>
      </c>
      <c r="C577" s="25" t="s">
        <v>3713</v>
      </c>
      <c r="D577" s="20"/>
      <c r="E577" s="25" t="s">
        <v>4996</v>
      </c>
      <c r="F577" s="25">
        <v>34</v>
      </c>
      <c r="G577" s="25">
        <v>-15</v>
      </c>
      <c r="H577" s="25">
        <v>22122.6</v>
      </c>
      <c r="I577" s="25">
        <v>-39.9</v>
      </c>
      <c r="J577" s="25">
        <v>30</v>
      </c>
      <c r="K577" s="25">
        <v>13</v>
      </c>
      <c r="L577" s="25">
        <v>11579</v>
      </c>
      <c r="M577" s="25">
        <v>7</v>
      </c>
    </row>
    <row r="578" spans="1:13" x14ac:dyDescent="0.2">
      <c r="A578" s="20" t="s">
        <v>5789</v>
      </c>
      <c r="B578" s="25" t="s">
        <v>3716</v>
      </c>
      <c r="C578" s="25" t="s">
        <v>3717</v>
      </c>
      <c r="D578" s="20"/>
      <c r="E578" s="25" t="s">
        <v>4997</v>
      </c>
      <c r="F578" s="25">
        <v>28</v>
      </c>
      <c r="G578" s="25">
        <v>16</v>
      </c>
      <c r="H578" s="25">
        <v>17458.8</v>
      </c>
      <c r="I578" s="25">
        <v>-5.5</v>
      </c>
      <c r="J578" s="25">
        <v>45</v>
      </c>
      <c r="K578" s="25">
        <v>-31</v>
      </c>
      <c r="L578" s="25">
        <v>12681</v>
      </c>
      <c r="M578" s="25">
        <v>-2</v>
      </c>
    </row>
    <row r="579" spans="1:13" x14ac:dyDescent="0.2">
      <c r="A579" s="20" t="s">
        <v>5789</v>
      </c>
      <c r="B579" s="25" t="s">
        <v>3686</v>
      </c>
      <c r="C579" s="25" t="s">
        <v>3687</v>
      </c>
      <c r="D579" s="20"/>
      <c r="E579" s="25" t="s">
        <v>4998</v>
      </c>
      <c r="F579" s="25">
        <v>37</v>
      </c>
      <c r="G579" s="25">
        <v>-31</v>
      </c>
      <c r="H579" s="25">
        <v>27216.9</v>
      </c>
      <c r="I579" s="25">
        <v>-77.400000000000006</v>
      </c>
      <c r="J579" s="25">
        <v>33</v>
      </c>
      <c r="K579" s="25">
        <v>4</v>
      </c>
      <c r="L579" s="25">
        <v>11858</v>
      </c>
      <c r="M579" s="25">
        <v>5</v>
      </c>
    </row>
    <row r="580" spans="1:13" x14ac:dyDescent="0.2">
      <c r="A580" s="20" t="s">
        <v>5789</v>
      </c>
      <c r="B580" s="25" t="s">
        <v>3762</v>
      </c>
      <c r="C580" s="25" t="s">
        <v>3763</v>
      </c>
      <c r="D580" s="20"/>
      <c r="E580" s="25" t="s">
        <v>4999</v>
      </c>
      <c r="F580" s="25">
        <v>42</v>
      </c>
      <c r="G580" s="25">
        <v>-57</v>
      </c>
      <c r="H580" s="25">
        <v>17430.599999999999</v>
      </c>
      <c r="I580" s="25">
        <v>-5.3</v>
      </c>
      <c r="J580" s="25">
        <v>39</v>
      </c>
      <c r="K580" s="25">
        <v>-13</v>
      </c>
      <c r="L580" s="25">
        <v>10319</v>
      </c>
      <c r="M580" s="25">
        <v>17</v>
      </c>
    </row>
    <row r="581" spans="1:13" x14ac:dyDescent="0.2">
      <c r="A581" s="20" t="s">
        <v>5789</v>
      </c>
      <c r="B581" s="25" t="s">
        <v>3764</v>
      </c>
      <c r="C581" s="25" t="s">
        <v>3765</v>
      </c>
      <c r="D581" s="20"/>
      <c r="E581" s="25" t="s">
        <v>5000</v>
      </c>
      <c r="F581" s="25">
        <v>24</v>
      </c>
      <c r="G581" s="25">
        <v>37</v>
      </c>
      <c r="H581" s="25">
        <v>13415.1</v>
      </c>
      <c r="I581" s="25">
        <v>24.3</v>
      </c>
      <c r="J581" s="25">
        <v>29</v>
      </c>
      <c r="K581" s="25">
        <v>16</v>
      </c>
      <c r="L581" s="25">
        <v>10863</v>
      </c>
      <c r="M581" s="25">
        <v>13</v>
      </c>
    </row>
    <row r="582" spans="1:13" x14ac:dyDescent="0.2">
      <c r="A582" s="20" t="s">
        <v>5789</v>
      </c>
      <c r="B582" s="25" t="s">
        <v>3766</v>
      </c>
      <c r="C582" s="25" t="s">
        <v>3768</v>
      </c>
      <c r="D582" s="20"/>
      <c r="E582" s="25" t="s">
        <v>5001</v>
      </c>
      <c r="F582" s="25">
        <v>40</v>
      </c>
      <c r="G582" s="25">
        <v>-46</v>
      </c>
      <c r="H582" s="25">
        <v>25300.2</v>
      </c>
      <c r="I582" s="25">
        <v>-63.3</v>
      </c>
      <c r="J582" s="25">
        <v>20</v>
      </c>
      <c r="K582" s="25">
        <v>42</v>
      </c>
      <c r="L582" s="25">
        <v>11511</v>
      </c>
      <c r="M582" s="25">
        <v>8</v>
      </c>
    </row>
    <row r="583" spans="1:13" x14ac:dyDescent="0.2">
      <c r="A583" s="20" t="s">
        <v>5789</v>
      </c>
      <c r="B583" s="25" t="s">
        <v>3769</v>
      </c>
      <c r="C583" s="25" t="s">
        <v>3770</v>
      </c>
      <c r="D583" s="20"/>
      <c r="E583" s="25" t="s">
        <v>5002</v>
      </c>
      <c r="F583" s="25">
        <v>30</v>
      </c>
      <c r="G583" s="25">
        <v>6</v>
      </c>
      <c r="H583" s="25">
        <v>18152</v>
      </c>
      <c r="I583" s="25">
        <v>-10.6</v>
      </c>
      <c r="J583" s="25">
        <v>35</v>
      </c>
      <c r="K583" s="25">
        <v>-2</v>
      </c>
      <c r="L583" s="25">
        <v>11514</v>
      </c>
      <c r="M583" s="25">
        <v>8</v>
      </c>
    </row>
    <row r="584" spans="1:13" x14ac:dyDescent="0.2">
      <c r="A584" s="20" t="s">
        <v>5789</v>
      </c>
      <c r="B584" s="25" t="s">
        <v>3773</v>
      </c>
      <c r="C584" s="25" t="s">
        <v>3774</v>
      </c>
      <c r="D584" s="20"/>
      <c r="E584" s="25" t="s">
        <v>5003</v>
      </c>
      <c r="F584" s="25">
        <v>25</v>
      </c>
      <c r="G584" s="25">
        <v>32</v>
      </c>
      <c r="H584" s="25">
        <v>15757.2</v>
      </c>
      <c r="I584" s="25">
        <v>7</v>
      </c>
      <c r="J584" s="25">
        <v>31</v>
      </c>
      <c r="K584" s="25">
        <v>10</v>
      </c>
      <c r="L584" s="25">
        <v>11592</v>
      </c>
      <c r="M584" s="25">
        <v>7</v>
      </c>
    </row>
    <row r="585" spans="1:13" x14ac:dyDescent="0.2">
      <c r="A585" s="20" t="s">
        <v>5789</v>
      </c>
      <c r="B585" s="25" t="s">
        <v>3970</v>
      </c>
      <c r="C585" s="25" t="s">
        <v>3971</v>
      </c>
      <c r="D585" s="20"/>
      <c r="E585" s="25" t="s">
        <v>5004</v>
      </c>
      <c r="F585" s="25">
        <v>38</v>
      </c>
      <c r="G585" s="25">
        <v>-2</v>
      </c>
      <c r="H585" s="25">
        <v>25955</v>
      </c>
      <c r="I585" s="25">
        <v>-0.2</v>
      </c>
      <c r="J585" s="25">
        <v>50</v>
      </c>
      <c r="K585" s="25">
        <v>-20</v>
      </c>
      <c r="L585" s="25">
        <v>9866</v>
      </c>
      <c r="M585" s="25">
        <v>9</v>
      </c>
    </row>
    <row r="586" spans="1:13" x14ac:dyDescent="0.2">
      <c r="A586" s="20" t="s">
        <v>5789</v>
      </c>
      <c r="B586" s="25" t="s">
        <v>4010</v>
      </c>
      <c r="C586" s="25" t="s">
        <v>4011</v>
      </c>
      <c r="D586" s="20"/>
      <c r="E586" s="25" t="s">
        <v>5005</v>
      </c>
      <c r="F586" s="25">
        <v>39</v>
      </c>
      <c r="G586" s="25">
        <v>-6</v>
      </c>
      <c r="H586" s="25">
        <v>22026</v>
      </c>
      <c r="I586" s="25">
        <v>16.600000000000001</v>
      </c>
      <c r="J586" s="25">
        <v>55</v>
      </c>
      <c r="K586" s="25">
        <v>-31</v>
      </c>
      <c r="L586" s="25">
        <v>10371</v>
      </c>
      <c r="M586" s="25">
        <v>5</v>
      </c>
    </row>
    <row r="587" spans="1:13" x14ac:dyDescent="0.2">
      <c r="A587" s="20" t="s">
        <v>5789</v>
      </c>
      <c r="B587" s="25" t="s">
        <v>3807</v>
      </c>
      <c r="C587" s="25" t="s">
        <v>3808</v>
      </c>
      <c r="D587" s="20"/>
      <c r="E587" s="25" t="s">
        <v>5006</v>
      </c>
      <c r="F587" s="25">
        <v>41</v>
      </c>
      <c r="G587" s="25">
        <v>-13</v>
      </c>
      <c r="H587" s="25">
        <v>25625.7</v>
      </c>
      <c r="I587" s="25">
        <v>1.2</v>
      </c>
      <c r="J587" s="25">
        <v>36</v>
      </c>
      <c r="K587" s="25">
        <v>14</v>
      </c>
      <c r="L587" s="25">
        <v>11522</v>
      </c>
      <c r="M587" s="25">
        <v>-6</v>
      </c>
    </row>
    <row r="588" spans="1:13" x14ac:dyDescent="0.2">
      <c r="A588" s="20" t="s">
        <v>5789</v>
      </c>
      <c r="B588" s="25" t="s">
        <v>3849</v>
      </c>
      <c r="C588" s="25" t="s">
        <v>3850</v>
      </c>
      <c r="D588" s="20"/>
      <c r="E588" s="25" t="s">
        <v>5007</v>
      </c>
      <c r="F588" s="25">
        <v>45</v>
      </c>
      <c r="G588" s="25">
        <v>-28</v>
      </c>
      <c r="H588" s="25">
        <v>23282.799999999999</v>
      </c>
      <c r="I588" s="25">
        <v>11.2</v>
      </c>
      <c r="J588" s="25">
        <v>36</v>
      </c>
      <c r="K588" s="25">
        <v>14</v>
      </c>
      <c r="L588" s="25">
        <v>10410</v>
      </c>
      <c r="M588" s="25">
        <v>4</v>
      </c>
    </row>
    <row r="589" spans="1:13" x14ac:dyDescent="0.2">
      <c r="A589" s="20" t="s">
        <v>5789</v>
      </c>
      <c r="B589" s="25" t="s">
        <v>3300</v>
      </c>
      <c r="C589" s="25" t="s">
        <v>3301</v>
      </c>
      <c r="D589" s="20"/>
      <c r="E589" s="25" t="s">
        <v>5008</v>
      </c>
      <c r="F589" s="25">
        <v>37</v>
      </c>
      <c r="G589" s="25">
        <v>-31</v>
      </c>
      <c r="H589" s="25">
        <v>22599.8</v>
      </c>
      <c r="I589" s="25">
        <v>-43.4</v>
      </c>
      <c r="J589" s="25">
        <v>60</v>
      </c>
      <c r="K589" s="25">
        <v>-74</v>
      </c>
      <c r="L589" s="25">
        <v>13026</v>
      </c>
      <c r="M589" s="25">
        <v>-4</v>
      </c>
    </row>
    <row r="590" spans="1:13" x14ac:dyDescent="0.2">
      <c r="A590" s="20" t="s">
        <v>5789</v>
      </c>
      <c r="B590" s="25" t="s">
        <v>3930</v>
      </c>
      <c r="C590" s="25" t="s">
        <v>3931</v>
      </c>
      <c r="D590" s="20"/>
      <c r="E590" s="25" t="s">
        <v>5009</v>
      </c>
      <c r="F590" s="25">
        <v>33</v>
      </c>
      <c r="G590" s="25">
        <v>17</v>
      </c>
      <c r="H590" s="25">
        <v>19573.400000000001</v>
      </c>
      <c r="I590" s="25">
        <v>27.1</v>
      </c>
      <c r="J590" s="25">
        <v>43</v>
      </c>
      <c r="K590" s="25">
        <v>-3</v>
      </c>
      <c r="L590" s="25">
        <v>11775</v>
      </c>
      <c r="M590" s="25">
        <v>-8</v>
      </c>
    </row>
    <row r="591" spans="1:13" x14ac:dyDescent="0.2">
      <c r="A591" s="20" t="s">
        <v>5789</v>
      </c>
      <c r="B591" s="25" t="s">
        <v>3972</v>
      </c>
      <c r="C591" s="25" t="s">
        <v>3973</v>
      </c>
      <c r="D591" s="20"/>
      <c r="E591" s="25" t="s">
        <v>5010</v>
      </c>
      <c r="F591" s="25">
        <v>43</v>
      </c>
      <c r="G591" s="25">
        <v>-20</v>
      </c>
      <c r="H591" s="25">
        <v>33821.300000000003</v>
      </c>
      <c r="I591" s="25">
        <v>-33.9</v>
      </c>
      <c r="J591" s="25">
        <v>65</v>
      </c>
      <c r="K591" s="25">
        <v>-55</v>
      </c>
      <c r="L591" s="25">
        <v>10345</v>
      </c>
      <c r="M591" s="25">
        <v>5</v>
      </c>
    </row>
    <row r="592" spans="1:13" x14ac:dyDescent="0.2">
      <c r="A592" s="20" t="s">
        <v>5789</v>
      </c>
      <c r="B592" s="25" t="s">
        <v>3446</v>
      </c>
      <c r="C592" s="25" t="s">
        <v>3447</v>
      </c>
      <c r="D592" s="20"/>
      <c r="E592" s="25" t="s">
        <v>5011</v>
      </c>
      <c r="F592" s="25">
        <v>67</v>
      </c>
      <c r="G592" s="25">
        <v>-187</v>
      </c>
      <c r="H592" s="25">
        <v>56220.9</v>
      </c>
      <c r="I592" s="25">
        <v>-291.2</v>
      </c>
      <c r="J592" s="25">
        <v>59</v>
      </c>
      <c r="K592" s="25">
        <v>-71</v>
      </c>
      <c r="L592" s="25">
        <v>11602</v>
      </c>
      <c r="M592" s="25">
        <v>7</v>
      </c>
    </row>
    <row r="593" spans="1:13" x14ac:dyDescent="0.2">
      <c r="A593" s="20" t="s">
        <v>5789</v>
      </c>
      <c r="B593" s="25" t="s">
        <v>3586</v>
      </c>
      <c r="C593" s="25" t="s">
        <v>3587</v>
      </c>
      <c r="D593" s="20"/>
      <c r="E593" s="25" t="s">
        <v>5012</v>
      </c>
      <c r="F593" s="25">
        <v>47</v>
      </c>
      <c r="G593" s="25">
        <v>-83</v>
      </c>
      <c r="H593" s="25">
        <v>39258.699999999997</v>
      </c>
      <c r="I593" s="25">
        <v>-166.2</v>
      </c>
      <c r="J593" s="25">
        <v>74</v>
      </c>
      <c r="K593" s="25">
        <v>-115</v>
      </c>
      <c r="L593" s="25">
        <v>13127</v>
      </c>
      <c r="M593" s="25">
        <v>-5</v>
      </c>
    </row>
    <row r="594" spans="1:13" x14ac:dyDescent="0.2">
      <c r="A594" s="20" t="s">
        <v>5789</v>
      </c>
      <c r="B594" s="25" t="s">
        <v>3958</v>
      </c>
      <c r="C594" s="25" t="s">
        <v>3959</v>
      </c>
      <c r="D594" s="20"/>
      <c r="E594" s="25" t="s">
        <v>5013</v>
      </c>
      <c r="F594" s="25">
        <v>34</v>
      </c>
      <c r="G594" s="25">
        <v>13</v>
      </c>
      <c r="H594" s="25">
        <v>23222.2</v>
      </c>
      <c r="I594" s="25">
        <v>11.5</v>
      </c>
      <c r="J594" s="25">
        <v>34</v>
      </c>
      <c r="K594" s="25">
        <v>19</v>
      </c>
      <c r="L594" s="25">
        <v>10947</v>
      </c>
      <c r="M594" s="25">
        <v>0</v>
      </c>
    </row>
    <row r="595" spans="1:13" x14ac:dyDescent="0.2">
      <c r="A595" s="20" t="s">
        <v>5789</v>
      </c>
      <c r="B595" s="25" t="s">
        <v>3998</v>
      </c>
      <c r="C595" s="25" t="s">
        <v>3999</v>
      </c>
      <c r="D595" s="20"/>
      <c r="E595" s="25" t="s">
        <v>5014</v>
      </c>
      <c r="F595" s="25">
        <v>22</v>
      </c>
      <c r="G595" s="25">
        <v>57</v>
      </c>
      <c r="H595" s="25">
        <v>13734.2</v>
      </c>
      <c r="I595" s="25">
        <v>52.2</v>
      </c>
      <c r="J595" s="25">
        <v>44</v>
      </c>
      <c r="K595" s="25">
        <v>-5</v>
      </c>
      <c r="L595" s="25">
        <v>10704</v>
      </c>
      <c r="M595" s="25">
        <v>2</v>
      </c>
    </row>
    <row r="596" spans="1:13" x14ac:dyDescent="0.2">
      <c r="A596" s="20" t="s">
        <v>5789</v>
      </c>
      <c r="B596" s="25" t="s">
        <v>3404</v>
      </c>
      <c r="C596" s="25" t="s">
        <v>3405</v>
      </c>
      <c r="D596" s="20"/>
      <c r="E596" s="25" t="s">
        <v>5015</v>
      </c>
      <c r="F596" s="25">
        <v>39</v>
      </c>
      <c r="G596" s="25">
        <v>-41</v>
      </c>
      <c r="H596" s="25">
        <v>22741.8</v>
      </c>
      <c r="I596" s="25">
        <v>-44.5</v>
      </c>
      <c r="J596" s="25">
        <v>40</v>
      </c>
      <c r="K596" s="25">
        <v>-16</v>
      </c>
      <c r="L596" s="25">
        <v>13382</v>
      </c>
      <c r="M596" s="25">
        <v>-7</v>
      </c>
    </row>
    <row r="597" spans="1:13" x14ac:dyDescent="0.2">
      <c r="A597" s="20" t="s">
        <v>5789</v>
      </c>
      <c r="B597" s="25" t="s">
        <v>3918</v>
      </c>
      <c r="C597" s="25" t="s">
        <v>3919</v>
      </c>
      <c r="D597" s="20"/>
      <c r="E597" s="25" t="s">
        <v>5016</v>
      </c>
      <c r="F597" s="25">
        <v>38</v>
      </c>
      <c r="G597" s="25">
        <v>-2</v>
      </c>
      <c r="H597" s="25">
        <v>20777</v>
      </c>
      <c r="I597" s="25">
        <v>22</v>
      </c>
      <c r="J597" s="25">
        <v>43</v>
      </c>
      <c r="K597" s="25">
        <v>-3</v>
      </c>
      <c r="L597" s="25">
        <v>11130</v>
      </c>
      <c r="M597" s="25">
        <v>-2</v>
      </c>
    </row>
    <row r="598" spans="1:13" x14ac:dyDescent="0.2">
      <c r="A598" s="20" t="s">
        <v>5789</v>
      </c>
      <c r="B598" s="25" t="s">
        <v>3960</v>
      </c>
      <c r="C598" s="25" t="s">
        <v>3961</v>
      </c>
      <c r="D598" s="20"/>
      <c r="E598" s="25" t="s">
        <v>5017</v>
      </c>
      <c r="F598" s="25">
        <v>23</v>
      </c>
      <c r="G598" s="25">
        <v>53</v>
      </c>
      <c r="H598" s="25">
        <v>13792</v>
      </c>
      <c r="I598" s="25">
        <v>51.9</v>
      </c>
      <c r="J598" s="25">
        <v>40</v>
      </c>
      <c r="K598" s="25">
        <v>4</v>
      </c>
      <c r="L598" s="25">
        <v>10910</v>
      </c>
      <c r="M598" s="25">
        <v>0</v>
      </c>
    </row>
    <row r="599" spans="1:13" x14ac:dyDescent="0.2">
      <c r="A599" s="20" t="s">
        <v>5789</v>
      </c>
      <c r="B599" s="25" t="s">
        <v>3276</v>
      </c>
      <c r="C599" s="25" t="s">
        <v>3277</v>
      </c>
      <c r="D599" s="20"/>
      <c r="E599" s="25" t="s">
        <v>5018</v>
      </c>
      <c r="F599" s="25">
        <v>36</v>
      </c>
      <c r="G599" s="25">
        <v>-25</v>
      </c>
      <c r="H599" s="25">
        <v>23096</v>
      </c>
      <c r="I599" s="25">
        <v>-47.1</v>
      </c>
      <c r="J599" s="25">
        <v>54</v>
      </c>
      <c r="K599" s="25">
        <v>-57</v>
      </c>
      <c r="L599" s="25">
        <v>13124</v>
      </c>
      <c r="M599" s="25">
        <v>-5</v>
      </c>
    </row>
    <row r="600" spans="1:13" x14ac:dyDescent="0.2">
      <c r="A600" s="20" t="s">
        <v>5789</v>
      </c>
      <c r="B600" s="25" t="s">
        <v>3826</v>
      </c>
      <c r="C600" s="25" t="s">
        <v>3827</v>
      </c>
      <c r="D600" s="20"/>
      <c r="E600" s="25" t="s">
        <v>5019</v>
      </c>
      <c r="F600" s="25">
        <v>27</v>
      </c>
      <c r="G600" s="25">
        <v>39</v>
      </c>
      <c r="H600" s="25">
        <v>12160.2</v>
      </c>
      <c r="I600" s="25">
        <v>58.9</v>
      </c>
      <c r="J600" s="25">
        <v>35</v>
      </c>
      <c r="K600" s="25">
        <v>16</v>
      </c>
      <c r="L600" s="25">
        <v>10891</v>
      </c>
      <c r="M600" s="25">
        <v>0</v>
      </c>
    </row>
    <row r="601" spans="1:13" x14ac:dyDescent="0.2">
      <c r="A601" s="20" t="s">
        <v>5789</v>
      </c>
      <c r="B601" s="25" t="s">
        <v>3908</v>
      </c>
      <c r="C601" s="25" t="s">
        <v>3909</v>
      </c>
      <c r="D601" s="20"/>
      <c r="E601" s="25" t="s">
        <v>5020</v>
      </c>
      <c r="F601" s="25">
        <v>23</v>
      </c>
      <c r="G601" s="25">
        <v>53</v>
      </c>
      <c r="H601" s="25">
        <v>15936.2</v>
      </c>
      <c r="I601" s="25">
        <v>42.7</v>
      </c>
      <c r="J601" s="25">
        <v>43</v>
      </c>
      <c r="K601" s="25">
        <v>-3</v>
      </c>
      <c r="L601" s="25">
        <v>9844</v>
      </c>
      <c r="M601" s="25">
        <v>10</v>
      </c>
    </row>
    <row r="602" spans="1:13" x14ac:dyDescent="0.2">
      <c r="A602" s="20" t="s">
        <v>5789</v>
      </c>
      <c r="B602" s="25" t="s">
        <v>3328</v>
      </c>
      <c r="C602" s="25" t="s">
        <v>3329</v>
      </c>
      <c r="D602" s="20"/>
      <c r="E602" s="25" t="s">
        <v>5021</v>
      </c>
      <c r="F602" s="25">
        <v>36</v>
      </c>
      <c r="G602" s="25">
        <v>-25</v>
      </c>
      <c r="H602" s="25">
        <v>30278</v>
      </c>
      <c r="I602" s="25">
        <v>-100</v>
      </c>
      <c r="J602" s="25">
        <v>40</v>
      </c>
      <c r="K602" s="25">
        <v>-16</v>
      </c>
      <c r="L602" s="25">
        <v>13486</v>
      </c>
      <c r="M602" s="25">
        <v>-8</v>
      </c>
    </row>
    <row r="603" spans="1:13" x14ac:dyDescent="0.2">
      <c r="A603" s="20" t="s">
        <v>5789</v>
      </c>
      <c r="B603" s="25" t="s">
        <v>3830</v>
      </c>
      <c r="C603" s="25" t="s">
        <v>3831</v>
      </c>
      <c r="D603" s="20"/>
      <c r="E603" s="25" t="s">
        <v>5022</v>
      </c>
      <c r="F603" s="25">
        <v>54</v>
      </c>
      <c r="G603" s="25">
        <v>-61</v>
      </c>
      <c r="H603" s="25">
        <v>37900.199999999997</v>
      </c>
      <c r="I603" s="25">
        <v>-51.4</v>
      </c>
      <c r="J603" s="25">
        <v>59</v>
      </c>
      <c r="K603" s="25">
        <v>-41</v>
      </c>
      <c r="L603" s="25">
        <v>12196</v>
      </c>
      <c r="M603" s="25">
        <v>-12</v>
      </c>
    </row>
    <row r="604" spans="1:13" x14ac:dyDescent="0.2">
      <c r="A604" s="20" t="s">
        <v>5789</v>
      </c>
      <c r="B604" s="25" t="s">
        <v>3872</v>
      </c>
      <c r="C604" s="25" t="s">
        <v>3873</v>
      </c>
      <c r="D604" s="20"/>
      <c r="E604" s="25" t="s">
        <v>5023</v>
      </c>
      <c r="F604" s="25">
        <v>36</v>
      </c>
      <c r="G604" s="25">
        <v>6</v>
      </c>
      <c r="H604" s="25">
        <v>25404.7</v>
      </c>
      <c r="I604" s="25">
        <v>2.1</v>
      </c>
      <c r="J604" s="25">
        <v>68</v>
      </c>
      <c r="K604" s="25">
        <v>-63</v>
      </c>
      <c r="L604" s="25">
        <v>12417</v>
      </c>
      <c r="M604" s="25">
        <v>-14</v>
      </c>
    </row>
    <row r="605" spans="1:13" x14ac:dyDescent="0.2">
      <c r="A605" s="20" t="s">
        <v>5789</v>
      </c>
      <c r="B605" s="25" t="s">
        <v>3912</v>
      </c>
      <c r="C605" s="25" t="s">
        <v>3913</v>
      </c>
      <c r="D605" s="20"/>
      <c r="E605" s="25" t="s">
        <v>5024</v>
      </c>
      <c r="F605" s="25">
        <v>30</v>
      </c>
      <c r="G605" s="25">
        <v>28</v>
      </c>
      <c r="H605" s="25">
        <v>22490.7</v>
      </c>
      <c r="I605" s="25">
        <v>14.6</v>
      </c>
      <c r="J605" s="25">
        <v>51</v>
      </c>
      <c r="K605" s="25">
        <v>-22</v>
      </c>
      <c r="L605" s="25">
        <v>12716</v>
      </c>
      <c r="M605" s="25">
        <v>-17</v>
      </c>
    </row>
    <row r="606" spans="1:13" x14ac:dyDescent="0.2">
      <c r="A606" s="20" t="s">
        <v>5789</v>
      </c>
      <c r="B606" s="25" t="s">
        <v>3380</v>
      </c>
      <c r="C606" s="25" t="s">
        <v>3381</v>
      </c>
      <c r="D606" s="20"/>
      <c r="E606" s="25" t="s">
        <v>5025</v>
      </c>
      <c r="F606" s="25">
        <v>41</v>
      </c>
      <c r="G606" s="25">
        <v>-51</v>
      </c>
      <c r="H606" s="25">
        <v>26798.400000000001</v>
      </c>
      <c r="I606" s="25">
        <v>-74.400000000000006</v>
      </c>
      <c r="J606" s="25">
        <v>39</v>
      </c>
      <c r="K606" s="25">
        <v>-13</v>
      </c>
      <c r="L606" s="25">
        <v>13811</v>
      </c>
      <c r="M606" s="25">
        <v>-11</v>
      </c>
    </row>
    <row r="607" spans="1:13" x14ac:dyDescent="0.2">
      <c r="A607" s="20" t="s">
        <v>5789</v>
      </c>
      <c r="B607" s="25" t="s">
        <v>3382</v>
      </c>
      <c r="C607" s="25" t="s">
        <v>3383</v>
      </c>
      <c r="D607" s="20"/>
      <c r="E607" s="25" t="s">
        <v>5026</v>
      </c>
      <c r="F607" s="25">
        <v>42</v>
      </c>
      <c r="G607" s="25">
        <v>-57</v>
      </c>
      <c r="H607" s="25">
        <v>40693.5</v>
      </c>
      <c r="I607" s="25">
        <v>-176.8</v>
      </c>
      <c r="J607" s="25">
        <v>41</v>
      </c>
      <c r="K607" s="25">
        <v>-19</v>
      </c>
      <c r="L607" s="25">
        <v>13507</v>
      </c>
      <c r="M607" s="25">
        <v>-8</v>
      </c>
    </row>
    <row r="608" spans="1:13" x14ac:dyDescent="0.2">
      <c r="A608" s="20" t="s">
        <v>5789</v>
      </c>
      <c r="B608" s="25" t="s">
        <v>3384</v>
      </c>
      <c r="C608" s="25" t="s">
        <v>3385</v>
      </c>
      <c r="D608" s="20"/>
      <c r="E608" s="25" t="s">
        <v>5027</v>
      </c>
      <c r="F608" s="25">
        <v>41</v>
      </c>
      <c r="G608" s="25">
        <v>-51</v>
      </c>
      <c r="H608" s="25">
        <v>29502.5</v>
      </c>
      <c r="I608" s="25">
        <v>-94.3</v>
      </c>
      <c r="J608" s="25">
        <v>50</v>
      </c>
      <c r="K608" s="25">
        <v>-45</v>
      </c>
      <c r="L608" s="25">
        <v>13157</v>
      </c>
      <c r="M608" s="25">
        <v>-5</v>
      </c>
    </row>
    <row r="609" spans="1:13" x14ac:dyDescent="0.2">
      <c r="A609" s="20" t="s">
        <v>5789</v>
      </c>
      <c r="B609" s="25" t="s">
        <v>3386</v>
      </c>
      <c r="C609" s="25" t="s">
        <v>3387</v>
      </c>
      <c r="D609" s="20"/>
      <c r="E609" s="25" t="s">
        <v>5028</v>
      </c>
      <c r="F609" s="25">
        <v>38</v>
      </c>
      <c r="G609" s="25">
        <v>-36</v>
      </c>
      <c r="H609" s="25">
        <v>30109.200000000001</v>
      </c>
      <c r="I609" s="25">
        <v>-98.8</v>
      </c>
      <c r="J609" s="25">
        <v>42</v>
      </c>
      <c r="K609" s="25">
        <v>-22</v>
      </c>
      <c r="L609" s="25">
        <v>13018</v>
      </c>
      <c r="M609" s="25">
        <v>-4</v>
      </c>
    </row>
    <row r="610" spans="1:13" x14ac:dyDescent="0.2">
      <c r="A610" s="20" t="s">
        <v>5789</v>
      </c>
      <c r="B610" s="25" t="s">
        <v>3834</v>
      </c>
      <c r="C610" s="25" t="s">
        <v>3835</v>
      </c>
      <c r="D610" s="20"/>
      <c r="E610" s="25" t="s">
        <v>5029</v>
      </c>
      <c r="F610" s="25">
        <v>19</v>
      </c>
      <c r="G610" s="25">
        <v>68</v>
      </c>
      <c r="H610" s="25">
        <v>10895.5</v>
      </c>
      <c r="I610" s="25">
        <v>64.3</v>
      </c>
      <c r="J610" s="25">
        <v>35</v>
      </c>
      <c r="K610" s="25">
        <v>16</v>
      </c>
      <c r="L610" s="25">
        <v>11615</v>
      </c>
      <c r="M610" s="25">
        <v>-7</v>
      </c>
    </row>
    <row r="611" spans="1:13" x14ac:dyDescent="0.2">
      <c r="A611" s="20" t="s">
        <v>5789</v>
      </c>
      <c r="B611" s="25" t="s">
        <v>3876</v>
      </c>
      <c r="C611" s="25" t="s">
        <v>3877</v>
      </c>
      <c r="D611" s="20"/>
      <c r="E611" s="25" t="s">
        <v>5030</v>
      </c>
      <c r="F611" s="25">
        <v>36</v>
      </c>
      <c r="G611" s="25">
        <v>6</v>
      </c>
      <c r="H611" s="25">
        <v>22480</v>
      </c>
      <c r="I611" s="25">
        <v>14.7</v>
      </c>
      <c r="J611" s="25">
        <v>46</v>
      </c>
      <c r="K611" s="25">
        <v>-10</v>
      </c>
      <c r="L611" s="25">
        <v>10792</v>
      </c>
      <c r="M611" s="25">
        <v>1</v>
      </c>
    </row>
    <row r="612" spans="1:13" x14ac:dyDescent="0.2">
      <c r="A612" s="20" t="s">
        <v>5789</v>
      </c>
      <c r="B612" s="25" t="s">
        <v>3916</v>
      </c>
      <c r="C612" s="25" t="s">
        <v>3917</v>
      </c>
      <c r="D612" s="20"/>
      <c r="E612" s="25" t="s">
        <v>5031</v>
      </c>
      <c r="F612" s="25">
        <v>34</v>
      </c>
      <c r="G612" s="25">
        <v>13</v>
      </c>
      <c r="H612" s="25">
        <v>23113.1</v>
      </c>
      <c r="I612" s="25">
        <v>12</v>
      </c>
      <c r="J612" s="25">
        <v>41</v>
      </c>
      <c r="K612" s="25">
        <v>2</v>
      </c>
      <c r="L612" s="25">
        <v>11283</v>
      </c>
      <c r="M612" s="25">
        <v>-4</v>
      </c>
    </row>
    <row r="613" spans="1:13" x14ac:dyDescent="0.2">
      <c r="A613" s="20" t="s">
        <v>5789</v>
      </c>
      <c r="B613" s="25" t="s">
        <v>3438</v>
      </c>
      <c r="C613" s="25" t="s">
        <v>3439</v>
      </c>
      <c r="D613" s="20"/>
      <c r="E613" s="25" t="s">
        <v>5032</v>
      </c>
      <c r="F613" s="25">
        <v>44</v>
      </c>
      <c r="G613" s="25">
        <v>-67</v>
      </c>
      <c r="H613" s="25">
        <v>31872.3</v>
      </c>
      <c r="I613" s="25">
        <v>-111.8</v>
      </c>
      <c r="J613" s="25">
        <v>42</v>
      </c>
      <c r="K613" s="25">
        <v>-22</v>
      </c>
      <c r="L613" s="25">
        <v>12687</v>
      </c>
      <c r="M613" s="25">
        <v>-2</v>
      </c>
    </row>
    <row r="614" spans="1:13" x14ac:dyDescent="0.2">
      <c r="A614" s="20" t="s">
        <v>5789</v>
      </c>
      <c r="B614" s="25" t="s">
        <v>3440</v>
      </c>
      <c r="C614" s="25" t="s">
        <v>3441</v>
      </c>
      <c r="D614" s="20"/>
      <c r="E614" s="25" t="s">
        <v>5033</v>
      </c>
      <c r="F614" s="25">
        <v>26</v>
      </c>
      <c r="G614" s="25">
        <v>27</v>
      </c>
      <c r="H614" s="25">
        <v>18184.8</v>
      </c>
      <c r="I614" s="25">
        <v>-10.9</v>
      </c>
      <c r="J614" s="25">
        <v>43</v>
      </c>
      <c r="K614" s="25">
        <v>-25</v>
      </c>
      <c r="L614" s="25">
        <v>10980</v>
      </c>
      <c r="M614" s="25">
        <v>12</v>
      </c>
    </row>
    <row r="615" spans="1:13" x14ac:dyDescent="0.2">
      <c r="A615" s="20" t="s">
        <v>5789</v>
      </c>
      <c r="B615" s="25" t="s">
        <v>3442</v>
      </c>
      <c r="C615" s="25" t="s">
        <v>3443</v>
      </c>
      <c r="D615" s="20"/>
      <c r="E615" s="25" t="s">
        <v>5034</v>
      </c>
      <c r="F615" s="25">
        <v>39</v>
      </c>
      <c r="G615" s="25">
        <v>-41</v>
      </c>
      <c r="H615" s="25">
        <v>19642.3</v>
      </c>
      <c r="I615" s="25">
        <v>-21.6</v>
      </c>
      <c r="J615" s="25">
        <v>52</v>
      </c>
      <c r="K615" s="25">
        <v>-51</v>
      </c>
      <c r="L615" s="25">
        <v>13487</v>
      </c>
      <c r="M615" s="25">
        <v>-8</v>
      </c>
    </row>
    <row r="616" spans="1:13" x14ac:dyDescent="0.2">
      <c r="A616" s="20" t="s">
        <v>5789</v>
      </c>
      <c r="B616" s="25" t="s">
        <v>3444</v>
      </c>
      <c r="C616" s="25" t="s">
        <v>3445</v>
      </c>
      <c r="D616" s="20"/>
      <c r="E616" s="25" t="s">
        <v>5035</v>
      </c>
      <c r="F616" s="25">
        <v>43</v>
      </c>
      <c r="G616" s="25">
        <v>-62</v>
      </c>
      <c r="H616" s="25">
        <v>25198.5</v>
      </c>
      <c r="I616" s="25">
        <v>-62.6</v>
      </c>
      <c r="J616" s="25">
        <v>74</v>
      </c>
      <c r="K616" s="25">
        <v>-115</v>
      </c>
      <c r="L616" s="25">
        <v>12658</v>
      </c>
      <c r="M616" s="25">
        <v>-1</v>
      </c>
    </row>
    <row r="617" spans="1:13" x14ac:dyDescent="0.2">
      <c r="A617" s="20" t="s">
        <v>5789</v>
      </c>
      <c r="B617" s="25" t="s">
        <v>3797</v>
      </c>
      <c r="C617" s="25" t="s">
        <v>3798</v>
      </c>
      <c r="D617" s="20"/>
      <c r="E617" s="25" t="s">
        <v>5036</v>
      </c>
      <c r="F617" s="25">
        <v>26</v>
      </c>
      <c r="G617" s="25">
        <v>42</v>
      </c>
      <c r="H617" s="25">
        <v>14695.5</v>
      </c>
      <c r="I617" s="25">
        <v>48</v>
      </c>
      <c r="J617" s="25">
        <v>60</v>
      </c>
      <c r="K617" s="25">
        <v>-43</v>
      </c>
      <c r="L617" s="25">
        <v>11773</v>
      </c>
      <c r="M617" s="25">
        <v>-8</v>
      </c>
    </row>
    <row r="618" spans="1:13" x14ac:dyDescent="0.2">
      <c r="A618" s="20" t="s">
        <v>5789</v>
      </c>
      <c r="B618" s="25" t="s">
        <v>3880</v>
      </c>
      <c r="C618" s="25" t="s">
        <v>3881</v>
      </c>
      <c r="D618" s="20"/>
      <c r="E618" s="25" t="s">
        <v>5037</v>
      </c>
      <c r="F618" s="25">
        <v>29</v>
      </c>
      <c r="G618" s="25">
        <v>31</v>
      </c>
      <c r="H618" s="25">
        <v>23820.1</v>
      </c>
      <c r="I618" s="25">
        <v>8.9</v>
      </c>
      <c r="J618" s="25">
        <v>57</v>
      </c>
      <c r="K618" s="25">
        <v>-36</v>
      </c>
      <c r="L618" s="25">
        <v>11438</v>
      </c>
      <c r="M618" s="25">
        <v>-5</v>
      </c>
    </row>
    <row r="619" spans="1:13" x14ac:dyDescent="0.2">
      <c r="A619" s="20" t="s">
        <v>5789</v>
      </c>
      <c r="B619" s="25" t="s">
        <v>3920</v>
      </c>
      <c r="C619" s="25" t="s">
        <v>3921</v>
      </c>
      <c r="D619" s="20"/>
      <c r="E619" s="25" t="s">
        <v>5038</v>
      </c>
      <c r="F619" s="25">
        <v>26</v>
      </c>
      <c r="G619" s="25">
        <v>42</v>
      </c>
      <c r="H619" s="25">
        <v>12511.2</v>
      </c>
      <c r="I619" s="25">
        <v>57.4</v>
      </c>
      <c r="J619" s="25">
        <v>40</v>
      </c>
      <c r="K619" s="25">
        <v>4</v>
      </c>
      <c r="L619" s="25">
        <v>11057</v>
      </c>
      <c r="M619" s="25">
        <v>-1</v>
      </c>
    </row>
    <row r="620" spans="1:13" x14ac:dyDescent="0.2">
      <c r="A620" s="20" t="s">
        <v>5789</v>
      </c>
      <c r="B620" s="25" t="s">
        <v>3494</v>
      </c>
      <c r="C620" s="25" t="s">
        <v>3495</v>
      </c>
      <c r="D620" s="20"/>
      <c r="E620" s="25" t="s">
        <v>5039</v>
      </c>
      <c r="F620" s="25">
        <v>59</v>
      </c>
      <c r="G620" s="25">
        <v>-146</v>
      </c>
      <c r="H620" s="25">
        <v>43276.9</v>
      </c>
      <c r="I620" s="25">
        <v>-195.8</v>
      </c>
      <c r="J620" s="25">
        <v>66</v>
      </c>
      <c r="K620" s="25">
        <v>-92</v>
      </c>
      <c r="L620" s="25">
        <v>13474</v>
      </c>
      <c r="M620" s="25">
        <v>-8</v>
      </c>
    </row>
    <row r="621" spans="1:13" x14ac:dyDescent="0.2">
      <c r="A621" s="20" t="s">
        <v>5789</v>
      </c>
      <c r="B621" s="25" t="s">
        <v>3496</v>
      </c>
      <c r="C621" s="25" t="s">
        <v>3497</v>
      </c>
      <c r="D621" s="20"/>
      <c r="E621" s="25" t="s">
        <v>5040</v>
      </c>
      <c r="F621" s="25">
        <v>37</v>
      </c>
      <c r="G621" s="25">
        <v>-31</v>
      </c>
      <c r="H621" s="25">
        <v>37665.300000000003</v>
      </c>
      <c r="I621" s="25">
        <v>-154.5</v>
      </c>
      <c r="J621" s="25">
        <v>38</v>
      </c>
      <c r="K621" s="25">
        <v>-10</v>
      </c>
      <c r="L621" s="25">
        <v>13496</v>
      </c>
      <c r="M621" s="25">
        <v>-8</v>
      </c>
    </row>
    <row r="622" spans="1:13" x14ac:dyDescent="0.2">
      <c r="A622" s="20" t="s">
        <v>5789</v>
      </c>
      <c r="B622" s="25" t="s">
        <v>3498</v>
      </c>
      <c r="C622" s="25" t="s">
        <v>3499</v>
      </c>
      <c r="D622" s="20"/>
      <c r="E622" s="25" t="s">
        <v>5041</v>
      </c>
      <c r="F622" s="25">
        <v>43</v>
      </c>
      <c r="G622" s="25">
        <v>-62</v>
      </c>
      <c r="H622" s="25">
        <v>37640.699999999997</v>
      </c>
      <c r="I622" s="25">
        <v>-154.30000000000001</v>
      </c>
      <c r="J622" s="25">
        <v>38</v>
      </c>
      <c r="K622" s="25">
        <v>-10</v>
      </c>
      <c r="L622" s="25">
        <v>13320</v>
      </c>
      <c r="M622" s="25">
        <v>-7</v>
      </c>
    </row>
    <row r="623" spans="1:13" x14ac:dyDescent="0.2">
      <c r="A623" s="20" t="s">
        <v>5789</v>
      </c>
      <c r="B623" s="25" t="s">
        <v>3500</v>
      </c>
      <c r="C623" s="25" t="s">
        <v>3501</v>
      </c>
      <c r="D623" s="20"/>
      <c r="E623" s="25" t="s">
        <v>5042</v>
      </c>
      <c r="F623" s="25">
        <v>40</v>
      </c>
      <c r="G623" s="25">
        <v>-46</v>
      </c>
      <c r="H623" s="25">
        <v>27226.1</v>
      </c>
      <c r="I623" s="25">
        <v>-77.5</v>
      </c>
      <c r="J623" s="25">
        <v>48</v>
      </c>
      <c r="K623" s="25">
        <v>-39</v>
      </c>
      <c r="L623" s="25">
        <v>12956</v>
      </c>
      <c r="M623" s="25">
        <v>-4</v>
      </c>
    </row>
    <row r="624" spans="1:13" x14ac:dyDescent="0.2">
      <c r="A624" s="20" t="s">
        <v>5789</v>
      </c>
      <c r="B624" s="25" t="s">
        <v>3801</v>
      </c>
      <c r="C624" s="25" t="s">
        <v>3802</v>
      </c>
      <c r="D624" s="20"/>
      <c r="E624" s="25" t="s">
        <v>5043</v>
      </c>
      <c r="F624" s="25">
        <v>33</v>
      </c>
      <c r="G624" s="25">
        <v>17</v>
      </c>
      <c r="H624" s="25">
        <v>20886.099999999999</v>
      </c>
      <c r="I624" s="25">
        <v>21.5</v>
      </c>
      <c r="J624" s="25">
        <v>52</v>
      </c>
      <c r="K624" s="25">
        <v>-24</v>
      </c>
      <c r="L624" s="25">
        <v>10897</v>
      </c>
      <c r="M624" s="25">
        <v>0</v>
      </c>
    </row>
    <row r="625" spans="1:13" x14ac:dyDescent="0.2">
      <c r="A625" s="20" t="s">
        <v>5789</v>
      </c>
      <c r="B625" s="25" t="s">
        <v>3842</v>
      </c>
      <c r="C625" s="25" t="s">
        <v>3843</v>
      </c>
      <c r="D625" s="20"/>
      <c r="E625" s="25" t="s">
        <v>5044</v>
      </c>
      <c r="F625" s="25">
        <v>23</v>
      </c>
      <c r="G625" s="25">
        <v>53</v>
      </c>
      <c r="H625" s="25">
        <v>15973.1</v>
      </c>
      <c r="I625" s="25">
        <v>42.6</v>
      </c>
      <c r="J625" s="25">
        <v>40</v>
      </c>
      <c r="K625" s="25">
        <v>4</v>
      </c>
      <c r="L625" s="25">
        <v>10942</v>
      </c>
      <c r="M625" s="25">
        <v>0</v>
      </c>
    </row>
    <row r="626" spans="1:13" x14ac:dyDescent="0.2">
      <c r="A626" s="20" t="s">
        <v>5789</v>
      </c>
      <c r="B626" s="25" t="s">
        <v>3884</v>
      </c>
      <c r="C626" s="25" t="s">
        <v>3885</v>
      </c>
      <c r="D626" s="20"/>
      <c r="E626" s="25" t="s">
        <v>5045</v>
      </c>
      <c r="F626" s="25">
        <v>26</v>
      </c>
      <c r="G626" s="25">
        <v>42</v>
      </c>
      <c r="H626" s="25">
        <v>16290.8</v>
      </c>
      <c r="I626" s="25">
        <v>41.2</v>
      </c>
      <c r="J626" s="25">
        <v>42</v>
      </c>
      <c r="K626" s="25">
        <v>0</v>
      </c>
      <c r="L626" s="25">
        <v>11977</v>
      </c>
      <c r="M626" s="25">
        <v>-10</v>
      </c>
    </row>
    <row r="627" spans="1:13" x14ac:dyDescent="0.2">
      <c r="A627" s="20" t="s">
        <v>5789</v>
      </c>
      <c r="B627" s="25" t="s">
        <v>3924</v>
      </c>
      <c r="C627" s="25" t="s">
        <v>3925</v>
      </c>
      <c r="D627" s="20"/>
      <c r="E627" s="25" t="s">
        <v>5046</v>
      </c>
      <c r="F627" s="25">
        <v>26</v>
      </c>
      <c r="G627" s="25">
        <v>42</v>
      </c>
      <c r="H627" s="25">
        <v>16643.2</v>
      </c>
      <c r="I627" s="25">
        <v>39.700000000000003</v>
      </c>
      <c r="J627" s="25">
        <v>45</v>
      </c>
      <c r="K627" s="25">
        <v>-8</v>
      </c>
      <c r="L627" s="25">
        <v>10543</v>
      </c>
      <c r="M627" s="25">
        <v>3</v>
      </c>
    </row>
    <row r="628" spans="1:13" x14ac:dyDescent="0.2">
      <c r="A628" s="20" t="s">
        <v>5789</v>
      </c>
      <c r="B628" s="25" t="s">
        <v>3552</v>
      </c>
      <c r="C628" s="25" t="s">
        <v>3553</v>
      </c>
      <c r="D628" s="20"/>
      <c r="E628" s="25" t="s">
        <v>5047</v>
      </c>
      <c r="F628" s="25">
        <v>47</v>
      </c>
      <c r="G628" s="25">
        <v>-83</v>
      </c>
      <c r="H628" s="25">
        <v>44698.400000000001</v>
      </c>
      <c r="I628" s="25">
        <v>-206.3</v>
      </c>
      <c r="J628" s="25">
        <v>35</v>
      </c>
      <c r="K628" s="25">
        <v>-2</v>
      </c>
      <c r="L628" s="25">
        <v>12755</v>
      </c>
      <c r="M628" s="25">
        <v>-2</v>
      </c>
    </row>
    <row r="629" spans="1:13" x14ac:dyDescent="0.2">
      <c r="A629" s="20" t="s">
        <v>5789</v>
      </c>
      <c r="B629" s="25" t="s">
        <v>3554</v>
      </c>
      <c r="C629" s="25" t="s">
        <v>3555</v>
      </c>
      <c r="D629" s="20"/>
      <c r="E629" s="25" t="s">
        <v>5048</v>
      </c>
      <c r="F629" s="25">
        <v>35</v>
      </c>
      <c r="G629" s="25">
        <v>-20</v>
      </c>
      <c r="H629" s="25">
        <v>11378.7</v>
      </c>
      <c r="I629" s="25">
        <v>39.299999999999997</v>
      </c>
      <c r="J629" s="25">
        <v>48</v>
      </c>
      <c r="K629" s="25">
        <v>-39</v>
      </c>
      <c r="L629" s="25">
        <v>12889</v>
      </c>
      <c r="M629" s="25">
        <v>-3</v>
      </c>
    </row>
    <row r="630" spans="1:13" x14ac:dyDescent="0.2">
      <c r="A630" s="20" t="s">
        <v>5789</v>
      </c>
      <c r="B630" s="25" t="s">
        <v>3805</v>
      </c>
      <c r="C630" s="25" t="s">
        <v>3806</v>
      </c>
      <c r="D630" s="20"/>
      <c r="E630" s="25" t="s">
        <v>5049</v>
      </c>
      <c r="F630" s="25">
        <v>37</v>
      </c>
      <c r="G630" s="25">
        <v>2</v>
      </c>
      <c r="H630" s="25">
        <v>19905.400000000001</v>
      </c>
      <c r="I630" s="25">
        <v>25.7</v>
      </c>
      <c r="J630" s="25">
        <v>43</v>
      </c>
      <c r="K630" s="25">
        <v>-3</v>
      </c>
      <c r="L630" s="25">
        <v>11693</v>
      </c>
      <c r="M630" s="25">
        <v>-7</v>
      </c>
    </row>
    <row r="631" spans="1:13" x14ac:dyDescent="0.2">
      <c r="A631" s="20" t="s">
        <v>5789</v>
      </c>
      <c r="B631" s="25" t="s">
        <v>3846</v>
      </c>
      <c r="C631" s="25" t="s">
        <v>3848</v>
      </c>
      <c r="D631" s="20"/>
      <c r="E631" s="25" t="s">
        <v>5050</v>
      </c>
      <c r="F631" s="25">
        <v>38</v>
      </c>
      <c r="G631" s="25">
        <v>-2</v>
      </c>
      <c r="H631" s="25">
        <v>27815.7</v>
      </c>
      <c r="I631" s="25">
        <v>-8.1999999999999993</v>
      </c>
      <c r="J631" s="25">
        <v>49</v>
      </c>
      <c r="K631" s="25">
        <v>-17</v>
      </c>
      <c r="L631" s="25">
        <v>10477</v>
      </c>
      <c r="M631" s="25">
        <v>4</v>
      </c>
    </row>
    <row r="632" spans="1:13" x14ac:dyDescent="0.2">
      <c r="A632" s="20" t="s">
        <v>5789</v>
      </c>
      <c r="B632" s="25" t="s">
        <v>3888</v>
      </c>
      <c r="C632" s="25" t="s">
        <v>3889</v>
      </c>
      <c r="D632" s="20"/>
      <c r="E632" s="25" t="s">
        <v>5051</v>
      </c>
      <c r="F632" s="25">
        <v>35</v>
      </c>
      <c r="G632" s="25">
        <v>9</v>
      </c>
      <c r="H632" s="25">
        <v>22851.3</v>
      </c>
      <c r="I632" s="25">
        <v>13.1</v>
      </c>
      <c r="J632" s="25">
        <v>23</v>
      </c>
      <c r="K632" s="25">
        <v>45</v>
      </c>
      <c r="L632" s="25">
        <v>10864</v>
      </c>
      <c r="M632" s="25">
        <v>0</v>
      </c>
    </row>
    <row r="633" spans="1:13" x14ac:dyDescent="0.2">
      <c r="A633" s="20" t="s">
        <v>5789</v>
      </c>
      <c r="B633" s="25" t="s">
        <v>3928</v>
      </c>
      <c r="C633" s="25" t="s">
        <v>3929</v>
      </c>
      <c r="D633" s="20"/>
      <c r="E633" s="25" t="s">
        <v>5052</v>
      </c>
      <c r="F633" s="25">
        <v>32</v>
      </c>
      <c r="G633" s="25">
        <v>20</v>
      </c>
      <c r="H633" s="25">
        <v>18376.7</v>
      </c>
      <c r="I633" s="25">
        <v>32.299999999999997</v>
      </c>
      <c r="J633" s="25">
        <v>39</v>
      </c>
      <c r="K633" s="25">
        <v>7</v>
      </c>
      <c r="L633" s="25">
        <v>10778</v>
      </c>
      <c r="M633" s="25">
        <v>1</v>
      </c>
    </row>
    <row r="634" spans="1:13" x14ac:dyDescent="0.2">
      <c r="A634" s="20" t="s">
        <v>5789</v>
      </c>
      <c r="B634" s="25" t="s">
        <v>3611</v>
      </c>
      <c r="C634" s="25" t="s">
        <v>3612</v>
      </c>
      <c r="D634" s="20"/>
      <c r="E634" s="25" t="s">
        <v>5053</v>
      </c>
      <c r="F634" s="25">
        <v>41</v>
      </c>
      <c r="G634" s="25">
        <v>-51</v>
      </c>
      <c r="H634" s="25">
        <v>28806.1</v>
      </c>
      <c r="I634" s="25">
        <v>-89.2</v>
      </c>
      <c r="J634" s="25">
        <v>35</v>
      </c>
      <c r="K634" s="25">
        <v>-2</v>
      </c>
      <c r="L634" s="25">
        <v>11427</v>
      </c>
      <c r="M634" s="25">
        <v>8</v>
      </c>
    </row>
    <row r="635" spans="1:13" x14ac:dyDescent="0.2">
      <c r="A635" s="20" t="s">
        <v>5789</v>
      </c>
      <c r="B635" s="25" t="s">
        <v>3613</v>
      </c>
      <c r="C635" s="25" t="s">
        <v>3614</v>
      </c>
      <c r="D635" s="20"/>
      <c r="E635" s="25" t="s">
        <v>5054</v>
      </c>
      <c r="F635" s="25">
        <v>30</v>
      </c>
      <c r="G635" s="25">
        <v>6</v>
      </c>
      <c r="H635" s="25">
        <v>16052.2</v>
      </c>
      <c r="I635" s="25">
        <v>4.9000000000000004</v>
      </c>
      <c r="J635" s="25">
        <v>47</v>
      </c>
      <c r="K635" s="25">
        <v>-37</v>
      </c>
      <c r="L635" s="25">
        <v>12292</v>
      </c>
      <c r="M635" s="25">
        <v>2</v>
      </c>
    </row>
    <row r="636" spans="1:13" x14ac:dyDescent="0.2">
      <c r="A636" s="20" t="s">
        <v>5789</v>
      </c>
      <c r="B636" s="25" t="s">
        <v>3809</v>
      </c>
      <c r="C636" s="25" t="s">
        <v>3810</v>
      </c>
      <c r="D636" s="20"/>
      <c r="E636" s="25" t="s">
        <v>5055</v>
      </c>
      <c r="F636" s="25">
        <v>30</v>
      </c>
      <c r="G636" s="25">
        <v>28</v>
      </c>
      <c r="H636" s="25">
        <v>12999.5</v>
      </c>
      <c r="I636" s="25">
        <v>55.3</v>
      </c>
      <c r="J636" s="25">
        <v>43</v>
      </c>
      <c r="K636" s="25">
        <v>-3</v>
      </c>
      <c r="L636" s="25">
        <v>11058</v>
      </c>
      <c r="M636" s="25">
        <v>-1</v>
      </c>
    </row>
    <row r="637" spans="1:13" x14ac:dyDescent="0.2">
      <c r="A637" s="20" t="s">
        <v>5789</v>
      </c>
      <c r="B637" s="25" t="s">
        <v>3892</v>
      </c>
      <c r="C637" s="25" t="s">
        <v>3893</v>
      </c>
      <c r="D637" s="20"/>
      <c r="E637" s="25" t="s">
        <v>5056</v>
      </c>
      <c r="F637" s="25">
        <v>29</v>
      </c>
      <c r="G637" s="25">
        <v>31</v>
      </c>
      <c r="H637" s="25">
        <v>14199.8</v>
      </c>
      <c r="I637" s="25">
        <v>50.2</v>
      </c>
      <c r="J637" s="25">
        <v>48</v>
      </c>
      <c r="K637" s="25">
        <v>-15</v>
      </c>
      <c r="L637" s="25">
        <v>10981</v>
      </c>
      <c r="M637" s="25">
        <v>-1</v>
      </c>
    </row>
    <row r="638" spans="1:13" x14ac:dyDescent="0.2">
      <c r="A638" s="20" t="s">
        <v>5789</v>
      </c>
      <c r="B638" s="25" t="s">
        <v>3932</v>
      </c>
      <c r="C638" s="25" t="s">
        <v>3934</v>
      </c>
      <c r="D638" s="20"/>
      <c r="E638" s="25" t="s">
        <v>5057</v>
      </c>
      <c r="F638" s="25">
        <v>40</v>
      </c>
      <c r="G638" s="25">
        <v>-9</v>
      </c>
      <c r="H638" s="25">
        <v>27169.200000000001</v>
      </c>
      <c r="I638" s="25">
        <v>-5.4</v>
      </c>
      <c r="J638" s="25">
        <v>28</v>
      </c>
      <c r="K638" s="25">
        <v>33</v>
      </c>
      <c r="L638" s="25">
        <v>11255</v>
      </c>
      <c r="M638" s="25">
        <v>-3</v>
      </c>
    </row>
    <row r="639" spans="1:13" x14ac:dyDescent="0.2">
      <c r="A639" s="20" t="s">
        <v>5789</v>
      </c>
      <c r="B639" s="25" t="s">
        <v>3664</v>
      </c>
      <c r="C639" s="25" t="s">
        <v>3665</v>
      </c>
      <c r="D639" s="20"/>
      <c r="E639" s="25" t="s">
        <v>5058</v>
      </c>
      <c r="F639" s="25">
        <v>24</v>
      </c>
      <c r="G639" s="25">
        <v>37</v>
      </c>
      <c r="H639" s="25">
        <v>5496.1</v>
      </c>
      <c r="I639" s="25">
        <v>82.7</v>
      </c>
      <c r="J639" s="25">
        <v>46</v>
      </c>
      <c r="K639" s="25">
        <v>-34</v>
      </c>
      <c r="L639" s="25">
        <v>11723</v>
      </c>
      <c r="M639" s="25">
        <v>6</v>
      </c>
    </row>
    <row r="640" spans="1:13" x14ac:dyDescent="0.2">
      <c r="A640" s="20" t="s">
        <v>5789</v>
      </c>
      <c r="B640" s="25" t="s">
        <v>3666</v>
      </c>
      <c r="C640" s="25" t="s">
        <v>3667</v>
      </c>
      <c r="D640" s="20"/>
      <c r="E640" s="25" t="s">
        <v>5059</v>
      </c>
      <c r="F640" s="25">
        <v>42</v>
      </c>
      <c r="G640" s="25">
        <v>-57</v>
      </c>
      <c r="H640" s="25">
        <v>35607.1</v>
      </c>
      <c r="I640" s="25">
        <v>-139.30000000000001</v>
      </c>
      <c r="J640" s="25">
        <v>34</v>
      </c>
      <c r="K640" s="25">
        <v>1</v>
      </c>
      <c r="L640" s="25">
        <v>12095</v>
      </c>
      <c r="M640" s="25">
        <v>3</v>
      </c>
    </row>
    <row r="641" spans="1:13" x14ac:dyDescent="0.2">
      <c r="A641" s="20" t="s">
        <v>5789</v>
      </c>
      <c r="B641" s="25" t="s">
        <v>3668</v>
      </c>
      <c r="C641" s="25" t="s">
        <v>3669</v>
      </c>
      <c r="D641" s="20"/>
      <c r="E641" s="25" t="s">
        <v>5060</v>
      </c>
      <c r="F641" s="25">
        <v>29</v>
      </c>
      <c r="G641" s="25">
        <v>11</v>
      </c>
      <c r="H641" s="25">
        <v>22841.200000000001</v>
      </c>
      <c r="I641" s="25">
        <v>-45.2</v>
      </c>
      <c r="J641" s="25">
        <v>37</v>
      </c>
      <c r="K641" s="25">
        <v>-7</v>
      </c>
      <c r="L641" s="25">
        <v>10338</v>
      </c>
      <c r="M641" s="25">
        <v>17</v>
      </c>
    </row>
    <row r="642" spans="1:13" x14ac:dyDescent="0.2">
      <c r="A642" s="20" t="s">
        <v>5789</v>
      </c>
      <c r="B642" s="25" t="s">
        <v>3813</v>
      </c>
      <c r="C642" s="25" t="s">
        <v>3814</v>
      </c>
      <c r="D642" s="20"/>
      <c r="E642" s="25" t="s">
        <v>5061</v>
      </c>
      <c r="F642" s="25">
        <v>28</v>
      </c>
      <c r="G642" s="25">
        <v>35</v>
      </c>
      <c r="H642" s="25">
        <v>11781</v>
      </c>
      <c r="I642" s="25">
        <v>60.5</v>
      </c>
      <c r="J642" s="25">
        <v>38</v>
      </c>
      <c r="K642" s="25">
        <v>9</v>
      </c>
      <c r="L642" s="25">
        <v>11421</v>
      </c>
      <c r="M642" s="25">
        <v>-5</v>
      </c>
    </row>
    <row r="643" spans="1:13" x14ac:dyDescent="0.2">
      <c r="A643" s="20" t="s">
        <v>5789</v>
      </c>
      <c r="B643" s="25" t="s">
        <v>3855</v>
      </c>
      <c r="C643" s="25" t="s">
        <v>3856</v>
      </c>
      <c r="D643" s="20"/>
      <c r="E643" s="25" t="s">
        <v>5062</v>
      </c>
      <c r="F643" s="25">
        <v>21</v>
      </c>
      <c r="G643" s="25">
        <v>61</v>
      </c>
      <c r="H643" s="25">
        <v>11333</v>
      </c>
      <c r="I643" s="25">
        <v>62.5</v>
      </c>
      <c r="J643" s="25">
        <v>27</v>
      </c>
      <c r="K643" s="25">
        <v>35</v>
      </c>
      <c r="L643" s="25">
        <v>11545</v>
      </c>
      <c r="M643" s="25">
        <v>-6</v>
      </c>
    </row>
    <row r="644" spans="1:13" x14ac:dyDescent="0.2">
      <c r="A644" s="20" t="s">
        <v>5789</v>
      </c>
      <c r="B644" s="25" t="s">
        <v>3720</v>
      </c>
      <c r="C644" s="25" t="s">
        <v>3721</v>
      </c>
      <c r="D644" s="20"/>
      <c r="E644" s="25" t="s">
        <v>5063</v>
      </c>
      <c r="F644" s="25">
        <v>29</v>
      </c>
      <c r="G644" s="25">
        <v>11</v>
      </c>
      <c r="H644" s="25">
        <v>18127.900000000001</v>
      </c>
      <c r="I644" s="25">
        <v>-10.4</v>
      </c>
      <c r="J644" s="25">
        <v>37</v>
      </c>
      <c r="K644" s="25">
        <v>-7</v>
      </c>
      <c r="L644" s="25">
        <v>12235</v>
      </c>
      <c r="M644" s="25">
        <v>2</v>
      </c>
    </row>
    <row r="645" spans="1:13" x14ac:dyDescent="0.2">
      <c r="A645" s="20" t="s">
        <v>5789</v>
      </c>
      <c r="B645" s="25" t="s">
        <v>3857</v>
      </c>
      <c r="C645" s="25" t="s">
        <v>3858</v>
      </c>
      <c r="D645" s="20"/>
      <c r="E645" s="25" t="s">
        <v>5064</v>
      </c>
      <c r="F645" s="25">
        <v>39</v>
      </c>
      <c r="G645" s="25">
        <v>-6</v>
      </c>
      <c r="H645" s="25">
        <v>18370.7</v>
      </c>
      <c r="I645" s="25">
        <v>32.299999999999997</v>
      </c>
      <c r="J645" s="25">
        <v>46</v>
      </c>
      <c r="K645" s="25">
        <v>-10</v>
      </c>
      <c r="L645" s="25">
        <v>11156</v>
      </c>
      <c r="M645" s="25">
        <v>-2</v>
      </c>
    </row>
    <row r="646" spans="1:13" x14ac:dyDescent="0.2">
      <c r="A646" s="20" t="s">
        <v>5789</v>
      </c>
      <c r="B646" s="25" t="s">
        <v>3426</v>
      </c>
      <c r="C646" s="25" t="s">
        <v>3428</v>
      </c>
      <c r="D646" s="20"/>
      <c r="E646" s="25" t="s">
        <v>5065</v>
      </c>
      <c r="F646" s="25">
        <v>27</v>
      </c>
      <c r="G646" s="25">
        <v>22</v>
      </c>
      <c r="H646" s="25">
        <v>19944.2</v>
      </c>
      <c r="I646" s="25">
        <v>-23.8</v>
      </c>
      <c r="J646" s="25">
        <v>38</v>
      </c>
      <c r="K646" s="25">
        <v>-10</v>
      </c>
      <c r="L646" s="25">
        <v>14026</v>
      </c>
      <c r="M646" s="25">
        <v>-12</v>
      </c>
    </row>
    <row r="647" spans="1:13" x14ac:dyDescent="0.2">
      <c r="A647" s="20" t="s">
        <v>5789</v>
      </c>
      <c r="B647" s="25" t="s">
        <v>3422</v>
      </c>
      <c r="C647" s="25" t="s">
        <v>3423</v>
      </c>
      <c r="D647" s="20"/>
      <c r="E647" s="25" t="s">
        <v>5066</v>
      </c>
      <c r="F647" s="25">
        <v>41</v>
      </c>
      <c r="G647" s="25">
        <v>-51</v>
      </c>
      <c r="H647" s="25">
        <v>35159.5</v>
      </c>
      <c r="I647" s="25">
        <v>-136</v>
      </c>
      <c r="J647" s="25">
        <v>43</v>
      </c>
      <c r="K647" s="25">
        <v>-25</v>
      </c>
      <c r="L647" s="25">
        <v>12035</v>
      </c>
      <c r="M647" s="25">
        <v>4</v>
      </c>
    </row>
    <row r="648" spans="1:13" x14ac:dyDescent="0.2">
      <c r="A648" s="20" t="s">
        <v>5789</v>
      </c>
      <c r="B648" s="25" t="s">
        <v>3492</v>
      </c>
      <c r="C648" s="25" t="s">
        <v>3493</v>
      </c>
      <c r="D648" s="20"/>
      <c r="E648" s="25" t="s">
        <v>5067</v>
      </c>
      <c r="F648" s="25">
        <v>52</v>
      </c>
      <c r="G648" s="25">
        <v>-109</v>
      </c>
      <c r="H648" s="25">
        <v>42080.7</v>
      </c>
      <c r="I648" s="25">
        <v>-187</v>
      </c>
      <c r="J648" s="25">
        <v>37</v>
      </c>
      <c r="K648" s="25">
        <v>-7</v>
      </c>
      <c r="L648" s="25">
        <v>13451</v>
      </c>
      <c r="M648" s="25">
        <v>-8</v>
      </c>
    </row>
    <row r="649" spans="1:13" x14ac:dyDescent="0.2">
      <c r="A649" s="20" t="s">
        <v>5789</v>
      </c>
      <c r="B649" s="25" t="s">
        <v>3378</v>
      </c>
      <c r="C649" s="25" t="s">
        <v>3379</v>
      </c>
      <c r="D649" s="20"/>
      <c r="E649" s="25" t="s">
        <v>5068</v>
      </c>
      <c r="F649" s="25">
        <v>26</v>
      </c>
      <c r="G649" s="25">
        <v>27</v>
      </c>
      <c r="H649" s="25">
        <v>21367.5</v>
      </c>
      <c r="I649" s="25">
        <v>-34.299999999999997</v>
      </c>
      <c r="J649" s="25">
        <v>43</v>
      </c>
      <c r="K649" s="25">
        <v>-25</v>
      </c>
      <c r="L649" s="25">
        <v>13662</v>
      </c>
      <c r="M649" s="25">
        <v>-9</v>
      </c>
    </row>
    <row r="650" spans="1:13" x14ac:dyDescent="0.2">
      <c r="A650" s="20" t="s">
        <v>5789</v>
      </c>
      <c r="B650" s="25" t="s">
        <v>3478</v>
      </c>
      <c r="C650" s="25" t="s">
        <v>3479</v>
      </c>
      <c r="D650" s="20"/>
      <c r="E650" s="25" t="s">
        <v>5069</v>
      </c>
      <c r="F650" s="25">
        <v>49</v>
      </c>
      <c r="G650" s="25">
        <v>-93</v>
      </c>
      <c r="H650" s="25">
        <v>46351.4</v>
      </c>
      <c r="I650" s="25">
        <v>-218.5</v>
      </c>
      <c r="J650" s="25">
        <v>64</v>
      </c>
      <c r="K650" s="25">
        <v>-86</v>
      </c>
      <c r="L650" s="25">
        <v>13525</v>
      </c>
      <c r="M650" s="25">
        <v>-8</v>
      </c>
    </row>
    <row r="651" spans="1:13" x14ac:dyDescent="0.2">
      <c r="A651" s="20" t="s">
        <v>5789</v>
      </c>
      <c r="B651" s="25" t="s">
        <v>3322</v>
      </c>
      <c r="C651" s="25" t="s">
        <v>3323</v>
      </c>
      <c r="D651" s="20"/>
      <c r="E651" s="25" t="s">
        <v>5070</v>
      </c>
      <c r="F651" s="25">
        <v>20</v>
      </c>
      <c r="G651" s="25">
        <v>58</v>
      </c>
      <c r="H651" s="25">
        <v>15362.3</v>
      </c>
      <c r="I651" s="25">
        <v>9.9</v>
      </c>
      <c r="J651" s="25">
        <v>47</v>
      </c>
      <c r="K651" s="25">
        <v>-37</v>
      </c>
      <c r="L651" s="25">
        <v>11992</v>
      </c>
      <c r="M651" s="25">
        <v>4</v>
      </c>
    </row>
    <row r="652" spans="1:13" x14ac:dyDescent="0.2">
      <c r="A652" s="20" t="s">
        <v>5789</v>
      </c>
      <c r="B652" s="25" t="s">
        <v>3336</v>
      </c>
      <c r="C652" s="25" t="s">
        <v>3337</v>
      </c>
      <c r="D652" s="20"/>
      <c r="E652" s="25" t="s">
        <v>5071</v>
      </c>
      <c r="F652" s="25">
        <v>24</v>
      </c>
      <c r="G652" s="25">
        <v>37</v>
      </c>
      <c r="H652" s="25">
        <v>18772.099999999999</v>
      </c>
      <c r="I652" s="25">
        <v>-15.2</v>
      </c>
      <c r="J652" s="25">
        <v>62</v>
      </c>
      <c r="K652" s="25">
        <v>-80</v>
      </c>
      <c r="L652" s="25">
        <v>12507</v>
      </c>
      <c r="M652" s="25">
        <v>0</v>
      </c>
    </row>
    <row r="653" spans="1:13" x14ac:dyDescent="0.2">
      <c r="A653" s="20" t="s">
        <v>5789</v>
      </c>
      <c r="B653" s="25" t="s">
        <v>3724</v>
      </c>
      <c r="C653" s="25" t="s">
        <v>3725</v>
      </c>
      <c r="D653" s="20"/>
      <c r="E653" s="25" t="s">
        <v>5072</v>
      </c>
      <c r="F653" s="25">
        <v>44</v>
      </c>
      <c r="G653" s="25">
        <v>-67</v>
      </c>
      <c r="H653" s="25">
        <v>30585</v>
      </c>
      <c r="I653" s="25">
        <v>-102.3</v>
      </c>
      <c r="J653" s="25">
        <v>19</v>
      </c>
      <c r="K653" s="25">
        <v>45</v>
      </c>
      <c r="L653" s="25">
        <v>11023</v>
      </c>
      <c r="M653" s="25">
        <v>12</v>
      </c>
    </row>
    <row r="654" spans="1:13" x14ac:dyDescent="0.2">
      <c r="A654" s="20" t="s">
        <v>5789</v>
      </c>
      <c r="B654" s="25" t="s">
        <v>3726</v>
      </c>
      <c r="C654" s="25" t="s">
        <v>3727</v>
      </c>
      <c r="D654" s="20"/>
      <c r="E654" s="25" t="s">
        <v>5073</v>
      </c>
      <c r="F654" s="25">
        <v>35</v>
      </c>
      <c r="G654" s="25">
        <v>-20</v>
      </c>
      <c r="H654" s="25">
        <v>16289</v>
      </c>
      <c r="I654" s="25">
        <v>3.1</v>
      </c>
      <c r="J654" s="25">
        <v>38</v>
      </c>
      <c r="K654" s="25">
        <v>-10</v>
      </c>
      <c r="L654" s="25">
        <v>12501</v>
      </c>
      <c r="M654" s="25">
        <v>0</v>
      </c>
    </row>
    <row r="655" spans="1:13" x14ac:dyDescent="0.2">
      <c r="A655" s="20" t="s">
        <v>5789</v>
      </c>
      <c r="B655" s="25" t="s">
        <v>3530</v>
      </c>
      <c r="C655" s="25" t="s">
        <v>3531</v>
      </c>
      <c r="D655" s="20"/>
      <c r="E655" s="25" t="s">
        <v>5074</v>
      </c>
      <c r="F655" s="25">
        <v>43</v>
      </c>
      <c r="G655" s="25">
        <v>-62</v>
      </c>
      <c r="H655" s="25">
        <v>33106.5</v>
      </c>
      <c r="I655" s="25">
        <v>-120.9</v>
      </c>
      <c r="J655" s="25">
        <v>42</v>
      </c>
      <c r="K655" s="25">
        <v>-22</v>
      </c>
      <c r="L655" s="25">
        <v>11473</v>
      </c>
      <c r="M655" s="25">
        <v>8</v>
      </c>
    </row>
    <row r="656" spans="1:13" x14ac:dyDescent="0.2">
      <c r="A656" s="20" t="s">
        <v>5789</v>
      </c>
      <c r="B656" s="25" t="s">
        <v>3223</v>
      </c>
      <c r="C656" s="25" t="s">
        <v>3224</v>
      </c>
      <c r="D656" s="20"/>
      <c r="E656" s="25" t="s">
        <v>5075</v>
      </c>
      <c r="F656" s="25">
        <v>47</v>
      </c>
      <c r="G656" s="25">
        <v>-83</v>
      </c>
      <c r="H656" s="25">
        <v>40191.300000000003</v>
      </c>
      <c r="I656" s="25">
        <v>-173.1</v>
      </c>
      <c r="J656" s="25">
        <v>72</v>
      </c>
      <c r="K656" s="25">
        <v>-109</v>
      </c>
      <c r="L656" s="25">
        <v>12149</v>
      </c>
      <c r="M656" s="25">
        <v>3</v>
      </c>
    </row>
    <row r="657" spans="1:13" x14ac:dyDescent="0.2">
      <c r="A657" s="20" t="s">
        <v>5789</v>
      </c>
      <c r="B657" s="25" t="s">
        <v>3947</v>
      </c>
      <c r="C657" s="25" t="s">
        <v>3948</v>
      </c>
      <c r="D657" s="20"/>
      <c r="E657" s="25" t="s">
        <v>5076</v>
      </c>
      <c r="F657" s="25">
        <v>25</v>
      </c>
      <c r="G657" s="25">
        <v>46</v>
      </c>
      <c r="H657" s="25">
        <v>15313.8</v>
      </c>
      <c r="I657" s="25">
        <v>45.4</v>
      </c>
      <c r="J657" s="25">
        <v>47</v>
      </c>
      <c r="K657" s="25">
        <v>-12</v>
      </c>
      <c r="L657" s="25">
        <v>12001</v>
      </c>
      <c r="M657" s="25">
        <v>-10</v>
      </c>
    </row>
    <row r="658" spans="1:13" x14ac:dyDescent="0.2">
      <c r="A658" s="20" t="s">
        <v>5789</v>
      </c>
      <c r="B658" s="25" t="s">
        <v>3247</v>
      </c>
      <c r="C658" s="25" t="s">
        <v>3248</v>
      </c>
      <c r="D658" s="20"/>
      <c r="E658" s="25" t="s">
        <v>5077</v>
      </c>
      <c r="F658" s="25">
        <v>26</v>
      </c>
      <c r="G658" s="25">
        <v>27</v>
      </c>
      <c r="H658" s="25">
        <v>14292.3</v>
      </c>
      <c r="I658" s="25">
        <v>17.8</v>
      </c>
      <c r="J658" s="25">
        <v>45</v>
      </c>
      <c r="K658" s="25">
        <v>-31</v>
      </c>
      <c r="L658" s="25">
        <v>13175</v>
      </c>
      <c r="M658" s="25">
        <v>-6</v>
      </c>
    </row>
    <row r="659" spans="1:13" x14ac:dyDescent="0.2">
      <c r="A659" s="20" t="s">
        <v>5789</v>
      </c>
      <c r="B659" s="25" t="s">
        <v>3674</v>
      </c>
      <c r="C659" s="25" t="s">
        <v>3675</v>
      </c>
      <c r="D659" s="20"/>
      <c r="E659" s="25" t="s">
        <v>5078</v>
      </c>
      <c r="F659" s="25">
        <v>29</v>
      </c>
      <c r="G659" s="25">
        <v>11</v>
      </c>
      <c r="H659" s="25">
        <v>14548.5</v>
      </c>
      <c r="I659" s="25">
        <v>15.9</v>
      </c>
      <c r="J659" s="25">
        <v>50</v>
      </c>
      <c r="K659" s="25">
        <v>-45</v>
      </c>
      <c r="L659" s="25">
        <v>10703</v>
      </c>
      <c r="M659" s="25">
        <v>14</v>
      </c>
    </row>
    <row r="660" spans="1:13" x14ac:dyDescent="0.2">
      <c r="A660" s="20" t="s">
        <v>5789</v>
      </c>
      <c r="B660" s="25" t="s">
        <v>3582</v>
      </c>
      <c r="C660" s="25" t="s">
        <v>3583</v>
      </c>
      <c r="D660" s="20"/>
      <c r="E660" s="25" t="s">
        <v>5079</v>
      </c>
      <c r="F660" s="25">
        <v>29</v>
      </c>
      <c r="G660" s="25">
        <v>11</v>
      </c>
      <c r="H660" s="25">
        <v>25031.599999999999</v>
      </c>
      <c r="I660" s="25">
        <v>-61.3</v>
      </c>
      <c r="J660" s="25">
        <v>44</v>
      </c>
      <c r="K660" s="25">
        <v>-28</v>
      </c>
      <c r="L660" s="25">
        <v>11991</v>
      </c>
      <c r="M660" s="25">
        <v>4</v>
      </c>
    </row>
    <row r="661" spans="1:13" x14ac:dyDescent="0.2">
      <c r="A661" s="20" t="s">
        <v>5789</v>
      </c>
      <c r="B661" s="25" t="s">
        <v>3235</v>
      </c>
      <c r="C661" s="25" t="s">
        <v>3236</v>
      </c>
      <c r="D661" s="20"/>
      <c r="E661" s="25" t="s">
        <v>5080</v>
      </c>
      <c r="F661" s="25">
        <v>36</v>
      </c>
      <c r="G661" s="25">
        <v>-25</v>
      </c>
      <c r="H661" s="25">
        <v>17785.8</v>
      </c>
      <c r="I661" s="25">
        <v>-7.9</v>
      </c>
      <c r="J661" s="25">
        <v>49</v>
      </c>
      <c r="K661" s="25">
        <v>-42</v>
      </c>
      <c r="L661" s="25">
        <v>13109</v>
      </c>
      <c r="M661" s="25">
        <v>-5</v>
      </c>
    </row>
    <row r="662" spans="1:13" x14ac:dyDescent="0.2">
      <c r="A662" s="20" t="s">
        <v>5789</v>
      </c>
      <c r="B662" s="25" t="s">
        <v>3278</v>
      </c>
      <c r="C662" s="25" t="s">
        <v>3279</v>
      </c>
      <c r="D662" s="20"/>
      <c r="E662" s="25" t="s">
        <v>5081</v>
      </c>
      <c r="F662" s="25">
        <v>35</v>
      </c>
      <c r="G662" s="25">
        <v>-20</v>
      </c>
      <c r="H662" s="25">
        <v>22339.9</v>
      </c>
      <c r="I662" s="25">
        <v>-41.5</v>
      </c>
      <c r="J662" s="25">
        <v>49</v>
      </c>
      <c r="K662" s="25">
        <v>-42</v>
      </c>
      <c r="L662" s="25">
        <v>12397</v>
      </c>
      <c r="M662" s="25">
        <v>1</v>
      </c>
    </row>
    <row r="663" spans="1:13" x14ac:dyDescent="0.2">
      <c r="A663" s="20" t="s">
        <v>5789</v>
      </c>
      <c r="B663" s="25" t="s">
        <v>3472</v>
      </c>
      <c r="C663" s="25" t="s">
        <v>3473</v>
      </c>
      <c r="D663" s="20"/>
      <c r="E663" s="25" t="s">
        <v>5082</v>
      </c>
      <c r="F663" s="25">
        <v>43</v>
      </c>
      <c r="G663" s="25">
        <v>-62</v>
      </c>
      <c r="H663" s="25">
        <v>30187.8</v>
      </c>
      <c r="I663" s="25">
        <v>-99.3</v>
      </c>
      <c r="J663" s="25">
        <v>47</v>
      </c>
      <c r="K663" s="25">
        <v>-37</v>
      </c>
      <c r="L663" s="25">
        <v>13009</v>
      </c>
      <c r="M663" s="25">
        <v>-4</v>
      </c>
    </row>
    <row r="664" spans="1:13" x14ac:dyDescent="0.2">
      <c r="A664" s="20" t="s">
        <v>5789</v>
      </c>
      <c r="B664" s="25" t="s">
        <v>3639</v>
      </c>
      <c r="C664" s="25" t="s">
        <v>3640</v>
      </c>
      <c r="D664" s="20"/>
      <c r="E664" s="25" t="s">
        <v>5083</v>
      </c>
      <c r="F664" s="25">
        <v>36</v>
      </c>
      <c r="G664" s="25">
        <v>-25</v>
      </c>
      <c r="H664" s="25">
        <v>23638.799999999999</v>
      </c>
      <c r="I664" s="25">
        <v>-51.1</v>
      </c>
      <c r="J664" s="25">
        <v>54</v>
      </c>
      <c r="K664" s="25">
        <v>-57</v>
      </c>
      <c r="L664" s="25">
        <v>10815</v>
      </c>
      <c r="M664" s="25">
        <v>13</v>
      </c>
    </row>
    <row r="665" spans="1:13" x14ac:dyDescent="0.2">
      <c r="A665" s="20" t="s">
        <v>5789</v>
      </c>
      <c r="B665" s="25" t="s">
        <v>3470</v>
      </c>
      <c r="C665" s="25" t="s">
        <v>3471</v>
      </c>
      <c r="D665" s="20"/>
      <c r="E665" s="25" t="s">
        <v>5084</v>
      </c>
      <c r="F665" s="25">
        <v>37</v>
      </c>
      <c r="G665" s="25">
        <v>-31</v>
      </c>
      <c r="H665" s="25">
        <v>27606.7</v>
      </c>
      <c r="I665" s="25">
        <v>-80.3</v>
      </c>
      <c r="J665" s="25">
        <v>34</v>
      </c>
      <c r="K665" s="25">
        <v>1</v>
      </c>
      <c r="L665" s="25">
        <v>12900</v>
      </c>
      <c r="M665" s="25">
        <v>-3</v>
      </c>
    </row>
    <row r="666" spans="1:13" x14ac:dyDescent="0.2">
      <c r="A666" s="20" t="s">
        <v>5789</v>
      </c>
      <c r="B666" s="25" t="s">
        <v>3306</v>
      </c>
      <c r="C666" s="25" t="s">
        <v>3307</v>
      </c>
      <c r="D666" s="20"/>
      <c r="E666" s="25" t="s">
        <v>5085</v>
      </c>
      <c r="F666" s="25">
        <v>39</v>
      </c>
      <c r="G666" s="25">
        <v>-41</v>
      </c>
      <c r="H666" s="25">
        <v>26054.400000000001</v>
      </c>
      <c r="I666" s="25">
        <v>-68.900000000000006</v>
      </c>
      <c r="J666" s="25">
        <v>48</v>
      </c>
      <c r="K666" s="25">
        <v>-39</v>
      </c>
      <c r="L666" s="25">
        <v>12659</v>
      </c>
      <c r="M666" s="25">
        <v>-1</v>
      </c>
    </row>
    <row r="667" spans="1:13" x14ac:dyDescent="0.2">
      <c r="A667" s="20" t="s">
        <v>5789</v>
      </c>
      <c r="B667" s="25" t="s">
        <v>3282</v>
      </c>
      <c r="C667" s="25" t="s">
        <v>3283</v>
      </c>
      <c r="D667" s="20"/>
      <c r="E667" s="25" t="s">
        <v>5086</v>
      </c>
      <c r="F667" s="25">
        <v>38</v>
      </c>
      <c r="G667" s="25">
        <v>-36</v>
      </c>
      <c r="H667" s="25">
        <v>29017</v>
      </c>
      <c r="I667" s="25">
        <v>-90.7</v>
      </c>
      <c r="J667" s="25">
        <v>48</v>
      </c>
      <c r="K667" s="25">
        <v>-39</v>
      </c>
      <c r="L667" s="25">
        <v>12426</v>
      </c>
      <c r="M667" s="25">
        <v>0</v>
      </c>
    </row>
    <row r="668" spans="1:13" x14ac:dyDescent="0.2">
      <c r="A668" s="20" t="s">
        <v>5789</v>
      </c>
      <c r="B668" s="25" t="s">
        <v>3233</v>
      </c>
      <c r="C668" s="25" t="s">
        <v>3234</v>
      </c>
      <c r="D668" s="20"/>
      <c r="E668" s="25" t="s">
        <v>5087</v>
      </c>
      <c r="F668" s="25">
        <v>41</v>
      </c>
      <c r="G668" s="25">
        <v>-51</v>
      </c>
      <c r="H668" s="25">
        <v>30357.5</v>
      </c>
      <c r="I668" s="25">
        <v>-100.6</v>
      </c>
      <c r="J668" s="25">
        <v>45</v>
      </c>
      <c r="K668" s="25">
        <v>-31</v>
      </c>
      <c r="L668" s="25">
        <v>14127</v>
      </c>
      <c r="M668" s="25">
        <v>-13</v>
      </c>
    </row>
    <row r="669" spans="1:13" x14ac:dyDescent="0.2">
      <c r="A669" s="20" t="s">
        <v>5789</v>
      </c>
      <c r="B669" s="25" t="s">
        <v>3631</v>
      </c>
      <c r="C669" s="25" t="s">
        <v>3632</v>
      </c>
      <c r="D669" s="20"/>
      <c r="E669" s="25" t="s">
        <v>5088</v>
      </c>
      <c r="F669" s="25">
        <v>37</v>
      </c>
      <c r="G669" s="25">
        <v>-31</v>
      </c>
      <c r="H669" s="25">
        <v>33118.5</v>
      </c>
      <c r="I669" s="25">
        <v>-120.9</v>
      </c>
      <c r="J669" s="25">
        <v>54</v>
      </c>
      <c r="K669" s="25">
        <v>-57</v>
      </c>
      <c r="L669" s="25">
        <v>12181</v>
      </c>
      <c r="M669" s="25">
        <v>2</v>
      </c>
    </row>
    <row r="670" spans="1:13" x14ac:dyDescent="0.2">
      <c r="A670" s="20" t="s">
        <v>5789</v>
      </c>
      <c r="B670" s="25" t="s">
        <v>3458</v>
      </c>
      <c r="C670" s="25" t="s">
        <v>3459</v>
      </c>
      <c r="D670" s="20"/>
      <c r="E670" s="25" t="s">
        <v>5089</v>
      </c>
      <c r="F670" s="25">
        <v>41</v>
      </c>
      <c r="G670" s="25">
        <v>-51</v>
      </c>
      <c r="H670" s="25">
        <v>32691.7</v>
      </c>
      <c r="I670" s="25">
        <v>-117.8</v>
      </c>
      <c r="J670" s="25">
        <v>54</v>
      </c>
      <c r="K670" s="25">
        <v>-57</v>
      </c>
      <c r="L670" s="25">
        <v>13373</v>
      </c>
      <c r="M670" s="25">
        <v>-7</v>
      </c>
    </row>
    <row r="671" spans="1:13" x14ac:dyDescent="0.2">
      <c r="A671" s="20" t="s">
        <v>5789</v>
      </c>
      <c r="B671" s="25" t="s">
        <v>3580</v>
      </c>
      <c r="C671" s="25" t="s">
        <v>3581</v>
      </c>
      <c r="D671" s="20"/>
      <c r="E671" s="25" t="s">
        <v>5090</v>
      </c>
      <c r="F671" s="25">
        <v>33</v>
      </c>
      <c r="G671" s="25">
        <v>-10</v>
      </c>
      <c r="H671" s="25">
        <v>24946.5</v>
      </c>
      <c r="I671" s="25">
        <v>-60.7</v>
      </c>
      <c r="J671" s="25">
        <v>33</v>
      </c>
      <c r="K671" s="25">
        <v>4</v>
      </c>
      <c r="L671" s="25">
        <v>12477</v>
      </c>
      <c r="M671" s="25">
        <v>0</v>
      </c>
    </row>
    <row r="672" spans="1:13" x14ac:dyDescent="0.2">
      <c r="A672" s="20" t="s">
        <v>5789</v>
      </c>
      <c r="B672" s="25" t="s">
        <v>3861</v>
      </c>
      <c r="C672" s="25" t="s">
        <v>3862</v>
      </c>
      <c r="D672" s="20"/>
      <c r="E672" s="25" t="s">
        <v>5091</v>
      </c>
      <c r="F672" s="25">
        <v>31</v>
      </c>
      <c r="G672" s="25">
        <v>24</v>
      </c>
      <c r="H672" s="25">
        <v>17957.3</v>
      </c>
      <c r="I672" s="25">
        <v>34.1</v>
      </c>
      <c r="J672" s="25">
        <v>31</v>
      </c>
      <c r="K672" s="25">
        <v>26</v>
      </c>
      <c r="L672" s="25">
        <v>10771</v>
      </c>
      <c r="M672" s="25">
        <v>1</v>
      </c>
    </row>
    <row r="673" spans="1:13" x14ac:dyDescent="0.2">
      <c r="A673" s="20" t="s">
        <v>5789</v>
      </c>
      <c r="B673" s="25" t="s">
        <v>3558</v>
      </c>
      <c r="C673" s="25" t="s">
        <v>3559</v>
      </c>
      <c r="D673" s="20"/>
      <c r="E673" s="25" t="s">
        <v>5092</v>
      </c>
      <c r="F673" s="25">
        <v>38</v>
      </c>
      <c r="G673" s="25">
        <v>-36</v>
      </c>
      <c r="H673" s="25">
        <v>30869.4</v>
      </c>
      <c r="I673" s="25">
        <v>-104.4</v>
      </c>
      <c r="J673" s="25">
        <v>50</v>
      </c>
      <c r="K673" s="25">
        <v>-45</v>
      </c>
      <c r="L673" s="25">
        <v>12812</v>
      </c>
      <c r="M673" s="25">
        <v>-3</v>
      </c>
    </row>
    <row r="674" spans="1:13" x14ac:dyDescent="0.2">
      <c r="A674" s="20" t="s">
        <v>5789</v>
      </c>
      <c r="B674" s="25" t="s">
        <v>3358</v>
      </c>
      <c r="C674" s="25" t="s">
        <v>3359</v>
      </c>
      <c r="D674" s="20"/>
      <c r="E674" s="25" t="s">
        <v>5093</v>
      </c>
      <c r="F674" s="25">
        <v>24</v>
      </c>
      <c r="G674" s="25">
        <v>37</v>
      </c>
      <c r="H674" s="25">
        <v>14973.4</v>
      </c>
      <c r="I674" s="25">
        <v>12.8</v>
      </c>
      <c r="J674" s="25">
        <v>56</v>
      </c>
      <c r="K674" s="25">
        <v>-63</v>
      </c>
      <c r="L674" s="25">
        <v>12247</v>
      </c>
      <c r="M674" s="25">
        <v>2</v>
      </c>
    </row>
    <row r="675" spans="1:13" x14ac:dyDescent="0.2">
      <c r="A675" s="20" t="s">
        <v>5789</v>
      </c>
      <c r="B675" s="25" t="s">
        <v>3302</v>
      </c>
      <c r="C675" s="25" t="s">
        <v>3303</v>
      </c>
      <c r="D675" s="20"/>
      <c r="E675" s="25" t="s">
        <v>5094</v>
      </c>
      <c r="F675" s="25">
        <v>32</v>
      </c>
      <c r="G675" s="25">
        <v>-4</v>
      </c>
      <c r="H675" s="25">
        <v>18922.8</v>
      </c>
      <c r="I675" s="25">
        <v>-16.3</v>
      </c>
      <c r="J675" s="25">
        <v>34</v>
      </c>
      <c r="K675" s="25">
        <v>1</v>
      </c>
      <c r="L675" s="25">
        <v>12335</v>
      </c>
      <c r="M675" s="25">
        <v>1</v>
      </c>
    </row>
    <row r="676" spans="1:13" x14ac:dyDescent="0.2">
      <c r="A676" s="20" t="s">
        <v>5789</v>
      </c>
      <c r="B676" s="25" t="s">
        <v>3615</v>
      </c>
      <c r="C676" s="25" t="s">
        <v>3616</v>
      </c>
      <c r="D676" s="20"/>
      <c r="E676" s="25" t="s">
        <v>5095</v>
      </c>
      <c r="F676" s="25">
        <v>44</v>
      </c>
      <c r="G676" s="25">
        <v>-67</v>
      </c>
      <c r="H676" s="25">
        <v>24308.799999999999</v>
      </c>
      <c r="I676" s="25">
        <v>-56</v>
      </c>
      <c r="J676" s="25">
        <v>57</v>
      </c>
      <c r="K676" s="25">
        <v>-66</v>
      </c>
      <c r="L676" s="25">
        <v>12934</v>
      </c>
      <c r="M676" s="25">
        <v>-4</v>
      </c>
    </row>
    <row r="677" spans="1:13" x14ac:dyDescent="0.2">
      <c r="A677" s="20" t="s">
        <v>5789</v>
      </c>
      <c r="B677" s="25" t="s">
        <v>3676</v>
      </c>
      <c r="C677" s="25" t="s">
        <v>3677</v>
      </c>
      <c r="D677" s="20"/>
      <c r="E677" s="25" t="s">
        <v>5096</v>
      </c>
      <c r="F677" s="25">
        <v>40</v>
      </c>
      <c r="G677" s="25">
        <v>-46</v>
      </c>
      <c r="H677" s="25">
        <v>29590.799999999999</v>
      </c>
      <c r="I677" s="25">
        <v>-94.9</v>
      </c>
      <c r="J677" s="25">
        <v>47</v>
      </c>
      <c r="K677" s="25">
        <v>-37</v>
      </c>
      <c r="L677" s="25">
        <v>11301</v>
      </c>
      <c r="M677" s="25">
        <v>9</v>
      </c>
    </row>
    <row r="678" spans="1:13" x14ac:dyDescent="0.2">
      <c r="A678" s="20" t="s">
        <v>5789</v>
      </c>
      <c r="B678" s="25" t="s">
        <v>3894</v>
      </c>
      <c r="C678" s="25" t="s">
        <v>3895</v>
      </c>
      <c r="D678" s="20"/>
      <c r="E678" s="25" t="s">
        <v>5097</v>
      </c>
      <c r="F678" s="25">
        <v>29</v>
      </c>
      <c r="G678" s="25">
        <v>31</v>
      </c>
      <c r="H678" s="25">
        <v>25067.599999999999</v>
      </c>
      <c r="I678" s="25">
        <v>3.6</v>
      </c>
      <c r="J678" s="25">
        <v>36</v>
      </c>
      <c r="K678" s="25">
        <v>14</v>
      </c>
      <c r="L678" s="25">
        <v>10924</v>
      </c>
      <c r="M678" s="25">
        <v>0</v>
      </c>
    </row>
    <row r="679" spans="1:13" x14ac:dyDescent="0.2">
      <c r="A679" s="20" t="s">
        <v>5789</v>
      </c>
      <c r="B679" s="25" t="s">
        <v>3402</v>
      </c>
      <c r="C679" s="25" t="s">
        <v>3403</v>
      </c>
      <c r="D679" s="20"/>
      <c r="E679" s="25" t="s">
        <v>5098</v>
      </c>
      <c r="F679" s="25">
        <v>28</v>
      </c>
      <c r="G679" s="25">
        <v>16</v>
      </c>
      <c r="H679" s="25">
        <v>16172.4</v>
      </c>
      <c r="I679" s="25">
        <v>4</v>
      </c>
      <c r="J679" s="25">
        <v>51</v>
      </c>
      <c r="K679" s="25">
        <v>-48</v>
      </c>
      <c r="L679" s="25">
        <v>13130</v>
      </c>
      <c r="M679" s="25">
        <v>-5</v>
      </c>
    </row>
    <row r="680" spans="1:13" x14ac:dyDescent="0.2">
      <c r="A680" s="20" t="s">
        <v>5789</v>
      </c>
      <c r="B680" s="25" t="s">
        <v>3346</v>
      </c>
      <c r="C680" s="25" t="s">
        <v>3347</v>
      </c>
      <c r="D680" s="20"/>
      <c r="E680" s="25" t="s">
        <v>5099</v>
      </c>
      <c r="F680" s="25">
        <v>29</v>
      </c>
      <c r="G680" s="25">
        <v>11</v>
      </c>
      <c r="H680" s="25">
        <v>15339.2</v>
      </c>
      <c r="I680" s="25">
        <v>10.1</v>
      </c>
      <c r="J680" s="25">
        <v>53</v>
      </c>
      <c r="K680" s="25">
        <v>-54</v>
      </c>
      <c r="L680" s="25">
        <v>13444</v>
      </c>
      <c r="M680" s="25">
        <v>-8</v>
      </c>
    </row>
    <row r="681" spans="1:13" x14ac:dyDescent="0.2">
      <c r="A681" s="20" t="s">
        <v>5789</v>
      </c>
      <c r="B681" s="25" t="s">
        <v>3680</v>
      </c>
      <c r="C681" s="25" t="s">
        <v>3681</v>
      </c>
      <c r="D681" s="20"/>
      <c r="E681" s="25" t="s">
        <v>5100</v>
      </c>
      <c r="F681" s="25">
        <v>36</v>
      </c>
      <c r="G681" s="25">
        <v>-25</v>
      </c>
      <c r="H681" s="25">
        <v>30339</v>
      </c>
      <c r="I681" s="25">
        <v>-100.5</v>
      </c>
      <c r="J681" s="25">
        <v>42</v>
      </c>
      <c r="K681" s="25">
        <v>-22</v>
      </c>
      <c r="L681" s="25">
        <v>10918</v>
      </c>
      <c r="M681" s="25">
        <v>13</v>
      </c>
    </row>
    <row r="682" spans="1:13" x14ac:dyDescent="0.2">
      <c r="A682" s="20" t="s">
        <v>5789</v>
      </c>
      <c r="B682" s="25" t="s">
        <v>4024</v>
      </c>
      <c r="C682" s="25" t="s">
        <v>4025</v>
      </c>
      <c r="D682" s="20"/>
      <c r="E682" s="25" t="s">
        <v>5101</v>
      </c>
      <c r="F682" s="25">
        <v>33</v>
      </c>
      <c r="G682" s="25">
        <v>17</v>
      </c>
      <c r="H682" s="25">
        <v>16642.2</v>
      </c>
      <c r="I682" s="25">
        <v>39.700000000000003</v>
      </c>
      <c r="J682" s="25">
        <v>36</v>
      </c>
      <c r="K682" s="25">
        <v>14</v>
      </c>
      <c r="L682" s="25">
        <v>10812</v>
      </c>
      <c r="M682" s="25">
        <v>1</v>
      </c>
    </row>
    <row r="683" spans="1:13" x14ac:dyDescent="0.2">
      <c r="A683" s="20" t="s">
        <v>5789</v>
      </c>
      <c r="B683" s="25" t="s">
        <v>3619</v>
      </c>
      <c r="C683" s="25" t="s">
        <v>3620</v>
      </c>
      <c r="D683" s="20"/>
      <c r="E683" s="25" t="s">
        <v>5102</v>
      </c>
      <c r="F683" s="25">
        <v>36</v>
      </c>
      <c r="G683" s="25">
        <v>-25</v>
      </c>
      <c r="H683" s="25">
        <v>23597.7</v>
      </c>
      <c r="I683" s="25">
        <v>-50.8</v>
      </c>
      <c r="J683" s="25">
        <v>38</v>
      </c>
      <c r="K683" s="25">
        <v>-10</v>
      </c>
      <c r="L683" s="25">
        <v>11546</v>
      </c>
      <c r="M683" s="25">
        <v>7</v>
      </c>
    </row>
    <row r="684" spans="1:13" x14ac:dyDescent="0.2">
      <c r="A684" s="20" t="s">
        <v>5789</v>
      </c>
      <c r="B684" s="25" t="s">
        <v>3627</v>
      </c>
      <c r="C684" s="25" t="s">
        <v>3628</v>
      </c>
      <c r="D684" s="20"/>
      <c r="E684" s="25" t="s">
        <v>5103</v>
      </c>
      <c r="F684" s="25">
        <v>35</v>
      </c>
      <c r="G684" s="25">
        <v>-20</v>
      </c>
      <c r="H684" s="25">
        <v>31693.8</v>
      </c>
      <c r="I684" s="25">
        <v>-110.4</v>
      </c>
      <c r="J684" s="25">
        <v>41</v>
      </c>
      <c r="K684" s="25">
        <v>-19</v>
      </c>
      <c r="L684" s="25">
        <v>13121</v>
      </c>
      <c r="M684" s="25">
        <v>-5</v>
      </c>
    </row>
    <row r="685" spans="1:13" x14ac:dyDescent="0.2">
      <c r="A685" s="20" t="s">
        <v>5789</v>
      </c>
      <c r="B685" s="25" t="s">
        <v>3584</v>
      </c>
      <c r="C685" s="25" t="s">
        <v>3585</v>
      </c>
      <c r="D685" s="20"/>
      <c r="E685" s="25" t="s">
        <v>5104</v>
      </c>
      <c r="F685" s="25">
        <v>52</v>
      </c>
      <c r="G685" s="25">
        <v>-109</v>
      </c>
      <c r="H685" s="25">
        <v>35275.599999999999</v>
      </c>
      <c r="I685" s="25">
        <v>-136.80000000000001</v>
      </c>
      <c r="J685" s="25">
        <v>51</v>
      </c>
      <c r="K685" s="25">
        <v>-48</v>
      </c>
      <c r="L685" s="25">
        <v>12402</v>
      </c>
      <c r="M685" s="25">
        <v>1</v>
      </c>
    </row>
    <row r="686" spans="1:13" x14ac:dyDescent="0.2">
      <c r="A686" s="20" t="s">
        <v>5789</v>
      </c>
      <c r="B686" s="25" t="s">
        <v>3637</v>
      </c>
      <c r="C686" s="25" t="s">
        <v>3638</v>
      </c>
      <c r="D686" s="20"/>
      <c r="E686" s="25" t="s">
        <v>5105</v>
      </c>
      <c r="F686" s="25">
        <v>42</v>
      </c>
      <c r="G686" s="25">
        <v>-57</v>
      </c>
      <c r="H686" s="25">
        <v>25889.8</v>
      </c>
      <c r="I686" s="25">
        <v>-67.7</v>
      </c>
      <c r="J686" s="25">
        <v>39</v>
      </c>
      <c r="K686" s="25">
        <v>-13</v>
      </c>
      <c r="L686" s="25">
        <v>12485</v>
      </c>
      <c r="M686" s="25">
        <v>0</v>
      </c>
    </row>
    <row r="687" spans="1:13" x14ac:dyDescent="0.2">
      <c r="A687" s="20" t="s">
        <v>5789</v>
      </c>
      <c r="B687" s="25" t="s">
        <v>3570</v>
      </c>
      <c r="C687" s="25" t="s">
        <v>3571</v>
      </c>
      <c r="D687" s="20"/>
      <c r="E687" s="25" t="s">
        <v>5106</v>
      </c>
      <c r="F687" s="25">
        <v>51</v>
      </c>
      <c r="G687" s="25">
        <v>-104</v>
      </c>
      <c r="H687" s="25">
        <v>43061.9</v>
      </c>
      <c r="I687" s="25">
        <v>-194.2</v>
      </c>
      <c r="J687" s="25">
        <v>45</v>
      </c>
      <c r="K687" s="25">
        <v>-31</v>
      </c>
      <c r="L687" s="25">
        <v>12860</v>
      </c>
      <c r="M687" s="25">
        <v>-3</v>
      </c>
    </row>
    <row r="688" spans="1:13" x14ac:dyDescent="0.2">
      <c r="A688" s="20" t="s">
        <v>5789</v>
      </c>
      <c r="B688" s="25" t="s">
        <v>3292</v>
      </c>
      <c r="C688" s="25" t="s">
        <v>3293</v>
      </c>
      <c r="D688" s="20"/>
      <c r="E688" s="25" t="s">
        <v>5107</v>
      </c>
      <c r="F688" s="25">
        <v>30</v>
      </c>
      <c r="G688" s="25">
        <v>6</v>
      </c>
      <c r="H688" s="25">
        <v>21999.599999999999</v>
      </c>
      <c r="I688" s="25">
        <v>-39</v>
      </c>
      <c r="J688" s="25">
        <v>33</v>
      </c>
      <c r="K688" s="25">
        <v>4</v>
      </c>
      <c r="L688" s="25">
        <v>12447</v>
      </c>
      <c r="M688" s="25">
        <v>0</v>
      </c>
    </row>
    <row r="689" spans="1:13" x14ac:dyDescent="0.2">
      <c r="A689" s="20" t="s">
        <v>5789</v>
      </c>
      <c r="B689" s="25" t="s">
        <v>3516</v>
      </c>
      <c r="C689" s="25" t="s">
        <v>3517</v>
      </c>
      <c r="D689" s="20"/>
      <c r="E689" s="25" t="s">
        <v>5108</v>
      </c>
      <c r="F689" s="25">
        <v>42</v>
      </c>
      <c r="G689" s="25">
        <v>-57</v>
      </c>
      <c r="H689" s="25">
        <v>33825</v>
      </c>
      <c r="I689" s="25">
        <v>-126.2</v>
      </c>
      <c r="J689" s="25">
        <v>41</v>
      </c>
      <c r="K689" s="25">
        <v>-19</v>
      </c>
      <c r="L689" s="25">
        <v>12267</v>
      </c>
      <c r="M689" s="25">
        <v>2</v>
      </c>
    </row>
    <row r="690" spans="1:13" x14ac:dyDescent="0.2">
      <c r="A690" s="20" t="s">
        <v>5789</v>
      </c>
      <c r="B690" s="25" t="s">
        <v>3308</v>
      </c>
      <c r="C690" s="25" t="s">
        <v>3309</v>
      </c>
      <c r="D690" s="20"/>
      <c r="E690" s="25" t="s">
        <v>5109</v>
      </c>
      <c r="F690" s="25">
        <v>41</v>
      </c>
      <c r="G690" s="25">
        <v>-51</v>
      </c>
      <c r="H690" s="25">
        <v>34027.1</v>
      </c>
      <c r="I690" s="25">
        <v>-127.6</v>
      </c>
      <c r="J690" s="25">
        <v>68</v>
      </c>
      <c r="K690" s="25">
        <v>-98</v>
      </c>
      <c r="L690" s="25">
        <v>12263</v>
      </c>
      <c r="M690" s="25">
        <v>2</v>
      </c>
    </row>
    <row r="691" spans="1:13" x14ac:dyDescent="0.2">
      <c r="A691" s="20" t="s">
        <v>5789</v>
      </c>
      <c r="B691" s="25" t="s">
        <v>3514</v>
      </c>
      <c r="C691" s="25" t="s">
        <v>3515</v>
      </c>
      <c r="D691" s="20"/>
      <c r="E691" s="25" t="s">
        <v>5110</v>
      </c>
      <c r="F691" s="25">
        <v>35</v>
      </c>
      <c r="G691" s="25">
        <v>-20</v>
      </c>
      <c r="H691" s="25">
        <v>34501.5</v>
      </c>
      <c r="I691" s="25">
        <v>-131.1</v>
      </c>
      <c r="J691" s="25">
        <v>49</v>
      </c>
      <c r="K691" s="25">
        <v>-42</v>
      </c>
      <c r="L691" s="25">
        <v>12061</v>
      </c>
      <c r="M691" s="25">
        <v>3</v>
      </c>
    </row>
    <row r="692" spans="1:13" x14ac:dyDescent="0.2">
      <c r="A692" s="20" t="s">
        <v>5789</v>
      </c>
      <c r="B692" s="25" t="s">
        <v>3736</v>
      </c>
      <c r="C692" s="25" t="s">
        <v>3737</v>
      </c>
      <c r="D692" s="20"/>
      <c r="E692" s="25" t="s">
        <v>5111</v>
      </c>
      <c r="F692" s="25">
        <v>36</v>
      </c>
      <c r="G692" s="25">
        <v>-25</v>
      </c>
      <c r="H692" s="25">
        <v>22571.599999999999</v>
      </c>
      <c r="I692" s="25">
        <v>-43.2</v>
      </c>
      <c r="J692" s="25">
        <v>36</v>
      </c>
      <c r="K692" s="25">
        <v>-5</v>
      </c>
      <c r="L692" s="25">
        <v>12332</v>
      </c>
      <c r="M692" s="25">
        <v>1</v>
      </c>
    </row>
    <row r="693" spans="1:13" x14ac:dyDescent="0.2">
      <c r="A693" s="20" t="s">
        <v>5789</v>
      </c>
      <c r="B693" s="25" t="s">
        <v>3900</v>
      </c>
      <c r="C693" s="25" t="s">
        <v>3901</v>
      </c>
      <c r="D693" s="20"/>
      <c r="E693" s="25" t="s">
        <v>5112</v>
      </c>
      <c r="F693" s="25">
        <v>28</v>
      </c>
      <c r="G693" s="25">
        <v>35</v>
      </c>
      <c r="H693" s="25">
        <v>18773.900000000001</v>
      </c>
      <c r="I693" s="25">
        <v>30.6</v>
      </c>
      <c r="J693" s="25">
        <v>34</v>
      </c>
      <c r="K693" s="25">
        <v>19</v>
      </c>
      <c r="L693" s="25">
        <v>11427</v>
      </c>
      <c r="M693" s="25">
        <v>-5</v>
      </c>
    </row>
    <row r="694" spans="1:13" x14ac:dyDescent="0.2">
      <c r="A694" s="20" t="s">
        <v>5789</v>
      </c>
      <c r="B694" s="25" t="s">
        <v>3941</v>
      </c>
      <c r="C694" s="25" t="s">
        <v>3942</v>
      </c>
      <c r="D694" s="20"/>
      <c r="E694" s="25" t="s">
        <v>5113</v>
      </c>
      <c r="F694" s="25">
        <v>25</v>
      </c>
      <c r="G694" s="25">
        <v>46</v>
      </c>
      <c r="H694" s="25">
        <v>13341.2</v>
      </c>
      <c r="I694" s="25">
        <v>53.8</v>
      </c>
      <c r="J694" s="25">
        <v>39</v>
      </c>
      <c r="K694" s="25">
        <v>7</v>
      </c>
      <c r="L694" s="25">
        <v>11254</v>
      </c>
      <c r="M694" s="25">
        <v>-3</v>
      </c>
    </row>
    <row r="695" spans="1:13" x14ac:dyDescent="0.2">
      <c r="A695" s="20" t="s">
        <v>5789</v>
      </c>
      <c r="B695" s="25" t="s">
        <v>3617</v>
      </c>
      <c r="C695" s="25" t="s">
        <v>3618</v>
      </c>
      <c r="D695" s="20"/>
      <c r="E695" s="25" t="s">
        <v>5114</v>
      </c>
      <c r="F695" s="25">
        <v>52</v>
      </c>
      <c r="G695" s="25">
        <v>-109</v>
      </c>
      <c r="H695" s="25">
        <v>43744</v>
      </c>
      <c r="I695" s="25">
        <v>-199.3</v>
      </c>
      <c r="J695" s="25">
        <v>45</v>
      </c>
      <c r="K695" s="25">
        <v>-31</v>
      </c>
      <c r="L695" s="25">
        <v>12390</v>
      </c>
      <c r="M695" s="25">
        <v>1</v>
      </c>
    </row>
    <row r="696" spans="1:13" x14ac:dyDescent="0.2">
      <c r="A696" s="20" t="s">
        <v>5789</v>
      </c>
      <c r="B696" s="25" t="s">
        <v>3777</v>
      </c>
      <c r="C696" s="25" t="s">
        <v>3778</v>
      </c>
      <c r="D696" s="20"/>
      <c r="E696" s="25" t="s">
        <v>5115</v>
      </c>
      <c r="F696" s="25">
        <v>33</v>
      </c>
      <c r="G696" s="25">
        <v>-10</v>
      </c>
      <c r="H696" s="25">
        <v>19313.099999999999</v>
      </c>
      <c r="I696" s="25">
        <v>-19.2</v>
      </c>
      <c r="J696" s="25">
        <v>34</v>
      </c>
      <c r="K696" s="25">
        <v>1</v>
      </c>
      <c r="L696" s="25">
        <v>11604</v>
      </c>
      <c r="M696" s="25">
        <v>7</v>
      </c>
    </row>
    <row r="697" spans="1:13" x14ac:dyDescent="0.2">
      <c r="A697" s="20" t="s">
        <v>5789</v>
      </c>
      <c r="B697" s="25" t="s">
        <v>3779</v>
      </c>
      <c r="C697" s="25" t="s">
        <v>3780</v>
      </c>
      <c r="D697" s="20"/>
      <c r="E697" s="25" t="s">
        <v>5116</v>
      </c>
      <c r="F697" s="25">
        <v>38</v>
      </c>
      <c r="G697" s="25">
        <v>-36</v>
      </c>
      <c r="H697" s="25">
        <v>24934</v>
      </c>
      <c r="I697" s="25">
        <v>-60.6</v>
      </c>
      <c r="J697" s="25">
        <v>32</v>
      </c>
      <c r="K697" s="25">
        <v>7</v>
      </c>
      <c r="L697" s="25">
        <v>12101</v>
      </c>
      <c r="M697" s="25">
        <v>3</v>
      </c>
    </row>
    <row r="698" spans="1:13" x14ac:dyDescent="0.2">
      <c r="A698" s="20" t="s">
        <v>5789</v>
      </c>
      <c r="B698" s="25" t="s">
        <v>3781</v>
      </c>
      <c r="C698" s="25" t="s">
        <v>3782</v>
      </c>
      <c r="D698" s="20"/>
      <c r="E698" s="25" t="s">
        <v>5117</v>
      </c>
      <c r="F698" s="25">
        <v>27</v>
      </c>
      <c r="G698" s="25">
        <v>22</v>
      </c>
      <c r="H698" s="25">
        <v>16438.8</v>
      </c>
      <c r="I698" s="25">
        <v>2</v>
      </c>
      <c r="J698" s="25">
        <v>47</v>
      </c>
      <c r="K698" s="25">
        <v>-37</v>
      </c>
      <c r="L698" s="25">
        <v>11442</v>
      </c>
      <c r="M698" s="25">
        <v>8</v>
      </c>
    </row>
    <row r="699" spans="1:13" x14ac:dyDescent="0.2">
      <c r="A699" s="20" t="s">
        <v>5789</v>
      </c>
      <c r="B699" s="25" t="s">
        <v>3783</v>
      </c>
      <c r="C699" s="25" t="s">
        <v>3784</v>
      </c>
      <c r="D699" s="20"/>
      <c r="E699" s="25" t="s">
        <v>5118</v>
      </c>
      <c r="F699" s="25">
        <v>25</v>
      </c>
      <c r="G699" s="25">
        <v>32</v>
      </c>
      <c r="H699" s="25">
        <v>13155.3</v>
      </c>
      <c r="I699" s="25">
        <v>26.2</v>
      </c>
      <c r="J699" s="25">
        <v>44</v>
      </c>
      <c r="K699" s="25">
        <v>-28</v>
      </c>
      <c r="L699" s="25">
        <v>11948</v>
      </c>
      <c r="M699" s="25">
        <v>4</v>
      </c>
    </row>
    <row r="700" spans="1:13" x14ac:dyDescent="0.2">
      <c r="A700" s="20" t="s">
        <v>5789</v>
      </c>
      <c r="B700" s="25" t="s">
        <v>3863</v>
      </c>
      <c r="C700" s="25" t="s">
        <v>3864</v>
      </c>
      <c r="D700" s="20"/>
      <c r="E700" s="25" t="s">
        <v>5119</v>
      </c>
      <c r="F700" s="25">
        <v>38</v>
      </c>
      <c r="G700" s="25">
        <v>-2</v>
      </c>
      <c r="H700" s="25">
        <v>21318.5</v>
      </c>
      <c r="I700" s="25">
        <v>19.7</v>
      </c>
      <c r="J700" s="25">
        <v>37</v>
      </c>
      <c r="K700" s="25">
        <v>12</v>
      </c>
      <c r="L700" s="25">
        <v>11405</v>
      </c>
      <c r="M700" s="25">
        <v>-5</v>
      </c>
    </row>
    <row r="701" spans="1:13" x14ac:dyDescent="0.2">
      <c r="A701" s="20" t="s">
        <v>5789</v>
      </c>
      <c r="B701" s="25" t="s">
        <v>3945</v>
      </c>
      <c r="C701" s="25" t="s">
        <v>3946</v>
      </c>
      <c r="D701" s="20"/>
      <c r="E701" s="25" t="s">
        <v>5120</v>
      </c>
      <c r="F701" s="25">
        <v>36</v>
      </c>
      <c r="G701" s="25">
        <v>6</v>
      </c>
      <c r="H701" s="25">
        <v>29568.2</v>
      </c>
      <c r="I701" s="25">
        <v>-15.7</v>
      </c>
      <c r="J701" s="25">
        <v>41</v>
      </c>
      <c r="K701" s="25">
        <v>2</v>
      </c>
      <c r="L701" s="25">
        <v>12034</v>
      </c>
      <c r="M701" s="25">
        <v>-10</v>
      </c>
    </row>
    <row r="702" spans="1:13" x14ac:dyDescent="0.2">
      <c r="A702" s="20" t="s">
        <v>5789</v>
      </c>
      <c r="B702" s="25" t="s">
        <v>3962</v>
      </c>
      <c r="C702" s="25" t="s">
        <v>3963</v>
      </c>
      <c r="D702" s="20"/>
      <c r="E702" s="25" t="s">
        <v>5121</v>
      </c>
      <c r="F702" s="25">
        <v>21</v>
      </c>
      <c r="G702" s="25">
        <v>61</v>
      </c>
      <c r="H702" s="25">
        <v>13680.1</v>
      </c>
      <c r="I702" s="25">
        <v>52.4</v>
      </c>
      <c r="J702" s="25">
        <v>45</v>
      </c>
      <c r="K702" s="25">
        <v>-8</v>
      </c>
      <c r="L702" s="25">
        <v>10611</v>
      </c>
      <c r="M702" s="25">
        <v>3</v>
      </c>
    </row>
    <row r="703" spans="1:13" x14ac:dyDescent="0.2">
      <c r="A703" s="20" t="s">
        <v>5789</v>
      </c>
      <c r="B703" s="25" t="s">
        <v>4002</v>
      </c>
      <c r="C703" s="25" t="s">
        <v>4003</v>
      </c>
      <c r="D703" s="20"/>
      <c r="E703" s="25" t="s">
        <v>5122</v>
      </c>
      <c r="F703" s="25">
        <v>25</v>
      </c>
      <c r="G703" s="25">
        <v>46</v>
      </c>
      <c r="H703" s="25">
        <v>14763.5</v>
      </c>
      <c r="I703" s="25">
        <v>47.8</v>
      </c>
      <c r="J703" s="25">
        <v>55</v>
      </c>
      <c r="K703" s="25">
        <v>-31</v>
      </c>
      <c r="L703" s="25">
        <v>9976</v>
      </c>
      <c r="M703" s="25">
        <v>8</v>
      </c>
    </row>
    <row r="704" spans="1:13" x14ac:dyDescent="0.2">
      <c r="A704" s="20" t="s">
        <v>5789</v>
      </c>
      <c r="B704" s="25" t="s">
        <v>3799</v>
      </c>
      <c r="C704" s="25" t="s">
        <v>3800</v>
      </c>
      <c r="D704" s="20"/>
      <c r="E704" s="25" t="s">
        <v>5123</v>
      </c>
      <c r="F704" s="25">
        <v>27</v>
      </c>
      <c r="G704" s="25">
        <v>39</v>
      </c>
      <c r="H704" s="25">
        <v>13986.7</v>
      </c>
      <c r="I704" s="25">
        <v>51.1</v>
      </c>
      <c r="J704" s="25">
        <v>56</v>
      </c>
      <c r="K704" s="25">
        <v>-34</v>
      </c>
      <c r="L704" s="25">
        <v>11613</v>
      </c>
      <c r="M704" s="25">
        <v>-7</v>
      </c>
    </row>
    <row r="705" spans="1:13" x14ac:dyDescent="0.2">
      <c r="A705" s="20" t="s">
        <v>5789</v>
      </c>
      <c r="B705" s="25" t="s">
        <v>3840</v>
      </c>
      <c r="C705" s="25" t="s">
        <v>3841</v>
      </c>
      <c r="D705" s="20"/>
      <c r="E705" s="25" t="s">
        <v>5124</v>
      </c>
      <c r="F705" s="25">
        <v>41</v>
      </c>
      <c r="G705" s="25">
        <v>-13</v>
      </c>
      <c r="H705" s="25">
        <v>30884.2</v>
      </c>
      <c r="I705" s="25">
        <v>-21.3</v>
      </c>
      <c r="J705" s="25">
        <v>43</v>
      </c>
      <c r="K705" s="25">
        <v>-3</v>
      </c>
      <c r="L705" s="25">
        <v>11648</v>
      </c>
      <c r="M705" s="25">
        <v>-7</v>
      </c>
    </row>
    <row r="706" spans="1:13" x14ac:dyDescent="0.2">
      <c r="A706" s="20" t="s">
        <v>5789</v>
      </c>
      <c r="B706" s="25" t="s">
        <v>3882</v>
      </c>
      <c r="C706" s="25" t="s">
        <v>3883</v>
      </c>
      <c r="D706" s="20"/>
      <c r="E706" s="25" t="s">
        <v>5125</v>
      </c>
      <c r="F706" s="25">
        <v>37</v>
      </c>
      <c r="G706" s="25">
        <v>2</v>
      </c>
      <c r="H706" s="25">
        <v>31519</v>
      </c>
      <c r="I706" s="25">
        <v>-24.1</v>
      </c>
      <c r="J706" s="25">
        <v>47</v>
      </c>
      <c r="K706" s="25">
        <v>-12</v>
      </c>
      <c r="L706" s="25">
        <v>11652</v>
      </c>
      <c r="M706" s="25">
        <v>-7</v>
      </c>
    </row>
    <row r="707" spans="1:13" x14ac:dyDescent="0.2">
      <c r="A707" s="20" t="s">
        <v>5789</v>
      </c>
      <c r="B707" s="25" t="s">
        <v>3922</v>
      </c>
      <c r="C707" s="25" t="s">
        <v>3923</v>
      </c>
      <c r="D707" s="20"/>
      <c r="E707" s="25" t="s">
        <v>5126</v>
      </c>
      <c r="F707" s="25">
        <v>42</v>
      </c>
      <c r="G707" s="25">
        <v>-17</v>
      </c>
      <c r="H707" s="25">
        <v>32922.9</v>
      </c>
      <c r="I707" s="25">
        <v>-30.1</v>
      </c>
      <c r="J707" s="25">
        <v>78</v>
      </c>
      <c r="K707" s="25">
        <v>-86</v>
      </c>
      <c r="L707" s="25">
        <v>11350</v>
      </c>
      <c r="M707" s="25">
        <v>-4</v>
      </c>
    </row>
    <row r="708" spans="1:13" x14ac:dyDescent="0.2">
      <c r="A708" s="20" t="s">
        <v>5789</v>
      </c>
      <c r="B708" s="25" t="s">
        <v>3964</v>
      </c>
      <c r="C708" s="25" t="s">
        <v>3965</v>
      </c>
      <c r="D708" s="20"/>
      <c r="E708" s="25" t="s">
        <v>5127</v>
      </c>
      <c r="F708" s="25">
        <v>53</v>
      </c>
      <c r="G708" s="25">
        <v>-57</v>
      </c>
      <c r="H708" s="25">
        <v>37202.9</v>
      </c>
      <c r="I708" s="25">
        <v>-48.4</v>
      </c>
      <c r="J708" s="25">
        <v>59</v>
      </c>
      <c r="K708" s="25">
        <v>-41</v>
      </c>
      <c r="L708" s="25">
        <v>11743</v>
      </c>
      <c r="M708" s="25">
        <v>-8</v>
      </c>
    </row>
    <row r="709" spans="1:13" x14ac:dyDescent="0.2">
      <c r="A709" s="20" t="s">
        <v>5789</v>
      </c>
      <c r="B709" s="25" t="s">
        <v>3990</v>
      </c>
      <c r="C709" s="25" t="s">
        <v>3991</v>
      </c>
      <c r="D709" s="20"/>
      <c r="E709" s="25" t="s">
        <v>5128</v>
      </c>
      <c r="F709" s="25">
        <v>28</v>
      </c>
      <c r="G709" s="25">
        <v>35</v>
      </c>
      <c r="H709" s="25">
        <v>12675.3</v>
      </c>
      <c r="I709" s="25">
        <v>56.7</v>
      </c>
      <c r="J709" s="25">
        <v>41</v>
      </c>
      <c r="K709" s="25">
        <v>2</v>
      </c>
      <c r="L709" s="25">
        <v>9542</v>
      </c>
      <c r="M709" s="25">
        <v>12</v>
      </c>
    </row>
    <row r="710" spans="1:13" x14ac:dyDescent="0.2">
      <c r="A710" s="20" t="s">
        <v>5789</v>
      </c>
      <c r="B710" s="25" t="s">
        <v>3787</v>
      </c>
      <c r="C710" s="25" t="s">
        <v>3788</v>
      </c>
      <c r="D710" s="20"/>
      <c r="E710" s="25" t="s">
        <v>5129</v>
      </c>
      <c r="F710" s="25">
        <v>16</v>
      </c>
      <c r="G710" s="25">
        <v>79</v>
      </c>
      <c r="H710" s="25">
        <v>9553.2000000000007</v>
      </c>
      <c r="I710" s="25">
        <v>70.099999999999994</v>
      </c>
      <c r="J710" s="25">
        <v>49</v>
      </c>
      <c r="K710" s="25">
        <v>-17</v>
      </c>
      <c r="L710" s="25">
        <v>11159</v>
      </c>
      <c r="M710" s="25">
        <v>-2</v>
      </c>
    </row>
    <row r="711" spans="1:13" x14ac:dyDescent="0.2">
      <c r="A711" s="20" t="s">
        <v>5789</v>
      </c>
      <c r="B711" s="25" t="s">
        <v>3828</v>
      </c>
      <c r="C711" s="25" t="s">
        <v>3829</v>
      </c>
      <c r="D711" s="20"/>
      <c r="E711" s="25" t="s">
        <v>5130</v>
      </c>
      <c r="F711" s="25">
        <v>30</v>
      </c>
      <c r="G711" s="25">
        <v>28</v>
      </c>
      <c r="H711" s="25">
        <v>20789.5</v>
      </c>
      <c r="I711" s="25">
        <v>21.9</v>
      </c>
      <c r="J711" s="25">
        <v>46</v>
      </c>
      <c r="K711" s="25">
        <v>-10</v>
      </c>
      <c r="L711" s="25">
        <v>11534</v>
      </c>
      <c r="M711" s="25">
        <v>-6</v>
      </c>
    </row>
    <row r="712" spans="1:13" x14ac:dyDescent="0.2">
      <c r="A712" s="20" t="s">
        <v>5789</v>
      </c>
      <c r="B712" s="25" t="s">
        <v>3869</v>
      </c>
      <c r="C712" s="25" t="s">
        <v>3871</v>
      </c>
      <c r="D712" s="20"/>
      <c r="E712" s="25" t="s">
        <v>5131</v>
      </c>
      <c r="F712" s="25">
        <v>40</v>
      </c>
      <c r="G712" s="25">
        <v>-9</v>
      </c>
      <c r="H712" s="25">
        <v>29423.4</v>
      </c>
      <c r="I712" s="25">
        <v>-15.1</v>
      </c>
      <c r="J712" s="25">
        <v>52</v>
      </c>
      <c r="K712" s="25">
        <v>-24</v>
      </c>
      <c r="L712" s="25">
        <v>12456</v>
      </c>
      <c r="M712" s="25">
        <v>-14</v>
      </c>
    </row>
    <row r="713" spans="1:13" x14ac:dyDescent="0.2">
      <c r="A713" s="20" t="s">
        <v>5789</v>
      </c>
      <c r="B713" s="25" t="s">
        <v>3910</v>
      </c>
      <c r="C713" s="25" t="s">
        <v>3911</v>
      </c>
      <c r="D713" s="20"/>
      <c r="E713" s="25" t="s">
        <v>5132</v>
      </c>
      <c r="F713" s="25">
        <v>37</v>
      </c>
      <c r="G713" s="25">
        <v>2</v>
      </c>
      <c r="H713" s="25">
        <v>24037.4</v>
      </c>
      <c r="I713" s="25">
        <v>8</v>
      </c>
      <c r="J713" s="25">
        <v>66</v>
      </c>
      <c r="K713" s="25">
        <v>-58</v>
      </c>
      <c r="L713" s="25">
        <v>11444</v>
      </c>
      <c r="M713" s="25">
        <v>-5</v>
      </c>
    </row>
    <row r="714" spans="1:13" x14ac:dyDescent="0.2">
      <c r="A714" s="20" t="s">
        <v>5789</v>
      </c>
      <c r="B714" s="25" t="s">
        <v>3263</v>
      </c>
      <c r="C714" s="25" t="s">
        <v>3264</v>
      </c>
      <c r="D714" s="20"/>
      <c r="E714" s="25" t="s">
        <v>5133</v>
      </c>
      <c r="F714" s="25">
        <v>37</v>
      </c>
      <c r="G714" s="25">
        <v>-31</v>
      </c>
      <c r="H714" s="25">
        <v>28384.400000000001</v>
      </c>
      <c r="I714" s="25">
        <v>-86</v>
      </c>
      <c r="J714" s="25">
        <v>49</v>
      </c>
      <c r="K714" s="25">
        <v>-42</v>
      </c>
      <c r="L714" s="25">
        <v>12740</v>
      </c>
      <c r="M714" s="25">
        <v>-2</v>
      </c>
    </row>
    <row r="715" spans="1:13" x14ac:dyDescent="0.2">
      <c r="A715" s="20" t="s">
        <v>5789</v>
      </c>
      <c r="B715" s="25" t="s">
        <v>3954</v>
      </c>
      <c r="C715" s="25" t="s">
        <v>3955</v>
      </c>
      <c r="D715" s="20"/>
      <c r="E715" s="25" t="s">
        <v>5134</v>
      </c>
      <c r="F715" s="25">
        <v>36</v>
      </c>
      <c r="G715" s="25">
        <v>6</v>
      </c>
      <c r="H715" s="25">
        <v>28786.2</v>
      </c>
      <c r="I715" s="25">
        <v>-12.3</v>
      </c>
      <c r="J715" s="25">
        <v>53</v>
      </c>
      <c r="K715" s="25">
        <v>-27</v>
      </c>
      <c r="L715" s="25">
        <v>11235</v>
      </c>
      <c r="M715" s="25">
        <v>-3</v>
      </c>
    </row>
    <row r="716" spans="1:13" x14ac:dyDescent="0.2">
      <c r="A716" s="20" t="s">
        <v>5789</v>
      </c>
      <c r="B716" s="25" t="s">
        <v>3994</v>
      </c>
      <c r="C716" s="25" t="s">
        <v>3995</v>
      </c>
      <c r="D716" s="20"/>
      <c r="E716" s="25" t="s">
        <v>5135</v>
      </c>
      <c r="F716" s="25">
        <v>26</v>
      </c>
      <c r="G716" s="25">
        <v>42</v>
      </c>
      <c r="H716" s="25">
        <v>13428.6</v>
      </c>
      <c r="I716" s="25">
        <v>53.5</v>
      </c>
      <c r="J716" s="25">
        <v>35</v>
      </c>
      <c r="K716" s="25">
        <v>16</v>
      </c>
      <c r="L716" s="25">
        <v>10899</v>
      </c>
      <c r="M716" s="25">
        <v>0</v>
      </c>
    </row>
    <row r="717" spans="1:13" x14ac:dyDescent="0.2">
      <c r="A717" s="20" t="s">
        <v>5789</v>
      </c>
      <c r="B717" s="25" t="s">
        <v>3791</v>
      </c>
      <c r="C717" s="25" t="s">
        <v>3792</v>
      </c>
      <c r="D717" s="20"/>
      <c r="E717" s="25" t="s">
        <v>5136</v>
      </c>
      <c r="F717" s="25">
        <v>22</v>
      </c>
      <c r="G717" s="25">
        <v>57</v>
      </c>
      <c r="H717" s="25">
        <v>7775.3</v>
      </c>
      <c r="I717" s="25">
        <v>77.7</v>
      </c>
      <c r="J717" s="25">
        <v>63</v>
      </c>
      <c r="K717" s="25">
        <v>-51</v>
      </c>
      <c r="L717" s="25">
        <v>10538</v>
      </c>
      <c r="M717" s="25">
        <v>3</v>
      </c>
    </row>
    <row r="718" spans="1:13" x14ac:dyDescent="0.2">
      <c r="A718" s="20" t="s">
        <v>5789</v>
      </c>
      <c r="B718" s="25" t="s">
        <v>3832</v>
      </c>
      <c r="C718" s="25" t="s">
        <v>3833</v>
      </c>
      <c r="D718" s="20"/>
      <c r="E718" s="25" t="s">
        <v>5137</v>
      </c>
      <c r="F718" s="25">
        <v>27</v>
      </c>
      <c r="G718" s="25">
        <v>39</v>
      </c>
      <c r="H718" s="25">
        <v>15564.4</v>
      </c>
      <c r="I718" s="25">
        <v>44.3</v>
      </c>
      <c r="J718" s="25">
        <v>43</v>
      </c>
      <c r="K718" s="25">
        <v>-3</v>
      </c>
      <c r="L718" s="25">
        <v>11909</v>
      </c>
      <c r="M718" s="25">
        <v>-9</v>
      </c>
    </row>
    <row r="719" spans="1:13" x14ac:dyDescent="0.2">
      <c r="A719" s="20" t="s">
        <v>5789</v>
      </c>
      <c r="B719" s="25" t="s">
        <v>3874</v>
      </c>
      <c r="C719" s="25" t="s">
        <v>3875</v>
      </c>
      <c r="D719" s="20"/>
      <c r="E719" s="25" t="s">
        <v>5138</v>
      </c>
      <c r="F719" s="25">
        <v>29</v>
      </c>
      <c r="G719" s="25">
        <v>31</v>
      </c>
      <c r="H719" s="25">
        <v>22035.7</v>
      </c>
      <c r="I719" s="25">
        <v>16.600000000000001</v>
      </c>
      <c r="J719" s="25">
        <v>42</v>
      </c>
      <c r="K719" s="25">
        <v>0</v>
      </c>
      <c r="L719" s="25">
        <v>11275</v>
      </c>
      <c r="M719" s="25">
        <v>-3</v>
      </c>
    </row>
    <row r="720" spans="1:13" x14ac:dyDescent="0.2">
      <c r="A720" s="20" t="s">
        <v>5789</v>
      </c>
      <c r="B720" s="25" t="s">
        <v>3914</v>
      </c>
      <c r="C720" s="25" t="s">
        <v>3915</v>
      </c>
      <c r="D720" s="20"/>
      <c r="E720" s="25" t="s">
        <v>5139</v>
      </c>
      <c r="F720" s="25">
        <v>25</v>
      </c>
      <c r="G720" s="25">
        <v>46</v>
      </c>
      <c r="H720" s="25">
        <v>20200.900000000001</v>
      </c>
      <c r="I720" s="25">
        <v>24.5</v>
      </c>
      <c r="J720" s="25">
        <v>42</v>
      </c>
      <c r="K720" s="25">
        <v>0</v>
      </c>
      <c r="L720" s="25">
        <v>11331</v>
      </c>
      <c r="M720" s="25">
        <v>-4</v>
      </c>
    </row>
    <row r="721" spans="1:13" x14ac:dyDescent="0.2">
      <c r="A721" s="20" t="s">
        <v>5789</v>
      </c>
      <c r="B721" s="25" t="s">
        <v>3956</v>
      </c>
      <c r="C721" s="25" t="s">
        <v>3957</v>
      </c>
      <c r="D721" s="20"/>
      <c r="E721" s="25" t="s">
        <v>5140</v>
      </c>
      <c r="F721" s="25">
        <v>23</v>
      </c>
      <c r="G721" s="25">
        <v>53</v>
      </c>
      <c r="H721" s="25">
        <v>15173.7</v>
      </c>
      <c r="I721" s="25">
        <v>46</v>
      </c>
      <c r="J721" s="25">
        <v>41</v>
      </c>
      <c r="K721" s="25">
        <v>2</v>
      </c>
      <c r="L721" s="25">
        <v>11976</v>
      </c>
      <c r="M721" s="25">
        <v>-10</v>
      </c>
    </row>
    <row r="722" spans="1:13" x14ac:dyDescent="0.2">
      <c r="A722" s="20" t="s">
        <v>5789</v>
      </c>
      <c r="B722" s="25" t="s">
        <v>3645</v>
      </c>
      <c r="C722" s="25" t="s">
        <v>3646</v>
      </c>
      <c r="D722" s="20"/>
      <c r="E722" s="25" t="s">
        <v>5141</v>
      </c>
      <c r="F722" s="25">
        <v>40</v>
      </c>
      <c r="G722" s="25">
        <v>-46</v>
      </c>
      <c r="H722" s="25">
        <v>26069.599999999999</v>
      </c>
      <c r="I722" s="25">
        <v>-69</v>
      </c>
      <c r="J722" s="25">
        <v>43</v>
      </c>
      <c r="K722" s="25">
        <v>-25</v>
      </c>
      <c r="L722" s="25">
        <v>12544</v>
      </c>
      <c r="M722" s="25">
        <v>-1</v>
      </c>
    </row>
    <row r="723" spans="1:13" x14ac:dyDescent="0.2">
      <c r="A723" s="20" t="s">
        <v>5789</v>
      </c>
      <c r="B723" s="25" t="s">
        <v>3688</v>
      </c>
      <c r="C723" s="25" t="s">
        <v>3689</v>
      </c>
      <c r="D723" s="20"/>
      <c r="E723" s="25" t="s">
        <v>5142</v>
      </c>
      <c r="F723" s="25">
        <v>35</v>
      </c>
      <c r="G723" s="25">
        <v>-20</v>
      </c>
      <c r="H723" s="25">
        <v>28660</v>
      </c>
      <c r="I723" s="25">
        <v>-88.1</v>
      </c>
      <c r="J723" s="25">
        <v>45</v>
      </c>
      <c r="K723" s="25">
        <v>-31</v>
      </c>
      <c r="L723" s="25">
        <v>12519</v>
      </c>
      <c r="M723" s="25">
        <v>0</v>
      </c>
    </row>
    <row r="724" spans="1:13" x14ac:dyDescent="0.2">
      <c r="A724" s="20" t="s">
        <v>5789</v>
      </c>
      <c r="B724" s="25" t="s">
        <v>3690</v>
      </c>
      <c r="C724" s="25" t="s">
        <v>3691</v>
      </c>
      <c r="D724" s="20"/>
      <c r="E724" s="25" t="s">
        <v>5143</v>
      </c>
      <c r="F724" s="25">
        <v>53</v>
      </c>
      <c r="G724" s="25">
        <v>-114</v>
      </c>
      <c r="H724" s="25">
        <v>33216.5</v>
      </c>
      <c r="I724" s="25">
        <v>-121.7</v>
      </c>
      <c r="J724" s="25">
        <v>39</v>
      </c>
      <c r="K724" s="25">
        <v>-13</v>
      </c>
      <c r="L724" s="25">
        <v>11860</v>
      </c>
      <c r="M724" s="25">
        <v>5</v>
      </c>
    </row>
    <row r="725" spans="1:13" x14ac:dyDescent="0.2">
      <c r="A725" s="20" t="s">
        <v>5789</v>
      </c>
      <c r="B725" s="25" t="s">
        <v>3692</v>
      </c>
      <c r="C725" s="25" t="s">
        <v>3693</v>
      </c>
      <c r="D725" s="20"/>
      <c r="E725" s="25" t="s">
        <v>5144</v>
      </c>
      <c r="F725" s="25">
        <v>35</v>
      </c>
      <c r="G725" s="25">
        <v>-20</v>
      </c>
      <c r="H725" s="25">
        <v>12928.2</v>
      </c>
      <c r="I725" s="25">
        <v>27.9</v>
      </c>
      <c r="J725" s="25">
        <v>62</v>
      </c>
      <c r="K725" s="25">
        <v>-80</v>
      </c>
      <c r="L725" s="25">
        <v>11006</v>
      </c>
      <c r="M725" s="25">
        <v>12</v>
      </c>
    </row>
    <row r="726" spans="1:13" x14ac:dyDescent="0.2">
      <c r="A726" s="20" t="s">
        <v>5789</v>
      </c>
      <c r="B726" s="25" t="s">
        <v>3694</v>
      </c>
      <c r="C726" s="25" t="s">
        <v>3695</v>
      </c>
      <c r="D726" s="20"/>
      <c r="E726" s="25" t="s">
        <v>5145</v>
      </c>
      <c r="F726" s="25">
        <v>34</v>
      </c>
      <c r="G726" s="25">
        <v>-15</v>
      </c>
      <c r="H726" s="25">
        <v>25183.200000000001</v>
      </c>
      <c r="I726" s="25">
        <v>-62.5</v>
      </c>
      <c r="J726" s="25">
        <v>35</v>
      </c>
      <c r="K726" s="25">
        <v>-2</v>
      </c>
      <c r="L726" s="25">
        <v>11584</v>
      </c>
      <c r="M726" s="25">
        <v>7</v>
      </c>
    </row>
    <row r="727" spans="1:13" x14ac:dyDescent="0.2">
      <c r="A727" s="20" t="s">
        <v>5789</v>
      </c>
      <c r="B727" s="25" t="s">
        <v>3696</v>
      </c>
      <c r="C727" s="25" t="s">
        <v>3697</v>
      </c>
      <c r="D727" s="20"/>
      <c r="E727" s="25" t="s">
        <v>5146</v>
      </c>
      <c r="F727" s="25">
        <v>30</v>
      </c>
      <c r="G727" s="25">
        <v>6</v>
      </c>
      <c r="H727" s="25">
        <v>13984.4</v>
      </c>
      <c r="I727" s="25">
        <v>20.100000000000001</v>
      </c>
      <c r="J727" s="25">
        <v>33</v>
      </c>
      <c r="K727" s="25">
        <v>4</v>
      </c>
      <c r="L727" s="25">
        <v>10371</v>
      </c>
      <c r="M727" s="25">
        <v>17</v>
      </c>
    </row>
    <row r="728" spans="1:13" x14ac:dyDescent="0.2">
      <c r="A728" s="20" t="s">
        <v>5789</v>
      </c>
      <c r="B728" s="25" t="s">
        <v>3698</v>
      </c>
      <c r="C728" s="25" t="s">
        <v>3699</v>
      </c>
      <c r="D728" s="20"/>
      <c r="E728" s="25" t="s">
        <v>5147</v>
      </c>
      <c r="F728" s="25">
        <v>37</v>
      </c>
      <c r="G728" s="25">
        <v>-31</v>
      </c>
      <c r="H728" s="25">
        <v>20967.099999999999</v>
      </c>
      <c r="I728" s="25">
        <v>-31.4</v>
      </c>
      <c r="J728" s="25">
        <v>42</v>
      </c>
      <c r="K728" s="25">
        <v>-22</v>
      </c>
      <c r="L728" s="25">
        <v>11323</v>
      </c>
      <c r="M728" s="25">
        <v>9</v>
      </c>
    </row>
    <row r="729" spans="1:13" x14ac:dyDescent="0.2">
      <c r="A729" s="20" t="s">
        <v>5789</v>
      </c>
      <c r="B729" s="25" t="s">
        <v>3700</v>
      </c>
      <c r="C729" s="25" t="s">
        <v>3701</v>
      </c>
      <c r="D729" s="20"/>
      <c r="E729" s="25" t="s">
        <v>5148</v>
      </c>
      <c r="F729" s="25">
        <v>44</v>
      </c>
      <c r="G729" s="25">
        <v>-67</v>
      </c>
      <c r="H729" s="25">
        <v>29520.1</v>
      </c>
      <c r="I729" s="25">
        <v>-94.4</v>
      </c>
      <c r="J729" s="25">
        <v>40</v>
      </c>
      <c r="K729" s="25">
        <v>-16</v>
      </c>
      <c r="L729" s="25">
        <v>12501</v>
      </c>
      <c r="M729" s="25">
        <v>0</v>
      </c>
    </row>
    <row r="730" spans="1:13" x14ac:dyDescent="0.2">
      <c r="A730" s="20" t="s">
        <v>5789</v>
      </c>
      <c r="B730" s="25" t="s">
        <v>3702</v>
      </c>
      <c r="C730" s="25" t="s">
        <v>3703</v>
      </c>
      <c r="D730" s="20"/>
      <c r="E730" s="25" t="s">
        <v>5149</v>
      </c>
      <c r="F730" s="25">
        <v>36</v>
      </c>
      <c r="G730" s="25">
        <v>-25</v>
      </c>
      <c r="H730" s="25">
        <v>15497.3</v>
      </c>
      <c r="I730" s="25">
        <v>8.9</v>
      </c>
      <c r="J730" s="25">
        <v>36</v>
      </c>
      <c r="K730" s="25">
        <v>-5</v>
      </c>
      <c r="L730" s="25">
        <v>12139</v>
      </c>
      <c r="M730" s="25">
        <v>3</v>
      </c>
    </row>
    <row r="731" spans="1:13" x14ac:dyDescent="0.2">
      <c r="A731" s="20" t="s">
        <v>5789</v>
      </c>
      <c r="B731" s="25" t="s">
        <v>3744</v>
      </c>
      <c r="C731" s="25" t="s">
        <v>3745</v>
      </c>
      <c r="D731" s="20"/>
      <c r="E731" s="25" t="s">
        <v>5150</v>
      </c>
      <c r="F731" s="25">
        <v>42</v>
      </c>
      <c r="G731" s="25">
        <v>-57</v>
      </c>
      <c r="H731" s="25">
        <v>25591.5</v>
      </c>
      <c r="I731" s="25">
        <v>-65.5</v>
      </c>
      <c r="J731" s="25">
        <v>37</v>
      </c>
      <c r="K731" s="25">
        <v>-7</v>
      </c>
      <c r="L731" s="25">
        <v>13189</v>
      </c>
      <c r="M731" s="25">
        <v>-6</v>
      </c>
    </row>
    <row r="732" spans="1:13" x14ac:dyDescent="0.2">
      <c r="A732" s="20" t="s">
        <v>5789</v>
      </c>
      <c r="B732" s="25" t="s">
        <v>3748</v>
      </c>
      <c r="C732" s="25" t="s">
        <v>3749</v>
      </c>
      <c r="D732" s="20"/>
      <c r="E732" s="25" t="s">
        <v>5151</v>
      </c>
      <c r="F732" s="25">
        <v>38</v>
      </c>
      <c r="G732" s="25">
        <v>-36</v>
      </c>
      <c r="H732" s="25">
        <v>29446.1</v>
      </c>
      <c r="I732" s="25">
        <v>-93.9</v>
      </c>
      <c r="J732" s="25">
        <v>45</v>
      </c>
      <c r="K732" s="25">
        <v>-31</v>
      </c>
      <c r="L732" s="25">
        <v>13171</v>
      </c>
      <c r="M732" s="25">
        <v>-6</v>
      </c>
    </row>
    <row r="733" spans="1:13" x14ac:dyDescent="0.2">
      <c r="A733" s="20" t="s">
        <v>5789</v>
      </c>
      <c r="B733" s="25" t="s">
        <v>3750</v>
      </c>
      <c r="C733" s="25" t="s">
        <v>3751</v>
      </c>
      <c r="D733" s="20"/>
      <c r="E733" s="25" t="s">
        <v>5152</v>
      </c>
      <c r="F733" s="25">
        <v>37</v>
      </c>
      <c r="G733" s="25">
        <v>-31</v>
      </c>
      <c r="H733" s="25">
        <v>28296.1</v>
      </c>
      <c r="I733" s="25">
        <v>-85.4</v>
      </c>
      <c r="J733" s="25">
        <v>44</v>
      </c>
      <c r="K733" s="25">
        <v>-28</v>
      </c>
      <c r="L733" s="25">
        <v>11250</v>
      </c>
      <c r="M733" s="25">
        <v>10</v>
      </c>
    </row>
    <row r="734" spans="1:13" x14ac:dyDescent="0.2">
      <c r="A734" s="20" t="s">
        <v>5789</v>
      </c>
      <c r="B734" s="25" t="s">
        <v>3752</v>
      </c>
      <c r="C734" s="25" t="s">
        <v>3753</v>
      </c>
      <c r="D734" s="20"/>
      <c r="E734" s="25" t="s">
        <v>5153</v>
      </c>
      <c r="F734" s="25">
        <v>23</v>
      </c>
      <c r="G734" s="25">
        <v>43</v>
      </c>
      <c r="H734" s="25">
        <v>13118.8</v>
      </c>
      <c r="I734" s="25">
        <v>26.5</v>
      </c>
      <c r="J734" s="25">
        <v>36</v>
      </c>
      <c r="K734" s="25">
        <v>-5</v>
      </c>
      <c r="L734" s="25">
        <v>11331</v>
      </c>
      <c r="M734" s="25">
        <v>9</v>
      </c>
    </row>
    <row r="735" spans="1:13" x14ac:dyDescent="0.2">
      <c r="A735" s="20" t="s">
        <v>5789</v>
      </c>
      <c r="B735" s="25" t="s">
        <v>3758</v>
      </c>
      <c r="C735" s="25" t="s">
        <v>3759</v>
      </c>
      <c r="D735" s="20"/>
      <c r="E735" s="25" t="s">
        <v>5154</v>
      </c>
      <c r="F735" s="25">
        <v>34</v>
      </c>
      <c r="G735" s="25">
        <v>-15</v>
      </c>
      <c r="H735" s="25">
        <v>15012.3</v>
      </c>
      <c r="I735" s="25">
        <v>12.5</v>
      </c>
      <c r="J735" s="25">
        <v>35</v>
      </c>
      <c r="K735" s="25">
        <v>-2</v>
      </c>
      <c r="L735" s="25">
        <v>10369</v>
      </c>
      <c r="M735" s="25">
        <v>17</v>
      </c>
    </row>
    <row r="736" spans="1:13" x14ac:dyDescent="0.2">
      <c r="A736" s="20" t="s">
        <v>5789</v>
      </c>
      <c r="B736" s="25" t="s">
        <v>3978</v>
      </c>
      <c r="C736" s="25" t="s">
        <v>3979</v>
      </c>
      <c r="D736" s="20"/>
      <c r="E736" s="25" t="s">
        <v>5155</v>
      </c>
      <c r="F736" s="25">
        <v>34</v>
      </c>
      <c r="G736" s="25">
        <v>13</v>
      </c>
      <c r="H736" s="25">
        <v>20673</v>
      </c>
      <c r="I736" s="25">
        <v>22.4</v>
      </c>
      <c r="J736" s="25">
        <v>32</v>
      </c>
      <c r="K736" s="25">
        <v>24</v>
      </c>
      <c r="L736" s="25">
        <v>10977</v>
      </c>
      <c r="M736" s="25">
        <v>-1</v>
      </c>
    </row>
    <row r="737" spans="1:13" x14ac:dyDescent="0.2">
      <c r="A737" s="20" t="s">
        <v>5789</v>
      </c>
      <c r="B737" s="25" t="s">
        <v>3996</v>
      </c>
      <c r="C737" s="25" t="s">
        <v>3997</v>
      </c>
      <c r="D737" s="20"/>
      <c r="E737" s="25" t="s">
        <v>5156</v>
      </c>
      <c r="F737" s="25">
        <v>40</v>
      </c>
      <c r="G737" s="25">
        <v>-9</v>
      </c>
      <c r="H737" s="25">
        <v>24611.7</v>
      </c>
      <c r="I737" s="25">
        <v>5.5</v>
      </c>
      <c r="J737" s="25">
        <v>52</v>
      </c>
      <c r="K737" s="25">
        <v>-24</v>
      </c>
      <c r="L737" s="25">
        <v>11347</v>
      </c>
      <c r="M737" s="25">
        <v>-4</v>
      </c>
    </row>
    <row r="738" spans="1:13" x14ac:dyDescent="0.2">
      <c r="A738" s="20" t="s">
        <v>5789</v>
      </c>
      <c r="B738" s="25" t="s">
        <v>3249</v>
      </c>
      <c r="C738" s="25" t="s">
        <v>3250</v>
      </c>
      <c r="D738" s="20"/>
      <c r="E738" s="25" t="s">
        <v>5157</v>
      </c>
      <c r="F738" s="25">
        <v>40</v>
      </c>
      <c r="G738" s="25">
        <v>-46</v>
      </c>
      <c r="H738" s="25">
        <v>31388.6</v>
      </c>
      <c r="I738" s="25">
        <v>-108.2</v>
      </c>
      <c r="J738" s="25">
        <v>50</v>
      </c>
      <c r="K738" s="25">
        <v>-45</v>
      </c>
      <c r="L738" s="25">
        <v>13167</v>
      </c>
      <c r="M738" s="25">
        <v>-5</v>
      </c>
    </row>
    <row r="739" spans="1:13" x14ac:dyDescent="0.2">
      <c r="A739" s="20" t="s">
        <v>5789</v>
      </c>
      <c r="B739" s="25" t="s">
        <v>3265</v>
      </c>
      <c r="C739" s="25" t="s">
        <v>3267</v>
      </c>
      <c r="D739" s="20"/>
      <c r="E739" s="25" t="s">
        <v>5158</v>
      </c>
      <c r="F739" s="25">
        <v>27</v>
      </c>
      <c r="G739" s="25">
        <v>22</v>
      </c>
      <c r="H739" s="25">
        <v>18655.099999999999</v>
      </c>
      <c r="I739" s="25">
        <v>-14.3</v>
      </c>
      <c r="J739" s="25">
        <v>20</v>
      </c>
      <c r="K739" s="25">
        <v>42</v>
      </c>
      <c r="L739" s="25">
        <v>13435</v>
      </c>
      <c r="M739" s="25">
        <v>-8</v>
      </c>
    </row>
    <row r="740" spans="1:13" x14ac:dyDescent="0.2">
      <c r="A740" s="20" t="s">
        <v>5789</v>
      </c>
      <c r="B740" s="25" t="s">
        <v>3968</v>
      </c>
      <c r="C740" s="25" t="s">
        <v>3969</v>
      </c>
      <c r="D740" s="20"/>
      <c r="E740" s="25" t="s">
        <v>5159</v>
      </c>
      <c r="F740" s="25">
        <v>37</v>
      </c>
      <c r="G740" s="25">
        <v>2</v>
      </c>
      <c r="H740" s="25">
        <v>29051.7</v>
      </c>
      <c r="I740" s="25">
        <v>-13.5</v>
      </c>
      <c r="J740" s="25">
        <v>47</v>
      </c>
      <c r="K740" s="25">
        <v>-12</v>
      </c>
      <c r="L740" s="25">
        <v>9952</v>
      </c>
      <c r="M740" s="25">
        <v>9</v>
      </c>
    </row>
    <row r="741" spans="1:13" x14ac:dyDescent="0.2">
      <c r="A741" s="20" t="s">
        <v>5789</v>
      </c>
      <c r="B741" s="25" t="s">
        <v>3324</v>
      </c>
      <c r="C741" s="25" t="s">
        <v>3325</v>
      </c>
      <c r="D741" s="20"/>
      <c r="E741" s="25" t="s">
        <v>5160</v>
      </c>
      <c r="F741" s="25">
        <v>28</v>
      </c>
      <c r="G741" s="25">
        <v>16</v>
      </c>
      <c r="H741" s="25">
        <v>17882.900000000001</v>
      </c>
      <c r="I741" s="25">
        <v>-8.6</v>
      </c>
      <c r="J741" s="25">
        <v>40</v>
      </c>
      <c r="K741" s="25">
        <v>-16</v>
      </c>
      <c r="L741" s="25">
        <v>12913</v>
      </c>
      <c r="M741" s="25">
        <v>-3</v>
      </c>
    </row>
    <row r="742" spans="1:13" x14ac:dyDescent="0.2">
      <c r="A742" s="20" t="s">
        <v>5789</v>
      </c>
      <c r="B742" s="25" t="s">
        <v>3939</v>
      </c>
      <c r="C742" s="25" t="s">
        <v>3940</v>
      </c>
      <c r="D742" s="20"/>
      <c r="E742" s="25" t="s">
        <v>5161</v>
      </c>
      <c r="F742" s="25">
        <v>42</v>
      </c>
      <c r="G742" s="25">
        <v>-17</v>
      </c>
      <c r="H742" s="25">
        <v>21442.400000000001</v>
      </c>
      <c r="I742" s="25">
        <v>19.100000000000001</v>
      </c>
      <c r="J742" s="25">
        <v>25</v>
      </c>
      <c r="K742" s="25">
        <v>40</v>
      </c>
      <c r="L742" s="25">
        <v>11422</v>
      </c>
      <c r="M742" s="25">
        <v>-5</v>
      </c>
    </row>
    <row r="743" spans="1:13" x14ac:dyDescent="0.2">
      <c r="A743" s="20" t="s">
        <v>5789</v>
      </c>
      <c r="B743" s="25" t="s">
        <v>3366</v>
      </c>
      <c r="C743" s="25" t="s">
        <v>3367</v>
      </c>
      <c r="D743" s="20"/>
      <c r="E743" s="25" t="s">
        <v>5162</v>
      </c>
      <c r="F743" s="25">
        <v>25</v>
      </c>
      <c r="G743" s="25">
        <v>32</v>
      </c>
      <c r="H743" s="25">
        <v>18466.400000000001</v>
      </c>
      <c r="I743" s="25">
        <v>-12.9</v>
      </c>
      <c r="J743" s="25">
        <v>54</v>
      </c>
      <c r="K743" s="25">
        <v>-57</v>
      </c>
      <c r="L743" s="25">
        <v>13339</v>
      </c>
      <c r="M743" s="25">
        <v>-7</v>
      </c>
    </row>
    <row r="744" spans="1:13" x14ac:dyDescent="0.2">
      <c r="A744" s="20" t="s">
        <v>5789</v>
      </c>
      <c r="B744" s="25" t="s">
        <v>3431</v>
      </c>
      <c r="C744" s="25" t="s">
        <v>3433</v>
      </c>
      <c r="D744" s="20"/>
      <c r="E744" s="25" t="s">
        <v>5163</v>
      </c>
      <c r="F744" s="25">
        <v>41</v>
      </c>
      <c r="G744" s="25">
        <v>-51</v>
      </c>
      <c r="H744" s="25">
        <v>29743.4</v>
      </c>
      <c r="I744" s="25">
        <v>-96.1</v>
      </c>
      <c r="J744" s="25">
        <v>41</v>
      </c>
      <c r="K744" s="25">
        <v>-19</v>
      </c>
      <c r="L744" s="25">
        <v>12842</v>
      </c>
      <c r="M744" s="25">
        <v>-3</v>
      </c>
    </row>
    <row r="745" spans="1:13" x14ac:dyDescent="0.2">
      <c r="A745" s="20" t="s">
        <v>5789</v>
      </c>
      <c r="B745" s="25" t="s">
        <v>3486</v>
      </c>
      <c r="C745" s="25" t="s">
        <v>3487</v>
      </c>
      <c r="D745" s="20"/>
      <c r="E745" s="25" t="s">
        <v>5164</v>
      </c>
      <c r="F745" s="25">
        <v>46</v>
      </c>
      <c r="G745" s="25">
        <v>-78</v>
      </c>
      <c r="H745" s="25">
        <v>42257.8</v>
      </c>
      <c r="I745" s="25">
        <v>-188.3</v>
      </c>
      <c r="J745" s="25">
        <v>40</v>
      </c>
      <c r="K745" s="25">
        <v>-16</v>
      </c>
      <c r="L745" s="25">
        <v>13959</v>
      </c>
      <c r="M745" s="25">
        <v>-12</v>
      </c>
    </row>
    <row r="746" spans="1:13" x14ac:dyDescent="0.2">
      <c r="A746" s="20" t="s">
        <v>5789</v>
      </c>
      <c r="B746" s="25" t="s">
        <v>3815</v>
      </c>
      <c r="C746" s="25" t="s">
        <v>3816</v>
      </c>
      <c r="D746" s="20"/>
      <c r="E746" s="25" t="s">
        <v>5165</v>
      </c>
      <c r="F746" s="25">
        <v>18</v>
      </c>
      <c r="G746" s="25">
        <v>72</v>
      </c>
      <c r="H746" s="25">
        <v>7715.6</v>
      </c>
      <c r="I746" s="25">
        <v>78</v>
      </c>
      <c r="J746" s="25">
        <v>28</v>
      </c>
      <c r="K746" s="25">
        <v>33</v>
      </c>
      <c r="L746" s="25">
        <v>10534</v>
      </c>
      <c r="M746" s="25">
        <v>3</v>
      </c>
    </row>
    <row r="747" spans="1:13" x14ac:dyDescent="0.2">
      <c r="A747" s="20" t="s">
        <v>5789</v>
      </c>
      <c r="B747" s="25" t="s">
        <v>3320</v>
      </c>
      <c r="C747" s="25" t="s">
        <v>3321</v>
      </c>
      <c r="D747" s="20"/>
      <c r="E747" s="25" t="s">
        <v>5166</v>
      </c>
      <c r="F747" s="25">
        <v>24</v>
      </c>
      <c r="G747" s="25">
        <v>37</v>
      </c>
      <c r="H747" s="25">
        <v>15717.4</v>
      </c>
      <c r="I747" s="25">
        <v>7.3</v>
      </c>
      <c r="J747" s="25">
        <v>40</v>
      </c>
      <c r="K747" s="25">
        <v>-16</v>
      </c>
      <c r="L747" s="25">
        <v>14408</v>
      </c>
      <c r="M747" s="25">
        <v>-15</v>
      </c>
    </row>
    <row r="748" spans="1:13" x14ac:dyDescent="0.2">
      <c r="A748" s="20" t="s">
        <v>5789</v>
      </c>
      <c r="B748" s="25" t="s">
        <v>3898</v>
      </c>
      <c r="C748" s="25" t="s">
        <v>3899</v>
      </c>
      <c r="D748" s="20"/>
      <c r="E748" s="25" t="s">
        <v>5167</v>
      </c>
      <c r="F748" s="25">
        <v>22</v>
      </c>
      <c r="G748" s="25">
        <v>57</v>
      </c>
      <c r="H748" s="25">
        <v>13085.5</v>
      </c>
      <c r="I748" s="25">
        <v>54.9</v>
      </c>
      <c r="J748" s="25">
        <v>34</v>
      </c>
      <c r="K748" s="25">
        <v>19</v>
      </c>
      <c r="L748" s="25">
        <v>11197</v>
      </c>
      <c r="M748" s="25">
        <v>-3</v>
      </c>
    </row>
    <row r="749" spans="1:13" x14ac:dyDescent="0.2">
      <c r="A749" s="20" t="s">
        <v>5789</v>
      </c>
      <c r="B749" s="25" t="s">
        <v>3316</v>
      </c>
      <c r="C749" s="25" t="s">
        <v>3317</v>
      </c>
      <c r="D749" s="20"/>
      <c r="E749" s="25" t="s">
        <v>5168</v>
      </c>
      <c r="F749" s="25">
        <v>30</v>
      </c>
      <c r="G749" s="25">
        <v>6</v>
      </c>
      <c r="H749" s="25">
        <v>26256</v>
      </c>
      <c r="I749" s="25">
        <v>-70.400000000000006</v>
      </c>
      <c r="J749" s="25">
        <v>49</v>
      </c>
      <c r="K749" s="25">
        <v>-42</v>
      </c>
      <c r="L749" s="25">
        <v>14583</v>
      </c>
      <c r="M749" s="25">
        <v>-17</v>
      </c>
    </row>
    <row r="750" spans="1:13" x14ac:dyDescent="0.2">
      <c r="A750" s="20" t="s">
        <v>5789</v>
      </c>
      <c r="B750" s="25" t="s">
        <v>4006</v>
      </c>
      <c r="C750" s="25" t="s">
        <v>4007</v>
      </c>
      <c r="D750" s="20"/>
      <c r="E750" s="25" t="s">
        <v>5169</v>
      </c>
      <c r="F750" s="25">
        <v>20</v>
      </c>
      <c r="G750" s="25">
        <v>64</v>
      </c>
      <c r="H750" s="25">
        <v>6011.7</v>
      </c>
      <c r="I750" s="25">
        <v>85.3</v>
      </c>
      <c r="J750" s="25">
        <v>45</v>
      </c>
      <c r="K750" s="25">
        <v>-8</v>
      </c>
      <c r="L750" s="25">
        <v>8935</v>
      </c>
      <c r="M750" s="25">
        <v>18</v>
      </c>
    </row>
    <row r="751" spans="1:13" x14ac:dyDescent="0.2">
      <c r="A751" s="20" t="s">
        <v>5789</v>
      </c>
      <c r="B751" s="25" t="s">
        <v>3261</v>
      </c>
      <c r="C751" s="25" t="s">
        <v>3262</v>
      </c>
      <c r="D751" s="20"/>
      <c r="E751" s="25" t="s">
        <v>5170</v>
      </c>
      <c r="F751" s="25">
        <v>37</v>
      </c>
      <c r="G751" s="25">
        <v>-31</v>
      </c>
      <c r="H751" s="25">
        <v>30462</v>
      </c>
      <c r="I751" s="25">
        <v>-101.4</v>
      </c>
      <c r="J751" s="25">
        <v>42</v>
      </c>
      <c r="K751" s="25">
        <v>-22</v>
      </c>
      <c r="L751" s="25">
        <v>14333</v>
      </c>
      <c r="M751" s="25">
        <v>-15</v>
      </c>
    </row>
    <row r="752" spans="1:13" x14ac:dyDescent="0.2">
      <c r="A752" s="20" t="s">
        <v>5789</v>
      </c>
      <c r="B752" s="25" t="s">
        <v>3490</v>
      </c>
      <c r="C752" s="25" t="s">
        <v>3491</v>
      </c>
      <c r="D752" s="20"/>
      <c r="E752" s="25" t="s">
        <v>5171</v>
      </c>
      <c r="F752" s="25">
        <v>39</v>
      </c>
      <c r="G752" s="25">
        <v>-41</v>
      </c>
      <c r="H752" s="25">
        <v>30492</v>
      </c>
      <c r="I752" s="25">
        <v>-101.6</v>
      </c>
      <c r="J752" s="25">
        <v>42</v>
      </c>
      <c r="K752" s="25">
        <v>-22</v>
      </c>
      <c r="L752" s="25">
        <v>13096</v>
      </c>
      <c r="M752" s="25">
        <v>-5</v>
      </c>
    </row>
    <row r="753" spans="1:13" x14ac:dyDescent="0.2">
      <c r="A753" s="20" t="s">
        <v>5789</v>
      </c>
      <c r="B753" s="25" t="s">
        <v>3980</v>
      </c>
      <c r="C753" s="25" t="s">
        <v>3981</v>
      </c>
      <c r="D753" s="20"/>
      <c r="E753" s="25" t="s">
        <v>5172</v>
      </c>
      <c r="F753" s="25">
        <v>38</v>
      </c>
      <c r="G753" s="25">
        <v>-2</v>
      </c>
      <c r="H753" s="25">
        <v>29687.5</v>
      </c>
      <c r="I753" s="25">
        <v>-16.2</v>
      </c>
      <c r="J753" s="25">
        <v>46</v>
      </c>
      <c r="K753" s="25">
        <v>-10</v>
      </c>
      <c r="L753" s="25">
        <v>11050</v>
      </c>
      <c r="M753" s="25">
        <v>-1</v>
      </c>
    </row>
    <row r="754" spans="1:13" x14ac:dyDescent="0.2">
      <c r="A754" s="20" t="s">
        <v>5789</v>
      </c>
      <c r="B754" s="25" t="s">
        <v>3482</v>
      </c>
      <c r="C754" s="25" t="s">
        <v>3483</v>
      </c>
      <c r="D754" s="20"/>
      <c r="E754" s="25" t="s">
        <v>5173</v>
      </c>
      <c r="F754" s="25">
        <v>55</v>
      </c>
      <c r="G754" s="25">
        <v>-125</v>
      </c>
      <c r="H754" s="25">
        <v>30778.7</v>
      </c>
      <c r="I754" s="25">
        <v>-103.7</v>
      </c>
      <c r="J754" s="25">
        <v>60</v>
      </c>
      <c r="K754" s="25">
        <v>-74</v>
      </c>
      <c r="L754" s="25">
        <v>13015</v>
      </c>
      <c r="M754" s="25">
        <v>-4</v>
      </c>
    </row>
    <row r="755" spans="1:13" x14ac:dyDescent="0.2">
      <c r="A755" s="20" t="s">
        <v>5789</v>
      </c>
      <c r="B755" s="25" t="s">
        <v>4018</v>
      </c>
      <c r="C755" s="25" t="s">
        <v>4019</v>
      </c>
      <c r="D755" s="20"/>
      <c r="E755" s="25" t="s">
        <v>5174</v>
      </c>
      <c r="F755" s="25">
        <v>31</v>
      </c>
      <c r="G755" s="25">
        <v>24</v>
      </c>
      <c r="H755" s="25">
        <v>21422.1</v>
      </c>
      <c r="I755" s="25">
        <v>19.2</v>
      </c>
      <c r="J755" s="25">
        <v>33</v>
      </c>
      <c r="K755" s="25">
        <v>21</v>
      </c>
      <c r="L755" s="25">
        <v>10433</v>
      </c>
      <c r="M755" s="25">
        <v>4</v>
      </c>
    </row>
    <row r="756" spans="1:13" x14ac:dyDescent="0.2">
      <c r="A756" s="20" t="s">
        <v>5789</v>
      </c>
      <c r="B756" s="25" t="s">
        <v>3318</v>
      </c>
      <c r="C756" s="25" t="s">
        <v>3319</v>
      </c>
      <c r="D756" s="20"/>
      <c r="E756" s="25" t="s">
        <v>5175</v>
      </c>
      <c r="F756" s="25">
        <v>56</v>
      </c>
      <c r="G756" s="25">
        <v>-130</v>
      </c>
      <c r="H756" s="25">
        <v>40051.699999999997</v>
      </c>
      <c r="I756" s="25">
        <v>-172.1</v>
      </c>
      <c r="J756" s="25">
        <v>40</v>
      </c>
      <c r="K756" s="25">
        <v>-16</v>
      </c>
      <c r="L756" s="25">
        <v>13671</v>
      </c>
      <c r="M756" s="25">
        <v>-10</v>
      </c>
    </row>
    <row r="757" spans="1:13" x14ac:dyDescent="0.2">
      <c r="A757" s="20" t="s">
        <v>5789</v>
      </c>
      <c r="B757" s="25" t="s">
        <v>3803</v>
      </c>
      <c r="C757" s="25" t="s">
        <v>3804</v>
      </c>
      <c r="D757" s="20"/>
      <c r="E757" s="25" t="s">
        <v>5176</v>
      </c>
      <c r="F757" s="25">
        <v>43</v>
      </c>
      <c r="G757" s="25">
        <v>-20</v>
      </c>
      <c r="H757" s="25">
        <v>28964.7</v>
      </c>
      <c r="I757" s="25">
        <v>-13.1</v>
      </c>
      <c r="J757" s="25">
        <v>31</v>
      </c>
      <c r="K757" s="25">
        <v>26</v>
      </c>
      <c r="L757" s="25">
        <v>10835</v>
      </c>
      <c r="M757" s="25">
        <v>1</v>
      </c>
    </row>
    <row r="758" spans="1:13" x14ac:dyDescent="0.2">
      <c r="A758" s="20" t="s">
        <v>5789</v>
      </c>
      <c r="B758" s="25" t="s">
        <v>3253</v>
      </c>
      <c r="C758" s="25" t="s">
        <v>3254</v>
      </c>
      <c r="D758" s="20"/>
      <c r="E758" s="25" t="s">
        <v>5177</v>
      </c>
      <c r="F758" s="25">
        <v>35</v>
      </c>
      <c r="G758" s="25">
        <v>-20</v>
      </c>
      <c r="H758" s="25">
        <v>31047.8</v>
      </c>
      <c r="I758" s="25">
        <v>-105.7</v>
      </c>
      <c r="J758" s="25">
        <v>28</v>
      </c>
      <c r="K758" s="25">
        <v>19</v>
      </c>
      <c r="L758" s="25">
        <v>12104</v>
      </c>
      <c r="M758" s="25">
        <v>3</v>
      </c>
    </row>
    <row r="759" spans="1:13" x14ac:dyDescent="0.2">
      <c r="A759" s="20" t="s">
        <v>5789</v>
      </c>
      <c r="B759" s="25" t="s">
        <v>3257</v>
      </c>
      <c r="C759" s="25" t="s">
        <v>3258</v>
      </c>
      <c r="D759" s="20"/>
      <c r="E759" s="25" t="s">
        <v>5178</v>
      </c>
      <c r="F759" s="25">
        <v>40</v>
      </c>
      <c r="G759" s="25">
        <v>-46</v>
      </c>
      <c r="H759" s="25">
        <v>36166.199999999997</v>
      </c>
      <c r="I759" s="25">
        <v>-143.4</v>
      </c>
      <c r="J759" s="25">
        <v>40</v>
      </c>
      <c r="K759" s="25">
        <v>-16</v>
      </c>
      <c r="L759" s="25">
        <v>13252</v>
      </c>
      <c r="M759" s="25">
        <v>-6</v>
      </c>
    </row>
    <row r="760" spans="1:13" x14ac:dyDescent="0.2">
      <c r="A760" s="20" t="s">
        <v>5789</v>
      </c>
      <c r="B760" s="25" t="s">
        <v>3312</v>
      </c>
      <c r="C760" s="25" t="s">
        <v>3313</v>
      </c>
      <c r="D760" s="20"/>
      <c r="E760" s="25" t="s">
        <v>5179</v>
      </c>
      <c r="F760" s="25">
        <v>33</v>
      </c>
      <c r="G760" s="25">
        <v>-10</v>
      </c>
      <c r="H760" s="25">
        <v>35032.300000000003</v>
      </c>
      <c r="I760" s="25">
        <v>-135.1</v>
      </c>
      <c r="J760" s="25">
        <v>51</v>
      </c>
      <c r="K760" s="25">
        <v>-48</v>
      </c>
      <c r="L760" s="25">
        <v>13134</v>
      </c>
      <c r="M760" s="25">
        <v>-5</v>
      </c>
    </row>
    <row r="761" spans="1:13" x14ac:dyDescent="0.2">
      <c r="A761" s="20" t="s">
        <v>5789</v>
      </c>
      <c r="B761" s="25" t="s">
        <v>3420</v>
      </c>
      <c r="C761" s="25" t="s">
        <v>3421</v>
      </c>
      <c r="D761" s="20"/>
      <c r="E761" s="25" t="s">
        <v>5180</v>
      </c>
      <c r="F761" s="25">
        <v>47</v>
      </c>
      <c r="G761" s="25">
        <v>-83</v>
      </c>
      <c r="H761" s="25">
        <v>35063.800000000003</v>
      </c>
      <c r="I761" s="25">
        <v>-135.30000000000001</v>
      </c>
      <c r="J761" s="25">
        <v>42</v>
      </c>
      <c r="K761" s="25">
        <v>-22</v>
      </c>
      <c r="L761" s="25">
        <v>12498</v>
      </c>
      <c r="M761" s="25">
        <v>0</v>
      </c>
    </row>
    <row r="762" spans="1:13" x14ac:dyDescent="0.2">
      <c r="A762" s="20" t="s">
        <v>5789</v>
      </c>
      <c r="B762" s="25" t="s">
        <v>3424</v>
      </c>
      <c r="C762" s="25" t="s">
        <v>3425</v>
      </c>
      <c r="D762" s="20"/>
      <c r="E762" s="25" t="s">
        <v>5181</v>
      </c>
      <c r="F762" s="25">
        <v>40</v>
      </c>
      <c r="G762" s="25">
        <v>-46</v>
      </c>
      <c r="H762" s="25">
        <v>28929.599999999999</v>
      </c>
      <c r="I762" s="25">
        <v>-90.1</v>
      </c>
      <c r="J762" s="25">
        <v>45</v>
      </c>
      <c r="K762" s="25">
        <v>-31</v>
      </c>
      <c r="L762" s="25">
        <v>13547</v>
      </c>
      <c r="M762" s="25">
        <v>-9</v>
      </c>
    </row>
    <row r="763" spans="1:13" x14ac:dyDescent="0.2">
      <c r="A763" s="20" t="s">
        <v>5789</v>
      </c>
      <c r="B763" s="25" t="s">
        <v>3376</v>
      </c>
      <c r="C763" s="25" t="s">
        <v>3377</v>
      </c>
      <c r="D763" s="20"/>
      <c r="E763" s="25" t="s">
        <v>5182</v>
      </c>
      <c r="F763" s="25">
        <v>35</v>
      </c>
      <c r="G763" s="25">
        <v>-20</v>
      </c>
      <c r="H763" s="25">
        <v>30737.599999999999</v>
      </c>
      <c r="I763" s="25">
        <v>-103.4</v>
      </c>
      <c r="J763" s="25">
        <v>59</v>
      </c>
      <c r="K763" s="25">
        <v>-71</v>
      </c>
      <c r="L763" s="25">
        <v>13835</v>
      </c>
      <c r="M763" s="25">
        <v>-11</v>
      </c>
    </row>
    <row r="764" spans="1:13" x14ac:dyDescent="0.2">
      <c r="A764" s="20" t="s">
        <v>5789</v>
      </c>
      <c r="B764" s="25" t="s">
        <v>3436</v>
      </c>
      <c r="C764" s="25" t="s">
        <v>3437</v>
      </c>
      <c r="D764" s="20"/>
      <c r="E764" s="25" t="s">
        <v>5183</v>
      </c>
      <c r="F764" s="25">
        <v>38</v>
      </c>
      <c r="G764" s="25">
        <v>-36</v>
      </c>
      <c r="H764" s="25">
        <v>28770.1</v>
      </c>
      <c r="I764" s="25">
        <v>-88.9</v>
      </c>
      <c r="J764" s="25">
        <v>44</v>
      </c>
      <c r="K764" s="25">
        <v>-28</v>
      </c>
      <c r="L764" s="25">
        <v>12840</v>
      </c>
      <c r="M764" s="25">
        <v>-3</v>
      </c>
    </row>
    <row r="765" spans="1:13" x14ac:dyDescent="0.2">
      <c r="A765" s="20" t="s">
        <v>5789</v>
      </c>
      <c r="B765" s="25" t="s">
        <v>3484</v>
      </c>
      <c r="C765" s="25" t="s">
        <v>3485</v>
      </c>
      <c r="D765" s="20"/>
      <c r="E765" s="25" t="s">
        <v>5184</v>
      </c>
      <c r="F765" s="25">
        <v>49</v>
      </c>
      <c r="G765" s="25">
        <v>-93</v>
      </c>
      <c r="H765" s="25">
        <v>48285.7</v>
      </c>
      <c r="I765" s="25">
        <v>-232.7</v>
      </c>
      <c r="J765" s="25">
        <v>47</v>
      </c>
      <c r="K765" s="25">
        <v>-37</v>
      </c>
      <c r="L765" s="25">
        <v>13948</v>
      </c>
      <c r="M765" s="25">
        <v>-12</v>
      </c>
    </row>
    <row r="766" spans="1:13" x14ac:dyDescent="0.2">
      <c r="A766" s="20" t="s">
        <v>5789</v>
      </c>
      <c r="B766" s="25" t="s">
        <v>4008</v>
      </c>
      <c r="C766" s="25" t="s">
        <v>4009</v>
      </c>
      <c r="D766" s="20"/>
      <c r="E766" s="25" t="s">
        <v>5185</v>
      </c>
      <c r="F766" s="25">
        <v>48</v>
      </c>
      <c r="G766" s="25">
        <v>-39</v>
      </c>
      <c r="H766" s="25">
        <v>31192.6</v>
      </c>
      <c r="I766" s="25">
        <v>-22.7</v>
      </c>
      <c r="J766" s="25">
        <v>64</v>
      </c>
      <c r="K766" s="25">
        <v>-53</v>
      </c>
      <c r="L766" s="25">
        <v>10594</v>
      </c>
      <c r="M766" s="25">
        <v>3</v>
      </c>
    </row>
    <row r="767" spans="1:13" x14ac:dyDescent="0.2">
      <c r="A767" s="20" t="s">
        <v>5789</v>
      </c>
      <c r="B767" s="25" t="s">
        <v>3314</v>
      </c>
      <c r="C767" s="25" t="s">
        <v>3315</v>
      </c>
      <c r="D767" s="20"/>
      <c r="E767" s="25" t="s">
        <v>5186</v>
      </c>
      <c r="F767" s="25">
        <v>22</v>
      </c>
      <c r="G767" s="25">
        <v>48</v>
      </c>
      <c r="H767" s="25">
        <v>17967</v>
      </c>
      <c r="I767" s="25">
        <v>-9.3000000000000007</v>
      </c>
      <c r="J767" s="25">
        <v>40</v>
      </c>
      <c r="K767" s="25">
        <v>-16</v>
      </c>
      <c r="L767" s="25">
        <v>11299</v>
      </c>
      <c r="M767" s="25">
        <v>9</v>
      </c>
    </row>
    <row r="768" spans="1:13" x14ac:dyDescent="0.2">
      <c r="A768" s="20" t="s">
        <v>5789</v>
      </c>
      <c r="B768" s="25" t="s">
        <v>3374</v>
      </c>
      <c r="C768" s="25" t="s">
        <v>3375</v>
      </c>
      <c r="D768" s="20"/>
      <c r="E768" s="25" t="s">
        <v>5187</v>
      </c>
      <c r="F768" s="25">
        <v>25</v>
      </c>
      <c r="G768" s="25">
        <v>32</v>
      </c>
      <c r="H768" s="25">
        <v>21289.8</v>
      </c>
      <c r="I768" s="25">
        <v>-33.700000000000003</v>
      </c>
      <c r="J768" s="25">
        <v>47</v>
      </c>
      <c r="K768" s="25">
        <v>-37</v>
      </c>
      <c r="L768" s="25">
        <v>12846</v>
      </c>
      <c r="M768" s="25">
        <v>-3</v>
      </c>
    </row>
    <row r="769" spans="1:13" x14ac:dyDescent="0.2">
      <c r="A769" s="20" t="s">
        <v>5789</v>
      </c>
      <c r="B769" s="25" t="s">
        <v>3259</v>
      </c>
      <c r="C769" s="25" t="s">
        <v>3260</v>
      </c>
      <c r="D769" s="20"/>
      <c r="E769" s="25" t="s">
        <v>5188</v>
      </c>
      <c r="F769" s="25">
        <v>32</v>
      </c>
      <c r="G769" s="25">
        <v>-4</v>
      </c>
      <c r="H769" s="25">
        <v>28168.9</v>
      </c>
      <c r="I769" s="25">
        <v>-84.5</v>
      </c>
      <c r="J769" s="25">
        <v>42</v>
      </c>
      <c r="K769" s="25">
        <v>-22</v>
      </c>
      <c r="L769" s="25">
        <v>14245</v>
      </c>
      <c r="M769" s="25">
        <v>-14</v>
      </c>
    </row>
    <row r="770" spans="1:13" x14ac:dyDescent="0.2">
      <c r="A770" s="20" t="s">
        <v>5789</v>
      </c>
      <c r="B770" s="25" t="s">
        <v>3966</v>
      </c>
      <c r="C770" s="25" t="s">
        <v>3967</v>
      </c>
      <c r="D770" s="20"/>
      <c r="E770" s="25" t="s">
        <v>5189</v>
      </c>
      <c r="F770" s="25">
        <v>27</v>
      </c>
      <c r="G770" s="25">
        <v>39</v>
      </c>
      <c r="H770" s="25">
        <v>10945.5</v>
      </c>
      <c r="I770" s="25">
        <v>64.099999999999994</v>
      </c>
      <c r="J770" s="25">
        <v>45</v>
      </c>
      <c r="K770" s="25">
        <v>-8</v>
      </c>
      <c r="L770" s="25">
        <v>10977</v>
      </c>
      <c r="M770" s="25">
        <v>-1</v>
      </c>
    </row>
    <row r="771" spans="1:13" x14ac:dyDescent="0.2">
      <c r="A771" s="20" t="s">
        <v>5789</v>
      </c>
      <c r="B771" s="25" t="s">
        <v>3488</v>
      </c>
      <c r="C771" s="25" t="s">
        <v>3489</v>
      </c>
      <c r="D771" s="20"/>
      <c r="E771" s="25" t="s">
        <v>5190</v>
      </c>
      <c r="F771" s="25">
        <v>37</v>
      </c>
      <c r="G771" s="25">
        <v>-31</v>
      </c>
      <c r="H771" s="25">
        <v>38170.199999999997</v>
      </c>
      <c r="I771" s="25">
        <v>-158.19999999999999</v>
      </c>
      <c r="J771" s="25">
        <v>53</v>
      </c>
      <c r="K771" s="25">
        <v>-54</v>
      </c>
      <c r="L771" s="25">
        <v>13986</v>
      </c>
      <c r="M771" s="25">
        <v>-12</v>
      </c>
    </row>
    <row r="772" spans="1:13" x14ac:dyDescent="0.2">
      <c r="A772" s="20" t="s">
        <v>5789</v>
      </c>
      <c r="B772" s="25" t="s">
        <v>3372</v>
      </c>
      <c r="C772" s="25" t="s">
        <v>3373</v>
      </c>
      <c r="D772" s="20"/>
      <c r="E772" s="25" t="s">
        <v>5191</v>
      </c>
      <c r="F772" s="25">
        <v>33</v>
      </c>
      <c r="G772" s="25">
        <v>-10</v>
      </c>
      <c r="H772" s="25">
        <v>27959.5</v>
      </c>
      <c r="I772" s="25">
        <v>-82.9</v>
      </c>
      <c r="J772" s="25">
        <v>73</v>
      </c>
      <c r="K772" s="25">
        <v>-112</v>
      </c>
      <c r="L772" s="25">
        <v>12926</v>
      </c>
      <c r="M772" s="25">
        <v>-4</v>
      </c>
    </row>
    <row r="773" spans="1:13" x14ac:dyDescent="0.2">
      <c r="A773" s="20" t="s">
        <v>5789</v>
      </c>
      <c r="B773" s="25" t="s">
        <v>3368</v>
      </c>
      <c r="C773" s="25" t="s">
        <v>3369</v>
      </c>
      <c r="D773" s="20"/>
      <c r="E773" s="25" t="s">
        <v>5192</v>
      </c>
      <c r="F773" s="25">
        <v>30</v>
      </c>
      <c r="G773" s="25">
        <v>6</v>
      </c>
      <c r="H773" s="25">
        <v>21711.1</v>
      </c>
      <c r="I773" s="25">
        <v>-36.9</v>
      </c>
      <c r="J773" s="25">
        <v>36</v>
      </c>
      <c r="K773" s="25">
        <v>-5</v>
      </c>
      <c r="L773" s="25">
        <v>13123</v>
      </c>
      <c r="M773" s="25">
        <v>-5</v>
      </c>
    </row>
    <row r="774" spans="1:13" x14ac:dyDescent="0.2">
      <c r="A774" s="20" t="s">
        <v>5789</v>
      </c>
      <c r="B774" s="25" t="s">
        <v>3886</v>
      </c>
      <c r="C774" s="25" t="s">
        <v>3887</v>
      </c>
      <c r="D774" s="20"/>
      <c r="E774" s="25" t="s">
        <v>5193</v>
      </c>
      <c r="F774" s="25">
        <v>23</v>
      </c>
      <c r="G774" s="25">
        <v>53</v>
      </c>
      <c r="H774" s="25">
        <v>15619.4</v>
      </c>
      <c r="I774" s="25">
        <v>44.1</v>
      </c>
      <c r="J774" s="25">
        <v>30</v>
      </c>
      <c r="K774" s="25">
        <v>28</v>
      </c>
      <c r="L774" s="25">
        <v>10619</v>
      </c>
      <c r="M774" s="25">
        <v>3</v>
      </c>
    </row>
    <row r="775" spans="1:13" x14ac:dyDescent="0.2">
      <c r="A775" s="20" t="s">
        <v>5789</v>
      </c>
      <c r="B775" s="25" t="s">
        <v>4020</v>
      </c>
      <c r="C775" s="25" t="s">
        <v>4021</v>
      </c>
      <c r="D775" s="20"/>
      <c r="E775" s="25" t="s">
        <v>5194</v>
      </c>
      <c r="F775" s="25">
        <v>32</v>
      </c>
      <c r="G775" s="25">
        <v>20</v>
      </c>
      <c r="H775" s="25">
        <v>19553.5</v>
      </c>
      <c r="I775" s="25">
        <v>27.2</v>
      </c>
      <c r="J775" s="25">
        <v>45</v>
      </c>
      <c r="K775" s="25">
        <v>-8</v>
      </c>
      <c r="L775" s="25">
        <v>10761</v>
      </c>
      <c r="M775" s="25">
        <v>1</v>
      </c>
    </row>
    <row r="776" spans="1:13" x14ac:dyDescent="0.2">
      <c r="A776" s="20" t="s">
        <v>5789</v>
      </c>
      <c r="B776" s="25" t="s">
        <v>3255</v>
      </c>
      <c r="C776" s="25" t="s">
        <v>3256</v>
      </c>
      <c r="D776" s="20"/>
      <c r="E776" s="25" t="s">
        <v>5195</v>
      </c>
      <c r="F776" s="25">
        <v>34</v>
      </c>
      <c r="G776" s="25">
        <v>-15</v>
      </c>
      <c r="H776" s="25">
        <v>26596.799999999999</v>
      </c>
      <c r="I776" s="25">
        <v>-72.900000000000006</v>
      </c>
      <c r="J776" s="25">
        <v>31</v>
      </c>
      <c r="K776" s="25">
        <v>10</v>
      </c>
      <c r="L776" s="25">
        <v>11264</v>
      </c>
      <c r="M776" s="25">
        <v>10</v>
      </c>
    </row>
    <row r="777" spans="1:13" x14ac:dyDescent="0.2">
      <c r="A777" s="20" t="s">
        <v>5789</v>
      </c>
      <c r="B777" s="25" t="s">
        <v>3926</v>
      </c>
      <c r="C777" s="25" t="s">
        <v>3927</v>
      </c>
      <c r="D777" s="20"/>
      <c r="E777" s="25" t="s">
        <v>5196</v>
      </c>
      <c r="F777" s="25">
        <v>37</v>
      </c>
      <c r="G777" s="25">
        <v>2</v>
      </c>
      <c r="H777" s="25">
        <v>22313.599999999999</v>
      </c>
      <c r="I777" s="25">
        <v>15.4</v>
      </c>
      <c r="J777" s="25">
        <v>32</v>
      </c>
      <c r="K777" s="25">
        <v>24</v>
      </c>
      <c r="L777" s="25">
        <v>11523</v>
      </c>
      <c r="M777" s="25">
        <v>-6</v>
      </c>
    </row>
    <row r="778" spans="1:13" x14ac:dyDescent="0.2">
      <c r="A778" s="20" t="s">
        <v>5789</v>
      </c>
      <c r="B778" s="25" t="s">
        <v>3268</v>
      </c>
      <c r="C778" s="25" t="s">
        <v>3269</v>
      </c>
      <c r="D778" s="20"/>
      <c r="E778" s="25" t="s">
        <v>5197</v>
      </c>
      <c r="F778" s="25">
        <v>30</v>
      </c>
      <c r="G778" s="25">
        <v>6</v>
      </c>
      <c r="H778" s="25">
        <v>20796</v>
      </c>
      <c r="I778" s="25">
        <v>-30.1</v>
      </c>
      <c r="J778" s="25">
        <v>53</v>
      </c>
      <c r="K778" s="25">
        <v>-54</v>
      </c>
      <c r="L778" s="25">
        <v>12875</v>
      </c>
      <c r="M778" s="25">
        <v>-3</v>
      </c>
    </row>
    <row r="779" spans="1:13" x14ac:dyDescent="0.2">
      <c r="A779" s="20" t="s">
        <v>5789</v>
      </c>
      <c r="B779" s="25" t="s">
        <v>3429</v>
      </c>
      <c r="C779" s="25" t="s">
        <v>3430</v>
      </c>
      <c r="D779" s="20"/>
      <c r="E779" s="25" t="s">
        <v>5198</v>
      </c>
      <c r="F779" s="25">
        <v>27</v>
      </c>
      <c r="G779" s="25">
        <v>22</v>
      </c>
      <c r="H779" s="25">
        <v>17084.8</v>
      </c>
      <c r="I779" s="25">
        <v>-2.8</v>
      </c>
      <c r="J779" s="25">
        <v>57</v>
      </c>
      <c r="K779" s="25">
        <v>-66</v>
      </c>
      <c r="L779" s="25">
        <v>13236</v>
      </c>
      <c r="M779" s="25">
        <v>-6</v>
      </c>
    </row>
    <row r="780" spans="1:13" x14ac:dyDescent="0.2">
      <c r="A780" s="20" t="s">
        <v>5789</v>
      </c>
      <c r="B780" s="25" t="s">
        <v>3296</v>
      </c>
      <c r="C780" s="25" t="s">
        <v>3297</v>
      </c>
      <c r="D780" s="20"/>
      <c r="E780" s="25" t="s">
        <v>5199</v>
      </c>
      <c r="F780" s="25">
        <v>47</v>
      </c>
      <c r="G780" s="25">
        <v>-83</v>
      </c>
      <c r="H780" s="25">
        <v>36104.699999999997</v>
      </c>
      <c r="I780" s="25">
        <v>-143</v>
      </c>
      <c r="J780" s="25">
        <v>48</v>
      </c>
      <c r="K780" s="25">
        <v>-39</v>
      </c>
      <c r="L780" s="25">
        <v>12941</v>
      </c>
      <c r="M780" s="25">
        <v>-4</v>
      </c>
    </row>
    <row r="781" spans="1:13" x14ac:dyDescent="0.2">
      <c r="A781" s="20" t="s">
        <v>5789</v>
      </c>
      <c r="B781" s="25" t="s">
        <v>3635</v>
      </c>
      <c r="C781" s="25" t="s">
        <v>3636</v>
      </c>
      <c r="D781" s="20"/>
      <c r="E781" s="25" t="s">
        <v>5200</v>
      </c>
      <c r="F781" s="25">
        <v>37</v>
      </c>
      <c r="G781" s="25">
        <v>-31</v>
      </c>
      <c r="H781" s="25">
        <v>32276.400000000001</v>
      </c>
      <c r="I781" s="25">
        <v>-114.7</v>
      </c>
      <c r="J781" s="25">
        <v>41</v>
      </c>
      <c r="K781" s="25">
        <v>-19</v>
      </c>
      <c r="L781" s="25">
        <v>11702</v>
      </c>
      <c r="M781" s="25">
        <v>6</v>
      </c>
    </row>
    <row r="782" spans="1:13" x14ac:dyDescent="0.2">
      <c r="A782" s="20" t="s">
        <v>5789</v>
      </c>
      <c r="B782" s="25" t="s">
        <v>3456</v>
      </c>
      <c r="C782" s="25" t="s">
        <v>3457</v>
      </c>
      <c r="D782" s="20"/>
      <c r="E782" s="25" t="s">
        <v>5201</v>
      </c>
      <c r="F782" s="25">
        <v>54</v>
      </c>
      <c r="G782" s="25">
        <v>-119</v>
      </c>
      <c r="H782" s="25">
        <v>41496.199999999997</v>
      </c>
      <c r="I782" s="25">
        <v>-182.7</v>
      </c>
      <c r="J782" s="25">
        <v>51</v>
      </c>
      <c r="K782" s="25">
        <v>-48</v>
      </c>
      <c r="L782" s="25">
        <v>14040</v>
      </c>
      <c r="M782" s="25">
        <v>-12</v>
      </c>
    </row>
    <row r="783" spans="1:13" x14ac:dyDescent="0.2">
      <c r="A783" s="20" t="s">
        <v>5789</v>
      </c>
      <c r="B783" s="25" t="s">
        <v>3410</v>
      </c>
      <c r="C783" s="25" t="s">
        <v>3411</v>
      </c>
      <c r="D783" s="20"/>
      <c r="E783" s="25" t="s">
        <v>5202</v>
      </c>
      <c r="F783" s="25">
        <v>19</v>
      </c>
      <c r="G783" s="25">
        <v>63</v>
      </c>
      <c r="H783" s="25">
        <v>7794.2</v>
      </c>
      <c r="I783" s="25">
        <v>65.7</v>
      </c>
      <c r="J783" s="25">
        <v>40</v>
      </c>
      <c r="K783" s="25">
        <v>-16</v>
      </c>
      <c r="L783" s="25">
        <v>12725</v>
      </c>
      <c r="M783" s="25">
        <v>-2</v>
      </c>
    </row>
    <row r="784" spans="1:13" x14ac:dyDescent="0.2">
      <c r="A784" s="20" t="s">
        <v>5789</v>
      </c>
      <c r="B784" s="25" t="s">
        <v>3633</v>
      </c>
      <c r="C784" s="25" t="s">
        <v>3634</v>
      </c>
      <c r="D784" s="20"/>
      <c r="E784" s="25" t="s">
        <v>5203</v>
      </c>
      <c r="F784" s="25">
        <v>46</v>
      </c>
      <c r="G784" s="25">
        <v>-78</v>
      </c>
      <c r="H784" s="25">
        <v>37991.199999999997</v>
      </c>
      <c r="I784" s="25">
        <v>-156.9</v>
      </c>
      <c r="J784" s="25">
        <v>48</v>
      </c>
      <c r="K784" s="25">
        <v>-39</v>
      </c>
      <c r="L784" s="25">
        <v>12829</v>
      </c>
      <c r="M784" s="25">
        <v>-3</v>
      </c>
    </row>
    <row r="785" spans="1:13" x14ac:dyDescent="0.2">
      <c r="A785" s="20" t="s">
        <v>5789</v>
      </c>
      <c r="B785" s="25" t="s">
        <v>3734</v>
      </c>
      <c r="C785" s="25" t="s">
        <v>3735</v>
      </c>
      <c r="D785" s="20"/>
      <c r="E785" s="25" t="s">
        <v>5204</v>
      </c>
      <c r="F785" s="25">
        <v>33</v>
      </c>
      <c r="G785" s="25">
        <v>-10</v>
      </c>
      <c r="H785" s="25">
        <v>22324.2</v>
      </c>
      <c r="I785" s="25">
        <v>-41.4</v>
      </c>
      <c r="J785" s="25">
        <v>36</v>
      </c>
      <c r="K785" s="25">
        <v>-5</v>
      </c>
      <c r="L785" s="25">
        <v>13119</v>
      </c>
      <c r="M785" s="25">
        <v>-5</v>
      </c>
    </row>
    <row r="786" spans="1:13" x14ac:dyDescent="0.2">
      <c r="A786" s="20" t="s">
        <v>5789</v>
      </c>
      <c r="B786" s="25" t="s">
        <v>3241</v>
      </c>
      <c r="C786" s="25" t="s">
        <v>3242</v>
      </c>
      <c r="D786" s="20"/>
      <c r="E786" s="25" t="s">
        <v>5205</v>
      </c>
      <c r="F786" s="25">
        <v>38</v>
      </c>
      <c r="G786" s="25">
        <v>-36</v>
      </c>
      <c r="H786" s="25">
        <v>25261.4</v>
      </c>
      <c r="I786" s="25">
        <v>-63</v>
      </c>
      <c r="J786" s="25">
        <v>47</v>
      </c>
      <c r="K786" s="25">
        <v>-37</v>
      </c>
      <c r="L786" s="25">
        <v>12808</v>
      </c>
      <c r="M786" s="25">
        <v>-3</v>
      </c>
    </row>
    <row r="787" spans="1:13" x14ac:dyDescent="0.2">
      <c r="A787" s="20" t="s">
        <v>5789</v>
      </c>
      <c r="B787" s="25" t="s">
        <v>3388</v>
      </c>
      <c r="C787" s="25" t="s">
        <v>3389</v>
      </c>
      <c r="D787" s="20"/>
      <c r="E787" s="25" t="s">
        <v>5206</v>
      </c>
      <c r="F787" s="25">
        <v>44</v>
      </c>
      <c r="G787" s="25">
        <v>-67</v>
      </c>
      <c r="H787" s="25">
        <v>27057.8</v>
      </c>
      <c r="I787" s="25">
        <v>-76.3</v>
      </c>
      <c r="J787" s="25">
        <v>46</v>
      </c>
      <c r="K787" s="25">
        <v>-34</v>
      </c>
      <c r="L787" s="25">
        <v>11264</v>
      </c>
      <c r="M787" s="25">
        <v>10</v>
      </c>
    </row>
    <row r="788" spans="1:13" x14ac:dyDescent="0.2">
      <c r="A788" s="20" t="s">
        <v>5789</v>
      </c>
      <c r="B788" s="25" t="s">
        <v>3574</v>
      </c>
      <c r="C788" s="25" t="s">
        <v>3575</v>
      </c>
      <c r="D788" s="20"/>
      <c r="E788" s="25" t="s">
        <v>5207</v>
      </c>
      <c r="F788" s="25">
        <v>38</v>
      </c>
      <c r="G788" s="25">
        <v>-36</v>
      </c>
      <c r="H788" s="25">
        <v>31405.7</v>
      </c>
      <c r="I788" s="25">
        <v>-108.3</v>
      </c>
      <c r="J788" s="25">
        <v>46</v>
      </c>
      <c r="K788" s="25">
        <v>-34</v>
      </c>
      <c r="L788" s="25">
        <v>12772</v>
      </c>
      <c r="M788" s="25">
        <v>-2</v>
      </c>
    </row>
    <row r="789" spans="1:13" x14ac:dyDescent="0.2">
      <c r="A789" s="20" t="s">
        <v>5789</v>
      </c>
      <c r="B789" s="25" t="s">
        <v>3450</v>
      </c>
      <c r="C789" s="25" t="s">
        <v>3451</v>
      </c>
      <c r="D789" s="20"/>
      <c r="E789" s="25" t="s">
        <v>5208</v>
      </c>
      <c r="F789" s="25">
        <v>52</v>
      </c>
      <c r="G789" s="25">
        <v>-109</v>
      </c>
      <c r="H789" s="25">
        <v>42311</v>
      </c>
      <c r="I789" s="25">
        <v>-188.7</v>
      </c>
      <c r="J789" s="25">
        <v>53</v>
      </c>
      <c r="K789" s="25">
        <v>-54</v>
      </c>
      <c r="L789" s="25">
        <v>12704</v>
      </c>
      <c r="M789" s="25">
        <v>-2</v>
      </c>
    </row>
    <row r="790" spans="1:13" x14ac:dyDescent="0.2">
      <c r="A790" s="20" t="s">
        <v>5789</v>
      </c>
      <c r="B790" s="25" t="s">
        <v>3408</v>
      </c>
      <c r="C790" s="25" t="s">
        <v>3409</v>
      </c>
      <c r="D790" s="20"/>
      <c r="E790" s="25" t="s">
        <v>5209</v>
      </c>
      <c r="F790" s="25">
        <v>30</v>
      </c>
      <c r="G790" s="25">
        <v>6</v>
      </c>
      <c r="H790" s="25">
        <v>19891.5</v>
      </c>
      <c r="I790" s="25">
        <v>-23.4</v>
      </c>
      <c r="J790" s="25">
        <v>36</v>
      </c>
      <c r="K790" s="25">
        <v>-5</v>
      </c>
      <c r="L790" s="25">
        <v>11579</v>
      </c>
      <c r="M790" s="25">
        <v>7</v>
      </c>
    </row>
    <row r="791" spans="1:13" x14ac:dyDescent="0.2">
      <c r="A791" s="20" t="s">
        <v>5789</v>
      </c>
      <c r="B791" s="25" t="s">
        <v>3400</v>
      </c>
      <c r="C791" s="25" t="s">
        <v>3401</v>
      </c>
      <c r="D791" s="20"/>
      <c r="E791" s="25" t="s">
        <v>5210</v>
      </c>
      <c r="F791" s="25">
        <v>46</v>
      </c>
      <c r="G791" s="25">
        <v>-78</v>
      </c>
      <c r="H791" s="25">
        <v>43826.3</v>
      </c>
      <c r="I791" s="25">
        <v>-199.9</v>
      </c>
      <c r="J791" s="25">
        <v>34</v>
      </c>
      <c r="K791" s="25">
        <v>1</v>
      </c>
      <c r="L791" s="25">
        <v>11938</v>
      </c>
      <c r="M791" s="25">
        <v>4</v>
      </c>
    </row>
    <row r="792" spans="1:13" x14ac:dyDescent="0.2">
      <c r="A792" s="20" t="s">
        <v>5789</v>
      </c>
      <c r="B792" s="25" t="s">
        <v>3984</v>
      </c>
      <c r="C792" s="25" t="s">
        <v>3985</v>
      </c>
      <c r="D792" s="20"/>
      <c r="E792" s="25" t="s">
        <v>5211</v>
      </c>
      <c r="F792" s="25">
        <v>25</v>
      </c>
      <c r="G792" s="25">
        <v>46</v>
      </c>
      <c r="H792" s="25">
        <v>9989.7000000000007</v>
      </c>
      <c r="I792" s="25">
        <v>68.2</v>
      </c>
      <c r="J792" s="25">
        <v>32</v>
      </c>
      <c r="K792" s="25">
        <v>24</v>
      </c>
      <c r="L792" s="25">
        <v>11224</v>
      </c>
      <c r="M792" s="25">
        <v>-3</v>
      </c>
    </row>
    <row r="793" spans="1:13" x14ac:dyDescent="0.2">
      <c r="A793" s="20" t="s">
        <v>5789</v>
      </c>
      <c r="B793" s="25" t="s">
        <v>3560</v>
      </c>
      <c r="C793" s="25" t="s">
        <v>3561</v>
      </c>
      <c r="D793" s="20"/>
      <c r="E793" s="25" t="s">
        <v>5212</v>
      </c>
      <c r="F793" s="25">
        <v>44</v>
      </c>
      <c r="G793" s="25">
        <v>-67</v>
      </c>
      <c r="H793" s="25">
        <v>43643.6</v>
      </c>
      <c r="I793" s="25">
        <v>-198.5</v>
      </c>
      <c r="J793" s="25">
        <v>45</v>
      </c>
      <c r="K793" s="25">
        <v>-31</v>
      </c>
      <c r="L793" s="25">
        <v>12089</v>
      </c>
      <c r="M793" s="25">
        <v>3</v>
      </c>
    </row>
    <row r="794" spans="1:13" x14ac:dyDescent="0.2">
      <c r="A794" s="20" t="s">
        <v>5789</v>
      </c>
      <c r="B794" s="25" t="s">
        <v>4028</v>
      </c>
      <c r="C794" s="25" t="s">
        <v>4029</v>
      </c>
      <c r="D794" s="20"/>
      <c r="E794" s="25" t="s">
        <v>5213</v>
      </c>
      <c r="F794" s="25">
        <v>33</v>
      </c>
      <c r="G794" s="25">
        <v>17</v>
      </c>
      <c r="H794" s="25">
        <v>22764</v>
      </c>
      <c r="I794" s="25">
        <v>13.5</v>
      </c>
      <c r="J794" s="25">
        <v>53</v>
      </c>
      <c r="K794" s="25">
        <v>-27</v>
      </c>
      <c r="L794" s="25">
        <v>10799</v>
      </c>
      <c r="M794" s="25">
        <v>1</v>
      </c>
    </row>
    <row r="795" spans="1:13" x14ac:dyDescent="0.2">
      <c r="A795" s="20" t="s">
        <v>5789</v>
      </c>
      <c r="B795" s="25" t="s">
        <v>3418</v>
      </c>
      <c r="C795" s="25" t="s">
        <v>3419</v>
      </c>
      <c r="D795" s="20"/>
      <c r="E795" s="25" t="s">
        <v>5214</v>
      </c>
      <c r="F795" s="25">
        <v>40</v>
      </c>
      <c r="G795" s="25">
        <v>-46</v>
      </c>
      <c r="H795" s="25">
        <v>31729</v>
      </c>
      <c r="I795" s="25">
        <v>-110.7</v>
      </c>
      <c r="J795" s="25">
        <v>60</v>
      </c>
      <c r="K795" s="25">
        <v>-74</v>
      </c>
      <c r="L795" s="25">
        <v>12085</v>
      </c>
      <c r="M795" s="25">
        <v>3</v>
      </c>
    </row>
    <row r="796" spans="1:13" x14ac:dyDescent="0.2">
      <c r="A796" s="20" t="s">
        <v>5789</v>
      </c>
      <c r="B796" s="25" t="s">
        <v>3294</v>
      </c>
      <c r="C796" s="25" t="s">
        <v>3295</v>
      </c>
      <c r="D796" s="20"/>
      <c r="E796" s="25" t="s">
        <v>5215</v>
      </c>
      <c r="F796" s="25">
        <v>40</v>
      </c>
      <c r="G796" s="25">
        <v>-46</v>
      </c>
      <c r="H796" s="25">
        <v>32909</v>
      </c>
      <c r="I796" s="25">
        <v>-119.4</v>
      </c>
      <c r="J796" s="25">
        <v>45</v>
      </c>
      <c r="K796" s="25">
        <v>-31</v>
      </c>
      <c r="L796" s="25">
        <v>13322</v>
      </c>
      <c r="M796" s="25">
        <v>-7</v>
      </c>
    </row>
    <row r="797" spans="1:13" x14ac:dyDescent="0.2">
      <c r="A797" s="20" t="s">
        <v>5789</v>
      </c>
      <c r="B797" s="25" t="s">
        <v>3819</v>
      </c>
      <c r="C797" s="25" t="s">
        <v>3821</v>
      </c>
      <c r="D797" s="20"/>
      <c r="E797" s="25" t="s">
        <v>5216</v>
      </c>
      <c r="F797" s="25">
        <v>38</v>
      </c>
      <c r="G797" s="25">
        <v>-2</v>
      </c>
      <c r="H797" s="25">
        <v>15010.9</v>
      </c>
      <c r="I797" s="25">
        <v>46.7</v>
      </c>
      <c r="J797" s="25">
        <v>37</v>
      </c>
      <c r="K797" s="25">
        <v>12</v>
      </c>
      <c r="L797" s="25">
        <v>10359</v>
      </c>
      <c r="M797" s="25">
        <v>5</v>
      </c>
    </row>
    <row r="798" spans="1:13" x14ac:dyDescent="0.2">
      <c r="A798" s="20" t="s">
        <v>5789</v>
      </c>
      <c r="B798" s="25" t="s">
        <v>3562</v>
      </c>
      <c r="C798" s="25" t="s">
        <v>3563</v>
      </c>
      <c r="D798" s="20"/>
      <c r="E798" s="25" t="s">
        <v>5217</v>
      </c>
      <c r="F798" s="25">
        <v>56</v>
      </c>
      <c r="G798" s="25">
        <v>-130</v>
      </c>
      <c r="H798" s="25">
        <v>35410.6</v>
      </c>
      <c r="I798" s="25">
        <v>-137.80000000000001</v>
      </c>
      <c r="J798" s="25">
        <v>47</v>
      </c>
      <c r="K798" s="25">
        <v>-37</v>
      </c>
      <c r="L798" s="25">
        <v>11681</v>
      </c>
      <c r="M798" s="25">
        <v>6</v>
      </c>
    </row>
    <row r="799" spans="1:13" x14ac:dyDescent="0.2">
      <c r="A799" s="20" t="s">
        <v>5789</v>
      </c>
      <c r="B799" s="25" t="s">
        <v>3522</v>
      </c>
      <c r="C799" s="25" t="s">
        <v>3523</v>
      </c>
      <c r="D799" s="20"/>
      <c r="E799" s="25" t="s">
        <v>5218</v>
      </c>
      <c r="F799" s="25">
        <v>28</v>
      </c>
      <c r="G799" s="25">
        <v>16</v>
      </c>
      <c r="H799" s="25">
        <v>6905</v>
      </c>
      <c r="I799" s="25">
        <v>72.3</v>
      </c>
      <c r="J799" s="25">
        <v>35</v>
      </c>
      <c r="K799" s="25">
        <v>-2</v>
      </c>
      <c r="L799" s="25">
        <v>12547</v>
      </c>
      <c r="M799" s="25">
        <v>-1</v>
      </c>
    </row>
    <row r="800" spans="1:13" x14ac:dyDescent="0.2">
      <c r="A800" s="20" t="s">
        <v>5789</v>
      </c>
      <c r="B800" s="25" t="s">
        <v>3986</v>
      </c>
      <c r="C800" s="25" t="s">
        <v>3987</v>
      </c>
      <c r="D800" s="20"/>
      <c r="E800" s="25" t="s">
        <v>5219</v>
      </c>
      <c r="F800" s="25">
        <v>31</v>
      </c>
      <c r="G800" s="25">
        <v>24</v>
      </c>
      <c r="H800" s="25">
        <v>12886.2</v>
      </c>
      <c r="I800" s="25">
        <v>55.8</v>
      </c>
      <c r="J800" s="25">
        <v>32</v>
      </c>
      <c r="K800" s="25">
        <v>24</v>
      </c>
      <c r="L800" s="25">
        <v>11067</v>
      </c>
      <c r="M800" s="25">
        <v>-2</v>
      </c>
    </row>
    <row r="801" spans="1:13" x14ac:dyDescent="0.2">
      <c r="A801" s="20" t="s">
        <v>5789</v>
      </c>
      <c r="B801" s="25" t="s">
        <v>3730</v>
      </c>
      <c r="C801" s="25" t="s">
        <v>3731</v>
      </c>
      <c r="D801" s="20"/>
      <c r="E801" s="25" t="s">
        <v>5220</v>
      </c>
      <c r="F801" s="25">
        <v>31</v>
      </c>
      <c r="G801" s="25">
        <v>1</v>
      </c>
      <c r="H801" s="25">
        <v>16084.1</v>
      </c>
      <c r="I801" s="25">
        <v>4.5999999999999996</v>
      </c>
      <c r="J801" s="25">
        <v>36</v>
      </c>
      <c r="K801" s="25">
        <v>-5</v>
      </c>
      <c r="L801" s="25">
        <v>12483</v>
      </c>
      <c r="M801" s="25">
        <v>0</v>
      </c>
    </row>
    <row r="802" spans="1:13" x14ac:dyDescent="0.2">
      <c r="A802" s="20" t="s">
        <v>5789</v>
      </c>
      <c r="B802" s="25" t="s">
        <v>3520</v>
      </c>
      <c r="C802" s="25" t="s">
        <v>3521</v>
      </c>
      <c r="D802" s="20"/>
      <c r="E802" s="25" t="s">
        <v>5221</v>
      </c>
      <c r="F802" s="25">
        <v>63</v>
      </c>
      <c r="G802" s="25">
        <v>-166</v>
      </c>
      <c r="H802" s="25">
        <v>73021.7</v>
      </c>
      <c r="I802" s="25">
        <v>-415.1</v>
      </c>
      <c r="J802" s="25">
        <v>37</v>
      </c>
      <c r="K802" s="25">
        <v>-7</v>
      </c>
      <c r="L802" s="25">
        <v>12864</v>
      </c>
      <c r="M802" s="25">
        <v>-3</v>
      </c>
    </row>
    <row r="803" spans="1:13" x14ac:dyDescent="0.2">
      <c r="A803" s="20" t="s">
        <v>5789</v>
      </c>
      <c r="B803" s="25" t="s">
        <v>3360</v>
      </c>
      <c r="C803" s="25" t="s">
        <v>3361</v>
      </c>
      <c r="D803" s="20"/>
      <c r="E803" s="25" t="s">
        <v>5222</v>
      </c>
      <c r="F803" s="25">
        <v>52</v>
      </c>
      <c r="G803" s="25">
        <v>-109</v>
      </c>
      <c r="H803" s="25">
        <v>33245.199999999997</v>
      </c>
      <c r="I803" s="25">
        <v>-121.9</v>
      </c>
      <c r="J803" s="25">
        <v>46</v>
      </c>
      <c r="K803" s="25">
        <v>-34</v>
      </c>
      <c r="L803" s="25">
        <v>12766</v>
      </c>
      <c r="M803" s="25">
        <v>-2</v>
      </c>
    </row>
    <row r="804" spans="1:13" x14ac:dyDescent="0.2">
      <c r="A804" s="20" t="s">
        <v>5789</v>
      </c>
      <c r="B804" s="25" t="s">
        <v>3412</v>
      </c>
      <c r="C804" s="25" t="s">
        <v>3413</v>
      </c>
      <c r="D804" s="20"/>
      <c r="E804" s="25" t="s">
        <v>5223</v>
      </c>
      <c r="F804" s="25">
        <v>41</v>
      </c>
      <c r="G804" s="25">
        <v>-51</v>
      </c>
      <c r="H804" s="25">
        <v>22203.5</v>
      </c>
      <c r="I804" s="25">
        <v>-40.5</v>
      </c>
      <c r="J804" s="25">
        <v>57</v>
      </c>
      <c r="K804" s="25">
        <v>-66</v>
      </c>
      <c r="L804" s="25">
        <v>12376</v>
      </c>
      <c r="M804" s="25">
        <v>1</v>
      </c>
    </row>
    <row r="805" spans="1:13" x14ac:dyDescent="0.2">
      <c r="A805" s="20" t="s">
        <v>5789</v>
      </c>
      <c r="B805" s="25" t="s">
        <v>3684</v>
      </c>
      <c r="C805" s="25" t="s">
        <v>3685</v>
      </c>
      <c r="D805" s="20"/>
      <c r="E805" s="25" t="s">
        <v>5224</v>
      </c>
      <c r="F805" s="25">
        <v>44</v>
      </c>
      <c r="G805" s="25">
        <v>-67</v>
      </c>
      <c r="H805" s="25">
        <v>28445.5</v>
      </c>
      <c r="I805" s="25">
        <v>-86.5</v>
      </c>
      <c r="J805" s="25">
        <v>51</v>
      </c>
      <c r="K805" s="25">
        <v>-48</v>
      </c>
      <c r="L805" s="25">
        <v>11046</v>
      </c>
      <c r="M805" s="25">
        <v>11</v>
      </c>
    </row>
    <row r="806" spans="1:13" x14ac:dyDescent="0.2">
      <c r="A806" s="20" t="s">
        <v>5789</v>
      </c>
      <c r="B806" s="25" t="s">
        <v>3629</v>
      </c>
      <c r="C806" s="25" t="s">
        <v>3630</v>
      </c>
      <c r="D806" s="20"/>
      <c r="E806" s="25" t="s">
        <v>5225</v>
      </c>
      <c r="F806" s="25">
        <v>61</v>
      </c>
      <c r="G806" s="25">
        <v>-156</v>
      </c>
      <c r="H806" s="25">
        <v>42895.5</v>
      </c>
      <c r="I806" s="25">
        <v>-193</v>
      </c>
      <c r="J806" s="25">
        <v>59</v>
      </c>
      <c r="K806" s="25">
        <v>-71</v>
      </c>
      <c r="L806" s="25">
        <v>13109</v>
      </c>
      <c r="M806" s="25">
        <v>-5</v>
      </c>
    </row>
    <row r="807" spans="1:13" x14ac:dyDescent="0.2">
      <c r="A807" s="20" t="s">
        <v>5789</v>
      </c>
      <c r="B807" s="25" t="s">
        <v>3906</v>
      </c>
      <c r="C807" s="25" t="s">
        <v>3907</v>
      </c>
      <c r="D807" s="20"/>
      <c r="E807" s="25" t="s">
        <v>5226</v>
      </c>
      <c r="F807" s="25">
        <v>32</v>
      </c>
      <c r="G807" s="25">
        <v>20</v>
      </c>
      <c r="H807" s="25">
        <v>25802.400000000001</v>
      </c>
      <c r="I807" s="25">
        <v>0.4</v>
      </c>
      <c r="J807" s="25">
        <v>42</v>
      </c>
      <c r="K807" s="25">
        <v>0</v>
      </c>
      <c r="L807" s="25">
        <v>10980</v>
      </c>
      <c r="M807" s="25">
        <v>-1</v>
      </c>
    </row>
    <row r="808" spans="1:13" x14ac:dyDescent="0.2">
      <c r="A808" s="20" t="s">
        <v>5789</v>
      </c>
      <c r="B808" s="25" t="s">
        <v>3678</v>
      </c>
      <c r="C808" s="25" t="s">
        <v>3679</v>
      </c>
      <c r="D808" s="20"/>
      <c r="E808" s="25" t="s">
        <v>5227</v>
      </c>
      <c r="F808" s="25">
        <v>44</v>
      </c>
      <c r="G808" s="25">
        <v>-67</v>
      </c>
      <c r="H808" s="25">
        <v>27772.7</v>
      </c>
      <c r="I808" s="25">
        <v>-81.5</v>
      </c>
      <c r="J808" s="25">
        <v>43</v>
      </c>
      <c r="K808" s="25">
        <v>-25</v>
      </c>
      <c r="L808" s="25">
        <v>10930</v>
      </c>
      <c r="M808" s="25">
        <v>12</v>
      </c>
    </row>
    <row r="809" spans="1:13" x14ac:dyDescent="0.2">
      <c r="A809" s="20" t="s">
        <v>5789</v>
      </c>
      <c r="B809" s="25" t="s">
        <v>3414</v>
      </c>
      <c r="C809" s="25" t="s">
        <v>3415</v>
      </c>
      <c r="D809" s="20"/>
      <c r="E809" s="25" t="s">
        <v>5228</v>
      </c>
      <c r="F809" s="25">
        <v>31</v>
      </c>
      <c r="G809" s="25">
        <v>1</v>
      </c>
      <c r="H809" s="25">
        <v>16075.8</v>
      </c>
      <c r="I809" s="25">
        <v>4.7</v>
      </c>
      <c r="J809" s="25">
        <v>62</v>
      </c>
      <c r="K809" s="25">
        <v>-80</v>
      </c>
      <c r="L809" s="25">
        <v>12310</v>
      </c>
      <c r="M809" s="25">
        <v>1</v>
      </c>
    </row>
    <row r="810" spans="1:13" x14ac:dyDescent="0.2">
      <c r="A810" s="20" t="s">
        <v>5789</v>
      </c>
      <c r="B810" s="25" t="s">
        <v>3528</v>
      </c>
      <c r="C810" s="25" t="s">
        <v>3529</v>
      </c>
      <c r="D810" s="20"/>
      <c r="E810" s="25" t="s">
        <v>5229</v>
      </c>
      <c r="F810" s="25">
        <v>62</v>
      </c>
      <c r="G810" s="25">
        <v>-161</v>
      </c>
      <c r="H810" s="25">
        <v>45412.800000000003</v>
      </c>
      <c r="I810" s="25">
        <v>-211.6</v>
      </c>
      <c r="J810" s="25">
        <v>53</v>
      </c>
      <c r="K810" s="25">
        <v>-54</v>
      </c>
      <c r="L810" s="25">
        <v>12887</v>
      </c>
      <c r="M810" s="25">
        <v>-3</v>
      </c>
    </row>
    <row r="811" spans="1:13" x14ac:dyDescent="0.2">
      <c r="A811" s="20" t="s">
        <v>5789</v>
      </c>
      <c r="B811" s="25" t="s">
        <v>3474</v>
      </c>
      <c r="C811" s="25" t="s">
        <v>3475</v>
      </c>
      <c r="D811" s="20"/>
      <c r="E811" s="25" t="s">
        <v>5230</v>
      </c>
      <c r="F811" s="25">
        <v>70</v>
      </c>
      <c r="G811" s="25">
        <v>-203</v>
      </c>
      <c r="H811" s="25">
        <v>42290.6</v>
      </c>
      <c r="I811" s="25">
        <v>-188.6</v>
      </c>
      <c r="J811" s="25">
        <v>71</v>
      </c>
      <c r="K811" s="25">
        <v>-106</v>
      </c>
      <c r="L811" s="25">
        <v>12176</v>
      </c>
      <c r="M811" s="25">
        <v>2</v>
      </c>
    </row>
    <row r="812" spans="1:13" x14ac:dyDescent="0.2">
      <c r="A812" s="20" t="s">
        <v>5789</v>
      </c>
      <c r="B812" s="25" t="s">
        <v>4016</v>
      </c>
      <c r="C812" s="25" t="s">
        <v>4017</v>
      </c>
      <c r="D812" s="20"/>
      <c r="E812" s="25" t="s">
        <v>5231</v>
      </c>
      <c r="F812" s="25">
        <v>67</v>
      </c>
      <c r="G812" s="25">
        <v>-109</v>
      </c>
      <c r="H812" s="25">
        <v>43514.2</v>
      </c>
      <c r="I812" s="25">
        <v>-75.5</v>
      </c>
      <c r="J812" s="25">
        <v>59</v>
      </c>
      <c r="K812" s="25">
        <v>-41</v>
      </c>
      <c r="L812" s="25">
        <v>11288</v>
      </c>
      <c r="M812" s="25">
        <v>-4</v>
      </c>
    </row>
    <row r="813" spans="1:13" x14ac:dyDescent="0.2">
      <c r="A813" s="20" t="s">
        <v>5789</v>
      </c>
      <c r="B813" s="25" t="s">
        <v>3982</v>
      </c>
      <c r="C813" s="25" t="s">
        <v>3983</v>
      </c>
      <c r="D813" s="20"/>
      <c r="E813" s="25" t="s">
        <v>5232</v>
      </c>
      <c r="F813" s="25">
        <v>32</v>
      </c>
      <c r="G813" s="25">
        <v>20</v>
      </c>
      <c r="H813" s="25">
        <v>23265.7</v>
      </c>
      <c r="I813" s="25">
        <v>11.3</v>
      </c>
      <c r="J813" s="25">
        <v>38</v>
      </c>
      <c r="K813" s="25">
        <v>9</v>
      </c>
      <c r="L813" s="25">
        <v>10926</v>
      </c>
      <c r="M813" s="25">
        <v>0</v>
      </c>
    </row>
    <row r="814" spans="1:13" x14ac:dyDescent="0.2">
      <c r="A814" s="20" t="s">
        <v>5789</v>
      </c>
      <c r="B814" s="25" t="s">
        <v>3239</v>
      </c>
      <c r="C814" s="25" t="s">
        <v>3240</v>
      </c>
      <c r="D814" s="20"/>
      <c r="E814" s="25" t="s">
        <v>5233</v>
      </c>
      <c r="F814" s="25">
        <v>27</v>
      </c>
      <c r="G814" s="25">
        <v>22</v>
      </c>
      <c r="H814" s="25">
        <v>21848.400000000001</v>
      </c>
      <c r="I814" s="25">
        <v>-37.9</v>
      </c>
      <c r="J814" s="25">
        <v>53</v>
      </c>
      <c r="K814" s="25">
        <v>-54</v>
      </c>
      <c r="L814" s="25">
        <v>13615</v>
      </c>
      <c r="M814" s="25">
        <v>-9</v>
      </c>
    </row>
    <row r="815" spans="1:13" x14ac:dyDescent="0.2">
      <c r="A815" s="20" t="s">
        <v>5789</v>
      </c>
      <c r="B815" s="25" t="s">
        <v>3524</v>
      </c>
      <c r="C815" s="25" t="s">
        <v>3525</v>
      </c>
      <c r="D815" s="20"/>
      <c r="E815" s="25" t="s">
        <v>5234</v>
      </c>
      <c r="F815" s="25">
        <v>39</v>
      </c>
      <c r="G815" s="25">
        <v>-41</v>
      </c>
      <c r="H815" s="25">
        <v>41759.800000000003</v>
      </c>
      <c r="I815" s="25">
        <v>-184.6</v>
      </c>
      <c r="J815" s="25">
        <v>32</v>
      </c>
      <c r="K815" s="25">
        <v>7</v>
      </c>
      <c r="L815" s="25">
        <v>12452</v>
      </c>
      <c r="M815" s="25">
        <v>0</v>
      </c>
    </row>
    <row r="816" spans="1:13" x14ac:dyDescent="0.2">
      <c r="A816" s="20" t="s">
        <v>5789</v>
      </c>
      <c r="B816" s="25" t="s">
        <v>3280</v>
      </c>
      <c r="C816" s="25" t="s">
        <v>3281</v>
      </c>
      <c r="D816" s="20"/>
      <c r="E816" s="25" t="s">
        <v>5235</v>
      </c>
      <c r="F816" s="25">
        <v>32</v>
      </c>
      <c r="G816" s="25">
        <v>-4</v>
      </c>
      <c r="H816" s="25">
        <v>21940.400000000001</v>
      </c>
      <c r="I816" s="25">
        <v>-38.5</v>
      </c>
      <c r="J816" s="25">
        <v>53</v>
      </c>
      <c r="K816" s="25">
        <v>-54</v>
      </c>
      <c r="L816" s="25">
        <v>12412</v>
      </c>
      <c r="M816" s="25">
        <v>1</v>
      </c>
    </row>
    <row r="817" spans="1:13" x14ac:dyDescent="0.2">
      <c r="A817" s="20" t="s">
        <v>5789</v>
      </c>
      <c r="B817" s="25" t="s">
        <v>3354</v>
      </c>
      <c r="C817" s="25" t="s">
        <v>3355</v>
      </c>
      <c r="D817" s="20"/>
      <c r="E817" s="25" t="s">
        <v>5236</v>
      </c>
      <c r="F817" s="25">
        <v>26</v>
      </c>
      <c r="G817" s="25">
        <v>27</v>
      </c>
      <c r="H817" s="25">
        <v>16577</v>
      </c>
      <c r="I817" s="25">
        <v>1</v>
      </c>
      <c r="J817" s="25">
        <v>41</v>
      </c>
      <c r="K817" s="25">
        <v>-19</v>
      </c>
      <c r="L817" s="25">
        <v>13201</v>
      </c>
      <c r="M817" s="25">
        <v>-6</v>
      </c>
    </row>
    <row r="818" spans="1:13" x14ac:dyDescent="0.2">
      <c r="A818" s="20" t="s">
        <v>5789</v>
      </c>
      <c r="B818" s="25" t="s">
        <v>3251</v>
      </c>
      <c r="C818" s="25" t="s">
        <v>3252</v>
      </c>
      <c r="D818" s="20"/>
      <c r="E818" s="25" t="s">
        <v>5237</v>
      </c>
      <c r="F818" s="25">
        <v>26</v>
      </c>
      <c r="G818" s="25">
        <v>27</v>
      </c>
      <c r="H818" s="25">
        <v>12901</v>
      </c>
      <c r="I818" s="25">
        <v>28.1</v>
      </c>
      <c r="J818" s="25">
        <v>38</v>
      </c>
      <c r="K818" s="25">
        <v>-10</v>
      </c>
      <c r="L818" s="25">
        <v>12028</v>
      </c>
      <c r="M818" s="25">
        <v>4</v>
      </c>
    </row>
    <row r="819" spans="1:13" x14ac:dyDescent="0.2">
      <c r="A819" s="20" t="s">
        <v>5789</v>
      </c>
      <c r="B819" s="25" t="s">
        <v>3460</v>
      </c>
      <c r="C819" s="25" t="s">
        <v>3461</v>
      </c>
      <c r="D819" s="20"/>
      <c r="E819" s="25" t="s">
        <v>5238</v>
      </c>
      <c r="F819" s="25">
        <v>50</v>
      </c>
      <c r="G819" s="25">
        <v>-99</v>
      </c>
      <c r="H819" s="25">
        <v>45345.3</v>
      </c>
      <c r="I819" s="25">
        <v>-211.1</v>
      </c>
      <c r="J819" s="25">
        <v>59</v>
      </c>
      <c r="K819" s="25">
        <v>-71</v>
      </c>
      <c r="L819" s="25">
        <v>13288</v>
      </c>
      <c r="M819" s="25">
        <v>-6</v>
      </c>
    </row>
    <row r="820" spans="1:13" x14ac:dyDescent="0.2">
      <c r="A820" s="20" t="s">
        <v>5789</v>
      </c>
      <c r="B820" s="25" t="s">
        <v>3288</v>
      </c>
      <c r="C820" s="25" t="s">
        <v>3289</v>
      </c>
      <c r="D820" s="20"/>
      <c r="E820" s="25" t="s">
        <v>5239</v>
      </c>
      <c r="F820" s="25">
        <v>26</v>
      </c>
      <c r="G820" s="25">
        <v>27</v>
      </c>
      <c r="H820" s="25">
        <v>18913.099999999999</v>
      </c>
      <c r="I820" s="25">
        <v>-16.2</v>
      </c>
      <c r="J820" s="25">
        <v>33</v>
      </c>
      <c r="K820" s="25">
        <v>4</v>
      </c>
      <c r="L820" s="25">
        <v>13734</v>
      </c>
      <c r="M820" s="25">
        <v>-10</v>
      </c>
    </row>
    <row r="821" spans="1:13" x14ac:dyDescent="0.2">
      <c r="A821" s="20" t="s">
        <v>5789</v>
      </c>
      <c r="B821" s="25" t="s">
        <v>3362</v>
      </c>
      <c r="C821" s="25" t="s">
        <v>3363</v>
      </c>
      <c r="D821" s="20"/>
      <c r="E821" s="25" t="s">
        <v>5240</v>
      </c>
      <c r="F821" s="25">
        <v>32</v>
      </c>
      <c r="G821" s="25">
        <v>-4</v>
      </c>
      <c r="H821" s="25">
        <v>31365.5</v>
      </c>
      <c r="I821" s="25">
        <v>-108</v>
      </c>
      <c r="J821" s="25">
        <v>62</v>
      </c>
      <c r="K821" s="25">
        <v>-80</v>
      </c>
      <c r="L821" s="25">
        <v>12826</v>
      </c>
      <c r="M821" s="25">
        <v>-3</v>
      </c>
    </row>
    <row r="822" spans="1:13" x14ac:dyDescent="0.2">
      <c r="A822" s="20" t="s">
        <v>5789</v>
      </c>
      <c r="B822" s="25" t="s">
        <v>3406</v>
      </c>
      <c r="C822" s="25" t="s">
        <v>3407</v>
      </c>
      <c r="D822" s="20"/>
      <c r="E822" s="25" t="s">
        <v>5241</v>
      </c>
      <c r="F822" s="25">
        <v>31</v>
      </c>
      <c r="G822" s="25">
        <v>1</v>
      </c>
      <c r="H822" s="25">
        <v>23633.3</v>
      </c>
      <c r="I822" s="25">
        <v>-51</v>
      </c>
      <c r="J822" s="25">
        <v>27</v>
      </c>
      <c r="K822" s="25">
        <v>22</v>
      </c>
      <c r="L822" s="25">
        <v>12755</v>
      </c>
      <c r="M822" s="25">
        <v>-2</v>
      </c>
    </row>
    <row r="823" spans="1:13" x14ac:dyDescent="0.2">
      <c r="A823" s="20" t="s">
        <v>5789</v>
      </c>
      <c r="B823" s="25" t="s">
        <v>3504</v>
      </c>
      <c r="C823" s="25" t="s">
        <v>3505</v>
      </c>
      <c r="D823" s="20"/>
      <c r="E823" s="25" t="s">
        <v>5242</v>
      </c>
      <c r="F823" s="25">
        <v>57</v>
      </c>
      <c r="G823" s="25">
        <v>-135</v>
      </c>
      <c r="H823" s="25">
        <v>49731.6</v>
      </c>
      <c r="I823" s="25">
        <v>-243.4</v>
      </c>
      <c r="J823" s="25">
        <v>58</v>
      </c>
      <c r="K823" s="25">
        <v>-68</v>
      </c>
      <c r="L823" s="25">
        <v>12411</v>
      </c>
      <c r="M823" s="25">
        <v>1</v>
      </c>
    </row>
    <row r="824" spans="1:13" x14ac:dyDescent="0.2">
      <c r="A824" s="20" t="s">
        <v>5789</v>
      </c>
      <c r="B824" s="25" t="s">
        <v>3342</v>
      </c>
      <c r="C824" s="25" t="s">
        <v>3343</v>
      </c>
      <c r="D824" s="20"/>
      <c r="E824" s="25" t="s">
        <v>5243</v>
      </c>
      <c r="F824" s="25">
        <v>30</v>
      </c>
      <c r="G824" s="25">
        <v>6</v>
      </c>
      <c r="H824" s="25">
        <v>22004.2</v>
      </c>
      <c r="I824" s="25">
        <v>-39</v>
      </c>
      <c r="J824" s="25">
        <v>35</v>
      </c>
      <c r="K824" s="25">
        <v>-2</v>
      </c>
      <c r="L824" s="25">
        <v>13139</v>
      </c>
      <c r="M824" s="25">
        <v>-5</v>
      </c>
    </row>
    <row r="825" spans="1:13" x14ac:dyDescent="0.2">
      <c r="A825" s="20" t="s">
        <v>5789</v>
      </c>
      <c r="B825" s="25" t="s">
        <v>3340</v>
      </c>
      <c r="C825" s="25" t="s">
        <v>3341</v>
      </c>
      <c r="D825" s="20"/>
      <c r="E825" s="25" t="s">
        <v>5244</v>
      </c>
      <c r="F825" s="25">
        <v>33</v>
      </c>
      <c r="G825" s="25">
        <v>-10</v>
      </c>
      <c r="H825" s="25">
        <v>27082.799999999999</v>
      </c>
      <c r="I825" s="25">
        <v>-76.5</v>
      </c>
      <c r="J825" s="25">
        <v>22</v>
      </c>
      <c r="K825" s="25">
        <v>36</v>
      </c>
      <c r="L825" s="25">
        <v>11411</v>
      </c>
      <c r="M825" s="25">
        <v>9</v>
      </c>
    </row>
    <row r="826" spans="1:13" x14ac:dyDescent="0.2">
      <c r="A826" s="20" t="s">
        <v>5789</v>
      </c>
      <c r="B826" s="25" t="s">
        <v>3298</v>
      </c>
      <c r="C826" s="25" t="s">
        <v>3299</v>
      </c>
      <c r="D826" s="20"/>
      <c r="E826" s="25" t="s">
        <v>5245</v>
      </c>
      <c r="F826" s="25">
        <v>43</v>
      </c>
      <c r="G826" s="25">
        <v>-62</v>
      </c>
      <c r="H826" s="25">
        <v>29444.2</v>
      </c>
      <c r="I826" s="25">
        <v>-93.9</v>
      </c>
      <c r="J826" s="25">
        <v>40</v>
      </c>
      <c r="K826" s="25">
        <v>-16</v>
      </c>
      <c r="L826" s="25">
        <v>12926</v>
      </c>
      <c r="M826" s="25">
        <v>-4</v>
      </c>
    </row>
    <row r="827" spans="1:13" x14ac:dyDescent="0.2">
      <c r="A827" s="20" t="s">
        <v>5789</v>
      </c>
      <c r="B827" s="25" t="s">
        <v>3853</v>
      </c>
      <c r="C827" s="25" t="s">
        <v>3854</v>
      </c>
      <c r="D827" s="20"/>
      <c r="E827" s="25" t="s">
        <v>5246</v>
      </c>
      <c r="F827" s="25">
        <v>38</v>
      </c>
      <c r="G827" s="25">
        <v>-2</v>
      </c>
      <c r="H827" s="25">
        <v>24979.3</v>
      </c>
      <c r="I827" s="25">
        <v>4</v>
      </c>
      <c r="J827" s="25">
        <v>40</v>
      </c>
      <c r="K827" s="25">
        <v>4</v>
      </c>
      <c r="L827" s="25">
        <v>11445</v>
      </c>
      <c r="M827" s="25">
        <v>-5</v>
      </c>
    </row>
    <row r="828" spans="1:13" x14ac:dyDescent="0.2">
      <c r="A828" s="20" t="s">
        <v>5789</v>
      </c>
      <c r="B828" s="25" t="s">
        <v>3243</v>
      </c>
      <c r="C828" s="25" t="s">
        <v>3244</v>
      </c>
      <c r="D828" s="20"/>
      <c r="E828" s="25" t="s">
        <v>5247</v>
      </c>
      <c r="F828" s="25">
        <v>32</v>
      </c>
      <c r="G828" s="25">
        <v>-4</v>
      </c>
      <c r="H828" s="25">
        <v>23396.5</v>
      </c>
      <c r="I828" s="25">
        <v>-49.3</v>
      </c>
      <c r="J828" s="25">
        <v>51</v>
      </c>
      <c r="K828" s="25">
        <v>-48</v>
      </c>
      <c r="L828" s="25">
        <v>13604</v>
      </c>
      <c r="M828" s="25">
        <v>-9</v>
      </c>
    </row>
    <row r="829" spans="1:13" x14ac:dyDescent="0.2">
      <c r="A829" s="20" t="s">
        <v>5789</v>
      </c>
      <c r="B829" s="25" t="s">
        <v>3672</v>
      </c>
      <c r="C829" s="25" t="s">
        <v>3673</v>
      </c>
      <c r="D829" s="20"/>
      <c r="E829" s="25" t="s">
        <v>5248</v>
      </c>
      <c r="F829" s="25">
        <v>33</v>
      </c>
      <c r="G829" s="25">
        <v>-10</v>
      </c>
      <c r="H829" s="25">
        <v>19479.5</v>
      </c>
      <c r="I829" s="25">
        <v>-20.399999999999999</v>
      </c>
      <c r="J829" s="25">
        <v>27</v>
      </c>
      <c r="K829" s="25">
        <v>22</v>
      </c>
      <c r="L829" s="25">
        <v>10444</v>
      </c>
      <c r="M829" s="25">
        <v>16</v>
      </c>
    </row>
    <row r="830" spans="1:13" x14ac:dyDescent="0.2">
      <c r="A830" s="20" t="s">
        <v>5789</v>
      </c>
      <c r="B830" s="25" t="s">
        <v>3476</v>
      </c>
      <c r="C830" s="25" t="s">
        <v>3477</v>
      </c>
      <c r="D830" s="20"/>
      <c r="E830" s="25" t="s">
        <v>5249</v>
      </c>
      <c r="F830" s="25">
        <v>30</v>
      </c>
      <c r="G830" s="25">
        <v>6</v>
      </c>
      <c r="H830" s="25">
        <v>13017.5</v>
      </c>
      <c r="I830" s="25">
        <v>27.2</v>
      </c>
      <c r="J830" s="25">
        <v>65</v>
      </c>
      <c r="K830" s="25">
        <v>-89</v>
      </c>
      <c r="L830" s="25">
        <v>12030</v>
      </c>
      <c r="M830" s="25">
        <v>4</v>
      </c>
    </row>
    <row r="831" spans="1:13" x14ac:dyDescent="0.2">
      <c r="A831" s="20" t="s">
        <v>5789</v>
      </c>
      <c r="B831" s="25" t="s">
        <v>3338</v>
      </c>
      <c r="C831" s="25" t="s">
        <v>3339</v>
      </c>
      <c r="D831" s="20"/>
      <c r="E831" s="25" t="s">
        <v>5250</v>
      </c>
      <c r="F831" s="25">
        <v>43</v>
      </c>
      <c r="G831" s="25">
        <v>-62</v>
      </c>
      <c r="H831" s="25">
        <v>31591.200000000001</v>
      </c>
      <c r="I831" s="25">
        <v>-109.7</v>
      </c>
      <c r="J831" s="25">
        <v>57</v>
      </c>
      <c r="K831" s="25">
        <v>-66</v>
      </c>
      <c r="L831" s="25">
        <v>12124</v>
      </c>
      <c r="M831" s="25">
        <v>3</v>
      </c>
    </row>
    <row r="832" spans="1:13" x14ac:dyDescent="0.2">
      <c r="A832" s="20" t="s">
        <v>5789</v>
      </c>
      <c r="B832" s="25" t="s">
        <v>3510</v>
      </c>
      <c r="C832" s="25" t="s">
        <v>3511</v>
      </c>
      <c r="D832" s="20"/>
      <c r="E832" s="25" t="s">
        <v>5251</v>
      </c>
      <c r="F832" s="25">
        <v>46</v>
      </c>
      <c r="G832" s="25">
        <v>-78</v>
      </c>
      <c r="H832" s="25">
        <v>38233.5</v>
      </c>
      <c r="I832" s="25">
        <v>-158.69999999999999</v>
      </c>
      <c r="J832" s="25">
        <v>40</v>
      </c>
      <c r="K832" s="25">
        <v>-16</v>
      </c>
      <c r="L832" s="25">
        <v>12467</v>
      </c>
      <c r="M832" s="25">
        <v>0</v>
      </c>
    </row>
    <row r="833" spans="1:13" x14ac:dyDescent="0.2">
      <c r="A833" s="20" t="s">
        <v>5789</v>
      </c>
      <c r="B833" s="25" t="s">
        <v>3508</v>
      </c>
      <c r="C833" s="25" t="s">
        <v>3509</v>
      </c>
      <c r="D833" s="20"/>
      <c r="E833" s="25" t="s">
        <v>5252</v>
      </c>
      <c r="F833" s="25">
        <v>47</v>
      </c>
      <c r="G833" s="25">
        <v>-83</v>
      </c>
      <c r="H833" s="25">
        <v>49812.5</v>
      </c>
      <c r="I833" s="25">
        <v>-244</v>
      </c>
      <c r="J833" s="25">
        <v>49</v>
      </c>
      <c r="K833" s="25">
        <v>-42</v>
      </c>
      <c r="L833" s="25">
        <v>11417</v>
      </c>
      <c r="M833" s="25">
        <v>9</v>
      </c>
    </row>
    <row r="834" spans="1:13" x14ac:dyDescent="0.2">
      <c r="A834" s="20" t="s">
        <v>5789</v>
      </c>
      <c r="B834" s="25" t="s">
        <v>3290</v>
      </c>
      <c r="C834" s="25" t="s">
        <v>3291</v>
      </c>
      <c r="D834" s="20"/>
      <c r="E834" s="25" t="s">
        <v>5253</v>
      </c>
      <c r="F834" s="25">
        <v>31</v>
      </c>
      <c r="G834" s="25">
        <v>1</v>
      </c>
      <c r="H834" s="25">
        <v>29345.3</v>
      </c>
      <c r="I834" s="25">
        <v>-93.1</v>
      </c>
      <c r="J834" s="25">
        <v>43</v>
      </c>
      <c r="K834" s="25">
        <v>-25</v>
      </c>
      <c r="L834" s="25">
        <v>13145</v>
      </c>
      <c r="M834" s="25">
        <v>-5</v>
      </c>
    </row>
    <row r="835" spans="1:13" x14ac:dyDescent="0.2">
      <c r="A835" s="20" t="s">
        <v>5789</v>
      </c>
      <c r="B835" s="25" t="s">
        <v>4026</v>
      </c>
      <c r="C835" s="25" t="s">
        <v>4027</v>
      </c>
      <c r="D835" s="20"/>
      <c r="E835" s="25" t="s">
        <v>5254</v>
      </c>
      <c r="F835" s="25">
        <v>38</v>
      </c>
      <c r="G835" s="25">
        <v>-2</v>
      </c>
      <c r="H835" s="25">
        <v>19421.3</v>
      </c>
      <c r="I835" s="25">
        <v>27.8</v>
      </c>
      <c r="J835" s="25">
        <v>34</v>
      </c>
      <c r="K835" s="25">
        <v>19</v>
      </c>
      <c r="L835" s="25">
        <v>11707</v>
      </c>
      <c r="M835" s="25">
        <v>-7</v>
      </c>
    </row>
    <row r="836" spans="1:13" x14ac:dyDescent="0.2">
      <c r="A836" s="20" t="s">
        <v>5789</v>
      </c>
      <c r="B836" s="25" t="s">
        <v>3824</v>
      </c>
      <c r="C836" s="25" t="s">
        <v>3825</v>
      </c>
      <c r="D836" s="20"/>
      <c r="E836" s="25" t="s">
        <v>5255</v>
      </c>
      <c r="F836" s="25">
        <v>45</v>
      </c>
      <c r="G836" s="25">
        <v>-28</v>
      </c>
      <c r="H836" s="25">
        <v>26347.599999999999</v>
      </c>
      <c r="I836" s="25">
        <v>-1.9</v>
      </c>
      <c r="J836" s="25">
        <v>25</v>
      </c>
      <c r="K836" s="25">
        <v>40</v>
      </c>
      <c r="L836" s="25">
        <v>10906</v>
      </c>
      <c r="M836" s="25">
        <v>0</v>
      </c>
    </row>
    <row r="837" spans="1:13" x14ac:dyDescent="0.2">
      <c r="A837" s="20" t="s">
        <v>5789</v>
      </c>
      <c r="B837" s="25" t="s">
        <v>3284</v>
      </c>
      <c r="C837" s="25" t="s">
        <v>3285</v>
      </c>
      <c r="D837" s="20"/>
      <c r="E837" s="25" t="s">
        <v>5256</v>
      </c>
      <c r="F837" s="25">
        <v>23</v>
      </c>
      <c r="G837" s="25">
        <v>43</v>
      </c>
      <c r="H837" s="25">
        <v>20151.900000000001</v>
      </c>
      <c r="I837" s="25">
        <v>-25.4</v>
      </c>
      <c r="J837" s="25">
        <v>43</v>
      </c>
      <c r="K837" s="25">
        <v>-25</v>
      </c>
      <c r="L837" s="25">
        <v>10520</v>
      </c>
      <c r="M837" s="25">
        <v>16</v>
      </c>
    </row>
    <row r="838" spans="1:13" x14ac:dyDescent="0.2">
      <c r="A838" s="20" t="s">
        <v>5789</v>
      </c>
      <c r="B838" s="25" t="s">
        <v>3398</v>
      </c>
      <c r="C838" s="25" t="s">
        <v>3399</v>
      </c>
      <c r="D838" s="20"/>
      <c r="E838" s="25" t="s">
        <v>5257</v>
      </c>
      <c r="F838" s="25">
        <v>23</v>
      </c>
      <c r="G838" s="25">
        <v>43</v>
      </c>
      <c r="H838" s="25">
        <v>16591.8</v>
      </c>
      <c r="I838" s="25">
        <v>0.9</v>
      </c>
      <c r="J838" s="25">
        <v>24</v>
      </c>
      <c r="K838" s="25">
        <v>30</v>
      </c>
      <c r="L838" s="25">
        <v>12440</v>
      </c>
      <c r="M838" s="25">
        <v>0</v>
      </c>
    </row>
    <row r="839" spans="1:13" x14ac:dyDescent="0.2">
      <c r="A839" s="20" t="s">
        <v>5789</v>
      </c>
      <c r="B839" s="25" t="s">
        <v>3348</v>
      </c>
      <c r="C839" s="25" t="s">
        <v>3349</v>
      </c>
      <c r="D839" s="20"/>
      <c r="E839" s="25" t="s">
        <v>5258</v>
      </c>
      <c r="F839" s="25">
        <v>52</v>
      </c>
      <c r="G839" s="25">
        <v>-109</v>
      </c>
      <c r="H839" s="25">
        <v>32551.599999999999</v>
      </c>
      <c r="I839" s="25">
        <v>-116.8</v>
      </c>
      <c r="J839" s="25">
        <v>56</v>
      </c>
      <c r="K839" s="25">
        <v>-63</v>
      </c>
      <c r="L839" s="25">
        <v>13420</v>
      </c>
      <c r="M839" s="25">
        <v>-8</v>
      </c>
    </row>
    <row r="840" spans="1:13" x14ac:dyDescent="0.2">
      <c r="A840" s="20" t="s">
        <v>5789</v>
      </c>
      <c r="B840" s="25" t="s">
        <v>3732</v>
      </c>
      <c r="C840" s="25" t="s">
        <v>3733</v>
      </c>
      <c r="D840" s="20"/>
      <c r="E840" s="25" t="s">
        <v>5259</v>
      </c>
      <c r="F840" s="25">
        <v>46</v>
      </c>
      <c r="G840" s="25">
        <v>-78</v>
      </c>
      <c r="H840" s="25">
        <v>27395.4</v>
      </c>
      <c r="I840" s="25">
        <v>-78.8</v>
      </c>
      <c r="J840" s="25">
        <v>36</v>
      </c>
      <c r="K840" s="25">
        <v>-5</v>
      </c>
      <c r="L840" s="25">
        <v>12494</v>
      </c>
      <c r="M840" s="25">
        <v>0</v>
      </c>
    </row>
    <row r="841" spans="1:13" x14ac:dyDescent="0.2">
      <c r="A841" s="20" t="s">
        <v>5789</v>
      </c>
      <c r="B841" s="25" t="s">
        <v>3334</v>
      </c>
      <c r="C841" s="25" t="s">
        <v>3335</v>
      </c>
      <c r="D841" s="20"/>
      <c r="E841" s="25" t="s">
        <v>5260</v>
      </c>
      <c r="F841" s="25">
        <v>45</v>
      </c>
      <c r="G841" s="25">
        <v>-72</v>
      </c>
      <c r="H841" s="25">
        <v>34885.300000000003</v>
      </c>
      <c r="I841" s="25">
        <v>-134</v>
      </c>
      <c r="J841" s="25">
        <v>47</v>
      </c>
      <c r="K841" s="25">
        <v>-37</v>
      </c>
      <c r="L841" s="25">
        <v>12291</v>
      </c>
      <c r="M841" s="25">
        <v>2</v>
      </c>
    </row>
    <row r="842" spans="1:13" x14ac:dyDescent="0.2">
      <c r="A842" s="20" t="s">
        <v>5789</v>
      </c>
      <c r="B842" s="25" t="s">
        <v>3576</v>
      </c>
      <c r="C842" s="25" t="s">
        <v>3577</v>
      </c>
      <c r="D842" s="20"/>
      <c r="E842" s="25" t="s">
        <v>5261</v>
      </c>
      <c r="F842" s="25">
        <v>38</v>
      </c>
      <c r="G842" s="25">
        <v>-36</v>
      </c>
      <c r="H842" s="25">
        <v>34972.699999999997</v>
      </c>
      <c r="I842" s="25">
        <v>-134.6</v>
      </c>
      <c r="J842" s="25">
        <v>38</v>
      </c>
      <c r="K842" s="25">
        <v>-10</v>
      </c>
      <c r="L842" s="25">
        <v>12995</v>
      </c>
      <c r="M842" s="25">
        <v>-4</v>
      </c>
    </row>
    <row r="843" spans="1:13" x14ac:dyDescent="0.2">
      <c r="A843" s="20" t="s">
        <v>5789</v>
      </c>
      <c r="B843" s="25" t="s">
        <v>3566</v>
      </c>
      <c r="C843" s="25" t="s">
        <v>3567</v>
      </c>
      <c r="D843" s="20"/>
      <c r="E843" s="25" t="s">
        <v>5262</v>
      </c>
      <c r="F843" s="25">
        <v>35</v>
      </c>
      <c r="G843" s="25">
        <v>-20</v>
      </c>
      <c r="H843" s="25">
        <v>34792.800000000003</v>
      </c>
      <c r="I843" s="25">
        <v>-133.30000000000001</v>
      </c>
      <c r="J843" s="25">
        <v>57</v>
      </c>
      <c r="K843" s="25">
        <v>-66</v>
      </c>
      <c r="L843" s="25">
        <v>12838</v>
      </c>
      <c r="M843" s="25">
        <v>-3</v>
      </c>
    </row>
    <row r="844" spans="1:13" x14ac:dyDescent="0.2">
      <c r="A844" s="20" t="s">
        <v>5789</v>
      </c>
      <c r="B844" s="25" t="s">
        <v>3462</v>
      </c>
      <c r="C844" s="25" t="s">
        <v>3463</v>
      </c>
      <c r="D844" s="20"/>
      <c r="E844" s="25" t="s">
        <v>5263</v>
      </c>
      <c r="F844" s="25">
        <v>43</v>
      </c>
      <c r="G844" s="25">
        <v>-62</v>
      </c>
      <c r="H844" s="25">
        <v>34708.199999999997</v>
      </c>
      <c r="I844" s="25">
        <v>-132.69999999999999</v>
      </c>
      <c r="J844" s="25">
        <v>40</v>
      </c>
      <c r="K844" s="25">
        <v>-16</v>
      </c>
      <c r="L844" s="25">
        <v>13552</v>
      </c>
      <c r="M844" s="25">
        <v>-9</v>
      </c>
    </row>
    <row r="845" spans="1:13" x14ac:dyDescent="0.2">
      <c r="A845" s="20" t="s">
        <v>5789</v>
      </c>
      <c r="B845" s="25" t="s">
        <v>3902</v>
      </c>
      <c r="C845" s="25" t="s">
        <v>3903</v>
      </c>
      <c r="D845" s="20"/>
      <c r="E845" s="25" t="s">
        <v>5264</v>
      </c>
      <c r="F845" s="25">
        <v>38</v>
      </c>
      <c r="G845" s="25">
        <v>-2</v>
      </c>
      <c r="H845" s="25">
        <v>20672.099999999999</v>
      </c>
      <c r="I845" s="25">
        <v>22.4</v>
      </c>
      <c r="J845" s="25">
        <v>37</v>
      </c>
      <c r="K845" s="25">
        <v>12</v>
      </c>
      <c r="L845" s="25">
        <v>10499</v>
      </c>
      <c r="M845" s="25">
        <v>4</v>
      </c>
    </row>
    <row r="846" spans="1:13" x14ac:dyDescent="0.2">
      <c r="A846" s="20" t="s">
        <v>5789</v>
      </c>
      <c r="B846" s="25" t="s">
        <v>3227</v>
      </c>
      <c r="C846" s="25" t="s">
        <v>3228</v>
      </c>
      <c r="D846" s="20"/>
      <c r="E846" s="25" t="s">
        <v>5265</v>
      </c>
      <c r="F846" s="25">
        <v>40</v>
      </c>
      <c r="G846" s="25">
        <v>-46</v>
      </c>
      <c r="H846" s="25">
        <v>34500.6</v>
      </c>
      <c r="I846" s="25">
        <v>-131.1</v>
      </c>
      <c r="J846" s="25">
        <v>53</v>
      </c>
      <c r="K846" s="25">
        <v>-54</v>
      </c>
      <c r="L846" s="25">
        <v>12201</v>
      </c>
      <c r="M846" s="25">
        <v>2</v>
      </c>
    </row>
    <row r="847" spans="1:13" x14ac:dyDescent="0.2">
      <c r="A847" s="20" t="s">
        <v>5789</v>
      </c>
      <c r="B847" s="25" t="s">
        <v>3392</v>
      </c>
      <c r="C847" s="25" t="s">
        <v>3393</v>
      </c>
      <c r="D847" s="20"/>
      <c r="E847" s="25" t="s">
        <v>5266</v>
      </c>
      <c r="F847" s="25">
        <v>23</v>
      </c>
      <c r="G847" s="25">
        <v>43</v>
      </c>
      <c r="H847" s="25">
        <v>9604.5</v>
      </c>
      <c r="I847" s="25">
        <v>52.4</v>
      </c>
      <c r="J847" s="25">
        <v>52</v>
      </c>
      <c r="K847" s="25">
        <v>-51</v>
      </c>
      <c r="L847" s="25">
        <v>10045</v>
      </c>
      <c r="M847" s="25">
        <v>20</v>
      </c>
    </row>
    <row r="848" spans="1:13" x14ac:dyDescent="0.2">
      <c r="A848" s="20" t="s">
        <v>5789</v>
      </c>
      <c r="B848" s="25" t="s">
        <v>3988</v>
      </c>
      <c r="C848" s="25" t="s">
        <v>3989</v>
      </c>
      <c r="D848" s="20"/>
      <c r="E848" s="25" t="s">
        <v>5267</v>
      </c>
      <c r="F848" s="25">
        <v>43</v>
      </c>
      <c r="G848" s="25">
        <v>-20</v>
      </c>
      <c r="H848" s="25">
        <v>33375.599999999999</v>
      </c>
      <c r="I848" s="25">
        <v>-32</v>
      </c>
      <c r="J848" s="25">
        <v>46</v>
      </c>
      <c r="K848" s="25">
        <v>-10</v>
      </c>
      <c r="L848" s="25">
        <v>11632</v>
      </c>
      <c r="M848" s="25">
        <v>-7</v>
      </c>
    </row>
    <row r="849" spans="1:13" x14ac:dyDescent="0.2">
      <c r="A849" s="20" t="s">
        <v>5789</v>
      </c>
      <c r="B849" s="25" t="s">
        <v>3394</v>
      </c>
      <c r="C849" s="25" t="s">
        <v>3395</v>
      </c>
      <c r="D849" s="20"/>
      <c r="E849" s="25" t="s">
        <v>5268</v>
      </c>
      <c r="F849" s="25">
        <v>27</v>
      </c>
      <c r="G849" s="25">
        <v>22</v>
      </c>
      <c r="H849" s="25">
        <v>18821.099999999999</v>
      </c>
      <c r="I849" s="25">
        <v>-15.6</v>
      </c>
      <c r="J849" s="25">
        <v>50</v>
      </c>
      <c r="K849" s="25">
        <v>-45</v>
      </c>
      <c r="L849" s="25">
        <v>12681</v>
      </c>
      <c r="M849" s="25">
        <v>-2</v>
      </c>
    </row>
    <row r="850" spans="1:13" x14ac:dyDescent="0.2">
      <c r="A850" s="20" t="s">
        <v>5789</v>
      </c>
      <c r="B850" s="25" t="s">
        <v>3572</v>
      </c>
      <c r="C850" s="25" t="s">
        <v>3573</v>
      </c>
      <c r="D850" s="20"/>
      <c r="E850" s="25" t="s">
        <v>5269</v>
      </c>
      <c r="F850" s="25">
        <v>31</v>
      </c>
      <c r="G850" s="25">
        <v>1</v>
      </c>
      <c r="H850" s="25">
        <v>16610.3</v>
      </c>
      <c r="I850" s="25">
        <v>0.7</v>
      </c>
      <c r="J850" s="25">
        <v>43</v>
      </c>
      <c r="K850" s="25">
        <v>-25</v>
      </c>
      <c r="L850" s="25">
        <v>12062</v>
      </c>
      <c r="M850" s="25">
        <v>3</v>
      </c>
    </row>
    <row r="851" spans="1:13" x14ac:dyDescent="0.2">
      <c r="A851" s="20" t="s">
        <v>5789</v>
      </c>
      <c r="B851" s="25" t="s">
        <v>3811</v>
      </c>
      <c r="C851" s="25" t="s">
        <v>3812</v>
      </c>
      <c r="D851" s="20"/>
      <c r="E851" s="25" t="s">
        <v>5270</v>
      </c>
      <c r="F851" s="25">
        <v>36</v>
      </c>
      <c r="G851" s="25">
        <v>6</v>
      </c>
      <c r="H851" s="25">
        <v>21454.9</v>
      </c>
      <c r="I851" s="25">
        <v>19.100000000000001</v>
      </c>
      <c r="J851" s="25">
        <v>39</v>
      </c>
      <c r="K851" s="25">
        <v>7</v>
      </c>
      <c r="L851" s="25">
        <v>11111</v>
      </c>
      <c r="M851" s="25">
        <v>-2</v>
      </c>
    </row>
    <row r="852" spans="1:13" x14ac:dyDescent="0.2">
      <c r="A852" s="20" t="s">
        <v>5789</v>
      </c>
      <c r="B852" s="25" t="s">
        <v>3229</v>
      </c>
      <c r="C852" s="25" t="s">
        <v>3230</v>
      </c>
      <c r="D852" s="20"/>
      <c r="E852" s="25" t="s">
        <v>5271</v>
      </c>
      <c r="F852" s="25">
        <v>44</v>
      </c>
      <c r="G852" s="25">
        <v>-67</v>
      </c>
      <c r="H852" s="25">
        <v>36441.699999999997</v>
      </c>
      <c r="I852" s="25">
        <v>-145.4</v>
      </c>
      <c r="J852" s="25">
        <v>42</v>
      </c>
      <c r="K852" s="25">
        <v>-22</v>
      </c>
      <c r="L852" s="25">
        <v>14342</v>
      </c>
      <c r="M852" s="25">
        <v>-15</v>
      </c>
    </row>
    <row r="853" spans="1:13" x14ac:dyDescent="0.2">
      <c r="A853" s="20" t="s">
        <v>5789</v>
      </c>
      <c r="B853" s="25" t="s">
        <v>3396</v>
      </c>
      <c r="C853" s="25" t="s">
        <v>3397</v>
      </c>
      <c r="D853" s="20"/>
      <c r="E853" s="25" t="s">
        <v>5272</v>
      </c>
      <c r="F853" s="25">
        <v>30</v>
      </c>
      <c r="G853" s="25">
        <v>6</v>
      </c>
      <c r="H853" s="25">
        <v>11519.3</v>
      </c>
      <c r="I853" s="25">
        <v>38.299999999999997</v>
      </c>
      <c r="J853" s="25">
        <v>56</v>
      </c>
      <c r="K853" s="25">
        <v>-63</v>
      </c>
      <c r="L853" s="25">
        <v>11185</v>
      </c>
      <c r="M853" s="25">
        <v>10</v>
      </c>
    </row>
    <row r="854" spans="1:13" x14ac:dyDescent="0.2">
      <c r="A854" s="20" t="s">
        <v>5789</v>
      </c>
      <c r="B854" s="25" t="s">
        <v>3588</v>
      </c>
      <c r="C854" s="25" t="s">
        <v>3589</v>
      </c>
      <c r="D854" s="20"/>
      <c r="E854" s="25" t="s">
        <v>5273</v>
      </c>
      <c r="F854" s="25">
        <v>49</v>
      </c>
      <c r="G854" s="25">
        <v>-93</v>
      </c>
      <c r="H854" s="25">
        <v>48196</v>
      </c>
      <c r="I854" s="25">
        <v>-232.1</v>
      </c>
      <c r="J854" s="25">
        <v>47</v>
      </c>
      <c r="K854" s="25">
        <v>-37</v>
      </c>
      <c r="L854" s="25">
        <v>13032</v>
      </c>
      <c r="M854" s="25">
        <v>-4</v>
      </c>
    </row>
    <row r="855" spans="1:13" x14ac:dyDescent="0.2">
      <c r="A855" s="20" t="s">
        <v>5789</v>
      </c>
      <c r="B855" s="25" t="s">
        <v>3454</v>
      </c>
      <c r="C855" s="25" t="s">
        <v>3455</v>
      </c>
      <c r="D855" s="20"/>
      <c r="E855" s="25" t="s">
        <v>5274</v>
      </c>
      <c r="F855" s="25">
        <v>45</v>
      </c>
      <c r="G855" s="25">
        <v>-72</v>
      </c>
      <c r="H855" s="25">
        <v>30404.6</v>
      </c>
      <c r="I855" s="25">
        <v>-100.9</v>
      </c>
      <c r="J855" s="25">
        <v>47</v>
      </c>
      <c r="K855" s="25">
        <v>-37</v>
      </c>
      <c r="L855" s="25">
        <v>12067</v>
      </c>
      <c r="M855" s="25">
        <v>3</v>
      </c>
    </row>
    <row r="856" spans="1:13" x14ac:dyDescent="0.2">
      <c r="A856" s="20" t="s">
        <v>5789</v>
      </c>
      <c r="B856" s="25" t="s">
        <v>3526</v>
      </c>
      <c r="C856" s="25" t="s">
        <v>3527</v>
      </c>
      <c r="D856" s="20"/>
      <c r="E856" s="25" t="s">
        <v>5275</v>
      </c>
      <c r="F856" s="25">
        <v>36</v>
      </c>
      <c r="G856" s="25">
        <v>-25</v>
      </c>
      <c r="H856" s="25">
        <v>29847.5</v>
      </c>
      <c r="I856" s="25">
        <v>-96.8</v>
      </c>
      <c r="J856" s="25">
        <v>41</v>
      </c>
      <c r="K856" s="25">
        <v>-19</v>
      </c>
      <c r="L856" s="25">
        <v>12606</v>
      </c>
      <c r="M856" s="25">
        <v>-1</v>
      </c>
    </row>
    <row r="857" spans="1:13" x14ac:dyDescent="0.2">
      <c r="A857" s="20" t="s">
        <v>5789</v>
      </c>
      <c r="B857" s="25" t="s">
        <v>3506</v>
      </c>
      <c r="C857" s="25" t="s">
        <v>3507</v>
      </c>
      <c r="D857" s="20"/>
      <c r="E857" s="25" t="s">
        <v>5276</v>
      </c>
      <c r="F857" s="25">
        <v>58</v>
      </c>
      <c r="G857" s="25">
        <v>-140</v>
      </c>
      <c r="H857" s="25">
        <v>42512.1</v>
      </c>
      <c r="I857" s="25">
        <v>-190.2</v>
      </c>
      <c r="J857" s="25">
        <v>59</v>
      </c>
      <c r="K857" s="25">
        <v>-71</v>
      </c>
      <c r="L857" s="25">
        <v>12756</v>
      </c>
      <c r="M857" s="25">
        <v>-2</v>
      </c>
    </row>
    <row r="858" spans="1:13" x14ac:dyDescent="0.2">
      <c r="A858" s="20" t="s">
        <v>5789</v>
      </c>
      <c r="B858" s="25" t="s">
        <v>3464</v>
      </c>
      <c r="C858" s="25" t="s">
        <v>3465</v>
      </c>
      <c r="D858" s="20"/>
      <c r="E858" s="25" t="s">
        <v>5277</v>
      </c>
      <c r="F858" s="25">
        <v>28</v>
      </c>
      <c r="G858" s="25">
        <v>16</v>
      </c>
      <c r="H858" s="25">
        <v>10718.9</v>
      </c>
      <c r="I858" s="25">
        <v>44.2</v>
      </c>
      <c r="J858" s="25">
        <v>43</v>
      </c>
      <c r="K858" s="25">
        <v>-25</v>
      </c>
      <c r="L858" s="25">
        <v>11254</v>
      </c>
      <c r="M858" s="25">
        <v>10</v>
      </c>
    </row>
    <row r="859" spans="1:13" x14ac:dyDescent="0.2">
      <c r="A859" s="20" t="s">
        <v>5789</v>
      </c>
      <c r="B859" s="25" t="s">
        <v>3466</v>
      </c>
      <c r="C859" s="25" t="s">
        <v>3467</v>
      </c>
      <c r="D859" s="20"/>
      <c r="E859" s="25" t="s">
        <v>5278</v>
      </c>
      <c r="F859" s="25">
        <v>46</v>
      </c>
      <c r="G859" s="25">
        <v>-78</v>
      </c>
      <c r="H859" s="25">
        <v>32754.6</v>
      </c>
      <c r="I859" s="25">
        <v>-118.3</v>
      </c>
      <c r="J859" s="25">
        <v>38</v>
      </c>
      <c r="K859" s="25">
        <v>-10</v>
      </c>
      <c r="L859" s="25">
        <v>13965</v>
      </c>
      <c r="M859" s="25">
        <v>-12</v>
      </c>
    </row>
    <row r="860" spans="1:13" x14ac:dyDescent="0.2">
      <c r="A860" s="20" t="s">
        <v>5789</v>
      </c>
      <c r="B860" s="25" t="s">
        <v>3943</v>
      </c>
      <c r="C860" s="25" t="s">
        <v>3944</v>
      </c>
      <c r="D860" s="20"/>
      <c r="E860" s="25" t="s">
        <v>5279</v>
      </c>
      <c r="F860" s="25">
        <v>26</v>
      </c>
      <c r="G860" s="25">
        <v>42</v>
      </c>
      <c r="H860" s="25">
        <v>16477.2</v>
      </c>
      <c r="I860" s="25">
        <v>40.4</v>
      </c>
      <c r="J860" s="25">
        <v>46</v>
      </c>
      <c r="K860" s="25">
        <v>-10</v>
      </c>
      <c r="L860" s="25">
        <v>10898</v>
      </c>
      <c r="M860" s="25">
        <v>0</v>
      </c>
    </row>
    <row r="861" spans="1:13" x14ac:dyDescent="0.2">
      <c r="A861" s="20" t="s">
        <v>5789</v>
      </c>
      <c r="B861" s="25" t="s">
        <v>3976</v>
      </c>
      <c r="C861" s="25" t="s">
        <v>3977</v>
      </c>
      <c r="D861" s="20"/>
      <c r="E861" s="25" t="s">
        <v>5280</v>
      </c>
      <c r="F861" s="25">
        <v>20</v>
      </c>
      <c r="G861" s="25">
        <v>64</v>
      </c>
      <c r="H861" s="25">
        <v>10348</v>
      </c>
      <c r="I861" s="25">
        <v>66.7</v>
      </c>
      <c r="J861" s="25">
        <v>35</v>
      </c>
      <c r="K861" s="25">
        <v>16</v>
      </c>
      <c r="L861" s="25">
        <v>11006</v>
      </c>
      <c r="M861" s="25">
        <v>-1</v>
      </c>
    </row>
    <row r="862" spans="1:13" x14ac:dyDescent="0.2">
      <c r="A862" s="20" t="s">
        <v>5789</v>
      </c>
      <c r="B862" s="25" t="s">
        <v>3532</v>
      </c>
      <c r="C862" s="25" t="s">
        <v>3533</v>
      </c>
      <c r="D862" s="20"/>
      <c r="E862" s="25" t="s">
        <v>5281</v>
      </c>
      <c r="F862" s="25">
        <v>40</v>
      </c>
      <c r="G862" s="25">
        <v>-46</v>
      </c>
      <c r="H862" s="25">
        <v>29469.200000000001</v>
      </c>
      <c r="I862" s="25">
        <v>-94</v>
      </c>
      <c r="J862" s="25">
        <v>54</v>
      </c>
      <c r="K862" s="25">
        <v>-57</v>
      </c>
      <c r="L862" s="25">
        <v>11352</v>
      </c>
      <c r="M862" s="25">
        <v>9</v>
      </c>
    </row>
    <row r="863" spans="1:13" x14ac:dyDescent="0.2">
      <c r="A863" s="20" t="s">
        <v>5789</v>
      </c>
      <c r="B863" s="25" t="s">
        <v>3332</v>
      </c>
      <c r="C863" s="25" t="s">
        <v>3333</v>
      </c>
      <c r="D863" s="20"/>
      <c r="E863" s="25" t="s">
        <v>5282</v>
      </c>
      <c r="F863" s="25">
        <v>26</v>
      </c>
      <c r="G863" s="25">
        <v>27</v>
      </c>
      <c r="H863" s="25">
        <v>15665.2</v>
      </c>
      <c r="I863" s="25">
        <v>7.7</v>
      </c>
      <c r="J863" s="25">
        <v>44</v>
      </c>
      <c r="K863" s="25">
        <v>-28</v>
      </c>
      <c r="L863" s="25">
        <v>11990</v>
      </c>
      <c r="M863" s="25">
        <v>4</v>
      </c>
    </row>
    <row r="864" spans="1:13" x14ac:dyDescent="0.2">
      <c r="A864" s="20" t="s">
        <v>5789</v>
      </c>
      <c r="B864" s="25" t="s">
        <v>3621</v>
      </c>
      <c r="C864" s="25" t="s">
        <v>3622</v>
      </c>
      <c r="D864" s="20"/>
      <c r="E864" s="25" t="s">
        <v>5283</v>
      </c>
      <c r="F864" s="25">
        <v>48</v>
      </c>
      <c r="G864" s="25">
        <v>-88</v>
      </c>
      <c r="H864" s="25">
        <v>30907.3</v>
      </c>
      <c r="I864" s="25">
        <v>-104.6</v>
      </c>
      <c r="J864" s="25">
        <v>39</v>
      </c>
      <c r="K864" s="25">
        <v>-13</v>
      </c>
      <c r="L864" s="25">
        <v>11543</v>
      </c>
      <c r="M864" s="25">
        <v>8</v>
      </c>
    </row>
    <row r="865" spans="1:13" x14ac:dyDescent="0.2">
      <c r="A865" s="20" t="s">
        <v>5789</v>
      </c>
      <c r="B865" s="25" t="s">
        <v>3245</v>
      </c>
      <c r="C865" s="25" t="s">
        <v>3246</v>
      </c>
      <c r="D865" s="20"/>
      <c r="E865" s="25" t="s">
        <v>5284</v>
      </c>
      <c r="F865" s="25">
        <v>34</v>
      </c>
      <c r="G865" s="25">
        <v>-15</v>
      </c>
      <c r="H865" s="25">
        <v>23600.400000000001</v>
      </c>
      <c r="I865" s="25">
        <v>-50.8</v>
      </c>
      <c r="J865" s="25">
        <v>32</v>
      </c>
      <c r="K865" s="25">
        <v>7</v>
      </c>
      <c r="L865" s="25">
        <v>13573</v>
      </c>
      <c r="M865" s="25">
        <v>-9</v>
      </c>
    </row>
    <row r="866" spans="1:13" x14ac:dyDescent="0.2">
      <c r="A866" s="20" t="s">
        <v>5789</v>
      </c>
      <c r="B866" s="25" t="s">
        <v>4014</v>
      </c>
      <c r="C866" s="25" t="s">
        <v>4015</v>
      </c>
      <c r="D866" s="20"/>
      <c r="E866" s="25" t="s">
        <v>5285</v>
      </c>
      <c r="F866" s="25">
        <v>25</v>
      </c>
      <c r="G866" s="25">
        <v>46</v>
      </c>
      <c r="H866" s="25">
        <v>14594.3</v>
      </c>
      <c r="I866" s="25">
        <v>48.5</v>
      </c>
      <c r="J866" s="25">
        <v>52</v>
      </c>
      <c r="K866" s="25">
        <v>-24</v>
      </c>
      <c r="L866" s="25">
        <v>10562</v>
      </c>
      <c r="M866" s="25">
        <v>3</v>
      </c>
    </row>
    <row r="867" spans="1:13" x14ac:dyDescent="0.2">
      <c r="A867" s="20" t="s">
        <v>5789</v>
      </c>
      <c r="B867" s="25" t="s">
        <v>3286</v>
      </c>
      <c r="C867" s="25" t="s">
        <v>3287</v>
      </c>
      <c r="D867" s="20"/>
      <c r="E867" s="25" t="s">
        <v>5286</v>
      </c>
      <c r="F867" s="25">
        <v>27</v>
      </c>
      <c r="G867" s="25">
        <v>22</v>
      </c>
      <c r="H867" s="25">
        <v>17006.599999999999</v>
      </c>
      <c r="I867" s="25">
        <v>-2.2000000000000002</v>
      </c>
      <c r="J867" s="25">
        <v>42</v>
      </c>
      <c r="K867" s="25">
        <v>-22</v>
      </c>
      <c r="L867" s="25">
        <v>12695</v>
      </c>
      <c r="M867" s="25">
        <v>-2</v>
      </c>
    </row>
    <row r="868" spans="1:13" x14ac:dyDescent="0.2">
      <c r="A868" s="20" t="s">
        <v>5789</v>
      </c>
      <c r="B868" s="25" t="s">
        <v>3682</v>
      </c>
      <c r="C868" s="25" t="s">
        <v>3683</v>
      </c>
      <c r="D868" s="20"/>
      <c r="E868" s="25" t="s">
        <v>5287</v>
      </c>
      <c r="F868" s="25">
        <v>38</v>
      </c>
      <c r="G868" s="25">
        <v>-36</v>
      </c>
      <c r="H868" s="25">
        <v>28889.4</v>
      </c>
      <c r="I868" s="25">
        <v>-89.8</v>
      </c>
      <c r="J868" s="25">
        <v>38</v>
      </c>
      <c r="K868" s="25">
        <v>-10</v>
      </c>
      <c r="L868" s="25">
        <v>12182</v>
      </c>
      <c r="M868" s="25">
        <v>2</v>
      </c>
    </row>
    <row r="869" spans="1:13" x14ac:dyDescent="0.2">
      <c r="A869" s="20" t="s">
        <v>5789</v>
      </c>
      <c r="B869" s="25" t="s">
        <v>3452</v>
      </c>
      <c r="C869" s="25" t="s">
        <v>3453</v>
      </c>
      <c r="D869" s="20"/>
      <c r="E869" s="25" t="s">
        <v>5288</v>
      </c>
      <c r="F869" s="25">
        <v>45</v>
      </c>
      <c r="G869" s="25">
        <v>-72</v>
      </c>
      <c r="H869" s="25">
        <v>31050.6</v>
      </c>
      <c r="I869" s="25">
        <v>-105.7</v>
      </c>
      <c r="J869" s="25">
        <v>42</v>
      </c>
      <c r="K869" s="25">
        <v>-22</v>
      </c>
      <c r="L869" s="25">
        <v>12440</v>
      </c>
      <c r="M869" s="25">
        <v>0</v>
      </c>
    </row>
    <row r="870" spans="1:13" x14ac:dyDescent="0.2">
      <c r="A870" s="20" t="s">
        <v>5789</v>
      </c>
      <c r="B870" s="25" t="s">
        <v>3740</v>
      </c>
      <c r="C870" s="25" t="s">
        <v>3741</v>
      </c>
      <c r="D870" s="20"/>
      <c r="E870" s="25" t="s">
        <v>5289</v>
      </c>
      <c r="F870" s="25">
        <v>38</v>
      </c>
      <c r="G870" s="25">
        <v>-36</v>
      </c>
      <c r="H870" s="25">
        <v>10490.5</v>
      </c>
      <c r="I870" s="25">
        <v>45.9</v>
      </c>
      <c r="J870" s="25">
        <v>50</v>
      </c>
      <c r="K870" s="25">
        <v>-45</v>
      </c>
      <c r="L870" s="25">
        <v>13558</v>
      </c>
      <c r="M870" s="25">
        <v>-9</v>
      </c>
    </row>
    <row r="871" spans="1:13" x14ac:dyDescent="0.2">
      <c r="A871" s="20" t="s">
        <v>5789</v>
      </c>
      <c r="B871" s="25" t="s">
        <v>3625</v>
      </c>
      <c r="C871" s="25" t="s">
        <v>3626</v>
      </c>
      <c r="D871" s="20"/>
      <c r="E871" s="25" t="s">
        <v>5290</v>
      </c>
      <c r="F871" s="25">
        <v>30</v>
      </c>
      <c r="G871" s="25">
        <v>6</v>
      </c>
      <c r="H871" s="25">
        <v>18941.8</v>
      </c>
      <c r="I871" s="25">
        <v>-16.399999999999999</v>
      </c>
      <c r="J871" s="25">
        <v>44</v>
      </c>
      <c r="K871" s="25">
        <v>-28</v>
      </c>
      <c r="L871" s="25">
        <v>13433</v>
      </c>
      <c r="M871" s="25">
        <v>-8</v>
      </c>
    </row>
    <row r="872" spans="1:13" x14ac:dyDescent="0.2">
      <c r="A872" s="20" t="s">
        <v>5789</v>
      </c>
      <c r="B872" s="25" t="s">
        <v>3468</v>
      </c>
      <c r="C872" s="25" t="s">
        <v>3469</v>
      </c>
      <c r="D872" s="20"/>
      <c r="E872" s="25" t="s">
        <v>5291</v>
      </c>
      <c r="F872" s="25">
        <v>36</v>
      </c>
      <c r="G872" s="25">
        <v>-25</v>
      </c>
      <c r="H872" s="25">
        <v>32539.599999999999</v>
      </c>
      <c r="I872" s="25">
        <v>-116.7</v>
      </c>
      <c r="J872" s="25">
        <v>39</v>
      </c>
      <c r="K872" s="25">
        <v>-13</v>
      </c>
      <c r="L872" s="25">
        <v>13582</v>
      </c>
      <c r="M872" s="25">
        <v>-9</v>
      </c>
    </row>
    <row r="873" spans="1:13" x14ac:dyDescent="0.2">
      <c r="A873" s="20" t="s">
        <v>5789</v>
      </c>
      <c r="B873" s="25" t="s">
        <v>3344</v>
      </c>
      <c r="C873" s="25" t="s">
        <v>3345</v>
      </c>
      <c r="D873" s="20"/>
      <c r="E873" s="25" t="s">
        <v>5292</v>
      </c>
      <c r="F873" s="25">
        <v>32</v>
      </c>
      <c r="G873" s="25">
        <v>-4</v>
      </c>
      <c r="H873" s="25">
        <v>25051</v>
      </c>
      <c r="I873" s="25">
        <v>-61.5</v>
      </c>
      <c r="J873" s="25">
        <v>46</v>
      </c>
      <c r="K873" s="25">
        <v>-34</v>
      </c>
      <c r="L873" s="25">
        <v>13549</v>
      </c>
      <c r="M873" s="25">
        <v>-9</v>
      </c>
    </row>
    <row r="874" spans="1:13" x14ac:dyDescent="0.2">
      <c r="A874" s="20" t="s">
        <v>5789</v>
      </c>
      <c r="B874" s="25" t="s">
        <v>3390</v>
      </c>
      <c r="C874" s="25" t="s">
        <v>3391</v>
      </c>
      <c r="D874" s="20"/>
      <c r="E874" s="25" t="s">
        <v>5293</v>
      </c>
      <c r="F874" s="25">
        <v>51</v>
      </c>
      <c r="G874" s="25">
        <v>-104</v>
      </c>
      <c r="H874" s="25">
        <v>33968.800000000003</v>
      </c>
      <c r="I874" s="25">
        <v>-127.2</v>
      </c>
      <c r="J874" s="25">
        <v>55</v>
      </c>
      <c r="K874" s="25">
        <v>-60</v>
      </c>
      <c r="L874" s="25">
        <v>10158</v>
      </c>
      <c r="M874" s="25">
        <v>19</v>
      </c>
    </row>
    <row r="875" spans="1:13" x14ac:dyDescent="0.2">
      <c r="A875" s="20" t="s">
        <v>5789</v>
      </c>
      <c r="B875" s="25" t="s">
        <v>3564</v>
      </c>
      <c r="C875" s="25" t="s">
        <v>3565</v>
      </c>
      <c r="D875" s="20"/>
      <c r="E875" s="25" t="s">
        <v>5294</v>
      </c>
      <c r="F875" s="25">
        <v>45</v>
      </c>
      <c r="G875" s="25">
        <v>-72</v>
      </c>
      <c r="H875" s="25">
        <v>36860.699999999997</v>
      </c>
      <c r="I875" s="25">
        <v>-148.5</v>
      </c>
      <c r="J875" s="25">
        <v>46</v>
      </c>
      <c r="K875" s="25">
        <v>-34</v>
      </c>
      <c r="L875" s="25">
        <v>11997</v>
      </c>
      <c r="M875" s="25">
        <v>4</v>
      </c>
    </row>
    <row r="876" spans="1:13" x14ac:dyDescent="0.2">
      <c r="A876" s="20" t="s">
        <v>5789</v>
      </c>
      <c r="B876" s="25" t="s">
        <v>3728</v>
      </c>
      <c r="C876" s="25" t="s">
        <v>3729</v>
      </c>
      <c r="D876" s="20"/>
      <c r="E876" s="25" t="s">
        <v>5295</v>
      </c>
      <c r="F876" s="25">
        <v>29</v>
      </c>
      <c r="G876" s="25">
        <v>11</v>
      </c>
      <c r="H876" s="25">
        <v>9863</v>
      </c>
      <c r="I876" s="25">
        <v>50.5</v>
      </c>
      <c r="J876" s="25">
        <v>38</v>
      </c>
      <c r="K876" s="25">
        <v>-10</v>
      </c>
      <c r="L876" s="25">
        <v>11657</v>
      </c>
      <c r="M876" s="25">
        <v>7</v>
      </c>
    </row>
    <row r="877" spans="1:13" x14ac:dyDescent="0.2">
      <c r="A877" s="20" t="s">
        <v>5789</v>
      </c>
      <c r="B877" s="25" t="s">
        <v>3568</v>
      </c>
      <c r="C877" s="25" t="s">
        <v>3569</v>
      </c>
      <c r="D877" s="20"/>
      <c r="E877" s="25" t="s">
        <v>5296</v>
      </c>
      <c r="F877" s="25">
        <v>42</v>
      </c>
      <c r="G877" s="25">
        <v>-57</v>
      </c>
      <c r="H877" s="25">
        <v>34879.300000000003</v>
      </c>
      <c r="I877" s="25">
        <v>-133.9</v>
      </c>
      <c r="J877" s="25">
        <v>27</v>
      </c>
      <c r="K877" s="25">
        <v>22</v>
      </c>
      <c r="L877" s="25">
        <v>12300</v>
      </c>
      <c r="M877" s="25">
        <v>1</v>
      </c>
    </row>
    <row r="878" spans="1:13" x14ac:dyDescent="0.2">
      <c r="A878" s="20" t="s">
        <v>5789</v>
      </c>
      <c r="B878" s="25" t="s">
        <v>3865</v>
      </c>
      <c r="C878" s="25" t="s">
        <v>3866</v>
      </c>
      <c r="D878" s="20"/>
      <c r="E878" s="25" t="s">
        <v>5297</v>
      </c>
      <c r="F878" s="25">
        <v>36</v>
      </c>
      <c r="G878" s="25">
        <v>6</v>
      </c>
      <c r="H878" s="25">
        <v>14066.2</v>
      </c>
      <c r="I878" s="25">
        <v>50.7</v>
      </c>
      <c r="J878" s="25">
        <v>26</v>
      </c>
      <c r="K878" s="25">
        <v>38</v>
      </c>
      <c r="L878" s="25">
        <v>10984</v>
      </c>
      <c r="M878" s="25">
        <v>-1</v>
      </c>
    </row>
    <row r="879" spans="1:13" x14ac:dyDescent="0.2">
      <c r="A879" s="20" t="s">
        <v>5789</v>
      </c>
      <c r="B879" s="25" t="s">
        <v>3756</v>
      </c>
      <c r="C879" s="25" t="s">
        <v>3757</v>
      </c>
      <c r="D879" s="20"/>
      <c r="E879" s="25" t="s">
        <v>5298</v>
      </c>
      <c r="F879" s="25">
        <v>39</v>
      </c>
      <c r="G879" s="25">
        <v>-41</v>
      </c>
      <c r="H879" s="25">
        <v>19503.099999999999</v>
      </c>
      <c r="I879" s="25">
        <v>-20.6</v>
      </c>
      <c r="J879" s="25">
        <v>37</v>
      </c>
      <c r="K879" s="25">
        <v>-7</v>
      </c>
      <c r="L879" s="25">
        <v>11475</v>
      </c>
      <c r="M879" s="25">
        <v>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1F4CD-6FF7-CE4D-83F6-3D39B08C9390}">
  <dimension ref="A1:L434"/>
  <sheetViews>
    <sheetView topLeftCell="F1" workbookViewId="0">
      <selection activeCell="H2" sqref="H2"/>
    </sheetView>
  </sheetViews>
  <sheetFormatPr baseColWidth="10" defaultColWidth="24.83203125" defaultRowHeight="16" x14ac:dyDescent="0.2"/>
  <cols>
    <col min="1" max="1" width="22.83203125" style="63" customWidth="1"/>
    <col min="2" max="2" width="14.1640625" style="63" bestFit="1" customWidth="1"/>
    <col min="3" max="3" width="16.5" style="63" customWidth="1"/>
    <col min="4" max="4" width="19.33203125" style="63" customWidth="1"/>
    <col min="5" max="5" width="17" style="63" customWidth="1"/>
    <col min="6" max="6" width="18.83203125" style="63" customWidth="1"/>
    <col min="7" max="7" width="17" style="63" customWidth="1"/>
    <col min="8" max="8" width="18.5" style="63" customWidth="1"/>
    <col min="9" max="9" width="17.6640625" style="63" customWidth="1"/>
    <col min="10" max="10" width="16.6640625" style="63" customWidth="1"/>
    <col min="11" max="11" width="19.5" style="63" customWidth="1"/>
    <col min="12" max="12" width="16.1640625" style="63" customWidth="1"/>
    <col min="13" max="16384" width="24.83203125" style="63"/>
  </cols>
  <sheetData>
    <row r="1" spans="1:12" ht="89" customHeight="1" x14ac:dyDescent="0.2">
      <c r="A1" s="74" t="s">
        <v>5739</v>
      </c>
      <c r="B1" s="29" t="s">
        <v>7</v>
      </c>
      <c r="C1" s="29" t="s">
        <v>9</v>
      </c>
      <c r="D1" s="29" t="s">
        <v>4030</v>
      </c>
      <c r="E1" s="29" t="s">
        <v>5765</v>
      </c>
      <c r="F1" s="29" t="s">
        <v>5766</v>
      </c>
      <c r="G1" s="29" t="s">
        <v>6356</v>
      </c>
      <c r="H1" s="29" t="s">
        <v>6391</v>
      </c>
      <c r="I1" s="29" t="s">
        <v>5767</v>
      </c>
      <c r="J1" s="29" t="s">
        <v>5513</v>
      </c>
      <c r="K1" s="29" t="s">
        <v>5768</v>
      </c>
      <c r="L1" s="29" t="s">
        <v>5760</v>
      </c>
    </row>
    <row r="2" spans="1:12" x14ac:dyDescent="0.2">
      <c r="A2" s="63" t="s">
        <v>5740</v>
      </c>
      <c r="B2" s="31" t="s">
        <v>5741</v>
      </c>
      <c r="C2" s="31" t="s">
        <v>5742</v>
      </c>
      <c r="D2" s="31" t="s">
        <v>5743</v>
      </c>
      <c r="E2" s="30">
        <v>17</v>
      </c>
      <c r="F2" s="31">
        <v>16.2</v>
      </c>
      <c r="G2" s="31">
        <v>3819</v>
      </c>
      <c r="H2" s="31">
        <v>14.4</v>
      </c>
      <c r="I2" s="31">
        <v>150</v>
      </c>
      <c r="J2" s="31">
        <v>13.9</v>
      </c>
      <c r="K2" s="31">
        <v>13695</v>
      </c>
      <c r="L2" s="31">
        <v>-6</v>
      </c>
    </row>
    <row r="3" spans="1:12" x14ac:dyDescent="0.2">
      <c r="A3" s="63" t="s">
        <v>5740</v>
      </c>
      <c r="B3" s="31" t="s">
        <v>5741</v>
      </c>
      <c r="C3" s="31" t="s">
        <v>5742</v>
      </c>
      <c r="D3" s="31" t="s">
        <v>5743</v>
      </c>
      <c r="E3" s="30">
        <v>17</v>
      </c>
      <c r="F3" s="31">
        <v>16.2</v>
      </c>
      <c r="G3" s="31">
        <v>4473.3</v>
      </c>
      <c r="H3" s="31">
        <v>-0.3</v>
      </c>
      <c r="I3" s="31">
        <v>145</v>
      </c>
      <c r="J3" s="31">
        <v>17.100000000000001</v>
      </c>
      <c r="K3" s="31">
        <v>13052</v>
      </c>
      <c r="L3" s="31">
        <v>-1</v>
      </c>
    </row>
    <row r="4" spans="1:12" x14ac:dyDescent="0.2">
      <c r="A4" s="63" t="s">
        <v>5740</v>
      </c>
      <c r="B4" s="31" t="s">
        <v>5741</v>
      </c>
      <c r="C4" s="31" t="s">
        <v>5742</v>
      </c>
      <c r="D4" s="31" t="s">
        <v>5743</v>
      </c>
      <c r="E4" s="30">
        <v>25</v>
      </c>
      <c r="F4" s="31">
        <v>-23.2</v>
      </c>
      <c r="G4" s="31">
        <v>5410.1</v>
      </c>
      <c r="H4" s="31">
        <v>-21.3</v>
      </c>
      <c r="I4" s="31">
        <v>187</v>
      </c>
      <c r="J4" s="31">
        <v>-9.5</v>
      </c>
      <c r="K4" s="31">
        <v>12474</v>
      </c>
      <c r="L4" s="31">
        <v>4</v>
      </c>
    </row>
    <row r="5" spans="1:12" x14ac:dyDescent="0.2">
      <c r="A5" s="63" t="s">
        <v>5740</v>
      </c>
      <c r="B5" s="31" t="s">
        <v>5741</v>
      </c>
      <c r="C5" s="31" t="s">
        <v>5742</v>
      </c>
      <c r="D5" s="31" t="s">
        <v>5743</v>
      </c>
      <c r="E5" s="30">
        <v>17</v>
      </c>
      <c r="F5" s="31">
        <v>16.2</v>
      </c>
      <c r="G5" s="31">
        <v>3777.3</v>
      </c>
      <c r="H5" s="31">
        <v>15.3</v>
      </c>
      <c r="I5" s="31">
        <v>184</v>
      </c>
      <c r="J5" s="31">
        <v>-7.6</v>
      </c>
      <c r="K5" s="31">
        <v>12507</v>
      </c>
      <c r="L5" s="31">
        <v>3</v>
      </c>
    </row>
    <row r="6" spans="1:12" x14ac:dyDescent="0.2">
      <c r="A6" s="63" t="s">
        <v>5740</v>
      </c>
      <c r="B6" s="31" t="s">
        <v>5741</v>
      </c>
      <c r="C6" s="31" t="s">
        <v>5742</v>
      </c>
      <c r="D6" s="31" t="s">
        <v>5743</v>
      </c>
      <c r="E6" s="30">
        <v>26</v>
      </c>
      <c r="F6" s="31">
        <v>-28.2</v>
      </c>
      <c r="G6" s="31">
        <v>5457.2</v>
      </c>
      <c r="H6" s="31">
        <v>-22.4</v>
      </c>
      <c r="I6" s="31">
        <v>170</v>
      </c>
      <c r="J6" s="31">
        <v>1.3</v>
      </c>
      <c r="K6" s="31">
        <v>13272</v>
      </c>
      <c r="L6" s="31">
        <v>-3</v>
      </c>
    </row>
    <row r="7" spans="1:12" x14ac:dyDescent="0.2">
      <c r="A7" s="63" t="s">
        <v>5740</v>
      </c>
      <c r="B7" s="31" t="s">
        <v>5741</v>
      </c>
      <c r="C7" s="31" t="s">
        <v>5742</v>
      </c>
      <c r="D7" s="31" t="s">
        <v>5743</v>
      </c>
      <c r="E7" s="30">
        <v>18</v>
      </c>
      <c r="F7" s="31">
        <v>11.3</v>
      </c>
      <c r="G7" s="31">
        <v>3702</v>
      </c>
      <c r="H7" s="31">
        <v>17</v>
      </c>
      <c r="I7" s="31">
        <v>180</v>
      </c>
      <c r="J7" s="31">
        <v>-5.0999999999999996</v>
      </c>
      <c r="K7" s="31">
        <v>13450</v>
      </c>
      <c r="L7" s="31">
        <v>-4</v>
      </c>
    </row>
    <row r="8" spans="1:12" x14ac:dyDescent="0.2">
      <c r="A8" s="63" t="s">
        <v>5740</v>
      </c>
      <c r="B8" s="31" t="s">
        <v>5741</v>
      </c>
      <c r="C8" s="31" t="s">
        <v>5742</v>
      </c>
      <c r="D8" s="31" t="s">
        <v>5743</v>
      </c>
      <c r="E8" s="30">
        <v>22</v>
      </c>
      <c r="F8" s="31">
        <v>-8.5</v>
      </c>
      <c r="G8" s="31">
        <v>4575.8999999999996</v>
      </c>
      <c r="H8" s="31">
        <v>-2.6</v>
      </c>
      <c r="I8" s="31">
        <v>188</v>
      </c>
      <c r="J8" s="31">
        <v>-10.1</v>
      </c>
      <c r="K8" s="31">
        <v>13024</v>
      </c>
      <c r="L8" s="31">
        <v>-1</v>
      </c>
    </row>
    <row r="9" spans="1:12" x14ac:dyDescent="0.2">
      <c r="A9" s="63" t="s">
        <v>5740</v>
      </c>
      <c r="B9" s="31" t="s">
        <v>5741</v>
      </c>
      <c r="C9" s="31" t="s">
        <v>5742</v>
      </c>
      <c r="D9" s="31" t="s">
        <v>5743</v>
      </c>
      <c r="E9" s="30">
        <v>16</v>
      </c>
      <c r="F9" s="31">
        <v>-0.5</v>
      </c>
      <c r="G9" s="31">
        <v>3245.1</v>
      </c>
      <c r="H9" s="31">
        <v>13.9</v>
      </c>
      <c r="I9" s="31">
        <v>138</v>
      </c>
      <c r="J9" s="31">
        <v>2.4</v>
      </c>
      <c r="K9" s="31">
        <v>10803</v>
      </c>
      <c r="L9" s="31">
        <v>9</v>
      </c>
    </row>
    <row r="10" spans="1:12" x14ac:dyDescent="0.2">
      <c r="A10" s="63" t="s">
        <v>5740</v>
      </c>
      <c r="B10" s="31" t="s">
        <v>5741</v>
      </c>
      <c r="C10" s="31" t="s">
        <v>5742</v>
      </c>
      <c r="D10" s="31" t="s">
        <v>5743</v>
      </c>
      <c r="E10" s="30">
        <v>25</v>
      </c>
      <c r="F10" s="31">
        <v>-58.9</v>
      </c>
      <c r="G10" s="31">
        <v>5580.7</v>
      </c>
      <c r="H10" s="31">
        <v>-50</v>
      </c>
      <c r="I10" s="31">
        <v>151</v>
      </c>
      <c r="J10" s="31">
        <v>-7.2</v>
      </c>
      <c r="K10" s="31">
        <v>9731</v>
      </c>
      <c r="L10" s="31">
        <v>18</v>
      </c>
    </row>
    <row r="11" spans="1:12" x14ac:dyDescent="0.2">
      <c r="A11" s="63" t="s">
        <v>5740</v>
      </c>
      <c r="B11" s="31" t="s">
        <v>5741</v>
      </c>
      <c r="C11" s="31" t="s">
        <v>5742</v>
      </c>
      <c r="D11" s="31" t="s">
        <v>5743</v>
      </c>
      <c r="E11" s="30">
        <v>15</v>
      </c>
      <c r="F11" s="31">
        <v>5.9</v>
      </c>
      <c r="G11" s="31">
        <v>3403.7</v>
      </c>
      <c r="H11" s="31">
        <v>9.5</v>
      </c>
      <c r="I11" s="31">
        <v>167</v>
      </c>
      <c r="J11" s="31">
        <v>-19.100000000000001</v>
      </c>
      <c r="K11" s="31">
        <v>11626</v>
      </c>
      <c r="L11" s="31">
        <v>2</v>
      </c>
    </row>
    <row r="12" spans="1:12" x14ac:dyDescent="0.2">
      <c r="A12" s="63" t="s">
        <v>5740</v>
      </c>
      <c r="B12" s="31" t="s">
        <v>5741</v>
      </c>
      <c r="C12" s="31" t="s">
        <v>5742</v>
      </c>
      <c r="D12" s="31" t="s">
        <v>5743</v>
      </c>
      <c r="E12" s="30">
        <v>15</v>
      </c>
      <c r="F12" s="31">
        <v>5.9</v>
      </c>
      <c r="G12" s="31">
        <v>2918.2</v>
      </c>
      <c r="H12" s="31">
        <v>22.8</v>
      </c>
      <c r="I12" s="31">
        <v>137</v>
      </c>
      <c r="J12" s="31">
        <v>3.2</v>
      </c>
      <c r="K12" s="31">
        <v>12286</v>
      </c>
      <c r="L12" s="31">
        <v>-3</v>
      </c>
    </row>
    <row r="13" spans="1:12" x14ac:dyDescent="0.2">
      <c r="A13" s="63" t="s">
        <v>5740</v>
      </c>
      <c r="B13" s="31" t="s">
        <v>5741</v>
      </c>
      <c r="C13" s="31" t="s">
        <v>5742</v>
      </c>
      <c r="D13" s="31" t="s">
        <v>5743</v>
      </c>
      <c r="E13" s="30">
        <v>12</v>
      </c>
      <c r="F13" s="31">
        <v>25.4</v>
      </c>
      <c r="G13" s="31">
        <v>2820.2</v>
      </c>
      <c r="H13" s="31">
        <v>25.5</v>
      </c>
      <c r="I13" s="31">
        <v>139</v>
      </c>
      <c r="J13" s="31">
        <v>1.7</v>
      </c>
      <c r="K13" s="31">
        <v>11027</v>
      </c>
      <c r="L13" s="31">
        <v>7</v>
      </c>
    </row>
    <row r="14" spans="1:12" x14ac:dyDescent="0.2">
      <c r="A14" s="63" t="s">
        <v>5740</v>
      </c>
      <c r="B14" s="31" t="s">
        <v>5741</v>
      </c>
      <c r="C14" s="31" t="s">
        <v>5742</v>
      </c>
      <c r="D14" s="31" t="s">
        <v>5743</v>
      </c>
      <c r="E14" s="30">
        <v>16</v>
      </c>
      <c r="F14" s="31">
        <v>-0.5</v>
      </c>
      <c r="G14" s="31">
        <v>3406</v>
      </c>
      <c r="H14" s="31">
        <v>9.5</v>
      </c>
      <c r="I14" s="31">
        <v>137</v>
      </c>
      <c r="J14" s="31">
        <v>3.2</v>
      </c>
      <c r="K14" s="31">
        <v>12221</v>
      </c>
      <c r="L14" s="31">
        <v>-3</v>
      </c>
    </row>
    <row r="15" spans="1:12" x14ac:dyDescent="0.2">
      <c r="A15" s="63" t="s">
        <v>5740</v>
      </c>
      <c r="B15" s="31" t="s">
        <v>5741</v>
      </c>
      <c r="C15" s="31" t="s">
        <v>5742</v>
      </c>
      <c r="D15" s="31" t="s">
        <v>5743</v>
      </c>
      <c r="E15" s="30">
        <v>15</v>
      </c>
      <c r="F15" s="31">
        <v>5.9</v>
      </c>
      <c r="G15" s="31">
        <v>3498.1</v>
      </c>
      <c r="H15" s="31">
        <v>6.9</v>
      </c>
      <c r="I15" s="31">
        <v>142</v>
      </c>
      <c r="J15" s="31">
        <v>-0.6</v>
      </c>
      <c r="K15" s="31">
        <v>11525</v>
      </c>
      <c r="L15" s="31">
        <v>3</v>
      </c>
    </row>
    <row r="16" spans="1:12" x14ac:dyDescent="0.2">
      <c r="A16" s="63" t="s">
        <v>5740</v>
      </c>
      <c r="B16" s="31" t="s">
        <v>5741</v>
      </c>
      <c r="C16" s="31" t="s">
        <v>5742</v>
      </c>
      <c r="D16" s="31" t="s">
        <v>5743</v>
      </c>
      <c r="E16" s="30">
        <v>6</v>
      </c>
      <c r="F16" s="31">
        <v>64.3</v>
      </c>
      <c r="G16" s="31">
        <v>1178.7</v>
      </c>
      <c r="H16" s="31">
        <v>70.400000000000006</v>
      </c>
      <c r="I16" s="31">
        <v>75</v>
      </c>
      <c r="J16" s="31">
        <v>49.3</v>
      </c>
      <c r="K16" s="31">
        <v>9232</v>
      </c>
      <c r="L16" s="31">
        <v>22</v>
      </c>
    </row>
    <row r="17" spans="1:12" x14ac:dyDescent="0.2">
      <c r="A17" s="63" t="s">
        <v>5740</v>
      </c>
      <c r="B17" s="31" t="s">
        <v>5741</v>
      </c>
      <c r="C17" s="31" t="s">
        <v>5742</v>
      </c>
      <c r="D17" s="31" t="s">
        <v>5743</v>
      </c>
      <c r="E17" s="30">
        <v>13</v>
      </c>
      <c r="F17" s="31">
        <v>18.899999999999999</v>
      </c>
      <c r="G17" s="31">
        <v>2617.6</v>
      </c>
      <c r="H17" s="31">
        <v>31</v>
      </c>
      <c r="I17" s="31">
        <v>126</v>
      </c>
      <c r="J17" s="31">
        <v>11.3</v>
      </c>
      <c r="K17" s="31">
        <v>12512</v>
      </c>
      <c r="L17" s="31">
        <v>-5</v>
      </c>
    </row>
    <row r="18" spans="1:12" x14ac:dyDescent="0.2">
      <c r="A18" s="63" t="s">
        <v>5740</v>
      </c>
      <c r="B18" s="31" t="s">
        <v>5741</v>
      </c>
      <c r="C18" s="31" t="s">
        <v>5742</v>
      </c>
      <c r="D18" s="31" t="s">
        <v>5743</v>
      </c>
      <c r="E18" s="30">
        <v>20</v>
      </c>
      <c r="F18" s="31">
        <v>-26.5</v>
      </c>
      <c r="G18" s="31">
        <v>4551.8999999999996</v>
      </c>
      <c r="H18" s="31">
        <v>-21.9</v>
      </c>
      <c r="I18" s="31">
        <v>171</v>
      </c>
      <c r="J18" s="31">
        <v>-22.1</v>
      </c>
      <c r="K18" s="31">
        <v>12312</v>
      </c>
      <c r="L18" s="31">
        <v>-3</v>
      </c>
    </row>
    <row r="19" spans="1:12" x14ac:dyDescent="0.2">
      <c r="A19" s="63" t="s">
        <v>5740</v>
      </c>
      <c r="B19" s="31" t="s">
        <v>5741</v>
      </c>
      <c r="C19" s="31" t="s">
        <v>5742</v>
      </c>
      <c r="D19" s="31" t="s">
        <v>5743</v>
      </c>
      <c r="E19" s="30">
        <v>13</v>
      </c>
      <c r="F19" s="31">
        <v>18.899999999999999</v>
      </c>
      <c r="G19" s="31">
        <v>3834.7</v>
      </c>
      <c r="H19" s="31">
        <v>-2.2999999999999998</v>
      </c>
      <c r="I19" s="31">
        <v>152</v>
      </c>
      <c r="J19" s="31">
        <v>-8</v>
      </c>
      <c r="K19" s="31">
        <v>13087</v>
      </c>
      <c r="L19" s="31">
        <v>-10</v>
      </c>
    </row>
    <row r="20" spans="1:12" x14ac:dyDescent="0.2">
      <c r="A20" s="63" t="s">
        <v>5740</v>
      </c>
      <c r="B20" s="31" t="s">
        <v>5741</v>
      </c>
      <c r="C20" s="31" t="s">
        <v>5742</v>
      </c>
      <c r="D20" s="31" t="s">
        <v>5743</v>
      </c>
      <c r="E20" s="30">
        <v>25</v>
      </c>
      <c r="F20" s="31">
        <v>-58.9</v>
      </c>
      <c r="G20" s="31">
        <v>5396.7</v>
      </c>
      <c r="H20" s="31">
        <v>-45</v>
      </c>
      <c r="I20" s="31">
        <v>160</v>
      </c>
      <c r="J20" s="31">
        <v>-13.9</v>
      </c>
      <c r="K20" s="31">
        <v>12504</v>
      </c>
      <c r="L20" s="31">
        <v>-5</v>
      </c>
    </row>
    <row r="21" spans="1:12" x14ac:dyDescent="0.2">
      <c r="A21" s="63" t="s">
        <v>5744</v>
      </c>
      <c r="B21" s="31" t="s">
        <v>85</v>
      </c>
      <c r="C21" s="31" t="s">
        <v>87</v>
      </c>
      <c r="D21" s="31" t="s">
        <v>5745</v>
      </c>
      <c r="E21" s="30">
        <v>0</v>
      </c>
      <c r="F21" s="31">
        <v>100</v>
      </c>
      <c r="G21" s="31">
        <v>0</v>
      </c>
      <c r="H21" s="31">
        <v>100</v>
      </c>
      <c r="I21" s="31">
        <v>11</v>
      </c>
      <c r="J21" s="31">
        <v>101.7</v>
      </c>
      <c r="K21" s="31">
        <v>12067</v>
      </c>
      <c r="L21" s="31">
        <v>7</v>
      </c>
    </row>
    <row r="22" spans="1:12" x14ac:dyDescent="0.2">
      <c r="A22" s="63" t="s">
        <v>5744</v>
      </c>
      <c r="B22" s="31" t="s">
        <v>85</v>
      </c>
      <c r="C22" s="31" t="s">
        <v>87</v>
      </c>
      <c r="D22" s="31" t="s">
        <v>5745</v>
      </c>
      <c r="E22" s="30">
        <v>0</v>
      </c>
      <c r="F22" s="31">
        <v>100</v>
      </c>
      <c r="G22" s="31">
        <v>0</v>
      </c>
      <c r="H22" s="31">
        <v>100</v>
      </c>
      <c r="I22" s="31">
        <v>10</v>
      </c>
      <c r="J22" s="31">
        <v>102.4</v>
      </c>
      <c r="K22" s="31">
        <v>11792</v>
      </c>
      <c r="L22" s="31">
        <v>9</v>
      </c>
    </row>
    <row r="23" spans="1:12" x14ac:dyDescent="0.2">
      <c r="A23" s="63" t="s">
        <v>5744</v>
      </c>
      <c r="B23" s="31" t="s">
        <v>85</v>
      </c>
      <c r="C23" s="31" t="s">
        <v>87</v>
      </c>
      <c r="D23" s="31" t="s">
        <v>5745</v>
      </c>
      <c r="E23" s="30">
        <v>2</v>
      </c>
      <c r="F23" s="31">
        <v>90.1</v>
      </c>
      <c r="G23" s="31">
        <v>1968.9</v>
      </c>
      <c r="H23" s="31">
        <v>55.8</v>
      </c>
      <c r="I23" s="31">
        <v>10</v>
      </c>
      <c r="J23" s="31">
        <v>102.4</v>
      </c>
      <c r="K23" s="31">
        <v>12415</v>
      </c>
      <c r="L23" s="31">
        <v>4</v>
      </c>
    </row>
    <row r="24" spans="1:12" x14ac:dyDescent="0.2">
      <c r="A24" s="63" t="s">
        <v>5744</v>
      </c>
      <c r="B24" s="31" t="s">
        <v>85</v>
      </c>
      <c r="C24" s="31" t="s">
        <v>87</v>
      </c>
      <c r="D24" s="31" t="s">
        <v>5745</v>
      </c>
      <c r="E24" s="30">
        <v>1</v>
      </c>
      <c r="F24" s="31">
        <v>95.1</v>
      </c>
      <c r="G24" s="31">
        <v>585.9</v>
      </c>
      <c r="H24" s="31">
        <v>86.9</v>
      </c>
      <c r="I24" s="31">
        <v>13</v>
      </c>
      <c r="J24" s="31">
        <v>100.5</v>
      </c>
      <c r="K24" s="31">
        <v>12257</v>
      </c>
      <c r="L24" s="31">
        <v>5</v>
      </c>
    </row>
    <row r="25" spans="1:12" x14ac:dyDescent="0.2">
      <c r="A25" s="63" t="s">
        <v>5744</v>
      </c>
      <c r="B25" s="31" t="s">
        <v>85</v>
      </c>
      <c r="C25" s="31" t="s">
        <v>87</v>
      </c>
      <c r="D25" s="31" t="s">
        <v>5745</v>
      </c>
      <c r="E25" s="30">
        <v>0</v>
      </c>
      <c r="F25" s="31">
        <v>103.2</v>
      </c>
      <c r="G25" s="31">
        <v>0</v>
      </c>
      <c r="H25" s="31">
        <v>102.6</v>
      </c>
      <c r="I25" s="31">
        <v>7</v>
      </c>
      <c r="J25" s="31">
        <v>99.8</v>
      </c>
      <c r="K25" s="31">
        <v>12653</v>
      </c>
      <c r="L25" s="31">
        <v>-6</v>
      </c>
    </row>
    <row r="26" spans="1:12" x14ac:dyDescent="0.2">
      <c r="A26" s="63" t="s">
        <v>5744</v>
      </c>
      <c r="B26" s="31" t="s">
        <v>85</v>
      </c>
      <c r="C26" s="31" t="s">
        <v>87</v>
      </c>
      <c r="D26" s="31" t="s">
        <v>5745</v>
      </c>
      <c r="E26" s="30">
        <v>1</v>
      </c>
      <c r="F26" s="31">
        <v>96.8</v>
      </c>
      <c r="G26" s="31">
        <v>516</v>
      </c>
      <c r="H26" s="31">
        <v>88.5</v>
      </c>
      <c r="I26" s="31">
        <v>10</v>
      </c>
      <c r="J26" s="31">
        <v>97.6</v>
      </c>
      <c r="K26" s="31">
        <v>12512</v>
      </c>
      <c r="L26" s="31">
        <v>-5</v>
      </c>
    </row>
    <row r="27" spans="1:12" x14ac:dyDescent="0.2">
      <c r="A27" s="63" t="s">
        <v>5744</v>
      </c>
      <c r="B27" s="31" t="s">
        <v>85</v>
      </c>
      <c r="C27" s="31" t="s">
        <v>87</v>
      </c>
      <c r="D27" s="31" t="s">
        <v>5745</v>
      </c>
      <c r="E27" s="30">
        <v>0</v>
      </c>
      <c r="F27" s="31">
        <v>103.2</v>
      </c>
      <c r="G27" s="31">
        <v>0</v>
      </c>
      <c r="H27" s="31">
        <v>102.6</v>
      </c>
      <c r="I27" s="31">
        <v>11</v>
      </c>
      <c r="J27" s="31">
        <v>96.8</v>
      </c>
      <c r="K27" s="31">
        <v>12683</v>
      </c>
      <c r="L27" s="31">
        <v>-7</v>
      </c>
    </row>
    <row r="28" spans="1:12" x14ac:dyDescent="0.2">
      <c r="A28" s="63" t="s">
        <v>5744</v>
      </c>
      <c r="B28" s="31" t="s">
        <v>85</v>
      </c>
      <c r="C28" s="31" t="s">
        <v>87</v>
      </c>
      <c r="D28" s="31" t="s">
        <v>5745</v>
      </c>
      <c r="E28" s="30">
        <v>0</v>
      </c>
      <c r="F28" s="31">
        <v>103.2</v>
      </c>
      <c r="G28" s="31">
        <v>0</v>
      </c>
      <c r="H28" s="31">
        <v>102.6</v>
      </c>
      <c r="I28" s="31">
        <v>8</v>
      </c>
      <c r="J28" s="31">
        <v>99.1</v>
      </c>
      <c r="K28" s="31">
        <v>12029</v>
      </c>
      <c r="L28" s="31">
        <v>-1</v>
      </c>
    </row>
    <row r="29" spans="1:12" x14ac:dyDescent="0.2">
      <c r="A29" s="63" t="s">
        <v>5746</v>
      </c>
      <c r="B29" s="31" t="s">
        <v>28</v>
      </c>
      <c r="C29" s="31" t="s">
        <v>30</v>
      </c>
      <c r="D29" s="31" t="s">
        <v>5751</v>
      </c>
      <c r="E29" s="30">
        <v>4</v>
      </c>
      <c r="F29" s="31">
        <v>80.3</v>
      </c>
      <c r="G29" s="31">
        <v>702.4</v>
      </c>
      <c r="H29" s="31">
        <v>84.2</v>
      </c>
      <c r="I29" s="31">
        <v>140</v>
      </c>
      <c r="J29" s="31">
        <v>20.2</v>
      </c>
      <c r="K29" s="31">
        <v>12144</v>
      </c>
      <c r="L29" s="31">
        <v>6</v>
      </c>
    </row>
    <row r="30" spans="1:12" x14ac:dyDescent="0.2">
      <c r="A30" s="63" t="s">
        <v>5746</v>
      </c>
      <c r="B30" s="31" t="s">
        <v>28</v>
      </c>
      <c r="C30" s="31" t="s">
        <v>30</v>
      </c>
      <c r="D30" s="31" t="s">
        <v>5751</v>
      </c>
      <c r="E30" s="30">
        <v>4</v>
      </c>
      <c r="F30" s="31">
        <v>80.3</v>
      </c>
      <c r="G30" s="31">
        <v>854.5</v>
      </c>
      <c r="H30" s="31">
        <v>80.8</v>
      </c>
      <c r="I30" s="31">
        <v>173</v>
      </c>
      <c r="J30" s="31">
        <v>-0.6</v>
      </c>
      <c r="K30" s="31">
        <v>12400</v>
      </c>
      <c r="L30" s="31">
        <v>4</v>
      </c>
    </row>
    <row r="31" spans="1:12" x14ac:dyDescent="0.2">
      <c r="A31" s="63" t="s">
        <v>5746</v>
      </c>
      <c r="B31" s="31" t="s">
        <v>28</v>
      </c>
      <c r="C31" s="31" t="s">
        <v>30</v>
      </c>
      <c r="D31" s="31" t="s">
        <v>5751</v>
      </c>
      <c r="E31" s="30">
        <v>3</v>
      </c>
      <c r="F31" s="31">
        <v>85.2</v>
      </c>
      <c r="G31" s="31">
        <v>543.29999999999995</v>
      </c>
      <c r="H31" s="31">
        <v>87.8</v>
      </c>
      <c r="I31" s="31">
        <v>137</v>
      </c>
      <c r="J31" s="31">
        <v>22.1</v>
      </c>
      <c r="K31" s="31">
        <v>13127</v>
      </c>
      <c r="L31" s="31">
        <v>-1</v>
      </c>
    </row>
    <row r="32" spans="1:12" x14ac:dyDescent="0.2">
      <c r="A32" s="63" t="s">
        <v>5746</v>
      </c>
      <c r="B32" s="31" t="s">
        <v>28</v>
      </c>
      <c r="C32" s="31" t="s">
        <v>30</v>
      </c>
      <c r="D32" s="31" t="s">
        <v>5751</v>
      </c>
      <c r="E32" s="30">
        <v>8</v>
      </c>
      <c r="F32" s="31">
        <v>60.6</v>
      </c>
      <c r="G32" s="31">
        <v>1551.4</v>
      </c>
      <c r="H32" s="31">
        <v>65.2</v>
      </c>
      <c r="I32" s="31">
        <v>153</v>
      </c>
      <c r="J32" s="31">
        <v>12</v>
      </c>
      <c r="K32" s="31">
        <v>12300</v>
      </c>
      <c r="L32" s="31">
        <v>5</v>
      </c>
    </row>
    <row r="33" spans="1:12" x14ac:dyDescent="0.2">
      <c r="A33" s="63" t="s">
        <v>5746</v>
      </c>
      <c r="B33" s="31" t="s">
        <v>28</v>
      </c>
      <c r="C33" s="31" t="s">
        <v>30</v>
      </c>
      <c r="D33" s="31" t="s">
        <v>5751</v>
      </c>
      <c r="E33" s="30">
        <v>3</v>
      </c>
      <c r="F33" s="31">
        <v>83.8</v>
      </c>
      <c r="G33" s="31">
        <v>580.79999999999995</v>
      </c>
      <c r="H33" s="31">
        <v>86.8</v>
      </c>
      <c r="I33" s="31">
        <v>162</v>
      </c>
      <c r="J33" s="31">
        <v>-15.4</v>
      </c>
      <c r="K33" s="31">
        <v>12636</v>
      </c>
      <c r="L33" s="31">
        <v>-6</v>
      </c>
    </row>
    <row r="34" spans="1:12" x14ac:dyDescent="0.2">
      <c r="A34" s="63" t="s">
        <v>5746</v>
      </c>
      <c r="B34" s="31" t="s">
        <v>28</v>
      </c>
      <c r="C34" s="31" t="s">
        <v>30</v>
      </c>
      <c r="D34" s="31" t="s">
        <v>5751</v>
      </c>
      <c r="E34" s="30">
        <v>5</v>
      </c>
      <c r="F34" s="31">
        <v>70.8</v>
      </c>
      <c r="G34" s="31">
        <v>908.2</v>
      </c>
      <c r="H34" s="31">
        <v>77.8</v>
      </c>
      <c r="I34" s="31">
        <v>146</v>
      </c>
      <c r="J34" s="31">
        <v>-3.5</v>
      </c>
      <c r="K34" s="31">
        <v>13138</v>
      </c>
      <c r="L34" s="31">
        <v>-10</v>
      </c>
    </row>
    <row r="35" spans="1:12" x14ac:dyDescent="0.2">
      <c r="A35" s="63" t="s">
        <v>5746</v>
      </c>
      <c r="B35" s="31" t="s">
        <v>28</v>
      </c>
      <c r="C35" s="31" t="s">
        <v>30</v>
      </c>
      <c r="D35" s="31" t="s">
        <v>5751</v>
      </c>
      <c r="E35" s="30">
        <v>2</v>
      </c>
      <c r="F35" s="31">
        <v>90.3</v>
      </c>
      <c r="G35" s="31">
        <v>507.3</v>
      </c>
      <c r="H35" s="31">
        <v>88.8</v>
      </c>
      <c r="I35" s="31">
        <v>155</v>
      </c>
      <c r="J35" s="31">
        <v>-10.199999999999999</v>
      </c>
      <c r="K35" s="31">
        <v>12486</v>
      </c>
      <c r="L35" s="31">
        <v>-5</v>
      </c>
    </row>
    <row r="36" spans="1:12" x14ac:dyDescent="0.2">
      <c r="A36" s="63" t="s">
        <v>5746</v>
      </c>
      <c r="B36" s="31" t="s">
        <v>28</v>
      </c>
      <c r="C36" s="31" t="s">
        <v>30</v>
      </c>
      <c r="D36" s="31" t="s">
        <v>5751</v>
      </c>
      <c r="E36" s="30">
        <v>1</v>
      </c>
      <c r="F36" s="31">
        <v>96.8</v>
      </c>
      <c r="G36" s="31">
        <v>163.19999999999999</v>
      </c>
      <c r="H36" s="31">
        <v>98.2</v>
      </c>
      <c r="I36" s="31">
        <v>117</v>
      </c>
      <c r="J36" s="31">
        <v>18</v>
      </c>
      <c r="K36" s="31">
        <v>9556</v>
      </c>
      <c r="L36" s="31">
        <v>20</v>
      </c>
    </row>
    <row r="37" spans="1:12" x14ac:dyDescent="0.2">
      <c r="A37" s="63" t="s">
        <v>5752</v>
      </c>
      <c r="B37" s="31" t="s">
        <v>5753</v>
      </c>
      <c r="C37" s="31" t="s">
        <v>5754</v>
      </c>
      <c r="D37" s="31" t="s">
        <v>5755</v>
      </c>
      <c r="E37" s="30">
        <v>0</v>
      </c>
      <c r="F37" s="31">
        <v>100</v>
      </c>
      <c r="G37" s="31">
        <v>0</v>
      </c>
      <c r="H37" s="31">
        <v>100</v>
      </c>
      <c r="I37" s="31">
        <v>11</v>
      </c>
      <c r="J37" s="31">
        <v>101.7</v>
      </c>
      <c r="K37" s="31">
        <v>11395</v>
      </c>
      <c r="L37" s="31">
        <v>12</v>
      </c>
    </row>
    <row r="38" spans="1:12" x14ac:dyDescent="0.2">
      <c r="A38" s="63" t="s">
        <v>5752</v>
      </c>
      <c r="B38" s="31" t="s">
        <v>5753</v>
      </c>
      <c r="C38" s="31" t="s">
        <v>5754</v>
      </c>
      <c r="D38" s="31" t="s">
        <v>5755</v>
      </c>
      <c r="E38" s="30">
        <v>0</v>
      </c>
      <c r="F38" s="31">
        <v>100</v>
      </c>
      <c r="G38" s="31">
        <v>0</v>
      </c>
      <c r="H38" s="31">
        <v>100</v>
      </c>
      <c r="I38" s="31">
        <v>13</v>
      </c>
      <c r="J38" s="31">
        <v>100.5</v>
      </c>
      <c r="K38" s="31">
        <v>11245</v>
      </c>
      <c r="L38" s="31">
        <v>13</v>
      </c>
    </row>
    <row r="39" spans="1:12" x14ac:dyDescent="0.2">
      <c r="A39" s="63" t="s">
        <v>5752</v>
      </c>
      <c r="B39" s="31" t="s">
        <v>5753</v>
      </c>
      <c r="C39" s="31" t="s">
        <v>5754</v>
      </c>
      <c r="D39" s="31" t="s">
        <v>5755</v>
      </c>
      <c r="E39" s="30">
        <v>0</v>
      </c>
      <c r="F39" s="31">
        <v>100</v>
      </c>
      <c r="G39" s="31">
        <v>0</v>
      </c>
      <c r="H39" s="31">
        <v>100</v>
      </c>
      <c r="I39" s="31">
        <v>17</v>
      </c>
      <c r="J39" s="31">
        <v>97.9</v>
      </c>
      <c r="K39" s="31">
        <v>11174</v>
      </c>
      <c r="L39" s="31">
        <v>14</v>
      </c>
    </row>
    <row r="40" spans="1:12" x14ac:dyDescent="0.2">
      <c r="A40" s="63" t="s">
        <v>5752</v>
      </c>
      <c r="B40" s="31" t="s">
        <v>5753</v>
      </c>
      <c r="C40" s="31" t="s">
        <v>5754</v>
      </c>
      <c r="D40" s="31" t="s">
        <v>5755</v>
      </c>
      <c r="E40" s="30">
        <v>0</v>
      </c>
      <c r="F40" s="31">
        <v>100</v>
      </c>
      <c r="G40" s="31">
        <v>0</v>
      </c>
      <c r="H40" s="31">
        <v>100</v>
      </c>
      <c r="I40" s="31">
        <v>14</v>
      </c>
      <c r="J40" s="31">
        <v>99.8</v>
      </c>
      <c r="K40" s="31">
        <v>10947</v>
      </c>
      <c r="L40" s="31">
        <v>15</v>
      </c>
    </row>
    <row r="41" spans="1:12" x14ac:dyDescent="0.2">
      <c r="A41" s="63" t="s">
        <v>5752</v>
      </c>
      <c r="B41" s="31" t="s">
        <v>5753</v>
      </c>
      <c r="C41" s="31" t="s">
        <v>5754</v>
      </c>
      <c r="D41" s="31" t="s">
        <v>5755</v>
      </c>
      <c r="E41" s="30">
        <v>1</v>
      </c>
      <c r="F41" s="31">
        <v>96.8</v>
      </c>
      <c r="G41" s="31">
        <v>184.5</v>
      </c>
      <c r="H41" s="31">
        <v>97.6</v>
      </c>
      <c r="I41" s="31">
        <v>7</v>
      </c>
      <c r="J41" s="31">
        <v>99.8</v>
      </c>
      <c r="K41" s="31">
        <v>10551</v>
      </c>
      <c r="L41" s="31">
        <v>11</v>
      </c>
    </row>
    <row r="42" spans="1:12" x14ac:dyDescent="0.2">
      <c r="A42" s="63" t="s">
        <v>5752</v>
      </c>
      <c r="B42" s="31" t="s">
        <v>5753</v>
      </c>
      <c r="C42" s="31" t="s">
        <v>5754</v>
      </c>
      <c r="D42" s="31" t="s">
        <v>5755</v>
      </c>
      <c r="E42" s="30">
        <v>0</v>
      </c>
      <c r="F42" s="31">
        <v>103.2</v>
      </c>
      <c r="G42" s="31">
        <v>0</v>
      </c>
      <c r="H42" s="31">
        <v>102.6</v>
      </c>
      <c r="I42" s="31">
        <v>4</v>
      </c>
      <c r="J42" s="31">
        <v>102</v>
      </c>
      <c r="K42" s="31">
        <v>9787</v>
      </c>
      <c r="L42" s="31">
        <v>18</v>
      </c>
    </row>
    <row r="43" spans="1:12" x14ac:dyDescent="0.2">
      <c r="A43" s="63" t="s">
        <v>5752</v>
      </c>
      <c r="B43" s="31" t="s">
        <v>5753</v>
      </c>
      <c r="C43" s="31" t="s">
        <v>5754</v>
      </c>
      <c r="D43" s="31" t="s">
        <v>5755</v>
      </c>
      <c r="E43" s="30">
        <v>0</v>
      </c>
      <c r="F43" s="31">
        <v>103.2</v>
      </c>
      <c r="G43" s="31">
        <v>0</v>
      </c>
      <c r="H43" s="31">
        <v>102.6</v>
      </c>
      <c r="I43" s="31">
        <v>5</v>
      </c>
      <c r="J43" s="31">
        <v>101.3</v>
      </c>
      <c r="K43" s="31">
        <v>10937</v>
      </c>
      <c r="L43" s="31">
        <v>8</v>
      </c>
    </row>
    <row r="44" spans="1:12" x14ac:dyDescent="0.2">
      <c r="A44" s="63" t="s">
        <v>5752</v>
      </c>
      <c r="B44" s="31" t="s">
        <v>5753</v>
      </c>
      <c r="C44" s="31" t="s">
        <v>5754</v>
      </c>
      <c r="D44" s="31" t="s">
        <v>5755</v>
      </c>
      <c r="E44" s="30">
        <v>1</v>
      </c>
      <c r="F44" s="31">
        <v>96.8</v>
      </c>
      <c r="G44" s="31">
        <v>202.1</v>
      </c>
      <c r="H44" s="31">
        <v>97.1</v>
      </c>
      <c r="I44" s="31">
        <v>11</v>
      </c>
      <c r="J44" s="31">
        <v>96.8</v>
      </c>
      <c r="K44" s="31">
        <v>11727</v>
      </c>
      <c r="L44" s="31">
        <v>1</v>
      </c>
    </row>
    <row r="45" spans="1:12" x14ac:dyDescent="0.2">
      <c r="A45" s="63" t="s">
        <v>5750</v>
      </c>
      <c r="B45" s="31" t="s">
        <v>1451</v>
      </c>
      <c r="C45" s="31" t="s">
        <v>1453</v>
      </c>
      <c r="D45" s="31" t="s">
        <v>4281</v>
      </c>
      <c r="E45" s="30">
        <v>10</v>
      </c>
      <c r="F45" s="31">
        <v>50.7</v>
      </c>
      <c r="G45" s="31">
        <v>2437.8000000000002</v>
      </c>
      <c r="H45" s="31">
        <v>45.3</v>
      </c>
      <c r="I45" s="31">
        <v>129</v>
      </c>
      <c r="J45" s="31">
        <v>27.2</v>
      </c>
      <c r="K45" s="31">
        <v>13434</v>
      </c>
      <c r="L45" s="31">
        <v>-4</v>
      </c>
    </row>
    <row r="46" spans="1:12" x14ac:dyDescent="0.2">
      <c r="A46" s="63" t="s">
        <v>5750</v>
      </c>
      <c r="B46" s="31" t="s">
        <v>1637</v>
      </c>
      <c r="C46" s="31" t="s">
        <v>1639</v>
      </c>
      <c r="D46" s="31" t="s">
        <v>4094</v>
      </c>
      <c r="E46" s="30">
        <v>18</v>
      </c>
      <c r="F46" s="31">
        <v>11.3</v>
      </c>
      <c r="G46" s="31">
        <v>3615</v>
      </c>
      <c r="H46" s="31">
        <v>18.899999999999999</v>
      </c>
      <c r="I46" s="31">
        <v>208</v>
      </c>
      <c r="J46" s="31">
        <v>-22.7</v>
      </c>
      <c r="K46" s="31">
        <v>13425</v>
      </c>
      <c r="L46" s="31">
        <v>-4</v>
      </c>
    </row>
    <row r="47" spans="1:12" x14ac:dyDescent="0.2">
      <c r="A47" s="63" t="s">
        <v>5750</v>
      </c>
      <c r="B47" s="31" t="s">
        <v>2402</v>
      </c>
      <c r="C47" s="31" t="s">
        <v>2404</v>
      </c>
      <c r="D47" s="31" t="s">
        <v>4098</v>
      </c>
      <c r="E47" s="30">
        <v>23</v>
      </c>
      <c r="F47" s="31">
        <v>-45.9</v>
      </c>
      <c r="G47" s="31">
        <v>6063.9</v>
      </c>
      <c r="H47" s="31">
        <v>-63.2</v>
      </c>
      <c r="I47" s="31">
        <v>197</v>
      </c>
      <c r="J47" s="31">
        <v>-41.4</v>
      </c>
      <c r="K47" s="31">
        <v>12903</v>
      </c>
      <c r="L47" s="31">
        <v>-8</v>
      </c>
    </row>
    <row r="48" spans="1:12" x14ac:dyDescent="0.2">
      <c r="A48" s="63" t="s">
        <v>5750</v>
      </c>
      <c r="B48" s="31" t="s">
        <v>1463</v>
      </c>
      <c r="C48" s="31" t="s">
        <v>1465</v>
      </c>
      <c r="D48" s="31" t="s">
        <v>4105</v>
      </c>
      <c r="E48" s="30">
        <v>14</v>
      </c>
      <c r="F48" s="31">
        <v>31</v>
      </c>
      <c r="G48" s="31">
        <v>2913.1</v>
      </c>
      <c r="H48" s="31">
        <v>34.700000000000003</v>
      </c>
      <c r="I48" s="31">
        <v>129</v>
      </c>
      <c r="J48" s="31">
        <v>27.2</v>
      </c>
      <c r="K48" s="31">
        <v>13184</v>
      </c>
      <c r="L48" s="31">
        <v>-2</v>
      </c>
    </row>
    <row r="49" spans="1:12" x14ac:dyDescent="0.2">
      <c r="A49" s="63" t="s">
        <v>5750</v>
      </c>
      <c r="B49" s="31" t="s">
        <v>2000</v>
      </c>
      <c r="C49" s="31" t="s">
        <v>2002</v>
      </c>
      <c r="D49" s="31" t="s">
        <v>4106</v>
      </c>
      <c r="E49" s="30">
        <v>17</v>
      </c>
      <c r="F49" s="31">
        <v>16.2</v>
      </c>
      <c r="G49" s="31">
        <v>3723.7</v>
      </c>
      <c r="H49" s="31">
        <v>16.5</v>
      </c>
      <c r="I49" s="31">
        <v>172</v>
      </c>
      <c r="J49" s="31">
        <v>0</v>
      </c>
      <c r="K49" s="31">
        <v>12407</v>
      </c>
      <c r="L49" s="31">
        <v>4</v>
      </c>
    </row>
    <row r="50" spans="1:12" x14ac:dyDescent="0.2">
      <c r="A50" s="63" t="s">
        <v>5750</v>
      </c>
      <c r="B50" s="31" t="s">
        <v>1955</v>
      </c>
      <c r="C50" s="31" t="s">
        <v>1957</v>
      </c>
      <c r="D50" s="31" t="s">
        <v>4107</v>
      </c>
      <c r="E50" s="30">
        <v>13</v>
      </c>
      <c r="F50" s="31">
        <v>35.9</v>
      </c>
      <c r="G50" s="31">
        <v>2563.5</v>
      </c>
      <c r="H50" s="31">
        <v>42.5</v>
      </c>
      <c r="I50" s="31">
        <v>158</v>
      </c>
      <c r="J50" s="31">
        <v>8.8000000000000007</v>
      </c>
      <c r="K50" s="31">
        <v>12468</v>
      </c>
      <c r="L50" s="31">
        <v>4</v>
      </c>
    </row>
    <row r="51" spans="1:12" x14ac:dyDescent="0.2">
      <c r="A51" s="63" t="s">
        <v>5750</v>
      </c>
      <c r="B51" s="31" t="s">
        <v>2249</v>
      </c>
      <c r="C51" s="31" t="s">
        <v>2251</v>
      </c>
      <c r="D51" s="31" t="s">
        <v>4108</v>
      </c>
      <c r="E51" s="30">
        <v>9</v>
      </c>
      <c r="F51" s="31">
        <v>44.9</v>
      </c>
      <c r="G51" s="31">
        <v>1795</v>
      </c>
      <c r="H51" s="31">
        <v>53.5</v>
      </c>
      <c r="I51" s="31">
        <v>183</v>
      </c>
      <c r="J51" s="31">
        <v>-31</v>
      </c>
      <c r="K51" s="31">
        <v>13183</v>
      </c>
      <c r="L51" s="31">
        <v>-11</v>
      </c>
    </row>
    <row r="52" spans="1:12" x14ac:dyDescent="0.2">
      <c r="A52" s="63" t="s">
        <v>5750</v>
      </c>
      <c r="B52" s="31" t="s">
        <v>2096</v>
      </c>
      <c r="C52" s="31" t="s">
        <v>2098</v>
      </c>
      <c r="D52" s="31" t="s">
        <v>4114</v>
      </c>
      <c r="E52" s="30">
        <v>22</v>
      </c>
      <c r="F52" s="31">
        <v>-39.5</v>
      </c>
      <c r="G52" s="31">
        <v>4527.8</v>
      </c>
      <c r="H52" s="31">
        <v>-21.2</v>
      </c>
      <c r="I52" s="31">
        <v>163</v>
      </c>
      <c r="J52" s="31">
        <v>-16.2</v>
      </c>
      <c r="K52" s="31">
        <v>12240</v>
      </c>
      <c r="L52" s="31">
        <v>-3</v>
      </c>
    </row>
    <row r="53" spans="1:12" x14ac:dyDescent="0.2">
      <c r="A53" s="63" t="s">
        <v>5750</v>
      </c>
      <c r="B53" s="31" t="s">
        <v>1592</v>
      </c>
      <c r="C53" s="31" t="s">
        <v>1594</v>
      </c>
      <c r="D53" s="31" t="s">
        <v>4116</v>
      </c>
      <c r="E53" s="30">
        <v>17</v>
      </c>
      <c r="F53" s="31">
        <v>16.2</v>
      </c>
      <c r="G53" s="31">
        <v>4248.1000000000004</v>
      </c>
      <c r="H53" s="31">
        <v>4.7</v>
      </c>
      <c r="I53" s="31">
        <v>198</v>
      </c>
      <c r="J53" s="31">
        <v>-16.399999999999999</v>
      </c>
      <c r="K53" s="31">
        <v>11396</v>
      </c>
      <c r="L53" s="31">
        <v>12</v>
      </c>
    </row>
    <row r="54" spans="1:12" x14ac:dyDescent="0.2">
      <c r="A54" s="63" t="s">
        <v>5750</v>
      </c>
      <c r="B54" s="31" t="s">
        <v>1661</v>
      </c>
      <c r="C54" s="31" t="s">
        <v>1663</v>
      </c>
      <c r="D54" s="31" t="s">
        <v>4117</v>
      </c>
      <c r="E54" s="30">
        <v>26</v>
      </c>
      <c r="F54" s="31">
        <v>-28.2</v>
      </c>
      <c r="G54" s="31">
        <v>5693.1</v>
      </c>
      <c r="H54" s="31">
        <v>-27.7</v>
      </c>
      <c r="I54" s="31">
        <v>194</v>
      </c>
      <c r="J54" s="31">
        <v>-13.9</v>
      </c>
      <c r="K54" s="31">
        <v>12405</v>
      </c>
      <c r="L54" s="31">
        <v>4</v>
      </c>
    </row>
    <row r="55" spans="1:12" x14ac:dyDescent="0.2">
      <c r="A55" s="63" t="s">
        <v>5750</v>
      </c>
      <c r="B55" s="31" t="s">
        <v>1574</v>
      </c>
      <c r="C55" s="31" t="s">
        <v>1576</v>
      </c>
      <c r="D55" s="31" t="s">
        <v>4118</v>
      </c>
      <c r="E55" s="30">
        <v>10</v>
      </c>
      <c r="F55" s="31">
        <v>50.7</v>
      </c>
      <c r="G55" s="31">
        <v>2272.1999999999998</v>
      </c>
      <c r="H55" s="31">
        <v>49</v>
      </c>
      <c r="I55" s="31">
        <v>139</v>
      </c>
      <c r="J55" s="31">
        <v>20.9</v>
      </c>
      <c r="K55" s="31">
        <v>12942</v>
      </c>
      <c r="L55" s="31">
        <v>0</v>
      </c>
    </row>
    <row r="56" spans="1:12" x14ac:dyDescent="0.2">
      <c r="A56" s="63" t="s">
        <v>5750</v>
      </c>
      <c r="B56" s="31" t="s">
        <v>2324</v>
      </c>
      <c r="C56" s="31" t="s">
        <v>2326</v>
      </c>
      <c r="D56" s="31" t="s">
        <v>4123</v>
      </c>
      <c r="E56" s="30">
        <v>19</v>
      </c>
      <c r="F56" s="31">
        <v>-20</v>
      </c>
      <c r="G56" s="31">
        <v>4408.5</v>
      </c>
      <c r="H56" s="31">
        <v>-18</v>
      </c>
      <c r="I56" s="31">
        <v>166</v>
      </c>
      <c r="J56" s="31">
        <v>-18.399999999999999</v>
      </c>
      <c r="K56" s="31">
        <v>12851</v>
      </c>
      <c r="L56" s="31">
        <v>-8</v>
      </c>
    </row>
    <row r="57" spans="1:12" x14ac:dyDescent="0.2">
      <c r="A57" s="63" t="s">
        <v>5750</v>
      </c>
      <c r="B57" s="31" t="s">
        <v>1853</v>
      </c>
      <c r="C57" s="31" t="s">
        <v>1855</v>
      </c>
      <c r="D57" s="31" t="s">
        <v>4125</v>
      </c>
      <c r="E57" s="30">
        <v>24</v>
      </c>
      <c r="F57" s="31">
        <v>-18.3</v>
      </c>
      <c r="G57" s="31">
        <v>4979.1000000000004</v>
      </c>
      <c r="H57" s="31">
        <v>-11.7</v>
      </c>
      <c r="I57" s="31">
        <v>178</v>
      </c>
      <c r="J57" s="31">
        <v>-3.8</v>
      </c>
      <c r="K57" s="31">
        <v>13033</v>
      </c>
      <c r="L57" s="31">
        <v>-1</v>
      </c>
    </row>
    <row r="58" spans="1:12" x14ac:dyDescent="0.2">
      <c r="A58" s="63" t="s">
        <v>5750</v>
      </c>
      <c r="B58" s="31" t="s">
        <v>1724</v>
      </c>
      <c r="C58" s="31" t="s">
        <v>1726</v>
      </c>
      <c r="D58" s="31" t="s">
        <v>4126</v>
      </c>
      <c r="E58" s="30">
        <v>17</v>
      </c>
      <c r="F58" s="31">
        <v>16.2</v>
      </c>
      <c r="G58" s="31">
        <v>3524.9</v>
      </c>
      <c r="H58" s="31">
        <v>21</v>
      </c>
      <c r="I58" s="31">
        <v>160</v>
      </c>
      <c r="J58" s="31">
        <v>7.6</v>
      </c>
      <c r="K58" s="31">
        <v>12526</v>
      </c>
      <c r="L58" s="31">
        <v>3</v>
      </c>
    </row>
    <row r="59" spans="1:12" x14ac:dyDescent="0.2">
      <c r="A59" s="63" t="s">
        <v>5750</v>
      </c>
      <c r="B59" s="31" t="s">
        <v>1496</v>
      </c>
      <c r="C59" s="31" t="s">
        <v>1498</v>
      </c>
      <c r="D59" s="31" t="s">
        <v>4127</v>
      </c>
      <c r="E59" s="30">
        <v>9</v>
      </c>
      <c r="F59" s="31">
        <v>55.6</v>
      </c>
      <c r="G59" s="31">
        <v>2417</v>
      </c>
      <c r="H59" s="31">
        <v>45.8</v>
      </c>
      <c r="I59" s="31">
        <v>62</v>
      </c>
      <c r="J59" s="31">
        <v>69.5</v>
      </c>
      <c r="K59" s="31">
        <v>12216</v>
      </c>
      <c r="L59" s="31">
        <v>6</v>
      </c>
    </row>
    <row r="60" spans="1:12" x14ac:dyDescent="0.2">
      <c r="A60" s="63" t="s">
        <v>5750</v>
      </c>
      <c r="B60" s="31" t="s">
        <v>2177</v>
      </c>
      <c r="C60" s="31" t="s">
        <v>2179</v>
      </c>
      <c r="D60" s="31" t="s">
        <v>4130</v>
      </c>
      <c r="E60" s="30">
        <v>12</v>
      </c>
      <c r="F60" s="31">
        <v>25.4</v>
      </c>
      <c r="G60" s="31">
        <v>2529.3000000000002</v>
      </c>
      <c r="H60" s="31">
        <v>33.5</v>
      </c>
      <c r="I60" s="31">
        <v>175</v>
      </c>
      <c r="J60" s="31">
        <v>-25.1</v>
      </c>
      <c r="K60" s="31">
        <v>13178</v>
      </c>
      <c r="L60" s="31">
        <v>-11</v>
      </c>
    </row>
    <row r="61" spans="1:12" x14ac:dyDescent="0.2">
      <c r="A61" s="63" t="s">
        <v>5750</v>
      </c>
      <c r="B61" s="31" t="s">
        <v>1460</v>
      </c>
      <c r="C61" s="31" t="s">
        <v>1462</v>
      </c>
      <c r="D61" s="31" t="s">
        <v>4132</v>
      </c>
      <c r="E61" s="30">
        <v>10</v>
      </c>
      <c r="F61" s="31">
        <v>50.7</v>
      </c>
      <c r="G61" s="31">
        <v>2226</v>
      </c>
      <c r="H61" s="31">
        <v>50.1</v>
      </c>
      <c r="I61" s="31">
        <v>140</v>
      </c>
      <c r="J61" s="31">
        <v>20.2</v>
      </c>
      <c r="K61" s="31">
        <v>12997</v>
      </c>
      <c r="L61" s="31">
        <v>0</v>
      </c>
    </row>
    <row r="62" spans="1:12" x14ac:dyDescent="0.2">
      <c r="A62" s="63" t="s">
        <v>5750</v>
      </c>
      <c r="B62" s="31" t="s">
        <v>2372</v>
      </c>
      <c r="C62" s="31" t="s">
        <v>2374</v>
      </c>
      <c r="D62" s="31" t="s">
        <v>4133</v>
      </c>
      <c r="E62" s="30">
        <v>4</v>
      </c>
      <c r="F62" s="31">
        <v>77.3</v>
      </c>
      <c r="G62" s="31">
        <v>907.7</v>
      </c>
      <c r="H62" s="31">
        <v>77.8</v>
      </c>
      <c r="I62" s="31">
        <v>160</v>
      </c>
      <c r="J62" s="31">
        <v>-13.9</v>
      </c>
      <c r="K62" s="31">
        <v>12465</v>
      </c>
      <c r="L62" s="31">
        <v>-5</v>
      </c>
    </row>
    <row r="63" spans="1:12" x14ac:dyDescent="0.2">
      <c r="A63" s="63" t="s">
        <v>5750</v>
      </c>
      <c r="B63" s="31" t="s">
        <v>1901</v>
      </c>
      <c r="C63" s="31" t="s">
        <v>1903</v>
      </c>
      <c r="D63" s="31" t="s">
        <v>4135</v>
      </c>
      <c r="E63" s="30">
        <v>78</v>
      </c>
      <c r="F63" s="31">
        <v>-284.5</v>
      </c>
      <c r="G63" s="31">
        <v>21023</v>
      </c>
      <c r="H63" s="31">
        <v>-371.4</v>
      </c>
      <c r="I63" s="31">
        <v>155</v>
      </c>
      <c r="J63" s="31">
        <v>10.7</v>
      </c>
      <c r="K63" s="31">
        <v>12766</v>
      </c>
      <c r="L63" s="31">
        <v>1</v>
      </c>
    </row>
    <row r="64" spans="1:12" x14ac:dyDescent="0.2">
      <c r="A64" s="63" t="s">
        <v>5750</v>
      </c>
      <c r="B64" s="31" t="s">
        <v>2093</v>
      </c>
      <c r="C64" s="31" t="s">
        <v>2095</v>
      </c>
      <c r="D64" s="31" t="s">
        <v>4137</v>
      </c>
      <c r="E64" s="30">
        <v>15</v>
      </c>
      <c r="F64" s="31">
        <v>5.9</v>
      </c>
      <c r="G64" s="31">
        <v>3662.2</v>
      </c>
      <c r="H64" s="31">
        <v>2.5</v>
      </c>
      <c r="I64" s="31">
        <v>127</v>
      </c>
      <c r="J64" s="31">
        <v>10.6</v>
      </c>
      <c r="K64" s="31">
        <v>12170</v>
      </c>
      <c r="L64" s="31">
        <v>-2</v>
      </c>
    </row>
    <row r="65" spans="1:12" x14ac:dyDescent="0.2">
      <c r="A65" s="63" t="s">
        <v>5750</v>
      </c>
      <c r="B65" s="31" t="s">
        <v>1640</v>
      </c>
      <c r="C65" s="31" t="s">
        <v>1642</v>
      </c>
      <c r="D65" s="31" t="s">
        <v>4139</v>
      </c>
      <c r="E65" s="30">
        <v>26</v>
      </c>
      <c r="F65" s="31">
        <v>-28.2</v>
      </c>
      <c r="G65" s="31">
        <v>5444.8</v>
      </c>
      <c r="H65" s="31">
        <v>-22.1</v>
      </c>
      <c r="I65" s="31">
        <v>172</v>
      </c>
      <c r="J65" s="31">
        <v>0</v>
      </c>
      <c r="K65" s="31">
        <v>13550</v>
      </c>
      <c r="L65" s="31">
        <v>-5</v>
      </c>
    </row>
    <row r="66" spans="1:12" x14ac:dyDescent="0.2">
      <c r="A66" s="63" t="s">
        <v>5750</v>
      </c>
      <c r="B66" s="31" t="s">
        <v>2594</v>
      </c>
      <c r="C66" s="31" t="s">
        <v>2596</v>
      </c>
      <c r="D66" s="31" t="s">
        <v>4142</v>
      </c>
      <c r="E66" s="30">
        <v>1</v>
      </c>
      <c r="F66" s="31">
        <v>95.1</v>
      </c>
      <c r="G66" s="31">
        <v>648.70000000000005</v>
      </c>
      <c r="H66" s="31">
        <v>85.5</v>
      </c>
      <c r="I66" s="31">
        <v>88</v>
      </c>
      <c r="J66" s="31">
        <v>53.1</v>
      </c>
      <c r="K66" s="31">
        <v>13341</v>
      </c>
      <c r="L66" s="31">
        <v>-3</v>
      </c>
    </row>
    <row r="67" spans="1:12" x14ac:dyDescent="0.2">
      <c r="A67" s="63" t="s">
        <v>5750</v>
      </c>
      <c r="B67" s="31" t="s">
        <v>2381</v>
      </c>
      <c r="C67" s="31" t="s">
        <v>2383</v>
      </c>
      <c r="D67" s="31" t="s">
        <v>4143</v>
      </c>
      <c r="E67" s="30">
        <v>22</v>
      </c>
      <c r="F67" s="31">
        <v>-39.5</v>
      </c>
      <c r="G67" s="31">
        <v>5047.6000000000004</v>
      </c>
      <c r="H67" s="31">
        <v>-35.4</v>
      </c>
      <c r="I67" s="31">
        <v>148</v>
      </c>
      <c r="J67" s="31">
        <v>-5</v>
      </c>
      <c r="K67" s="31">
        <v>12246</v>
      </c>
      <c r="L67" s="31">
        <v>-3</v>
      </c>
    </row>
    <row r="68" spans="1:12" x14ac:dyDescent="0.2">
      <c r="A68" s="63" t="s">
        <v>5750</v>
      </c>
      <c r="B68" s="31" t="s">
        <v>1499</v>
      </c>
      <c r="C68" s="31" t="s">
        <v>1501</v>
      </c>
      <c r="D68" s="31" t="s">
        <v>4144</v>
      </c>
      <c r="E68" s="30">
        <v>11</v>
      </c>
      <c r="F68" s="31">
        <v>45.8</v>
      </c>
      <c r="G68" s="31">
        <v>2207</v>
      </c>
      <c r="H68" s="31">
        <v>50.5</v>
      </c>
      <c r="I68" s="31">
        <v>183</v>
      </c>
      <c r="J68" s="31">
        <v>-7</v>
      </c>
      <c r="K68" s="31">
        <v>13335</v>
      </c>
      <c r="L68" s="31">
        <v>-3</v>
      </c>
    </row>
    <row r="69" spans="1:12" x14ac:dyDescent="0.2">
      <c r="A69" s="63" t="s">
        <v>5750</v>
      </c>
      <c r="B69" s="31" t="s">
        <v>2216</v>
      </c>
      <c r="C69" s="31" t="s">
        <v>2218</v>
      </c>
      <c r="D69" s="31" t="s">
        <v>4145</v>
      </c>
      <c r="E69" s="30">
        <v>16</v>
      </c>
      <c r="F69" s="31">
        <v>-0.5</v>
      </c>
      <c r="G69" s="31">
        <v>3868.9</v>
      </c>
      <c r="H69" s="31">
        <v>-3.2</v>
      </c>
      <c r="I69" s="31">
        <v>213</v>
      </c>
      <c r="J69" s="31">
        <v>-53.3</v>
      </c>
      <c r="K69" s="31">
        <v>12992</v>
      </c>
      <c r="L69" s="31">
        <v>-9</v>
      </c>
    </row>
    <row r="70" spans="1:12" x14ac:dyDescent="0.2">
      <c r="A70" s="63" t="s">
        <v>5750</v>
      </c>
      <c r="B70" s="31" t="s">
        <v>2453</v>
      </c>
      <c r="C70" s="31" t="s">
        <v>2455</v>
      </c>
      <c r="D70" s="31" t="s">
        <v>4193</v>
      </c>
      <c r="E70" s="30">
        <v>12</v>
      </c>
      <c r="F70" s="31">
        <v>25.4</v>
      </c>
      <c r="G70" s="31">
        <v>2561.1999999999998</v>
      </c>
      <c r="H70" s="31">
        <v>32.6</v>
      </c>
      <c r="I70" s="31">
        <v>190</v>
      </c>
      <c r="J70" s="31">
        <v>-36.200000000000003</v>
      </c>
      <c r="K70" s="31">
        <v>12424</v>
      </c>
      <c r="L70" s="31">
        <v>-4</v>
      </c>
    </row>
    <row r="71" spans="1:12" x14ac:dyDescent="0.2">
      <c r="A71" s="63" t="s">
        <v>5750</v>
      </c>
      <c r="B71" s="31" t="s">
        <v>1982</v>
      </c>
      <c r="C71" s="31" t="s">
        <v>1984</v>
      </c>
      <c r="D71" s="31" t="s">
        <v>4196</v>
      </c>
      <c r="E71" s="30">
        <v>20</v>
      </c>
      <c r="F71" s="31">
        <v>1.4</v>
      </c>
      <c r="G71" s="31">
        <v>4397.3999999999996</v>
      </c>
      <c r="H71" s="31">
        <v>1.4</v>
      </c>
      <c r="I71" s="31">
        <v>190</v>
      </c>
      <c r="J71" s="31">
        <v>-11.4</v>
      </c>
      <c r="K71" s="31">
        <v>11698</v>
      </c>
      <c r="L71" s="31">
        <v>10</v>
      </c>
    </row>
    <row r="72" spans="1:12" x14ac:dyDescent="0.2">
      <c r="A72" s="63" t="s">
        <v>5750</v>
      </c>
      <c r="B72" s="31" t="s">
        <v>2057</v>
      </c>
      <c r="C72" s="31" t="s">
        <v>2059</v>
      </c>
      <c r="D72" s="31" t="s">
        <v>4200</v>
      </c>
      <c r="E72" s="30">
        <v>35</v>
      </c>
      <c r="F72" s="31">
        <v>-123.8</v>
      </c>
      <c r="G72" s="31">
        <v>8284.7999999999993</v>
      </c>
      <c r="H72" s="31">
        <v>-124</v>
      </c>
      <c r="I72" s="31">
        <v>125</v>
      </c>
      <c r="J72" s="31">
        <v>12.1</v>
      </c>
      <c r="K72" s="31">
        <v>12109</v>
      </c>
      <c r="L72" s="31">
        <v>-2</v>
      </c>
    </row>
    <row r="73" spans="1:12" x14ac:dyDescent="0.2">
      <c r="A73" s="63" t="s">
        <v>5750</v>
      </c>
      <c r="B73" s="31" t="s">
        <v>2420</v>
      </c>
      <c r="C73" s="31" t="s">
        <v>2422</v>
      </c>
      <c r="D73" s="31" t="s">
        <v>4203</v>
      </c>
      <c r="E73" s="30">
        <v>15</v>
      </c>
      <c r="F73" s="31">
        <v>5.9</v>
      </c>
      <c r="G73" s="31">
        <v>3803.2</v>
      </c>
      <c r="H73" s="31">
        <v>-1.4</v>
      </c>
      <c r="I73" s="31">
        <v>170</v>
      </c>
      <c r="J73" s="31">
        <v>-21.4</v>
      </c>
      <c r="K73" s="31">
        <v>13125</v>
      </c>
      <c r="L73" s="31">
        <v>-10</v>
      </c>
    </row>
    <row r="74" spans="1:12" x14ac:dyDescent="0.2">
      <c r="A74" s="63" t="s">
        <v>5750</v>
      </c>
      <c r="B74" s="31" t="s">
        <v>1880</v>
      </c>
      <c r="C74" s="31" t="s">
        <v>1882</v>
      </c>
      <c r="D74" s="31" t="s">
        <v>4207</v>
      </c>
      <c r="E74" s="30">
        <v>9</v>
      </c>
      <c r="F74" s="31">
        <v>55.6</v>
      </c>
      <c r="G74" s="31">
        <v>1935.1</v>
      </c>
      <c r="H74" s="31">
        <v>56.6</v>
      </c>
      <c r="I74" s="31">
        <v>168</v>
      </c>
      <c r="J74" s="31">
        <v>2.5</v>
      </c>
      <c r="K74" s="31">
        <v>13520</v>
      </c>
      <c r="L74" s="31">
        <v>-4</v>
      </c>
    </row>
    <row r="75" spans="1:12" x14ac:dyDescent="0.2">
      <c r="A75" s="63" t="s">
        <v>5750</v>
      </c>
      <c r="B75" s="31" t="s">
        <v>1808</v>
      </c>
      <c r="C75" s="31" t="s">
        <v>1810</v>
      </c>
      <c r="D75" s="31" t="s">
        <v>4208</v>
      </c>
      <c r="E75" s="30">
        <v>10</v>
      </c>
      <c r="F75" s="31">
        <v>50.7</v>
      </c>
      <c r="G75" s="31">
        <v>1874.6</v>
      </c>
      <c r="H75" s="31">
        <v>58</v>
      </c>
      <c r="I75" s="31">
        <v>168</v>
      </c>
      <c r="J75" s="31">
        <v>2.5</v>
      </c>
      <c r="K75" s="31">
        <v>13045</v>
      </c>
      <c r="L75" s="31">
        <v>-1</v>
      </c>
    </row>
    <row r="76" spans="1:12" x14ac:dyDescent="0.2">
      <c r="A76" s="63" t="s">
        <v>5750</v>
      </c>
      <c r="B76" s="31" t="s">
        <v>2159</v>
      </c>
      <c r="C76" s="31" t="s">
        <v>2161</v>
      </c>
      <c r="D76" s="31" t="s">
        <v>4209</v>
      </c>
      <c r="E76" s="30">
        <v>25</v>
      </c>
      <c r="F76" s="31">
        <v>-58.9</v>
      </c>
      <c r="G76" s="31">
        <v>5646.8</v>
      </c>
      <c r="H76" s="31">
        <v>-51.8</v>
      </c>
      <c r="I76" s="31">
        <v>185</v>
      </c>
      <c r="J76" s="31">
        <v>-32.5</v>
      </c>
      <c r="K76" s="31">
        <v>13273</v>
      </c>
      <c r="L76" s="31">
        <v>-12</v>
      </c>
    </row>
    <row r="77" spans="1:12" x14ac:dyDescent="0.2">
      <c r="A77" s="63" t="s">
        <v>5750</v>
      </c>
      <c r="B77" s="31" t="s">
        <v>1544</v>
      </c>
      <c r="C77" s="31" t="s">
        <v>1546</v>
      </c>
      <c r="D77" s="31" t="s">
        <v>4213</v>
      </c>
      <c r="E77" s="30">
        <v>21</v>
      </c>
      <c r="F77" s="31">
        <v>-3.5</v>
      </c>
      <c r="G77" s="31">
        <v>4364.1000000000004</v>
      </c>
      <c r="H77" s="31">
        <v>2.1</v>
      </c>
      <c r="I77" s="31">
        <v>156</v>
      </c>
      <c r="J77" s="31">
        <v>10.1</v>
      </c>
      <c r="K77" s="31">
        <v>13071</v>
      </c>
      <c r="L77" s="31">
        <v>-1</v>
      </c>
    </row>
    <row r="78" spans="1:12" x14ac:dyDescent="0.2">
      <c r="A78" s="63" t="s">
        <v>5750</v>
      </c>
      <c r="B78" s="31" t="s">
        <v>1607</v>
      </c>
      <c r="C78" s="31" t="s">
        <v>1609</v>
      </c>
      <c r="D78" s="31" t="s">
        <v>4215</v>
      </c>
      <c r="E78" s="30">
        <v>22</v>
      </c>
      <c r="F78" s="31">
        <v>-8.5</v>
      </c>
      <c r="G78" s="31">
        <v>5102.6000000000004</v>
      </c>
      <c r="H78" s="31">
        <v>-14.4</v>
      </c>
      <c r="I78" s="31">
        <v>188</v>
      </c>
      <c r="J78" s="31">
        <v>-10.1</v>
      </c>
      <c r="K78" s="31">
        <v>12832</v>
      </c>
      <c r="L78" s="31">
        <v>1</v>
      </c>
    </row>
    <row r="79" spans="1:12" x14ac:dyDescent="0.2">
      <c r="A79" s="63" t="s">
        <v>5750</v>
      </c>
      <c r="B79" s="31" t="s">
        <v>2384</v>
      </c>
      <c r="C79" s="31" t="s">
        <v>2386</v>
      </c>
      <c r="D79" s="31" t="s">
        <v>4217</v>
      </c>
      <c r="E79" s="30">
        <v>32</v>
      </c>
      <c r="F79" s="31">
        <v>-104.3</v>
      </c>
      <c r="G79" s="31">
        <v>6952.6</v>
      </c>
      <c r="H79" s="31">
        <v>-87.6</v>
      </c>
      <c r="I79" s="31">
        <v>143</v>
      </c>
      <c r="J79" s="31">
        <v>-1.3</v>
      </c>
      <c r="K79" s="31">
        <v>12151</v>
      </c>
      <c r="L79" s="31">
        <v>-2</v>
      </c>
    </row>
    <row r="80" spans="1:12" x14ac:dyDescent="0.2">
      <c r="A80" s="63" t="s">
        <v>5750</v>
      </c>
      <c r="B80" s="31" t="s">
        <v>1541</v>
      </c>
      <c r="C80" s="31" t="s">
        <v>1543</v>
      </c>
      <c r="D80" s="31" t="s">
        <v>4218</v>
      </c>
      <c r="E80" s="30">
        <v>19</v>
      </c>
      <c r="F80" s="31">
        <v>6.3</v>
      </c>
      <c r="G80" s="31">
        <v>4826.5</v>
      </c>
      <c r="H80" s="31">
        <v>-8.1999999999999993</v>
      </c>
      <c r="I80" s="31">
        <v>143</v>
      </c>
      <c r="J80" s="31">
        <v>18.3</v>
      </c>
      <c r="K80" s="31">
        <v>12977</v>
      </c>
      <c r="L80" s="31">
        <v>0</v>
      </c>
    </row>
    <row r="81" spans="1:12" x14ac:dyDescent="0.2">
      <c r="A81" s="63" t="s">
        <v>5750</v>
      </c>
      <c r="B81" s="31" t="s">
        <v>2054</v>
      </c>
      <c r="C81" s="31" t="s">
        <v>2056</v>
      </c>
      <c r="D81" s="31" t="s">
        <v>4222</v>
      </c>
      <c r="E81" s="30">
        <v>8</v>
      </c>
      <c r="F81" s="31">
        <v>51.4</v>
      </c>
      <c r="G81" s="31">
        <v>1636.4</v>
      </c>
      <c r="H81" s="31">
        <v>57.9</v>
      </c>
      <c r="I81" s="31">
        <v>159</v>
      </c>
      <c r="J81" s="31">
        <v>-13.2</v>
      </c>
      <c r="K81" s="31">
        <v>13365</v>
      </c>
      <c r="L81" s="31">
        <v>-12</v>
      </c>
    </row>
    <row r="82" spans="1:12" x14ac:dyDescent="0.2">
      <c r="A82" s="63" t="s">
        <v>5750</v>
      </c>
      <c r="B82" s="31" t="s">
        <v>1631</v>
      </c>
      <c r="C82" s="31" t="s">
        <v>1633</v>
      </c>
      <c r="D82" s="31" t="s">
        <v>4224</v>
      </c>
      <c r="E82" s="30">
        <v>19</v>
      </c>
      <c r="F82" s="31">
        <v>6.3</v>
      </c>
      <c r="G82" s="31">
        <v>3664.5</v>
      </c>
      <c r="H82" s="31">
        <v>17.8</v>
      </c>
      <c r="I82" s="31">
        <v>201</v>
      </c>
      <c r="J82" s="31">
        <v>-18.3</v>
      </c>
      <c r="K82" s="31">
        <v>13122</v>
      </c>
      <c r="L82" s="31">
        <v>-1</v>
      </c>
    </row>
    <row r="83" spans="1:12" x14ac:dyDescent="0.2">
      <c r="A83" s="63" t="s">
        <v>5750</v>
      </c>
      <c r="B83" s="31" t="s">
        <v>1535</v>
      </c>
      <c r="C83" s="31" t="s">
        <v>1537</v>
      </c>
      <c r="D83" s="31" t="s">
        <v>4230</v>
      </c>
      <c r="E83" s="30">
        <v>22</v>
      </c>
      <c r="F83" s="31">
        <v>-8.5</v>
      </c>
      <c r="G83" s="31">
        <v>4451.1000000000004</v>
      </c>
      <c r="H83" s="31">
        <v>0.2</v>
      </c>
      <c r="I83" s="31">
        <v>161</v>
      </c>
      <c r="J83" s="31">
        <v>7</v>
      </c>
      <c r="K83" s="31">
        <v>12642</v>
      </c>
      <c r="L83" s="31">
        <v>2</v>
      </c>
    </row>
    <row r="84" spans="1:12" x14ac:dyDescent="0.2">
      <c r="A84" s="63" t="s">
        <v>5750</v>
      </c>
      <c r="B84" s="31" t="s">
        <v>2483</v>
      </c>
      <c r="C84" s="31" t="s">
        <v>2485</v>
      </c>
      <c r="D84" s="31" t="s">
        <v>4231</v>
      </c>
      <c r="E84" s="30">
        <v>23</v>
      </c>
      <c r="F84" s="31">
        <v>-45.9</v>
      </c>
      <c r="G84" s="31">
        <v>4564.8</v>
      </c>
      <c r="H84" s="31">
        <v>-22.2</v>
      </c>
      <c r="I84" s="31">
        <v>178</v>
      </c>
      <c r="J84" s="31">
        <v>-27.3</v>
      </c>
      <c r="K84" s="31">
        <v>13401</v>
      </c>
      <c r="L84" s="31">
        <v>-13</v>
      </c>
    </row>
    <row r="85" spans="1:12" x14ac:dyDescent="0.2">
      <c r="A85" s="63" t="s">
        <v>5750</v>
      </c>
      <c r="B85" s="31" t="s">
        <v>2480</v>
      </c>
      <c r="C85" s="31" t="s">
        <v>2482</v>
      </c>
      <c r="D85" s="31" t="s">
        <v>4237</v>
      </c>
      <c r="E85" s="30">
        <v>21</v>
      </c>
      <c r="F85" s="31">
        <v>-33</v>
      </c>
      <c r="G85" s="31">
        <v>4518.6000000000004</v>
      </c>
      <c r="H85" s="31">
        <v>-21</v>
      </c>
      <c r="I85" s="31">
        <v>189</v>
      </c>
      <c r="J85" s="31">
        <v>-35.5</v>
      </c>
      <c r="K85" s="31">
        <v>13470</v>
      </c>
      <c r="L85" s="31">
        <v>-13</v>
      </c>
    </row>
    <row r="86" spans="1:12" x14ac:dyDescent="0.2">
      <c r="A86" s="63" t="s">
        <v>5750</v>
      </c>
      <c r="B86" s="31" t="s">
        <v>2588</v>
      </c>
      <c r="C86" s="31" t="s">
        <v>2590</v>
      </c>
      <c r="D86" s="31" t="s">
        <v>4608</v>
      </c>
      <c r="E86" s="30">
        <v>7</v>
      </c>
      <c r="F86" s="31">
        <v>65.5</v>
      </c>
      <c r="G86" s="31">
        <v>1291.9000000000001</v>
      </c>
      <c r="H86" s="31">
        <v>71</v>
      </c>
      <c r="I86" s="31">
        <v>190</v>
      </c>
      <c r="J86" s="31">
        <v>-11.4</v>
      </c>
      <c r="K86" s="31">
        <v>13184</v>
      </c>
      <c r="L86" s="31">
        <v>-2</v>
      </c>
    </row>
    <row r="87" spans="1:12" x14ac:dyDescent="0.2">
      <c r="A87" s="63" t="s">
        <v>5750</v>
      </c>
      <c r="B87" s="31" t="s">
        <v>1658</v>
      </c>
      <c r="C87" s="31" t="s">
        <v>1660</v>
      </c>
      <c r="D87" s="31" t="s">
        <v>4249</v>
      </c>
      <c r="E87" s="30">
        <v>17</v>
      </c>
      <c r="F87" s="31">
        <v>16.2</v>
      </c>
      <c r="G87" s="31">
        <v>3881.8</v>
      </c>
      <c r="H87" s="31">
        <v>12.9</v>
      </c>
      <c r="I87" s="31">
        <v>165</v>
      </c>
      <c r="J87" s="31">
        <v>4.4000000000000004</v>
      </c>
      <c r="K87" s="31">
        <v>13020</v>
      </c>
      <c r="L87" s="31">
        <v>-1</v>
      </c>
    </row>
    <row r="88" spans="1:12" x14ac:dyDescent="0.2">
      <c r="A88" s="63" t="s">
        <v>5750</v>
      </c>
      <c r="B88" s="31" t="s">
        <v>1820</v>
      </c>
      <c r="C88" s="31" t="s">
        <v>1822</v>
      </c>
      <c r="D88" s="31" t="s">
        <v>4250</v>
      </c>
      <c r="E88" s="30">
        <v>12</v>
      </c>
      <c r="F88" s="31">
        <v>40.799999999999997</v>
      </c>
      <c r="G88" s="31">
        <v>2291.6999999999998</v>
      </c>
      <c r="H88" s="31">
        <v>48.6</v>
      </c>
      <c r="I88" s="31">
        <v>147</v>
      </c>
      <c r="J88" s="31">
        <v>15.8</v>
      </c>
      <c r="K88" s="31">
        <v>12554</v>
      </c>
      <c r="L88" s="31">
        <v>3</v>
      </c>
    </row>
    <row r="89" spans="1:12" x14ac:dyDescent="0.2">
      <c r="A89" s="63" t="s">
        <v>5750</v>
      </c>
      <c r="B89" s="31" t="s">
        <v>2357</v>
      </c>
      <c r="C89" s="31" t="s">
        <v>2359</v>
      </c>
      <c r="D89" s="31" t="s">
        <v>4253</v>
      </c>
      <c r="E89" s="30">
        <v>21</v>
      </c>
      <c r="F89" s="31">
        <v>-33</v>
      </c>
      <c r="G89" s="31">
        <v>4175.5</v>
      </c>
      <c r="H89" s="31">
        <v>-11.6</v>
      </c>
      <c r="I89" s="31">
        <v>119</v>
      </c>
      <c r="J89" s="31">
        <v>16.5</v>
      </c>
      <c r="K89" s="31">
        <v>11246</v>
      </c>
      <c r="L89" s="31">
        <v>5</v>
      </c>
    </row>
    <row r="90" spans="1:12" x14ac:dyDescent="0.2">
      <c r="A90" s="63" t="s">
        <v>5750</v>
      </c>
      <c r="B90" s="31" t="s">
        <v>2459</v>
      </c>
      <c r="C90" s="31" t="s">
        <v>2461</v>
      </c>
      <c r="D90" s="31" t="s">
        <v>4257</v>
      </c>
      <c r="E90" s="30">
        <v>1</v>
      </c>
      <c r="F90" s="31">
        <v>96.8</v>
      </c>
      <c r="G90" s="31">
        <v>322.8</v>
      </c>
      <c r="H90" s="31">
        <v>93.8</v>
      </c>
      <c r="I90" s="31">
        <v>115</v>
      </c>
      <c r="J90" s="31">
        <v>19.5</v>
      </c>
      <c r="K90" s="31">
        <v>12782</v>
      </c>
      <c r="L90" s="31">
        <v>-7</v>
      </c>
    </row>
    <row r="91" spans="1:12" x14ac:dyDescent="0.2">
      <c r="A91" s="63" t="s">
        <v>5750</v>
      </c>
      <c r="B91" s="31" t="s">
        <v>1817</v>
      </c>
      <c r="C91" s="31" t="s">
        <v>1819</v>
      </c>
      <c r="D91" s="31" t="s">
        <v>4258</v>
      </c>
      <c r="E91" s="30">
        <v>23</v>
      </c>
      <c r="F91" s="31">
        <v>-13.4</v>
      </c>
      <c r="G91" s="31">
        <v>5095.2</v>
      </c>
      <c r="H91" s="31">
        <v>-14.3</v>
      </c>
      <c r="I91" s="31">
        <v>163</v>
      </c>
      <c r="J91" s="31">
        <v>5.7</v>
      </c>
      <c r="K91" s="31">
        <v>12670</v>
      </c>
      <c r="L91" s="31">
        <v>2</v>
      </c>
    </row>
    <row r="92" spans="1:12" x14ac:dyDescent="0.2">
      <c r="A92" s="63" t="s">
        <v>5750</v>
      </c>
      <c r="B92" s="31" t="s">
        <v>1709</v>
      </c>
      <c r="C92" s="31" t="s">
        <v>1711</v>
      </c>
      <c r="D92" s="31" t="s">
        <v>4262</v>
      </c>
      <c r="E92" s="30">
        <v>13</v>
      </c>
      <c r="F92" s="31">
        <v>35.9</v>
      </c>
      <c r="G92" s="31">
        <v>2624.1</v>
      </c>
      <c r="H92" s="31">
        <v>41.2</v>
      </c>
      <c r="I92" s="31">
        <v>161</v>
      </c>
      <c r="J92" s="31">
        <v>7</v>
      </c>
      <c r="K92" s="31">
        <v>12351</v>
      </c>
      <c r="L92" s="31">
        <v>5</v>
      </c>
    </row>
    <row r="93" spans="1:12" x14ac:dyDescent="0.2">
      <c r="A93" s="63" t="s">
        <v>5750</v>
      </c>
      <c r="B93" s="31" t="s">
        <v>1700</v>
      </c>
      <c r="C93" s="31" t="s">
        <v>1702</v>
      </c>
      <c r="D93" s="31" t="s">
        <v>4269</v>
      </c>
      <c r="E93" s="30">
        <v>22</v>
      </c>
      <c r="F93" s="31">
        <v>-8.5</v>
      </c>
      <c r="G93" s="31">
        <v>4536.1000000000004</v>
      </c>
      <c r="H93" s="31">
        <v>-1.7</v>
      </c>
      <c r="I93" s="31">
        <v>152</v>
      </c>
      <c r="J93" s="31">
        <v>12.6</v>
      </c>
      <c r="K93" s="31">
        <v>12079</v>
      </c>
      <c r="L93" s="31">
        <v>7</v>
      </c>
    </row>
    <row r="94" spans="1:12" x14ac:dyDescent="0.2">
      <c r="A94" s="63" t="s">
        <v>5750</v>
      </c>
      <c r="B94" s="31" t="s">
        <v>1979</v>
      </c>
      <c r="C94" s="31" t="s">
        <v>1981</v>
      </c>
      <c r="D94" s="31" t="s">
        <v>4271</v>
      </c>
      <c r="E94" s="30">
        <v>15</v>
      </c>
      <c r="F94" s="31">
        <v>26.1</v>
      </c>
      <c r="G94" s="31">
        <v>3129.1</v>
      </c>
      <c r="H94" s="31">
        <v>29.8</v>
      </c>
      <c r="I94" s="31">
        <v>157</v>
      </c>
      <c r="J94" s="31">
        <v>9.5</v>
      </c>
      <c r="K94" s="31">
        <v>12380</v>
      </c>
      <c r="L94" s="31">
        <v>4</v>
      </c>
    </row>
    <row r="95" spans="1:12" x14ac:dyDescent="0.2">
      <c r="A95" s="63" t="s">
        <v>5750</v>
      </c>
      <c r="B95" s="31" t="s">
        <v>1502</v>
      </c>
      <c r="C95" s="31" t="s">
        <v>1504</v>
      </c>
      <c r="D95" s="31" t="s">
        <v>4272</v>
      </c>
      <c r="E95" s="30">
        <v>15</v>
      </c>
      <c r="F95" s="31">
        <v>26.1</v>
      </c>
      <c r="G95" s="31">
        <v>3029.6</v>
      </c>
      <c r="H95" s="31">
        <v>32.1</v>
      </c>
      <c r="I95" s="31">
        <v>120</v>
      </c>
      <c r="J95" s="31">
        <v>32.9</v>
      </c>
      <c r="K95" s="31">
        <v>13570</v>
      </c>
      <c r="L95" s="31">
        <v>-5</v>
      </c>
    </row>
    <row r="96" spans="1:12" x14ac:dyDescent="0.2">
      <c r="A96" s="63" t="s">
        <v>5750</v>
      </c>
      <c r="B96" s="31" t="s">
        <v>1472</v>
      </c>
      <c r="C96" s="31" t="s">
        <v>1474</v>
      </c>
      <c r="D96" s="31" t="s">
        <v>4273</v>
      </c>
      <c r="E96" s="30">
        <v>11</v>
      </c>
      <c r="F96" s="31">
        <v>45.8</v>
      </c>
      <c r="G96" s="31">
        <v>2280.1</v>
      </c>
      <c r="H96" s="31">
        <v>48.9</v>
      </c>
      <c r="I96" s="31">
        <v>115</v>
      </c>
      <c r="J96" s="31">
        <v>36</v>
      </c>
      <c r="K96" s="31">
        <v>13578</v>
      </c>
      <c r="L96" s="31">
        <v>-5</v>
      </c>
    </row>
    <row r="97" spans="1:12" x14ac:dyDescent="0.2">
      <c r="A97" s="63" t="s">
        <v>5750</v>
      </c>
      <c r="B97" s="31" t="s">
        <v>2360</v>
      </c>
      <c r="C97" s="31" t="s">
        <v>2362</v>
      </c>
      <c r="D97" s="31" t="s">
        <v>4274</v>
      </c>
      <c r="E97" s="30">
        <v>17</v>
      </c>
      <c r="F97" s="31">
        <v>-7</v>
      </c>
      <c r="G97" s="31">
        <v>3796.8</v>
      </c>
      <c r="H97" s="31">
        <v>-1.2</v>
      </c>
      <c r="I97" s="31">
        <v>135</v>
      </c>
      <c r="J97" s="31">
        <v>4.5999999999999996</v>
      </c>
      <c r="K97" s="31">
        <v>12327</v>
      </c>
      <c r="L97" s="31">
        <v>-4</v>
      </c>
    </row>
    <row r="98" spans="1:12" x14ac:dyDescent="0.2">
      <c r="A98" s="63" t="s">
        <v>5750</v>
      </c>
      <c r="B98" s="31" t="s">
        <v>2363</v>
      </c>
      <c r="C98" s="31" t="s">
        <v>2365</v>
      </c>
      <c r="D98" s="31" t="s">
        <v>4275</v>
      </c>
      <c r="E98" s="30">
        <v>28</v>
      </c>
      <c r="F98" s="31">
        <v>-78.400000000000006</v>
      </c>
      <c r="G98" s="31">
        <v>6126.8</v>
      </c>
      <c r="H98" s="31">
        <v>-65</v>
      </c>
      <c r="I98" s="31">
        <v>168</v>
      </c>
      <c r="J98" s="31">
        <v>-19.899999999999999</v>
      </c>
      <c r="K98" s="31">
        <v>13184</v>
      </c>
      <c r="L98" s="31">
        <v>-11</v>
      </c>
    </row>
    <row r="99" spans="1:12" x14ac:dyDescent="0.2">
      <c r="A99" s="63" t="s">
        <v>5750</v>
      </c>
      <c r="B99" s="31" t="s">
        <v>1517</v>
      </c>
      <c r="C99" s="31" t="s">
        <v>1519</v>
      </c>
      <c r="D99" s="31" t="s">
        <v>4276</v>
      </c>
      <c r="E99" s="30">
        <v>16</v>
      </c>
      <c r="F99" s="31">
        <v>21.1</v>
      </c>
      <c r="G99" s="31">
        <v>3410.2</v>
      </c>
      <c r="H99" s="31">
        <v>23.5</v>
      </c>
      <c r="I99" s="31">
        <v>139</v>
      </c>
      <c r="J99" s="31">
        <v>20.9</v>
      </c>
      <c r="K99" s="31">
        <v>13503</v>
      </c>
      <c r="L99" s="31">
        <v>-4</v>
      </c>
    </row>
    <row r="100" spans="1:12" x14ac:dyDescent="0.2">
      <c r="A100" s="63" t="s">
        <v>5750</v>
      </c>
      <c r="B100" s="31" t="s">
        <v>2501</v>
      </c>
      <c r="C100" s="31" t="s">
        <v>2503</v>
      </c>
      <c r="D100" s="31" t="s">
        <v>4278</v>
      </c>
      <c r="E100" s="30">
        <v>16</v>
      </c>
      <c r="F100" s="31">
        <v>-0.5</v>
      </c>
      <c r="G100" s="31">
        <v>3391.7</v>
      </c>
      <c r="H100" s="31">
        <v>9.9</v>
      </c>
      <c r="I100" s="31">
        <v>179</v>
      </c>
      <c r="J100" s="31">
        <v>-28.1</v>
      </c>
      <c r="K100" s="31">
        <v>12574</v>
      </c>
      <c r="L100" s="31">
        <v>-6</v>
      </c>
    </row>
    <row r="101" spans="1:12" x14ac:dyDescent="0.2">
      <c r="A101" s="63" t="s">
        <v>5750</v>
      </c>
      <c r="B101" s="31" t="s">
        <v>2366</v>
      </c>
      <c r="C101" s="31" t="s">
        <v>2368</v>
      </c>
      <c r="D101" s="31" t="s">
        <v>4279</v>
      </c>
      <c r="E101" s="30">
        <v>10</v>
      </c>
      <c r="F101" s="31">
        <v>38.4</v>
      </c>
      <c r="G101" s="31">
        <v>2270.4</v>
      </c>
      <c r="H101" s="31">
        <v>40.5</v>
      </c>
      <c r="I101" s="31">
        <v>151</v>
      </c>
      <c r="J101" s="31">
        <v>-7.2</v>
      </c>
      <c r="K101" s="31">
        <v>12475</v>
      </c>
      <c r="L101" s="31">
        <v>-5</v>
      </c>
    </row>
    <row r="102" spans="1:12" x14ac:dyDescent="0.2">
      <c r="A102" s="63" t="s">
        <v>5750</v>
      </c>
      <c r="B102" s="31" t="s">
        <v>2243</v>
      </c>
      <c r="C102" s="31" t="s">
        <v>2245</v>
      </c>
      <c r="D102" s="31" t="s">
        <v>4280</v>
      </c>
      <c r="E102" s="30">
        <v>11</v>
      </c>
      <c r="F102" s="31">
        <v>31.9</v>
      </c>
      <c r="G102" s="31">
        <v>2371.6</v>
      </c>
      <c r="H102" s="31">
        <v>37.799999999999997</v>
      </c>
      <c r="I102" s="31">
        <v>177</v>
      </c>
      <c r="J102" s="31">
        <v>-26.6</v>
      </c>
      <c r="K102" s="31">
        <v>13450</v>
      </c>
      <c r="L102" s="31">
        <v>-13</v>
      </c>
    </row>
    <row r="103" spans="1:12" x14ac:dyDescent="0.2">
      <c r="A103" s="63" t="s">
        <v>5750</v>
      </c>
      <c r="B103" s="31" t="s">
        <v>1697</v>
      </c>
      <c r="C103" s="31" t="s">
        <v>1699</v>
      </c>
      <c r="D103" s="31" t="s">
        <v>4282</v>
      </c>
      <c r="E103" s="30">
        <v>14</v>
      </c>
      <c r="F103" s="31">
        <v>31</v>
      </c>
      <c r="G103" s="31">
        <v>2856.7</v>
      </c>
      <c r="H103" s="31">
        <v>35.9</v>
      </c>
      <c r="I103" s="31">
        <v>155</v>
      </c>
      <c r="J103" s="31">
        <v>10.7</v>
      </c>
      <c r="K103" s="31">
        <v>11902</v>
      </c>
      <c r="L103" s="31">
        <v>8</v>
      </c>
    </row>
    <row r="104" spans="1:12" x14ac:dyDescent="0.2">
      <c r="A104" s="63" t="s">
        <v>5750</v>
      </c>
      <c r="B104" s="31" t="s">
        <v>1652</v>
      </c>
      <c r="C104" s="31" t="s">
        <v>1654</v>
      </c>
      <c r="D104" s="31" t="s">
        <v>4285</v>
      </c>
      <c r="E104" s="30">
        <v>25</v>
      </c>
      <c r="F104" s="31">
        <v>-23.2</v>
      </c>
      <c r="G104" s="31">
        <v>5725.4</v>
      </c>
      <c r="H104" s="31">
        <v>-28.4</v>
      </c>
      <c r="I104" s="31">
        <v>166</v>
      </c>
      <c r="J104" s="31">
        <v>3.8</v>
      </c>
      <c r="K104" s="31">
        <v>13451</v>
      </c>
      <c r="L104" s="31">
        <v>-4</v>
      </c>
    </row>
    <row r="105" spans="1:12" x14ac:dyDescent="0.2">
      <c r="A105" s="63" t="s">
        <v>5750</v>
      </c>
      <c r="B105" s="31" t="s">
        <v>2477</v>
      </c>
      <c r="C105" s="31" t="s">
        <v>2479</v>
      </c>
      <c r="D105" s="31" t="s">
        <v>4286</v>
      </c>
      <c r="E105" s="30">
        <v>14</v>
      </c>
      <c r="F105" s="31">
        <v>12.4</v>
      </c>
      <c r="G105" s="31">
        <v>3236.8</v>
      </c>
      <c r="H105" s="31">
        <v>14.1</v>
      </c>
      <c r="I105" s="31">
        <v>167</v>
      </c>
      <c r="J105" s="31">
        <v>-19.100000000000001</v>
      </c>
      <c r="K105" s="31">
        <v>13068</v>
      </c>
      <c r="L105" s="31">
        <v>-10</v>
      </c>
    </row>
    <row r="106" spans="1:12" x14ac:dyDescent="0.2">
      <c r="A106" s="63" t="s">
        <v>5750</v>
      </c>
      <c r="B106" s="31" t="s">
        <v>2204</v>
      </c>
      <c r="C106" s="31" t="s">
        <v>2206</v>
      </c>
      <c r="D106" s="31" t="s">
        <v>4292</v>
      </c>
      <c r="E106" s="30">
        <v>15</v>
      </c>
      <c r="F106" s="31">
        <v>5.9</v>
      </c>
      <c r="G106" s="31">
        <v>2927.5</v>
      </c>
      <c r="H106" s="31">
        <v>22.6</v>
      </c>
      <c r="I106" s="31">
        <v>196</v>
      </c>
      <c r="J106" s="31">
        <v>-40.700000000000003</v>
      </c>
      <c r="K106" s="31">
        <v>13291</v>
      </c>
      <c r="L106" s="31">
        <v>-12</v>
      </c>
    </row>
    <row r="107" spans="1:12" x14ac:dyDescent="0.2">
      <c r="A107" s="63" t="s">
        <v>5750</v>
      </c>
      <c r="B107" s="31" t="s">
        <v>2048</v>
      </c>
      <c r="C107" s="31" t="s">
        <v>2050</v>
      </c>
      <c r="D107" s="31" t="s">
        <v>4295</v>
      </c>
      <c r="E107" s="30">
        <v>12</v>
      </c>
      <c r="F107" s="31">
        <v>25.4</v>
      </c>
      <c r="G107" s="31">
        <v>2481.1999999999998</v>
      </c>
      <c r="H107" s="31">
        <v>34.799999999999997</v>
      </c>
      <c r="I107" s="31">
        <v>150</v>
      </c>
      <c r="J107" s="31">
        <v>-6.5</v>
      </c>
      <c r="K107" s="31">
        <v>12759</v>
      </c>
      <c r="L107" s="31">
        <v>-7</v>
      </c>
    </row>
    <row r="108" spans="1:12" x14ac:dyDescent="0.2">
      <c r="A108" s="63" t="s">
        <v>5750</v>
      </c>
      <c r="B108" s="31" t="s">
        <v>1676</v>
      </c>
      <c r="C108" s="31" t="s">
        <v>1678</v>
      </c>
      <c r="D108" s="31" t="s">
        <v>4296</v>
      </c>
      <c r="E108" s="30">
        <v>2</v>
      </c>
      <c r="F108" s="31">
        <v>90.1</v>
      </c>
      <c r="G108" s="31">
        <v>600.70000000000005</v>
      </c>
      <c r="H108" s="31">
        <v>86.5</v>
      </c>
      <c r="I108" s="31">
        <v>70</v>
      </c>
      <c r="J108" s="31">
        <v>64.5</v>
      </c>
      <c r="K108" s="31">
        <v>11994</v>
      </c>
      <c r="L108" s="31">
        <v>7</v>
      </c>
    </row>
    <row r="109" spans="1:12" x14ac:dyDescent="0.2">
      <c r="A109" s="63" t="s">
        <v>5750</v>
      </c>
      <c r="B109" s="31" t="s">
        <v>1733</v>
      </c>
      <c r="C109" s="31" t="s">
        <v>1735</v>
      </c>
      <c r="D109" s="31" t="s">
        <v>4298</v>
      </c>
      <c r="E109" s="30">
        <v>15</v>
      </c>
      <c r="F109" s="31">
        <v>26.1</v>
      </c>
      <c r="G109" s="31">
        <v>3150.8</v>
      </c>
      <c r="H109" s="31">
        <v>29.3</v>
      </c>
      <c r="I109" s="31">
        <v>131</v>
      </c>
      <c r="J109" s="31">
        <v>25.9</v>
      </c>
      <c r="K109" s="31">
        <v>13563</v>
      </c>
      <c r="L109" s="31">
        <v>-5</v>
      </c>
    </row>
    <row r="110" spans="1:12" x14ac:dyDescent="0.2">
      <c r="A110" s="63" t="s">
        <v>5750</v>
      </c>
      <c r="B110" s="31" t="s">
        <v>2375</v>
      </c>
      <c r="C110" s="31" t="s">
        <v>2377</v>
      </c>
      <c r="D110" s="31" t="s">
        <v>4307</v>
      </c>
      <c r="E110" s="30">
        <v>7</v>
      </c>
      <c r="F110" s="31">
        <v>57.8</v>
      </c>
      <c r="G110" s="31">
        <v>1468.1</v>
      </c>
      <c r="H110" s="31">
        <v>62.5</v>
      </c>
      <c r="I110" s="31">
        <v>144</v>
      </c>
      <c r="J110" s="31">
        <v>-2</v>
      </c>
      <c r="K110" s="31">
        <v>13317</v>
      </c>
      <c r="L110" s="31">
        <v>-12</v>
      </c>
    </row>
    <row r="111" spans="1:12" x14ac:dyDescent="0.2">
      <c r="A111" s="63" t="s">
        <v>5750</v>
      </c>
      <c r="B111" s="31" t="s">
        <v>2378</v>
      </c>
      <c r="C111" s="31" t="s">
        <v>2380</v>
      </c>
      <c r="D111" s="31" t="s">
        <v>4309</v>
      </c>
      <c r="E111" s="30">
        <v>8</v>
      </c>
      <c r="F111" s="31">
        <v>51.4</v>
      </c>
      <c r="G111" s="31">
        <v>1541.6</v>
      </c>
      <c r="H111" s="31">
        <v>60.5</v>
      </c>
      <c r="I111" s="31">
        <v>129</v>
      </c>
      <c r="J111" s="31">
        <v>9.1</v>
      </c>
      <c r="K111" s="31">
        <v>13004</v>
      </c>
      <c r="L111" s="31">
        <v>-9</v>
      </c>
    </row>
    <row r="112" spans="1:12" x14ac:dyDescent="0.2">
      <c r="A112" s="63" t="s">
        <v>5750</v>
      </c>
      <c r="B112" s="31" t="s">
        <v>2387</v>
      </c>
      <c r="C112" s="31" t="s">
        <v>2389</v>
      </c>
      <c r="D112" s="31" t="s">
        <v>4310</v>
      </c>
      <c r="E112" s="30">
        <v>16</v>
      </c>
      <c r="F112" s="31">
        <v>-0.5</v>
      </c>
      <c r="G112" s="31">
        <v>3076.8</v>
      </c>
      <c r="H112" s="31">
        <v>18.5</v>
      </c>
      <c r="I112" s="31">
        <v>153</v>
      </c>
      <c r="J112" s="31">
        <v>-8.6999999999999993</v>
      </c>
      <c r="K112" s="31">
        <v>12798</v>
      </c>
      <c r="L112" s="31">
        <v>-8</v>
      </c>
    </row>
    <row r="113" spans="1:12" x14ac:dyDescent="0.2">
      <c r="A113" s="63" t="s">
        <v>5750</v>
      </c>
      <c r="B113" s="31" t="s">
        <v>1511</v>
      </c>
      <c r="C113" s="31" t="s">
        <v>1513</v>
      </c>
      <c r="D113" s="31" t="s">
        <v>4315</v>
      </c>
      <c r="E113" s="30">
        <v>19</v>
      </c>
      <c r="F113" s="31">
        <v>6.3</v>
      </c>
      <c r="G113" s="31">
        <v>4477.8999999999996</v>
      </c>
      <c r="H113" s="31">
        <v>-0.4</v>
      </c>
      <c r="I113" s="31">
        <v>168</v>
      </c>
      <c r="J113" s="31">
        <v>2.5</v>
      </c>
      <c r="K113" s="31">
        <v>13524</v>
      </c>
      <c r="L113" s="31">
        <v>-4</v>
      </c>
    </row>
    <row r="114" spans="1:12" x14ac:dyDescent="0.2">
      <c r="A114" s="63" t="s">
        <v>5750</v>
      </c>
      <c r="B114" s="31" t="s">
        <v>1949</v>
      </c>
      <c r="C114" s="31" t="s">
        <v>1951</v>
      </c>
      <c r="D114" s="31" t="s">
        <v>4316</v>
      </c>
      <c r="E114" s="30">
        <v>17</v>
      </c>
      <c r="F114" s="31">
        <v>16.2</v>
      </c>
      <c r="G114" s="31">
        <v>3507.3</v>
      </c>
      <c r="H114" s="31">
        <v>21.3</v>
      </c>
      <c r="I114" s="31">
        <v>177</v>
      </c>
      <c r="J114" s="31">
        <v>-3.2</v>
      </c>
      <c r="K114" s="31">
        <v>12799</v>
      </c>
      <c r="L114" s="31">
        <v>1</v>
      </c>
    </row>
    <row r="115" spans="1:12" x14ac:dyDescent="0.2">
      <c r="A115" s="63" t="s">
        <v>5750</v>
      </c>
      <c r="B115" s="31" t="s">
        <v>1601</v>
      </c>
      <c r="C115" s="31" t="s">
        <v>1603</v>
      </c>
      <c r="D115" s="31" t="s">
        <v>4322</v>
      </c>
      <c r="E115" s="30">
        <v>38</v>
      </c>
      <c r="F115" s="31">
        <v>-87.3</v>
      </c>
      <c r="G115" s="31">
        <v>8017.1</v>
      </c>
      <c r="H115" s="31">
        <v>-79.8</v>
      </c>
      <c r="I115" s="31">
        <v>232</v>
      </c>
      <c r="J115" s="31">
        <v>-37.9</v>
      </c>
      <c r="K115" s="31">
        <v>13213</v>
      </c>
      <c r="L115" s="31">
        <v>-2</v>
      </c>
    </row>
    <row r="116" spans="1:12" x14ac:dyDescent="0.2">
      <c r="A116" s="63" t="s">
        <v>5750</v>
      </c>
      <c r="B116" s="31" t="s">
        <v>1667</v>
      </c>
      <c r="C116" s="31" t="s">
        <v>1669</v>
      </c>
      <c r="D116" s="31" t="s">
        <v>4328</v>
      </c>
      <c r="E116" s="30">
        <v>16</v>
      </c>
      <c r="F116" s="31">
        <v>21.1</v>
      </c>
      <c r="G116" s="31">
        <v>3529.5</v>
      </c>
      <c r="H116" s="31">
        <v>20.8</v>
      </c>
      <c r="I116" s="31">
        <v>179</v>
      </c>
      <c r="J116" s="31">
        <v>-4.4000000000000004</v>
      </c>
      <c r="K116" s="31">
        <v>12549</v>
      </c>
      <c r="L116" s="31">
        <v>3</v>
      </c>
    </row>
    <row r="117" spans="1:12" x14ac:dyDescent="0.2">
      <c r="A117" s="63" t="s">
        <v>5750</v>
      </c>
      <c r="B117" s="31" t="s">
        <v>2294</v>
      </c>
      <c r="C117" s="31" t="s">
        <v>2296</v>
      </c>
      <c r="D117" s="31" t="s">
        <v>4329</v>
      </c>
      <c r="E117" s="30">
        <v>21</v>
      </c>
      <c r="F117" s="31">
        <v>-33</v>
      </c>
      <c r="G117" s="31">
        <v>5060.5</v>
      </c>
      <c r="H117" s="31">
        <v>-35.799999999999997</v>
      </c>
      <c r="I117" s="31">
        <v>152</v>
      </c>
      <c r="J117" s="31">
        <v>-8</v>
      </c>
      <c r="K117" s="31">
        <v>13025</v>
      </c>
      <c r="L117" s="31">
        <v>-9</v>
      </c>
    </row>
    <row r="118" spans="1:12" x14ac:dyDescent="0.2">
      <c r="A118" s="63" t="s">
        <v>5750</v>
      </c>
      <c r="B118" s="31" t="s">
        <v>1847</v>
      </c>
      <c r="C118" s="31" t="s">
        <v>1849</v>
      </c>
      <c r="D118" s="31" t="s">
        <v>4330</v>
      </c>
      <c r="E118" s="30">
        <v>18</v>
      </c>
      <c r="F118" s="31">
        <v>11.3</v>
      </c>
      <c r="G118" s="31">
        <v>3806</v>
      </c>
      <c r="H118" s="31">
        <v>14.6</v>
      </c>
      <c r="I118" s="31">
        <v>182</v>
      </c>
      <c r="J118" s="31">
        <v>-6.3</v>
      </c>
      <c r="K118" s="31">
        <v>13376</v>
      </c>
      <c r="L118" s="31">
        <v>-3</v>
      </c>
    </row>
    <row r="119" spans="1:12" x14ac:dyDescent="0.2">
      <c r="A119" s="63" t="s">
        <v>5750</v>
      </c>
      <c r="B119" s="31" t="s">
        <v>1850</v>
      </c>
      <c r="C119" s="31" t="s">
        <v>1852</v>
      </c>
      <c r="D119" s="31" t="s">
        <v>4331</v>
      </c>
      <c r="E119" s="30">
        <v>3</v>
      </c>
      <c r="F119" s="31">
        <v>85.2</v>
      </c>
      <c r="G119" s="31">
        <v>586.29999999999995</v>
      </c>
      <c r="H119" s="31">
        <v>86.9</v>
      </c>
      <c r="I119" s="31">
        <v>183</v>
      </c>
      <c r="J119" s="31">
        <v>-7</v>
      </c>
      <c r="K119" s="31">
        <v>13021</v>
      </c>
      <c r="L119" s="31">
        <v>-1</v>
      </c>
    </row>
    <row r="120" spans="1:12" x14ac:dyDescent="0.2">
      <c r="A120" s="63" t="s">
        <v>5750</v>
      </c>
      <c r="B120" s="31" t="s">
        <v>1751</v>
      </c>
      <c r="C120" s="31" t="s">
        <v>1753</v>
      </c>
      <c r="D120" s="31" t="s">
        <v>4332</v>
      </c>
      <c r="E120" s="30">
        <v>1</v>
      </c>
      <c r="F120" s="31">
        <v>95.1</v>
      </c>
      <c r="G120" s="31">
        <v>161.4</v>
      </c>
      <c r="H120" s="31">
        <v>96.4</v>
      </c>
      <c r="I120" s="31">
        <v>174</v>
      </c>
      <c r="J120" s="31">
        <v>-1.3</v>
      </c>
      <c r="K120" s="31">
        <v>13311</v>
      </c>
      <c r="L120" s="31">
        <v>-3</v>
      </c>
    </row>
    <row r="121" spans="1:12" x14ac:dyDescent="0.2">
      <c r="A121" s="63" t="s">
        <v>5750</v>
      </c>
      <c r="B121" s="31" t="s">
        <v>2549</v>
      </c>
      <c r="C121" s="31" t="s">
        <v>2551</v>
      </c>
      <c r="D121" s="31" t="s">
        <v>4334</v>
      </c>
      <c r="E121" s="30">
        <v>21</v>
      </c>
      <c r="F121" s="31">
        <v>-33</v>
      </c>
      <c r="G121" s="31">
        <v>5349.5</v>
      </c>
      <c r="H121" s="31">
        <v>-43.7</v>
      </c>
      <c r="I121" s="31">
        <v>116</v>
      </c>
      <c r="J121" s="31">
        <v>18.8</v>
      </c>
      <c r="K121" s="31">
        <v>11753</v>
      </c>
      <c r="L121" s="31">
        <v>1</v>
      </c>
    </row>
    <row r="122" spans="1:12" x14ac:dyDescent="0.2">
      <c r="A122" s="63" t="s">
        <v>5750</v>
      </c>
      <c r="B122" s="31" t="s">
        <v>2015</v>
      </c>
      <c r="C122" s="31" t="s">
        <v>2017</v>
      </c>
      <c r="D122" s="31" t="s">
        <v>4335</v>
      </c>
      <c r="E122" s="30">
        <v>1</v>
      </c>
      <c r="F122" s="31">
        <v>96.8</v>
      </c>
      <c r="G122" s="31">
        <v>182.6</v>
      </c>
      <c r="H122" s="31">
        <v>97.6</v>
      </c>
      <c r="I122" s="31">
        <v>129</v>
      </c>
      <c r="J122" s="31">
        <v>9.1</v>
      </c>
      <c r="K122" s="31">
        <v>13603</v>
      </c>
      <c r="L122" s="31">
        <v>-14</v>
      </c>
    </row>
    <row r="123" spans="1:12" x14ac:dyDescent="0.2">
      <c r="A123" s="63" t="s">
        <v>5750</v>
      </c>
      <c r="B123" s="31" t="s">
        <v>1706</v>
      </c>
      <c r="C123" s="31" t="s">
        <v>1708</v>
      </c>
      <c r="D123" s="31" t="s">
        <v>4336</v>
      </c>
      <c r="E123" s="30">
        <v>21</v>
      </c>
      <c r="F123" s="31">
        <v>-3.5</v>
      </c>
      <c r="G123" s="31">
        <v>4711.3999999999996</v>
      </c>
      <c r="H123" s="31">
        <v>-5.7</v>
      </c>
      <c r="I123" s="31">
        <v>153</v>
      </c>
      <c r="J123" s="31">
        <v>12</v>
      </c>
      <c r="K123" s="31">
        <v>12534</v>
      </c>
      <c r="L123" s="31">
        <v>3</v>
      </c>
    </row>
    <row r="124" spans="1:12" x14ac:dyDescent="0.2">
      <c r="A124" s="63" t="s">
        <v>5750</v>
      </c>
      <c r="B124" s="31" t="s">
        <v>2270</v>
      </c>
      <c r="C124" s="31" t="s">
        <v>2272</v>
      </c>
      <c r="D124" s="31" t="s">
        <v>4339</v>
      </c>
      <c r="E124" s="30">
        <v>11</v>
      </c>
      <c r="F124" s="31">
        <v>31.9</v>
      </c>
      <c r="G124" s="31">
        <v>2297.1999999999998</v>
      </c>
      <c r="H124" s="31">
        <v>39.799999999999997</v>
      </c>
      <c r="I124" s="31">
        <v>135</v>
      </c>
      <c r="J124" s="31">
        <v>4.5999999999999996</v>
      </c>
      <c r="K124" s="31">
        <v>11130</v>
      </c>
      <c r="L124" s="31">
        <v>6</v>
      </c>
    </row>
    <row r="125" spans="1:12" x14ac:dyDescent="0.2">
      <c r="A125" s="63" t="s">
        <v>5750</v>
      </c>
      <c r="B125" s="31" t="s">
        <v>1664</v>
      </c>
      <c r="C125" s="31" t="s">
        <v>1666</v>
      </c>
      <c r="D125" s="31" t="s">
        <v>4342</v>
      </c>
      <c r="E125" s="30">
        <v>22</v>
      </c>
      <c r="F125" s="31">
        <v>-8.5</v>
      </c>
      <c r="G125" s="31">
        <v>4755.8</v>
      </c>
      <c r="H125" s="31">
        <v>-6.6</v>
      </c>
      <c r="I125" s="31">
        <v>217</v>
      </c>
      <c r="J125" s="31">
        <v>-28.4</v>
      </c>
      <c r="K125" s="31">
        <v>12343</v>
      </c>
      <c r="L125" s="31">
        <v>5</v>
      </c>
    </row>
    <row r="126" spans="1:12" x14ac:dyDescent="0.2">
      <c r="A126" s="63" t="s">
        <v>5750</v>
      </c>
      <c r="B126" s="31" t="s">
        <v>2165</v>
      </c>
      <c r="C126" s="31" t="s">
        <v>2167</v>
      </c>
      <c r="D126" s="31" t="s">
        <v>4343</v>
      </c>
      <c r="E126" s="30">
        <v>0</v>
      </c>
      <c r="F126" s="31">
        <v>103.2</v>
      </c>
      <c r="G126" s="31">
        <v>0</v>
      </c>
      <c r="H126" s="31">
        <v>102.6</v>
      </c>
      <c r="I126" s="31">
        <v>14</v>
      </c>
      <c r="J126" s="31">
        <v>94.6</v>
      </c>
      <c r="K126" s="31">
        <v>12914</v>
      </c>
      <c r="L126" s="31">
        <v>-9</v>
      </c>
    </row>
    <row r="127" spans="1:12" x14ac:dyDescent="0.2">
      <c r="A127" s="63" t="s">
        <v>5750</v>
      </c>
      <c r="B127" s="31" t="s">
        <v>1691</v>
      </c>
      <c r="C127" s="31" t="s">
        <v>1693</v>
      </c>
      <c r="D127" s="31" t="s">
        <v>4344</v>
      </c>
      <c r="E127" s="30">
        <v>18</v>
      </c>
      <c r="F127" s="31">
        <v>11.3</v>
      </c>
      <c r="G127" s="31">
        <v>3874.9</v>
      </c>
      <c r="H127" s="31">
        <v>13.1</v>
      </c>
      <c r="I127" s="31">
        <v>179</v>
      </c>
      <c r="J127" s="31">
        <v>-4.4000000000000004</v>
      </c>
      <c r="K127" s="31">
        <v>13182</v>
      </c>
      <c r="L127" s="31">
        <v>-2</v>
      </c>
    </row>
    <row r="128" spans="1:12" x14ac:dyDescent="0.2">
      <c r="A128" s="63" t="s">
        <v>5750</v>
      </c>
      <c r="B128" s="31" t="s">
        <v>1598</v>
      </c>
      <c r="C128" s="31" t="s">
        <v>1600</v>
      </c>
      <c r="D128" s="31" t="s">
        <v>4348</v>
      </c>
      <c r="E128" s="30">
        <v>5</v>
      </c>
      <c r="F128" s="31">
        <v>75.400000000000006</v>
      </c>
      <c r="G128" s="31">
        <v>927.1</v>
      </c>
      <c r="H128" s="31">
        <v>79.2</v>
      </c>
      <c r="I128" s="31">
        <v>194</v>
      </c>
      <c r="J128" s="31">
        <v>-13.9</v>
      </c>
      <c r="K128" s="31">
        <v>13066</v>
      </c>
      <c r="L128" s="31">
        <v>-1</v>
      </c>
    </row>
    <row r="129" spans="1:12" x14ac:dyDescent="0.2">
      <c r="A129" s="63" t="s">
        <v>5750</v>
      </c>
      <c r="B129" s="31" t="s">
        <v>1514</v>
      </c>
      <c r="C129" s="31" t="s">
        <v>1516</v>
      </c>
      <c r="D129" s="31" t="s">
        <v>4349</v>
      </c>
      <c r="E129" s="30">
        <v>15</v>
      </c>
      <c r="F129" s="31">
        <v>26.1</v>
      </c>
      <c r="G129" s="31">
        <v>3318.2</v>
      </c>
      <c r="H129" s="31">
        <v>25.6</v>
      </c>
      <c r="I129" s="31">
        <v>146</v>
      </c>
      <c r="J129" s="31">
        <v>16.399999999999999</v>
      </c>
      <c r="K129" s="31">
        <v>13789</v>
      </c>
      <c r="L129" s="31">
        <v>-7</v>
      </c>
    </row>
    <row r="130" spans="1:12" x14ac:dyDescent="0.2">
      <c r="A130" s="63" t="s">
        <v>5750</v>
      </c>
      <c r="B130" s="31" t="s">
        <v>1505</v>
      </c>
      <c r="C130" s="31" t="s">
        <v>1507</v>
      </c>
      <c r="D130" s="31" t="s">
        <v>4351</v>
      </c>
      <c r="E130" s="30">
        <v>22</v>
      </c>
      <c r="F130" s="31">
        <v>-8.5</v>
      </c>
      <c r="G130" s="31">
        <v>4977.3</v>
      </c>
      <c r="H130" s="31">
        <v>-11.6</v>
      </c>
      <c r="I130" s="31">
        <v>122</v>
      </c>
      <c r="J130" s="31">
        <v>31.6</v>
      </c>
      <c r="K130" s="31">
        <v>14083</v>
      </c>
      <c r="L130" s="31">
        <v>-9</v>
      </c>
    </row>
    <row r="131" spans="1:12" x14ac:dyDescent="0.2">
      <c r="A131" s="63" t="s">
        <v>5750</v>
      </c>
      <c r="B131" s="31" t="s">
        <v>1886</v>
      </c>
      <c r="C131" s="31" t="s">
        <v>1888</v>
      </c>
      <c r="D131" s="31" t="s">
        <v>4353</v>
      </c>
      <c r="E131" s="30">
        <v>18</v>
      </c>
      <c r="F131" s="31">
        <v>11.3</v>
      </c>
      <c r="G131" s="31">
        <v>3735.7</v>
      </c>
      <c r="H131" s="31">
        <v>16.2</v>
      </c>
      <c r="I131" s="31">
        <v>181</v>
      </c>
      <c r="J131" s="31">
        <v>-5.7</v>
      </c>
      <c r="K131" s="31">
        <v>13172</v>
      </c>
      <c r="L131" s="31">
        <v>-2</v>
      </c>
    </row>
    <row r="132" spans="1:12" x14ac:dyDescent="0.2">
      <c r="A132" s="63" t="s">
        <v>5750</v>
      </c>
      <c r="B132" s="31" t="s">
        <v>1628</v>
      </c>
      <c r="C132" s="31" t="s">
        <v>1630</v>
      </c>
      <c r="D132" s="31" t="s">
        <v>4356</v>
      </c>
      <c r="E132" s="30">
        <v>26</v>
      </c>
      <c r="F132" s="31">
        <v>-28.2</v>
      </c>
      <c r="G132" s="31">
        <v>5131.3</v>
      </c>
      <c r="H132" s="31">
        <v>-15.1</v>
      </c>
      <c r="I132" s="31">
        <v>211</v>
      </c>
      <c r="J132" s="31">
        <v>-24.6</v>
      </c>
      <c r="K132" s="31">
        <v>11017</v>
      </c>
      <c r="L132" s="31">
        <v>15</v>
      </c>
    </row>
    <row r="133" spans="1:12" x14ac:dyDescent="0.2">
      <c r="A133" s="63" t="s">
        <v>5750</v>
      </c>
      <c r="B133" s="31" t="s">
        <v>2468</v>
      </c>
      <c r="C133" s="31" t="s">
        <v>2470</v>
      </c>
      <c r="D133" s="31" t="s">
        <v>4357</v>
      </c>
      <c r="E133" s="30">
        <v>18</v>
      </c>
      <c r="F133" s="31">
        <v>-13.5</v>
      </c>
      <c r="G133" s="31">
        <v>3869.8</v>
      </c>
      <c r="H133" s="31">
        <v>-3.2</v>
      </c>
      <c r="I133" s="31">
        <v>177</v>
      </c>
      <c r="J133" s="31">
        <v>-26.6</v>
      </c>
      <c r="K133" s="31">
        <v>11286</v>
      </c>
      <c r="L133" s="31">
        <v>5</v>
      </c>
    </row>
    <row r="134" spans="1:12" x14ac:dyDescent="0.2">
      <c r="A134" s="63" t="s">
        <v>5750</v>
      </c>
      <c r="B134" s="31" t="s">
        <v>1961</v>
      </c>
      <c r="C134" s="31" t="s">
        <v>1963</v>
      </c>
      <c r="D134" s="31" t="s">
        <v>4358</v>
      </c>
      <c r="E134" s="30">
        <v>18</v>
      </c>
      <c r="F134" s="31">
        <v>11.3</v>
      </c>
      <c r="G134" s="31">
        <v>4036.3</v>
      </c>
      <c r="H134" s="31">
        <v>9.5</v>
      </c>
      <c r="I134" s="31">
        <v>191</v>
      </c>
      <c r="J134" s="31">
        <v>-12</v>
      </c>
      <c r="K134" s="31">
        <v>12895</v>
      </c>
      <c r="L134" s="31">
        <v>0</v>
      </c>
    </row>
    <row r="135" spans="1:12" x14ac:dyDescent="0.2">
      <c r="A135" s="63" t="s">
        <v>5750</v>
      </c>
      <c r="B135" s="31" t="s">
        <v>2321</v>
      </c>
      <c r="C135" s="31" t="s">
        <v>2323</v>
      </c>
      <c r="D135" s="31" t="s">
        <v>4362</v>
      </c>
      <c r="E135" s="30">
        <v>19</v>
      </c>
      <c r="F135" s="31">
        <v>-20</v>
      </c>
      <c r="G135" s="31">
        <v>4239.3</v>
      </c>
      <c r="H135" s="31">
        <v>-13.3</v>
      </c>
      <c r="I135" s="31">
        <v>161</v>
      </c>
      <c r="J135" s="31">
        <v>-14.7</v>
      </c>
      <c r="K135" s="31">
        <v>12336</v>
      </c>
      <c r="L135" s="31">
        <v>-4</v>
      </c>
    </row>
    <row r="136" spans="1:12" x14ac:dyDescent="0.2">
      <c r="A136" s="63" t="s">
        <v>5750</v>
      </c>
      <c r="B136" s="31" t="s">
        <v>1430</v>
      </c>
      <c r="C136" s="31" t="s">
        <v>1432</v>
      </c>
      <c r="D136" s="31" t="s">
        <v>4364</v>
      </c>
      <c r="E136" s="30">
        <v>10</v>
      </c>
      <c r="F136" s="31">
        <v>50.7</v>
      </c>
      <c r="G136" s="31">
        <v>1930.1</v>
      </c>
      <c r="H136" s="31">
        <v>56.7</v>
      </c>
      <c r="I136" s="31">
        <v>142</v>
      </c>
      <c r="J136" s="31">
        <v>19</v>
      </c>
      <c r="K136" s="31">
        <v>11877</v>
      </c>
      <c r="L136" s="31">
        <v>8</v>
      </c>
    </row>
    <row r="137" spans="1:12" x14ac:dyDescent="0.2">
      <c r="A137" s="63" t="s">
        <v>5750</v>
      </c>
      <c r="B137" s="31" t="s">
        <v>2411</v>
      </c>
      <c r="C137" s="31" t="s">
        <v>2413</v>
      </c>
      <c r="D137" s="31" t="s">
        <v>4373</v>
      </c>
      <c r="E137" s="30">
        <v>16</v>
      </c>
      <c r="F137" s="31">
        <v>-0.5</v>
      </c>
      <c r="G137" s="31">
        <v>3309.4</v>
      </c>
      <c r="H137" s="31">
        <v>12.1</v>
      </c>
      <c r="I137" s="31">
        <v>169</v>
      </c>
      <c r="J137" s="31">
        <v>-20.6</v>
      </c>
      <c r="K137" s="31">
        <v>12569</v>
      </c>
      <c r="L137" s="31">
        <v>-6</v>
      </c>
    </row>
    <row r="138" spans="1:12" x14ac:dyDescent="0.2">
      <c r="A138" s="63" t="s">
        <v>5750</v>
      </c>
      <c r="B138" s="31" t="s">
        <v>1595</v>
      </c>
      <c r="C138" s="31" t="s">
        <v>1597</v>
      </c>
      <c r="D138" s="31" t="s">
        <v>4381</v>
      </c>
      <c r="E138" s="30">
        <v>1</v>
      </c>
      <c r="F138" s="31">
        <v>95.1</v>
      </c>
      <c r="G138" s="31">
        <v>163.19999999999999</v>
      </c>
      <c r="H138" s="31">
        <v>96.3</v>
      </c>
      <c r="I138" s="31">
        <v>96</v>
      </c>
      <c r="J138" s="31">
        <v>48</v>
      </c>
      <c r="K138" s="31">
        <v>12847</v>
      </c>
      <c r="L138" s="31">
        <v>1</v>
      </c>
    </row>
    <row r="139" spans="1:12" x14ac:dyDescent="0.2">
      <c r="A139" s="63" t="s">
        <v>5750</v>
      </c>
      <c r="B139" s="31" t="s">
        <v>1913</v>
      </c>
      <c r="C139" s="31" t="s">
        <v>1915</v>
      </c>
      <c r="D139" s="31" t="s">
        <v>4382</v>
      </c>
      <c r="E139" s="30">
        <v>29</v>
      </c>
      <c r="F139" s="31">
        <v>-43</v>
      </c>
      <c r="G139" s="31">
        <v>6629</v>
      </c>
      <c r="H139" s="31">
        <v>-48.7</v>
      </c>
      <c r="I139" s="31">
        <v>202</v>
      </c>
      <c r="J139" s="31">
        <v>-19</v>
      </c>
      <c r="K139" s="31">
        <v>12181</v>
      </c>
      <c r="L139" s="31">
        <v>6</v>
      </c>
    </row>
    <row r="140" spans="1:12" x14ac:dyDescent="0.2">
      <c r="A140" s="63" t="s">
        <v>5750</v>
      </c>
      <c r="B140" s="31" t="s">
        <v>2543</v>
      </c>
      <c r="C140" s="31" t="s">
        <v>2545</v>
      </c>
      <c r="D140" s="31" t="s">
        <v>4383</v>
      </c>
      <c r="E140" s="30">
        <v>22</v>
      </c>
      <c r="F140" s="31">
        <v>-39.5</v>
      </c>
      <c r="G140" s="31">
        <v>5104.3999999999996</v>
      </c>
      <c r="H140" s="31">
        <v>-37</v>
      </c>
      <c r="I140" s="31">
        <v>166</v>
      </c>
      <c r="J140" s="31">
        <v>-18.399999999999999</v>
      </c>
      <c r="K140" s="31">
        <v>12369</v>
      </c>
      <c r="L140" s="31">
        <v>-4</v>
      </c>
    </row>
    <row r="141" spans="1:12" x14ac:dyDescent="0.2">
      <c r="A141" s="63" t="s">
        <v>5750</v>
      </c>
      <c r="B141" s="31" t="s">
        <v>2135</v>
      </c>
      <c r="C141" s="31" t="s">
        <v>2137</v>
      </c>
      <c r="D141" s="31" t="s">
        <v>4384</v>
      </c>
      <c r="E141" s="30">
        <v>24</v>
      </c>
      <c r="F141" s="31">
        <v>-52.4</v>
      </c>
      <c r="G141" s="31">
        <v>5035.1000000000004</v>
      </c>
      <c r="H141" s="31">
        <v>-35.1</v>
      </c>
      <c r="I141" s="31">
        <v>176</v>
      </c>
      <c r="J141" s="31">
        <v>-25.8</v>
      </c>
      <c r="K141" s="31">
        <v>12954</v>
      </c>
      <c r="L141" s="31">
        <v>-9</v>
      </c>
    </row>
    <row r="142" spans="1:12" x14ac:dyDescent="0.2">
      <c r="A142" s="63" t="s">
        <v>5750</v>
      </c>
      <c r="B142" s="31" t="s">
        <v>2090</v>
      </c>
      <c r="C142" s="31" t="s">
        <v>2092</v>
      </c>
      <c r="D142" s="31" t="s">
        <v>4385</v>
      </c>
      <c r="E142" s="30">
        <v>14</v>
      </c>
      <c r="F142" s="31">
        <v>12.4</v>
      </c>
      <c r="G142" s="31">
        <v>2846.1</v>
      </c>
      <c r="H142" s="31">
        <v>24.8</v>
      </c>
      <c r="I142" s="31">
        <v>156</v>
      </c>
      <c r="J142" s="31">
        <v>-11</v>
      </c>
      <c r="K142" s="31">
        <v>12021</v>
      </c>
      <c r="L142" s="31">
        <v>-1</v>
      </c>
    </row>
    <row r="143" spans="1:12" x14ac:dyDescent="0.2">
      <c r="A143" s="63" t="s">
        <v>5750</v>
      </c>
      <c r="B143" s="31" t="s">
        <v>1559</v>
      </c>
      <c r="C143" s="31" t="s">
        <v>1561</v>
      </c>
      <c r="D143" s="31" t="s">
        <v>4390</v>
      </c>
      <c r="E143" s="30">
        <v>1</v>
      </c>
      <c r="F143" s="31">
        <v>95.1</v>
      </c>
      <c r="G143" s="31">
        <v>173.4</v>
      </c>
      <c r="H143" s="31">
        <v>96.1</v>
      </c>
      <c r="I143" s="31">
        <v>24</v>
      </c>
      <c r="J143" s="31">
        <v>93.5</v>
      </c>
      <c r="K143" s="31">
        <v>12958</v>
      </c>
      <c r="L143" s="31">
        <v>0</v>
      </c>
    </row>
    <row r="144" spans="1:12" x14ac:dyDescent="0.2">
      <c r="A144" s="63" t="s">
        <v>5750</v>
      </c>
      <c r="B144" s="31" t="s">
        <v>1523</v>
      </c>
      <c r="C144" s="31" t="s">
        <v>1525</v>
      </c>
      <c r="D144" s="31" t="s">
        <v>4391</v>
      </c>
      <c r="E144" s="30">
        <v>8</v>
      </c>
      <c r="F144" s="31">
        <v>60.6</v>
      </c>
      <c r="G144" s="31">
        <v>1634.1</v>
      </c>
      <c r="H144" s="31">
        <v>63.4</v>
      </c>
      <c r="I144" s="31">
        <v>168</v>
      </c>
      <c r="J144" s="31">
        <v>2.5</v>
      </c>
      <c r="K144" s="31">
        <v>13697</v>
      </c>
      <c r="L144" s="31">
        <v>-6</v>
      </c>
    </row>
    <row r="145" spans="1:12" x14ac:dyDescent="0.2">
      <c r="A145" s="63" t="s">
        <v>5750</v>
      </c>
      <c r="B145" s="31" t="s">
        <v>2492</v>
      </c>
      <c r="C145" s="31" t="s">
        <v>2494</v>
      </c>
      <c r="D145" s="31" t="s">
        <v>4394</v>
      </c>
      <c r="E145" s="30">
        <v>17</v>
      </c>
      <c r="F145" s="31">
        <v>-7</v>
      </c>
      <c r="G145" s="31">
        <v>3564.6</v>
      </c>
      <c r="H145" s="31">
        <v>5.0999999999999996</v>
      </c>
      <c r="I145" s="31">
        <v>205</v>
      </c>
      <c r="J145" s="31">
        <v>-47.4</v>
      </c>
      <c r="K145" s="31">
        <v>13269</v>
      </c>
      <c r="L145" s="31">
        <v>-12</v>
      </c>
    </row>
    <row r="146" spans="1:12" x14ac:dyDescent="0.2">
      <c r="A146" s="63" t="s">
        <v>5750</v>
      </c>
      <c r="B146" s="31" t="s">
        <v>2318</v>
      </c>
      <c r="C146" s="31" t="s">
        <v>2320</v>
      </c>
      <c r="D146" s="31" t="s">
        <v>4395</v>
      </c>
      <c r="E146" s="30">
        <v>12</v>
      </c>
      <c r="F146" s="31">
        <v>25.4</v>
      </c>
      <c r="G146" s="31">
        <v>2650.5</v>
      </c>
      <c r="H146" s="31">
        <v>30.1</v>
      </c>
      <c r="I146" s="31">
        <v>158</v>
      </c>
      <c r="J146" s="31">
        <v>-12.5</v>
      </c>
      <c r="K146" s="31">
        <v>12743</v>
      </c>
      <c r="L146" s="31">
        <v>-7</v>
      </c>
    </row>
    <row r="147" spans="1:12" x14ac:dyDescent="0.2">
      <c r="A147" s="63" t="s">
        <v>5750</v>
      </c>
      <c r="B147" s="31" t="s">
        <v>1715</v>
      </c>
      <c r="C147" s="31" t="s">
        <v>1717</v>
      </c>
      <c r="D147" s="31" t="s">
        <v>4397</v>
      </c>
      <c r="E147" s="30">
        <v>12</v>
      </c>
      <c r="F147" s="31">
        <v>40.799999999999997</v>
      </c>
      <c r="G147" s="31">
        <v>2665.7</v>
      </c>
      <c r="H147" s="31">
        <v>40.200000000000003</v>
      </c>
      <c r="I147" s="31">
        <v>165</v>
      </c>
      <c r="J147" s="31">
        <v>4.4000000000000004</v>
      </c>
      <c r="K147" s="31">
        <v>12401</v>
      </c>
      <c r="L147" s="31">
        <v>4</v>
      </c>
    </row>
    <row r="148" spans="1:12" x14ac:dyDescent="0.2">
      <c r="A148" s="63" t="s">
        <v>5750</v>
      </c>
      <c r="B148" s="31" t="s">
        <v>2297</v>
      </c>
      <c r="C148" s="31" t="s">
        <v>2299</v>
      </c>
      <c r="D148" s="31" t="s">
        <v>4403</v>
      </c>
      <c r="E148" s="30">
        <v>20</v>
      </c>
      <c r="F148" s="31">
        <v>-26.5</v>
      </c>
      <c r="G148" s="31">
        <v>4336.8</v>
      </c>
      <c r="H148" s="31">
        <v>-16</v>
      </c>
      <c r="I148" s="31">
        <v>179</v>
      </c>
      <c r="J148" s="31">
        <v>-28.1</v>
      </c>
      <c r="K148" s="31">
        <v>13695</v>
      </c>
      <c r="L148" s="31">
        <v>-15</v>
      </c>
    </row>
    <row r="149" spans="1:12" x14ac:dyDescent="0.2">
      <c r="A149" s="63" t="s">
        <v>5750</v>
      </c>
      <c r="B149" s="31" t="s">
        <v>2282</v>
      </c>
      <c r="C149" s="31" t="s">
        <v>2284</v>
      </c>
      <c r="D149" s="31" t="s">
        <v>4449</v>
      </c>
      <c r="E149" s="30">
        <v>20</v>
      </c>
      <c r="F149" s="31">
        <v>-26.5</v>
      </c>
      <c r="G149" s="31">
        <v>4497.8</v>
      </c>
      <c r="H149" s="31">
        <v>-20.399999999999999</v>
      </c>
      <c r="I149" s="31">
        <v>180</v>
      </c>
      <c r="J149" s="31">
        <v>-28.8</v>
      </c>
      <c r="K149" s="31">
        <v>12570</v>
      </c>
      <c r="L149" s="31">
        <v>-6</v>
      </c>
    </row>
    <row r="150" spans="1:12" x14ac:dyDescent="0.2">
      <c r="A150" s="63" t="s">
        <v>5750</v>
      </c>
      <c r="B150" s="31" t="s">
        <v>2432</v>
      </c>
      <c r="C150" s="31" t="s">
        <v>2434</v>
      </c>
      <c r="D150" s="31" t="s">
        <v>4455</v>
      </c>
      <c r="E150" s="30">
        <v>34</v>
      </c>
      <c r="F150" s="31">
        <v>-117.3</v>
      </c>
      <c r="G150" s="31">
        <v>7933.4</v>
      </c>
      <c r="H150" s="31">
        <v>-114.4</v>
      </c>
      <c r="I150" s="31">
        <v>124</v>
      </c>
      <c r="J150" s="31">
        <v>12.8</v>
      </c>
      <c r="K150" s="31">
        <v>10228</v>
      </c>
      <c r="L150" s="31">
        <v>14</v>
      </c>
    </row>
    <row r="151" spans="1:12" x14ac:dyDescent="0.2">
      <c r="A151" s="63" t="s">
        <v>5750</v>
      </c>
      <c r="B151" s="31" t="s">
        <v>1943</v>
      </c>
      <c r="C151" s="31" t="s">
        <v>1945</v>
      </c>
      <c r="D151" s="31" t="s">
        <v>4461</v>
      </c>
      <c r="E151" s="30">
        <v>26</v>
      </c>
      <c r="F151" s="31">
        <v>-28.2</v>
      </c>
      <c r="G151" s="31">
        <v>5608</v>
      </c>
      <c r="H151" s="31">
        <v>-25.8</v>
      </c>
      <c r="I151" s="31">
        <v>210</v>
      </c>
      <c r="J151" s="31">
        <v>-24</v>
      </c>
      <c r="K151" s="31">
        <v>12709</v>
      </c>
      <c r="L151" s="31">
        <v>2</v>
      </c>
    </row>
    <row r="152" spans="1:12" x14ac:dyDescent="0.2">
      <c r="A152" s="63" t="s">
        <v>5750</v>
      </c>
      <c r="B152" s="31" t="s">
        <v>1679</v>
      </c>
      <c r="C152" s="31" t="s">
        <v>1681</v>
      </c>
      <c r="D152" s="31" t="s">
        <v>4486</v>
      </c>
      <c r="E152" s="30">
        <v>18</v>
      </c>
      <c r="F152" s="31">
        <v>11.3</v>
      </c>
      <c r="G152" s="31">
        <v>3773.2</v>
      </c>
      <c r="H152" s="31">
        <v>15.4</v>
      </c>
      <c r="I152" s="31">
        <v>201</v>
      </c>
      <c r="J152" s="31">
        <v>-18.3</v>
      </c>
      <c r="K152" s="31">
        <v>12734</v>
      </c>
      <c r="L152" s="31">
        <v>2</v>
      </c>
    </row>
    <row r="153" spans="1:12" x14ac:dyDescent="0.2">
      <c r="A153" s="63" t="s">
        <v>5750</v>
      </c>
      <c r="B153" s="31" t="s">
        <v>2564</v>
      </c>
      <c r="C153" s="31" t="s">
        <v>2566</v>
      </c>
      <c r="D153" s="31" t="s">
        <v>4499</v>
      </c>
      <c r="E153" s="30">
        <v>17</v>
      </c>
      <c r="F153" s="31">
        <v>-7</v>
      </c>
      <c r="G153" s="31">
        <v>3583.6</v>
      </c>
      <c r="H153" s="31">
        <v>4.5999999999999996</v>
      </c>
      <c r="I153" s="31">
        <v>152</v>
      </c>
      <c r="J153" s="31">
        <v>-8</v>
      </c>
      <c r="K153" s="31">
        <v>12377</v>
      </c>
      <c r="L153" s="31">
        <v>-4</v>
      </c>
    </row>
    <row r="154" spans="1:12" x14ac:dyDescent="0.2">
      <c r="A154" s="63" t="s">
        <v>5750</v>
      </c>
      <c r="B154" s="31" t="s">
        <v>1490</v>
      </c>
      <c r="C154" s="31" t="s">
        <v>1492</v>
      </c>
      <c r="D154" s="31" t="s">
        <v>4500</v>
      </c>
      <c r="E154" s="30">
        <v>9</v>
      </c>
      <c r="F154" s="31">
        <v>55.6</v>
      </c>
      <c r="G154" s="31">
        <v>2153.9</v>
      </c>
      <c r="H154" s="31">
        <v>51.7</v>
      </c>
      <c r="I154" s="31">
        <v>99</v>
      </c>
      <c r="J154" s="31">
        <v>46.1</v>
      </c>
      <c r="K154" s="31">
        <v>12331</v>
      </c>
      <c r="L154" s="31">
        <v>5</v>
      </c>
    </row>
    <row r="155" spans="1:12" x14ac:dyDescent="0.2">
      <c r="A155" s="63" t="s">
        <v>5750</v>
      </c>
      <c r="B155" s="31" t="s">
        <v>1550</v>
      </c>
      <c r="C155" s="31" t="s">
        <v>1552</v>
      </c>
      <c r="D155" s="31" t="s">
        <v>4508</v>
      </c>
      <c r="E155" s="30">
        <v>11</v>
      </c>
      <c r="F155" s="31">
        <v>45.8</v>
      </c>
      <c r="G155" s="31">
        <v>2237.1</v>
      </c>
      <c r="H155" s="31">
        <v>49.8</v>
      </c>
      <c r="I155" s="31">
        <v>159</v>
      </c>
      <c r="J155" s="31">
        <v>8.1999999999999993</v>
      </c>
      <c r="K155" s="31">
        <v>12617</v>
      </c>
      <c r="L155" s="31">
        <v>3</v>
      </c>
    </row>
    <row r="156" spans="1:12" x14ac:dyDescent="0.2">
      <c r="A156" s="63" t="s">
        <v>5750</v>
      </c>
      <c r="B156" s="31" t="s">
        <v>1907</v>
      </c>
      <c r="C156" s="31" t="s">
        <v>1909</v>
      </c>
      <c r="D156" s="31" t="s">
        <v>4509</v>
      </c>
      <c r="E156" s="30">
        <v>23</v>
      </c>
      <c r="F156" s="31">
        <v>-13.4</v>
      </c>
      <c r="G156" s="31">
        <v>4841.8</v>
      </c>
      <c r="H156" s="31">
        <v>-8.6</v>
      </c>
      <c r="I156" s="31">
        <v>197</v>
      </c>
      <c r="J156" s="31">
        <v>-15.8</v>
      </c>
      <c r="K156" s="31">
        <v>11716</v>
      </c>
      <c r="L156" s="31">
        <v>9</v>
      </c>
    </row>
    <row r="157" spans="1:12" x14ac:dyDescent="0.2">
      <c r="A157" s="63" t="s">
        <v>5750</v>
      </c>
      <c r="B157" s="31" t="s">
        <v>2579</v>
      </c>
      <c r="C157" s="31" t="s">
        <v>2581</v>
      </c>
      <c r="D157" s="31" t="s">
        <v>4510</v>
      </c>
      <c r="E157" s="30">
        <v>20</v>
      </c>
      <c r="F157" s="31">
        <v>-26.5</v>
      </c>
      <c r="G157" s="31">
        <v>4303.1000000000004</v>
      </c>
      <c r="H157" s="31">
        <v>-15.1</v>
      </c>
      <c r="I157" s="31">
        <v>217</v>
      </c>
      <c r="J157" s="31">
        <v>-56.3</v>
      </c>
      <c r="K157" s="31">
        <v>12172</v>
      </c>
      <c r="L157" s="31">
        <v>-2</v>
      </c>
    </row>
    <row r="158" spans="1:12" x14ac:dyDescent="0.2">
      <c r="A158" s="63" t="s">
        <v>5750</v>
      </c>
      <c r="B158" s="31" t="s">
        <v>1580</v>
      </c>
      <c r="C158" s="31" t="s">
        <v>1582</v>
      </c>
      <c r="D158" s="31" t="s">
        <v>4516</v>
      </c>
      <c r="E158" s="30">
        <v>12</v>
      </c>
      <c r="F158" s="31">
        <v>40.799999999999997</v>
      </c>
      <c r="G158" s="31">
        <v>2212.1</v>
      </c>
      <c r="H158" s="31">
        <v>50.4</v>
      </c>
      <c r="I158" s="31">
        <v>190</v>
      </c>
      <c r="J158" s="31">
        <v>-11.4</v>
      </c>
      <c r="K158" s="31">
        <v>11198</v>
      </c>
      <c r="L158" s="31">
        <v>13</v>
      </c>
    </row>
    <row r="159" spans="1:12" x14ac:dyDescent="0.2">
      <c r="A159" s="63" t="s">
        <v>5750</v>
      </c>
      <c r="B159" s="31" t="s">
        <v>1634</v>
      </c>
      <c r="C159" s="31" t="s">
        <v>1636</v>
      </c>
      <c r="D159" s="31" t="s">
        <v>4517</v>
      </c>
      <c r="E159" s="30">
        <v>23</v>
      </c>
      <c r="F159" s="31">
        <v>-13.4</v>
      </c>
      <c r="G159" s="31">
        <v>5228.8</v>
      </c>
      <c r="H159" s="31">
        <v>-17.3</v>
      </c>
      <c r="I159" s="31">
        <v>215</v>
      </c>
      <c r="J159" s="31">
        <v>-27.2</v>
      </c>
      <c r="K159" s="31">
        <v>13379</v>
      </c>
      <c r="L159" s="31">
        <v>-3</v>
      </c>
    </row>
    <row r="160" spans="1:12" x14ac:dyDescent="0.2">
      <c r="A160" s="63" t="s">
        <v>5750</v>
      </c>
      <c r="B160" s="31" t="s">
        <v>1904</v>
      </c>
      <c r="C160" s="31" t="s">
        <v>1906</v>
      </c>
      <c r="D160" s="31" t="s">
        <v>4520</v>
      </c>
      <c r="E160" s="30">
        <v>32</v>
      </c>
      <c r="F160" s="31">
        <v>-57.7</v>
      </c>
      <c r="G160" s="31">
        <v>6815.8</v>
      </c>
      <c r="H160" s="31">
        <v>-52.8</v>
      </c>
      <c r="I160" s="31">
        <v>237</v>
      </c>
      <c r="J160" s="31">
        <v>-41.1</v>
      </c>
      <c r="K160" s="31">
        <v>12570</v>
      </c>
      <c r="L160" s="31">
        <v>3</v>
      </c>
    </row>
    <row r="161" spans="1:12" x14ac:dyDescent="0.2">
      <c r="A161" s="63" t="s">
        <v>5750</v>
      </c>
      <c r="B161" s="31" t="s">
        <v>2390</v>
      </c>
      <c r="C161" s="31" t="s">
        <v>2392</v>
      </c>
      <c r="D161" s="31" t="s">
        <v>4522</v>
      </c>
      <c r="E161" s="30">
        <v>25</v>
      </c>
      <c r="F161" s="31">
        <v>-58.9</v>
      </c>
      <c r="G161" s="31">
        <v>5387.4</v>
      </c>
      <c r="H161" s="31">
        <v>-44.7</v>
      </c>
      <c r="I161" s="31">
        <v>146</v>
      </c>
      <c r="J161" s="31">
        <v>-3.5</v>
      </c>
      <c r="K161" s="31">
        <v>11631</v>
      </c>
      <c r="L161" s="31">
        <v>2</v>
      </c>
    </row>
    <row r="162" spans="1:12" x14ac:dyDescent="0.2">
      <c r="A162" s="63" t="s">
        <v>5750</v>
      </c>
      <c r="B162" s="31" t="s">
        <v>1547</v>
      </c>
      <c r="C162" s="31" t="s">
        <v>1549</v>
      </c>
      <c r="D162" s="31" t="s">
        <v>4523</v>
      </c>
      <c r="E162" s="30">
        <v>14</v>
      </c>
      <c r="F162" s="31">
        <v>31</v>
      </c>
      <c r="G162" s="31">
        <v>2907.6</v>
      </c>
      <c r="H162" s="31">
        <v>34.799999999999997</v>
      </c>
      <c r="I162" s="31">
        <v>158</v>
      </c>
      <c r="J162" s="31">
        <v>8.8000000000000007</v>
      </c>
      <c r="K162" s="31">
        <v>13068</v>
      </c>
      <c r="L162" s="31">
        <v>-1</v>
      </c>
    </row>
    <row r="163" spans="1:12" x14ac:dyDescent="0.2">
      <c r="A163" s="63" t="s">
        <v>5750</v>
      </c>
      <c r="B163" s="31" t="s">
        <v>2537</v>
      </c>
      <c r="C163" s="31" t="s">
        <v>2539</v>
      </c>
      <c r="D163" s="31" t="s">
        <v>4524</v>
      </c>
      <c r="E163" s="30">
        <v>21</v>
      </c>
      <c r="F163" s="31">
        <v>-33</v>
      </c>
      <c r="G163" s="31">
        <v>4181.5</v>
      </c>
      <c r="H163" s="31">
        <v>-11.7</v>
      </c>
      <c r="I163" s="31">
        <v>153</v>
      </c>
      <c r="J163" s="31">
        <v>-8.6999999999999993</v>
      </c>
      <c r="K163" s="31">
        <v>12225</v>
      </c>
      <c r="L163" s="31">
        <v>-3</v>
      </c>
    </row>
    <row r="164" spans="1:12" x14ac:dyDescent="0.2">
      <c r="A164" s="63" t="s">
        <v>5750</v>
      </c>
      <c r="B164" s="31" t="s">
        <v>1685</v>
      </c>
      <c r="C164" s="31" t="s">
        <v>1687</v>
      </c>
      <c r="D164" s="31" t="s">
        <v>4525</v>
      </c>
      <c r="E164" s="30">
        <v>13</v>
      </c>
      <c r="F164" s="31">
        <v>35.9</v>
      </c>
      <c r="G164" s="31">
        <v>2460.9</v>
      </c>
      <c r="H164" s="31">
        <v>44.8</v>
      </c>
      <c r="I164" s="31">
        <v>180</v>
      </c>
      <c r="J164" s="31">
        <v>-5.0999999999999996</v>
      </c>
      <c r="K164" s="31">
        <v>13230</v>
      </c>
      <c r="L164" s="31">
        <v>-2</v>
      </c>
    </row>
    <row r="165" spans="1:12" x14ac:dyDescent="0.2">
      <c r="A165" s="63" t="s">
        <v>5750</v>
      </c>
      <c r="B165" s="31" t="s">
        <v>1688</v>
      </c>
      <c r="C165" s="31" t="s">
        <v>1690</v>
      </c>
      <c r="D165" s="31" t="s">
        <v>4527</v>
      </c>
      <c r="E165" s="30">
        <v>18</v>
      </c>
      <c r="F165" s="31">
        <v>11.3</v>
      </c>
      <c r="G165" s="31">
        <v>3980.3</v>
      </c>
      <c r="H165" s="31">
        <v>10.7</v>
      </c>
      <c r="I165" s="31">
        <v>186</v>
      </c>
      <c r="J165" s="31">
        <v>-8.8000000000000007</v>
      </c>
      <c r="K165" s="31">
        <v>13018</v>
      </c>
      <c r="L165" s="31">
        <v>-1</v>
      </c>
    </row>
    <row r="166" spans="1:12" x14ac:dyDescent="0.2">
      <c r="A166" s="63" t="s">
        <v>5750</v>
      </c>
      <c r="B166" s="31" t="s">
        <v>1784</v>
      </c>
      <c r="C166" s="31" t="s">
        <v>1786</v>
      </c>
      <c r="D166" s="31" t="s">
        <v>4530</v>
      </c>
      <c r="E166" s="30">
        <v>18</v>
      </c>
      <c r="F166" s="31">
        <v>11.3</v>
      </c>
      <c r="G166" s="31">
        <v>3824.5</v>
      </c>
      <c r="H166" s="31">
        <v>14.2</v>
      </c>
      <c r="I166" s="31">
        <v>137</v>
      </c>
      <c r="J166" s="31">
        <v>22.1</v>
      </c>
      <c r="K166" s="31">
        <v>12597</v>
      </c>
      <c r="L166" s="31">
        <v>3</v>
      </c>
    </row>
    <row r="167" spans="1:12" x14ac:dyDescent="0.2">
      <c r="A167" s="63" t="s">
        <v>5750</v>
      </c>
      <c r="B167" s="31" t="s">
        <v>2117</v>
      </c>
      <c r="C167" s="31" t="s">
        <v>2119</v>
      </c>
      <c r="D167" s="31" t="s">
        <v>4531</v>
      </c>
      <c r="E167" s="30">
        <v>12</v>
      </c>
      <c r="F167" s="31">
        <v>25.4</v>
      </c>
      <c r="G167" s="31">
        <v>2884.5</v>
      </c>
      <c r="H167" s="31">
        <v>23.7</v>
      </c>
      <c r="I167" s="31">
        <v>173</v>
      </c>
      <c r="J167" s="31">
        <v>-23.6</v>
      </c>
      <c r="K167" s="31">
        <v>13435</v>
      </c>
      <c r="L167" s="31">
        <v>-13</v>
      </c>
    </row>
    <row r="168" spans="1:12" x14ac:dyDescent="0.2">
      <c r="A168" s="63" t="s">
        <v>5750</v>
      </c>
      <c r="B168" s="31" t="s">
        <v>1742</v>
      </c>
      <c r="C168" s="31" t="s">
        <v>1744</v>
      </c>
      <c r="D168" s="31" t="s">
        <v>4532</v>
      </c>
      <c r="E168" s="30">
        <v>6</v>
      </c>
      <c r="F168" s="31">
        <v>70.400000000000006</v>
      </c>
      <c r="G168" s="31">
        <v>1431.1</v>
      </c>
      <c r="H168" s="31">
        <v>67.900000000000006</v>
      </c>
      <c r="I168" s="31">
        <v>142</v>
      </c>
      <c r="J168" s="31">
        <v>19</v>
      </c>
      <c r="K168" s="31">
        <v>13754</v>
      </c>
      <c r="L168" s="31">
        <v>-6</v>
      </c>
    </row>
    <row r="169" spans="1:12" x14ac:dyDescent="0.2">
      <c r="A169" s="63" t="s">
        <v>5750</v>
      </c>
      <c r="B169" s="31" t="s">
        <v>2534</v>
      </c>
      <c r="C169" s="31" t="s">
        <v>2536</v>
      </c>
      <c r="D169" s="31" t="s">
        <v>4534</v>
      </c>
      <c r="E169" s="30">
        <v>11</v>
      </c>
      <c r="F169" s="31">
        <v>31.9</v>
      </c>
      <c r="G169" s="31">
        <v>2292.1</v>
      </c>
      <c r="H169" s="31">
        <v>39.9</v>
      </c>
      <c r="I169" s="31">
        <v>106</v>
      </c>
      <c r="J169" s="31">
        <v>26.2</v>
      </c>
      <c r="K169" s="31">
        <v>7957</v>
      </c>
      <c r="L169" s="31">
        <v>33</v>
      </c>
    </row>
    <row r="170" spans="1:12" x14ac:dyDescent="0.2">
      <c r="A170" s="63" t="s">
        <v>5750</v>
      </c>
      <c r="B170" s="31" t="s">
        <v>1844</v>
      </c>
      <c r="C170" s="31" t="s">
        <v>1846</v>
      </c>
      <c r="D170" s="31" t="s">
        <v>4535</v>
      </c>
      <c r="E170" s="30">
        <v>1</v>
      </c>
      <c r="F170" s="31">
        <v>95.1</v>
      </c>
      <c r="G170" s="31">
        <v>206.2</v>
      </c>
      <c r="H170" s="31">
        <v>95.4</v>
      </c>
      <c r="I170" s="31">
        <v>8</v>
      </c>
      <c r="J170" s="31">
        <v>103.6</v>
      </c>
      <c r="K170" s="31">
        <v>12633</v>
      </c>
      <c r="L170" s="31">
        <v>2</v>
      </c>
    </row>
    <row r="171" spans="1:12" x14ac:dyDescent="0.2">
      <c r="A171" s="63" t="s">
        <v>5750</v>
      </c>
      <c r="B171" s="31" t="s">
        <v>1493</v>
      </c>
      <c r="C171" s="31" t="s">
        <v>1495</v>
      </c>
      <c r="D171" s="31" t="s">
        <v>4537</v>
      </c>
      <c r="E171" s="30">
        <v>0</v>
      </c>
      <c r="F171" s="31">
        <v>100</v>
      </c>
      <c r="G171" s="31">
        <v>0</v>
      </c>
      <c r="H171" s="31">
        <v>100</v>
      </c>
      <c r="I171" s="31">
        <v>100</v>
      </c>
      <c r="J171" s="31">
        <v>45.5</v>
      </c>
      <c r="K171" s="31">
        <v>11985</v>
      </c>
      <c r="L171" s="31">
        <v>7</v>
      </c>
    </row>
    <row r="172" spans="1:12" x14ac:dyDescent="0.2">
      <c r="A172" s="63" t="s">
        <v>5750</v>
      </c>
      <c r="B172" s="31" t="s">
        <v>1532</v>
      </c>
      <c r="C172" s="31" t="s">
        <v>1534</v>
      </c>
      <c r="D172" s="31" t="s">
        <v>4583</v>
      </c>
      <c r="E172" s="30">
        <v>32</v>
      </c>
      <c r="F172" s="31">
        <v>-57.7</v>
      </c>
      <c r="G172" s="31">
        <v>7649.9</v>
      </c>
      <c r="H172" s="31">
        <v>-71.599999999999994</v>
      </c>
      <c r="I172" s="31">
        <v>162</v>
      </c>
      <c r="J172" s="31">
        <v>6.3</v>
      </c>
      <c r="K172" s="31">
        <v>13446</v>
      </c>
      <c r="L172" s="31">
        <v>-4</v>
      </c>
    </row>
    <row r="173" spans="1:12" x14ac:dyDescent="0.2">
      <c r="A173" s="63" t="s">
        <v>5750</v>
      </c>
      <c r="B173" s="31" t="s">
        <v>2264</v>
      </c>
      <c r="C173" s="31" t="s">
        <v>2266</v>
      </c>
      <c r="D173" s="31" t="s">
        <v>4585</v>
      </c>
      <c r="E173" s="30">
        <v>11</v>
      </c>
      <c r="F173" s="31">
        <v>31.9</v>
      </c>
      <c r="G173" s="31">
        <v>2406.3000000000002</v>
      </c>
      <c r="H173" s="31">
        <v>36.799999999999997</v>
      </c>
      <c r="I173" s="31">
        <v>144</v>
      </c>
      <c r="J173" s="31">
        <v>-2</v>
      </c>
      <c r="K173" s="31">
        <v>10751</v>
      </c>
      <c r="L173" s="31">
        <v>10</v>
      </c>
    </row>
    <row r="174" spans="1:12" x14ac:dyDescent="0.2">
      <c r="A174" s="63" t="s">
        <v>5750</v>
      </c>
      <c r="B174" s="31" t="s">
        <v>2240</v>
      </c>
      <c r="C174" s="31" t="s">
        <v>2242</v>
      </c>
      <c r="D174" s="31" t="s">
        <v>4587</v>
      </c>
      <c r="E174" s="30">
        <v>11</v>
      </c>
      <c r="F174" s="31">
        <v>31.9</v>
      </c>
      <c r="G174" s="31">
        <v>2176.5</v>
      </c>
      <c r="H174" s="31">
        <v>43.1</v>
      </c>
      <c r="I174" s="31">
        <v>145</v>
      </c>
      <c r="J174" s="31">
        <v>-2.8</v>
      </c>
      <c r="K174" s="31">
        <v>13494</v>
      </c>
      <c r="L174" s="31">
        <v>-13</v>
      </c>
    </row>
    <row r="175" spans="1:12" x14ac:dyDescent="0.2">
      <c r="A175" s="63" t="s">
        <v>5750</v>
      </c>
      <c r="B175" s="31" t="s">
        <v>1565</v>
      </c>
      <c r="C175" s="31" t="s">
        <v>1567</v>
      </c>
      <c r="D175" s="31" t="s">
        <v>4588</v>
      </c>
      <c r="E175" s="30">
        <v>10</v>
      </c>
      <c r="F175" s="31">
        <v>50.7</v>
      </c>
      <c r="G175" s="31">
        <v>2033.2</v>
      </c>
      <c r="H175" s="31">
        <v>54.4</v>
      </c>
      <c r="I175" s="31">
        <v>153</v>
      </c>
      <c r="J175" s="31">
        <v>12</v>
      </c>
      <c r="K175" s="31">
        <v>12939</v>
      </c>
      <c r="L175" s="31">
        <v>0</v>
      </c>
    </row>
    <row r="176" spans="1:12" x14ac:dyDescent="0.2">
      <c r="A176" s="63" t="s">
        <v>5750</v>
      </c>
      <c r="B176" s="31" t="s">
        <v>1616</v>
      </c>
      <c r="C176" s="31" t="s">
        <v>1618</v>
      </c>
      <c r="D176" s="31" t="s">
        <v>4589</v>
      </c>
      <c r="E176" s="30">
        <v>10</v>
      </c>
      <c r="F176" s="31">
        <v>50.7</v>
      </c>
      <c r="G176" s="31">
        <v>2286.6</v>
      </c>
      <c r="H176" s="31">
        <v>48.7</v>
      </c>
      <c r="I176" s="31">
        <v>174</v>
      </c>
      <c r="J176" s="31">
        <v>-1.3</v>
      </c>
      <c r="K176" s="31">
        <v>13096</v>
      </c>
      <c r="L176" s="31">
        <v>-1</v>
      </c>
    </row>
    <row r="177" spans="1:12" x14ac:dyDescent="0.2">
      <c r="A177" s="63" t="s">
        <v>5750</v>
      </c>
      <c r="B177" s="31" t="s">
        <v>2009</v>
      </c>
      <c r="C177" s="31" t="s">
        <v>2011</v>
      </c>
      <c r="D177" s="31" t="s">
        <v>4590</v>
      </c>
      <c r="E177" s="30">
        <v>7</v>
      </c>
      <c r="F177" s="31">
        <v>65.5</v>
      </c>
      <c r="G177" s="31">
        <v>1437.6</v>
      </c>
      <c r="H177" s="31">
        <v>67.8</v>
      </c>
      <c r="I177" s="31">
        <v>112</v>
      </c>
      <c r="J177" s="31">
        <v>37.9</v>
      </c>
      <c r="K177" s="31">
        <v>11948</v>
      </c>
      <c r="L177" s="31">
        <v>8</v>
      </c>
    </row>
    <row r="178" spans="1:12" x14ac:dyDescent="0.2">
      <c r="A178" s="63" t="s">
        <v>5750</v>
      </c>
      <c r="B178" s="31" t="s">
        <v>1916</v>
      </c>
      <c r="C178" s="31" t="s">
        <v>1918</v>
      </c>
      <c r="D178" s="31" t="s">
        <v>4591</v>
      </c>
      <c r="E178" s="30">
        <v>18</v>
      </c>
      <c r="F178" s="31">
        <v>11.3</v>
      </c>
      <c r="G178" s="31">
        <v>4190.3</v>
      </c>
      <c r="H178" s="31">
        <v>6</v>
      </c>
      <c r="I178" s="31">
        <v>205</v>
      </c>
      <c r="J178" s="31">
        <v>-20.9</v>
      </c>
      <c r="K178" s="31">
        <v>12924</v>
      </c>
      <c r="L178" s="31">
        <v>0</v>
      </c>
    </row>
    <row r="179" spans="1:12" x14ac:dyDescent="0.2">
      <c r="A179" s="63" t="s">
        <v>5750</v>
      </c>
      <c r="B179" s="31" t="s">
        <v>1439</v>
      </c>
      <c r="C179" s="31" t="s">
        <v>1441</v>
      </c>
      <c r="D179" s="31" t="s">
        <v>4592</v>
      </c>
      <c r="E179" s="30">
        <v>11</v>
      </c>
      <c r="F179" s="31">
        <v>31.9</v>
      </c>
      <c r="G179" s="31">
        <v>2408.6</v>
      </c>
      <c r="H179" s="31">
        <v>36.799999999999997</v>
      </c>
      <c r="I179" s="31">
        <v>174</v>
      </c>
      <c r="J179" s="31">
        <v>-24.3</v>
      </c>
      <c r="K179" s="31">
        <v>12032</v>
      </c>
      <c r="L179" s="31">
        <v>-1</v>
      </c>
    </row>
    <row r="180" spans="1:12" x14ac:dyDescent="0.2">
      <c r="A180" s="63" t="s">
        <v>5750</v>
      </c>
      <c r="B180" s="31" t="s">
        <v>1919</v>
      </c>
      <c r="C180" s="31" t="s">
        <v>1921</v>
      </c>
      <c r="D180" s="31" t="s">
        <v>4598</v>
      </c>
      <c r="E180" s="30">
        <v>22</v>
      </c>
      <c r="F180" s="31">
        <v>-8.5</v>
      </c>
      <c r="G180" s="31">
        <v>4681.3</v>
      </c>
      <c r="H180" s="31">
        <v>-5</v>
      </c>
      <c r="I180" s="31">
        <v>171</v>
      </c>
      <c r="J180" s="31">
        <v>0.6</v>
      </c>
      <c r="K180" s="31">
        <v>12154</v>
      </c>
      <c r="L180" s="31">
        <v>6</v>
      </c>
    </row>
    <row r="181" spans="1:12" x14ac:dyDescent="0.2">
      <c r="A181" s="63" t="s">
        <v>5750</v>
      </c>
      <c r="B181" s="31" t="s">
        <v>1622</v>
      </c>
      <c r="C181" s="31" t="s">
        <v>1624</v>
      </c>
      <c r="D181" s="31" t="s">
        <v>4599</v>
      </c>
      <c r="E181" s="30">
        <v>22</v>
      </c>
      <c r="F181" s="31">
        <v>-8.5</v>
      </c>
      <c r="G181" s="31">
        <v>4821.8999999999996</v>
      </c>
      <c r="H181" s="31">
        <v>-8.1</v>
      </c>
      <c r="I181" s="31">
        <v>190</v>
      </c>
      <c r="J181" s="31">
        <v>-11.4</v>
      </c>
      <c r="K181" s="31">
        <v>12901</v>
      </c>
      <c r="L181" s="31">
        <v>0</v>
      </c>
    </row>
    <row r="182" spans="1:12" x14ac:dyDescent="0.2">
      <c r="A182" s="63" t="s">
        <v>5750</v>
      </c>
      <c r="B182" s="31" t="s">
        <v>2438</v>
      </c>
      <c r="C182" s="31" t="s">
        <v>2440</v>
      </c>
      <c r="D182" s="31" t="s">
        <v>4601</v>
      </c>
      <c r="E182" s="30">
        <v>7</v>
      </c>
      <c r="F182" s="31">
        <v>57.8</v>
      </c>
      <c r="G182" s="31">
        <v>1338.6</v>
      </c>
      <c r="H182" s="31">
        <v>66</v>
      </c>
      <c r="I182" s="31">
        <v>189</v>
      </c>
      <c r="J182" s="31">
        <v>-35.5</v>
      </c>
      <c r="K182" s="31">
        <v>13203</v>
      </c>
      <c r="L182" s="31">
        <v>-11</v>
      </c>
    </row>
    <row r="183" spans="1:12" x14ac:dyDescent="0.2">
      <c r="A183" s="63" t="s">
        <v>5750</v>
      </c>
      <c r="B183" s="31" t="s">
        <v>2006</v>
      </c>
      <c r="C183" s="31" t="s">
        <v>2008</v>
      </c>
      <c r="D183" s="31" t="s">
        <v>4609</v>
      </c>
      <c r="E183" s="30">
        <v>16</v>
      </c>
      <c r="F183" s="31">
        <v>21.1</v>
      </c>
      <c r="G183" s="31">
        <v>3366.7</v>
      </c>
      <c r="H183" s="31">
        <v>24.5</v>
      </c>
      <c r="I183" s="31">
        <v>149</v>
      </c>
      <c r="J183" s="31">
        <v>14.5</v>
      </c>
      <c r="K183" s="31">
        <v>12452</v>
      </c>
      <c r="L183" s="31">
        <v>4</v>
      </c>
    </row>
    <row r="184" spans="1:12" x14ac:dyDescent="0.2">
      <c r="A184" s="63" t="s">
        <v>5750</v>
      </c>
      <c r="B184" s="31" t="s">
        <v>2099</v>
      </c>
      <c r="C184" s="31" t="s">
        <v>2101</v>
      </c>
      <c r="D184" s="31" t="s">
        <v>4611</v>
      </c>
      <c r="E184" s="30">
        <v>19</v>
      </c>
      <c r="F184" s="31">
        <v>-20</v>
      </c>
      <c r="G184" s="31">
        <v>4107.5</v>
      </c>
      <c r="H184" s="31">
        <v>-9.6999999999999993</v>
      </c>
      <c r="I184" s="31">
        <v>146</v>
      </c>
      <c r="J184" s="31">
        <v>-3.5</v>
      </c>
      <c r="K184" s="31">
        <v>13553</v>
      </c>
      <c r="L184" s="31">
        <v>-14</v>
      </c>
    </row>
    <row r="185" spans="1:12" x14ac:dyDescent="0.2">
      <c r="A185" s="63" t="s">
        <v>5750</v>
      </c>
      <c r="B185" s="31" t="s">
        <v>2426</v>
      </c>
      <c r="C185" s="31" t="s">
        <v>2428</v>
      </c>
      <c r="D185" s="31" t="s">
        <v>4613</v>
      </c>
      <c r="E185" s="30">
        <v>9</v>
      </c>
      <c r="F185" s="31">
        <v>44.9</v>
      </c>
      <c r="G185" s="31">
        <v>1735.8</v>
      </c>
      <c r="H185" s="31">
        <v>55.2</v>
      </c>
      <c r="I185" s="31">
        <v>183</v>
      </c>
      <c r="J185" s="31">
        <v>-31</v>
      </c>
      <c r="K185" s="31">
        <v>12322</v>
      </c>
      <c r="L185" s="31">
        <v>-4</v>
      </c>
    </row>
    <row r="186" spans="1:12" x14ac:dyDescent="0.2">
      <c r="A186" s="63" t="s">
        <v>5750</v>
      </c>
      <c r="B186" s="31" t="s">
        <v>2306</v>
      </c>
      <c r="C186" s="31" t="s">
        <v>2308</v>
      </c>
      <c r="D186" s="31" t="s">
        <v>4615</v>
      </c>
      <c r="E186" s="30">
        <v>2</v>
      </c>
      <c r="F186" s="31">
        <v>90.3</v>
      </c>
      <c r="G186" s="31">
        <v>407.4</v>
      </c>
      <c r="H186" s="31">
        <v>91.5</v>
      </c>
      <c r="I186" s="31">
        <v>129</v>
      </c>
      <c r="J186" s="31">
        <v>9.1</v>
      </c>
      <c r="K186" s="31">
        <v>13278</v>
      </c>
      <c r="L186" s="31">
        <v>-12</v>
      </c>
    </row>
    <row r="187" spans="1:12" x14ac:dyDescent="0.2">
      <c r="A187" s="63" t="s">
        <v>5750</v>
      </c>
      <c r="B187" s="31" t="s">
        <v>2138</v>
      </c>
      <c r="C187" s="31" t="s">
        <v>2140</v>
      </c>
      <c r="D187" s="31" t="s">
        <v>4616</v>
      </c>
      <c r="E187" s="30">
        <v>0</v>
      </c>
      <c r="F187" s="31">
        <v>103.2</v>
      </c>
      <c r="G187" s="31">
        <v>0</v>
      </c>
      <c r="H187" s="31">
        <v>102.6</v>
      </c>
      <c r="I187" s="31">
        <v>81</v>
      </c>
      <c r="J187" s="31">
        <v>44.8</v>
      </c>
      <c r="K187" s="31">
        <v>10717</v>
      </c>
      <c r="L187" s="31">
        <v>10</v>
      </c>
    </row>
    <row r="188" spans="1:12" x14ac:dyDescent="0.2">
      <c r="A188" s="63" t="s">
        <v>5750</v>
      </c>
      <c r="B188" s="31" t="s">
        <v>2519</v>
      </c>
      <c r="C188" s="31" t="s">
        <v>2521</v>
      </c>
      <c r="D188" s="31" t="s">
        <v>4617</v>
      </c>
      <c r="E188" s="30">
        <v>1</v>
      </c>
      <c r="F188" s="31">
        <v>96.8</v>
      </c>
      <c r="G188" s="31">
        <v>243.2</v>
      </c>
      <c r="H188" s="31">
        <v>96</v>
      </c>
      <c r="I188" s="31">
        <v>144</v>
      </c>
      <c r="J188" s="31">
        <v>-2</v>
      </c>
      <c r="K188" s="31">
        <v>11559</v>
      </c>
      <c r="L188" s="31">
        <v>3</v>
      </c>
    </row>
    <row r="189" spans="1:12" x14ac:dyDescent="0.2">
      <c r="A189" s="63" t="s">
        <v>5750</v>
      </c>
      <c r="B189" s="31" t="s">
        <v>1970</v>
      </c>
      <c r="C189" s="31" t="s">
        <v>1972</v>
      </c>
      <c r="D189" s="31" t="s">
        <v>4620</v>
      </c>
      <c r="E189" s="30">
        <v>4</v>
      </c>
      <c r="F189" s="31">
        <v>80.3</v>
      </c>
      <c r="G189" s="31">
        <v>871.2</v>
      </c>
      <c r="H189" s="31">
        <v>80.5</v>
      </c>
      <c r="I189" s="31">
        <v>156</v>
      </c>
      <c r="J189" s="31">
        <v>10.1</v>
      </c>
      <c r="K189" s="31">
        <v>12321</v>
      </c>
      <c r="L189" s="31">
        <v>5</v>
      </c>
    </row>
    <row r="190" spans="1:12" x14ac:dyDescent="0.2">
      <c r="A190" s="63" t="s">
        <v>5750</v>
      </c>
      <c r="B190" s="31" t="s">
        <v>2225</v>
      </c>
      <c r="C190" s="31" t="s">
        <v>2227</v>
      </c>
      <c r="D190" s="31" t="s">
        <v>4622</v>
      </c>
      <c r="E190" s="30">
        <v>18</v>
      </c>
      <c r="F190" s="31">
        <v>-13.5</v>
      </c>
      <c r="G190" s="31">
        <v>3940.1</v>
      </c>
      <c r="H190" s="31">
        <v>-5.0999999999999996</v>
      </c>
      <c r="I190" s="31">
        <v>205</v>
      </c>
      <c r="J190" s="31">
        <v>-47.4</v>
      </c>
      <c r="K190" s="31">
        <v>11772</v>
      </c>
      <c r="L190" s="31">
        <v>1</v>
      </c>
    </row>
    <row r="191" spans="1:12" x14ac:dyDescent="0.2">
      <c r="A191" s="63" t="s">
        <v>5750</v>
      </c>
      <c r="B191" s="31" t="s">
        <v>1508</v>
      </c>
      <c r="C191" s="31" t="s">
        <v>1510</v>
      </c>
      <c r="D191" s="31" t="s">
        <v>4623</v>
      </c>
      <c r="E191" s="30">
        <v>17</v>
      </c>
      <c r="F191" s="31">
        <v>16.2</v>
      </c>
      <c r="G191" s="31">
        <v>3831.4</v>
      </c>
      <c r="H191" s="31">
        <v>14.1</v>
      </c>
      <c r="I191" s="31">
        <v>167</v>
      </c>
      <c r="J191" s="31">
        <v>3.2</v>
      </c>
      <c r="K191" s="31">
        <v>13991</v>
      </c>
      <c r="L191" s="31">
        <v>-8</v>
      </c>
    </row>
    <row r="192" spans="1:12" x14ac:dyDescent="0.2">
      <c r="A192" s="63" t="s">
        <v>5750</v>
      </c>
      <c r="B192" s="31" t="s">
        <v>2513</v>
      </c>
      <c r="C192" s="31" t="s">
        <v>2515</v>
      </c>
      <c r="D192" s="31" t="s">
        <v>4624</v>
      </c>
      <c r="E192" s="30">
        <v>15</v>
      </c>
      <c r="F192" s="31">
        <v>5.9</v>
      </c>
      <c r="G192" s="31">
        <v>2784.6</v>
      </c>
      <c r="H192" s="31">
        <v>26.5</v>
      </c>
      <c r="I192" s="31">
        <v>181</v>
      </c>
      <c r="J192" s="31">
        <v>-29.6</v>
      </c>
      <c r="K192" s="31">
        <v>12672</v>
      </c>
      <c r="L192" s="31">
        <v>-6</v>
      </c>
    </row>
    <row r="193" spans="1:12" x14ac:dyDescent="0.2">
      <c r="A193" s="63" t="s">
        <v>5750</v>
      </c>
      <c r="B193" s="31" t="s">
        <v>2102</v>
      </c>
      <c r="C193" s="31" t="s">
        <v>2104</v>
      </c>
      <c r="D193" s="31" t="s">
        <v>4626</v>
      </c>
      <c r="E193" s="30">
        <v>17</v>
      </c>
      <c r="F193" s="31">
        <v>-7</v>
      </c>
      <c r="G193" s="31">
        <v>3794.5</v>
      </c>
      <c r="H193" s="31">
        <v>-1.2</v>
      </c>
      <c r="I193" s="31">
        <v>161</v>
      </c>
      <c r="J193" s="31">
        <v>-14.7</v>
      </c>
      <c r="K193" s="31">
        <v>13186</v>
      </c>
      <c r="L193" s="31">
        <v>-11</v>
      </c>
    </row>
    <row r="194" spans="1:12" x14ac:dyDescent="0.2">
      <c r="A194" s="63" t="s">
        <v>5750</v>
      </c>
      <c r="B194" s="31" t="s">
        <v>2507</v>
      </c>
      <c r="C194" s="31" t="s">
        <v>2509</v>
      </c>
      <c r="D194" s="31" t="s">
        <v>4628</v>
      </c>
      <c r="E194" s="30">
        <v>16</v>
      </c>
      <c r="F194" s="31">
        <v>-0.5</v>
      </c>
      <c r="G194" s="31">
        <v>3407.4</v>
      </c>
      <c r="H194" s="31">
        <v>9.4</v>
      </c>
      <c r="I194" s="31">
        <v>135</v>
      </c>
      <c r="J194" s="31">
        <v>4.5999999999999996</v>
      </c>
      <c r="K194" s="31">
        <v>11661</v>
      </c>
      <c r="L194" s="31">
        <v>2</v>
      </c>
    </row>
    <row r="195" spans="1:12" x14ac:dyDescent="0.2">
      <c r="A195" s="63" t="s">
        <v>5750</v>
      </c>
      <c r="B195" s="31" t="s">
        <v>1610</v>
      </c>
      <c r="C195" s="31" t="s">
        <v>1612</v>
      </c>
      <c r="D195" s="31" t="s">
        <v>4629</v>
      </c>
      <c r="E195" s="30">
        <v>23</v>
      </c>
      <c r="F195" s="31">
        <v>-13.4</v>
      </c>
      <c r="G195" s="31">
        <v>4606</v>
      </c>
      <c r="H195" s="31">
        <v>-3.3</v>
      </c>
      <c r="I195" s="31">
        <v>182</v>
      </c>
      <c r="J195" s="31">
        <v>-6.3</v>
      </c>
      <c r="K195" s="31">
        <v>13272</v>
      </c>
      <c r="L195" s="31">
        <v>-3</v>
      </c>
    </row>
    <row r="196" spans="1:12" x14ac:dyDescent="0.2">
      <c r="A196" s="63" t="s">
        <v>5750</v>
      </c>
      <c r="B196" s="31" t="s">
        <v>2252</v>
      </c>
      <c r="C196" s="31" t="s">
        <v>2254</v>
      </c>
      <c r="D196" s="31" t="s">
        <v>4630</v>
      </c>
      <c r="E196" s="30">
        <v>15</v>
      </c>
      <c r="F196" s="31">
        <v>5.9</v>
      </c>
      <c r="G196" s="31">
        <v>2871.5</v>
      </c>
      <c r="H196" s="31">
        <v>24.1</v>
      </c>
      <c r="I196" s="31">
        <v>198</v>
      </c>
      <c r="J196" s="31">
        <v>-42.2</v>
      </c>
      <c r="K196" s="31">
        <v>12872</v>
      </c>
      <c r="L196" s="31">
        <v>-8</v>
      </c>
    </row>
    <row r="197" spans="1:12" x14ac:dyDescent="0.2">
      <c r="A197" s="63" t="s">
        <v>5750</v>
      </c>
      <c r="B197" s="31" t="s">
        <v>2540</v>
      </c>
      <c r="C197" s="31" t="s">
        <v>2542</v>
      </c>
      <c r="D197" s="31" t="s">
        <v>4631</v>
      </c>
      <c r="E197" s="30">
        <v>17</v>
      </c>
      <c r="F197" s="31">
        <v>-7</v>
      </c>
      <c r="G197" s="31">
        <v>3663.6</v>
      </c>
      <c r="H197" s="31">
        <v>2.4</v>
      </c>
      <c r="I197" s="31">
        <v>136</v>
      </c>
      <c r="J197" s="31">
        <v>3.9</v>
      </c>
      <c r="K197" s="31">
        <v>12070</v>
      </c>
      <c r="L197" s="31">
        <v>-1</v>
      </c>
    </row>
    <row r="198" spans="1:12" x14ac:dyDescent="0.2">
      <c r="A198" s="63" t="s">
        <v>5750</v>
      </c>
      <c r="B198" s="31" t="s">
        <v>1898</v>
      </c>
      <c r="C198" s="31" t="s">
        <v>1900</v>
      </c>
      <c r="D198" s="31" t="s">
        <v>4632</v>
      </c>
      <c r="E198" s="30">
        <v>11</v>
      </c>
      <c r="F198" s="31">
        <v>45.8</v>
      </c>
      <c r="G198" s="31">
        <v>2225.1</v>
      </c>
      <c r="H198" s="31">
        <v>50.1</v>
      </c>
      <c r="I198" s="31">
        <v>167</v>
      </c>
      <c r="J198" s="31">
        <v>3.2</v>
      </c>
      <c r="K198" s="31">
        <v>13044</v>
      </c>
      <c r="L198" s="31">
        <v>-1</v>
      </c>
    </row>
    <row r="199" spans="1:12" x14ac:dyDescent="0.2">
      <c r="A199" s="63" t="s">
        <v>5750</v>
      </c>
      <c r="B199" s="31" t="s">
        <v>2591</v>
      </c>
      <c r="C199" s="31" t="s">
        <v>2593</v>
      </c>
      <c r="D199" s="31" t="s">
        <v>4634</v>
      </c>
      <c r="E199" s="30">
        <v>2</v>
      </c>
      <c r="F199" s="31">
        <v>90.3</v>
      </c>
      <c r="G199" s="31">
        <v>563.20000000000005</v>
      </c>
      <c r="H199" s="31">
        <v>87.2</v>
      </c>
      <c r="I199" s="31">
        <v>121</v>
      </c>
      <c r="J199" s="31">
        <v>15.1</v>
      </c>
      <c r="K199" s="31">
        <v>12238</v>
      </c>
      <c r="L199" s="31">
        <v>-3</v>
      </c>
    </row>
    <row r="200" spans="1:12" x14ac:dyDescent="0.2">
      <c r="A200" s="63" t="s">
        <v>5750</v>
      </c>
      <c r="B200" s="31" t="s">
        <v>1466</v>
      </c>
      <c r="C200" s="31" t="s">
        <v>1468</v>
      </c>
      <c r="D200" s="31" t="s">
        <v>4635</v>
      </c>
      <c r="E200" s="30">
        <v>25</v>
      </c>
      <c r="F200" s="31">
        <v>-23.2</v>
      </c>
      <c r="G200" s="31">
        <v>6022.8</v>
      </c>
      <c r="H200" s="31">
        <v>-35.1</v>
      </c>
      <c r="I200" s="31">
        <v>152</v>
      </c>
      <c r="J200" s="31">
        <v>12.6</v>
      </c>
      <c r="K200" s="31">
        <v>13618</v>
      </c>
      <c r="L200" s="31">
        <v>-5</v>
      </c>
    </row>
    <row r="201" spans="1:12" x14ac:dyDescent="0.2">
      <c r="A201" s="63" t="s">
        <v>5750</v>
      </c>
      <c r="B201" s="31" t="s">
        <v>2150</v>
      </c>
      <c r="C201" s="31" t="s">
        <v>2152</v>
      </c>
      <c r="D201" s="31" t="s">
        <v>4636</v>
      </c>
      <c r="E201" s="30">
        <v>8</v>
      </c>
      <c r="F201" s="31">
        <v>51.4</v>
      </c>
      <c r="G201" s="31">
        <v>1853.8</v>
      </c>
      <c r="H201" s="31">
        <v>51.9</v>
      </c>
      <c r="I201" s="31">
        <v>139</v>
      </c>
      <c r="J201" s="31">
        <v>1.7</v>
      </c>
      <c r="K201" s="31">
        <v>10063</v>
      </c>
      <c r="L201" s="31">
        <v>15</v>
      </c>
    </row>
    <row r="202" spans="1:12" x14ac:dyDescent="0.2">
      <c r="A202" s="63" t="s">
        <v>5750</v>
      </c>
      <c r="B202" s="31" t="s">
        <v>1442</v>
      </c>
      <c r="C202" s="31" t="s">
        <v>1444</v>
      </c>
      <c r="D202" s="31" t="s">
        <v>4637</v>
      </c>
      <c r="E202" s="30">
        <v>1</v>
      </c>
      <c r="F202" s="31">
        <v>96.8</v>
      </c>
      <c r="G202" s="31">
        <v>181.7</v>
      </c>
      <c r="H202" s="31">
        <v>97.7</v>
      </c>
      <c r="I202" s="31">
        <v>193</v>
      </c>
      <c r="J202" s="31">
        <v>-38.5</v>
      </c>
      <c r="K202" s="31">
        <v>13228</v>
      </c>
      <c r="L202" s="31">
        <v>-11</v>
      </c>
    </row>
    <row r="203" spans="1:12" x14ac:dyDescent="0.2">
      <c r="A203" s="63" t="s">
        <v>5750</v>
      </c>
      <c r="B203" s="31" t="s">
        <v>1922</v>
      </c>
      <c r="C203" s="31" t="s">
        <v>1924</v>
      </c>
      <c r="D203" s="31" t="s">
        <v>4638</v>
      </c>
      <c r="E203" s="30">
        <v>22</v>
      </c>
      <c r="F203" s="31">
        <v>-8.5</v>
      </c>
      <c r="G203" s="31">
        <v>4658.2</v>
      </c>
      <c r="H203" s="31">
        <v>-4.5</v>
      </c>
      <c r="I203" s="31">
        <v>176</v>
      </c>
      <c r="J203" s="31">
        <v>-2.5</v>
      </c>
      <c r="K203" s="31">
        <v>13098</v>
      </c>
      <c r="L203" s="31">
        <v>-1</v>
      </c>
    </row>
    <row r="204" spans="1:12" x14ac:dyDescent="0.2">
      <c r="A204" s="63" t="s">
        <v>5750</v>
      </c>
      <c r="B204" s="31" t="s">
        <v>2393</v>
      </c>
      <c r="C204" s="31" t="s">
        <v>2395</v>
      </c>
      <c r="D204" s="31" t="s">
        <v>4639</v>
      </c>
      <c r="E204" s="30">
        <v>16</v>
      </c>
      <c r="F204" s="31">
        <v>-0.5</v>
      </c>
      <c r="G204" s="31">
        <v>3308.5</v>
      </c>
      <c r="H204" s="31">
        <v>12.1</v>
      </c>
      <c r="I204" s="31">
        <v>193</v>
      </c>
      <c r="J204" s="31">
        <v>-38.5</v>
      </c>
      <c r="K204" s="31">
        <v>13233</v>
      </c>
      <c r="L204" s="31">
        <v>-11</v>
      </c>
    </row>
    <row r="205" spans="1:12" x14ac:dyDescent="0.2">
      <c r="A205" s="63" t="s">
        <v>5750</v>
      </c>
      <c r="B205" s="31" t="s">
        <v>1553</v>
      </c>
      <c r="C205" s="31" t="s">
        <v>1555</v>
      </c>
      <c r="D205" s="31" t="s">
        <v>4643</v>
      </c>
      <c r="E205" s="30">
        <v>22</v>
      </c>
      <c r="F205" s="31">
        <v>-8.5</v>
      </c>
      <c r="G205" s="31">
        <v>4873.7</v>
      </c>
      <c r="H205" s="31">
        <v>-9.3000000000000007</v>
      </c>
      <c r="I205" s="31">
        <v>173</v>
      </c>
      <c r="J205" s="31">
        <v>-0.6</v>
      </c>
      <c r="K205" s="31">
        <v>12696</v>
      </c>
      <c r="L205" s="31">
        <v>2</v>
      </c>
    </row>
    <row r="206" spans="1:12" x14ac:dyDescent="0.2">
      <c r="A206" s="63" t="s">
        <v>5750</v>
      </c>
      <c r="B206" s="31" t="s">
        <v>2141</v>
      </c>
      <c r="C206" s="31" t="s">
        <v>2143</v>
      </c>
      <c r="D206" s="31" t="s">
        <v>4644</v>
      </c>
      <c r="E206" s="30">
        <v>18</v>
      </c>
      <c r="F206" s="31">
        <v>-13.5</v>
      </c>
      <c r="G206" s="31">
        <v>3710.3</v>
      </c>
      <c r="H206" s="31">
        <v>1.1000000000000001</v>
      </c>
      <c r="I206" s="31">
        <v>140</v>
      </c>
      <c r="J206" s="31">
        <v>0.9</v>
      </c>
      <c r="K206" s="31">
        <v>12445</v>
      </c>
      <c r="L206" s="31">
        <v>-5</v>
      </c>
    </row>
    <row r="207" spans="1:12" x14ac:dyDescent="0.2">
      <c r="A207" s="63" t="s">
        <v>5750</v>
      </c>
      <c r="B207" s="31" t="s">
        <v>2081</v>
      </c>
      <c r="C207" s="31" t="s">
        <v>2083</v>
      </c>
      <c r="D207" s="31" t="s">
        <v>4646</v>
      </c>
      <c r="E207" s="30">
        <v>3</v>
      </c>
      <c r="F207" s="31">
        <v>83.8</v>
      </c>
      <c r="G207" s="31">
        <v>553</v>
      </c>
      <c r="H207" s="31">
        <v>87.5</v>
      </c>
      <c r="I207" s="31">
        <v>194</v>
      </c>
      <c r="J207" s="31">
        <v>-39.200000000000003</v>
      </c>
      <c r="K207" s="31">
        <v>11285</v>
      </c>
      <c r="L207" s="31">
        <v>5</v>
      </c>
    </row>
    <row r="208" spans="1:12" x14ac:dyDescent="0.2">
      <c r="A208" s="63" t="s">
        <v>5750</v>
      </c>
      <c r="B208" s="31" t="s">
        <v>2195</v>
      </c>
      <c r="C208" s="31" t="s">
        <v>2197</v>
      </c>
      <c r="D208" s="31" t="s">
        <v>4648</v>
      </c>
      <c r="E208" s="30">
        <v>21</v>
      </c>
      <c r="F208" s="31">
        <v>-33</v>
      </c>
      <c r="G208" s="31">
        <v>4963.8999999999996</v>
      </c>
      <c r="H208" s="31">
        <v>-33.200000000000003</v>
      </c>
      <c r="I208" s="31">
        <v>177</v>
      </c>
      <c r="J208" s="31">
        <v>-26.6</v>
      </c>
      <c r="K208" s="31">
        <v>12380</v>
      </c>
      <c r="L208" s="31">
        <v>-4</v>
      </c>
    </row>
    <row r="209" spans="1:12" x14ac:dyDescent="0.2">
      <c r="A209" s="63" t="s">
        <v>5750</v>
      </c>
      <c r="B209" s="31" t="s">
        <v>2024</v>
      </c>
      <c r="C209" s="31" t="s">
        <v>2026</v>
      </c>
      <c r="D209" s="31" t="s">
        <v>4649</v>
      </c>
      <c r="E209" s="30">
        <v>9</v>
      </c>
      <c r="F209" s="31">
        <v>44.9</v>
      </c>
      <c r="G209" s="31">
        <v>1782.1</v>
      </c>
      <c r="H209" s="31">
        <v>53.9</v>
      </c>
      <c r="I209" s="31">
        <v>119</v>
      </c>
      <c r="J209" s="31">
        <v>16.5</v>
      </c>
      <c r="K209" s="31">
        <v>14016</v>
      </c>
      <c r="L209" s="31">
        <v>-18</v>
      </c>
    </row>
    <row r="210" spans="1:12" x14ac:dyDescent="0.2">
      <c r="A210" s="63" t="s">
        <v>5750</v>
      </c>
      <c r="B210" s="31" t="s">
        <v>1958</v>
      </c>
      <c r="C210" s="31" t="s">
        <v>1960</v>
      </c>
      <c r="D210" s="31" t="s">
        <v>4653</v>
      </c>
      <c r="E210" s="30">
        <v>27</v>
      </c>
      <c r="F210" s="31">
        <v>-33.1</v>
      </c>
      <c r="G210" s="31">
        <v>5531.7</v>
      </c>
      <c r="H210" s="31">
        <v>-24</v>
      </c>
      <c r="I210" s="31">
        <v>171</v>
      </c>
      <c r="J210" s="31">
        <v>0.6</v>
      </c>
      <c r="K210" s="31">
        <v>12988</v>
      </c>
      <c r="L210" s="31">
        <v>0</v>
      </c>
    </row>
    <row r="211" spans="1:12" x14ac:dyDescent="0.2">
      <c r="A211" s="63" t="s">
        <v>5750</v>
      </c>
      <c r="B211" s="31" t="s">
        <v>1889</v>
      </c>
      <c r="C211" s="31" t="s">
        <v>1891</v>
      </c>
      <c r="D211" s="31" t="s">
        <v>4654</v>
      </c>
      <c r="E211" s="30">
        <v>22</v>
      </c>
      <c r="F211" s="31">
        <v>-8.5</v>
      </c>
      <c r="G211" s="31">
        <v>5305.6</v>
      </c>
      <c r="H211" s="31">
        <v>-19</v>
      </c>
      <c r="I211" s="31">
        <v>159</v>
      </c>
      <c r="J211" s="31">
        <v>8.1999999999999993</v>
      </c>
      <c r="K211" s="31">
        <v>13052</v>
      </c>
      <c r="L211" s="31">
        <v>-1</v>
      </c>
    </row>
    <row r="212" spans="1:12" x14ac:dyDescent="0.2">
      <c r="A212" s="63" t="s">
        <v>5750</v>
      </c>
      <c r="B212" s="31" t="s">
        <v>1721</v>
      </c>
      <c r="C212" s="31" t="s">
        <v>1723</v>
      </c>
      <c r="D212" s="31" t="s">
        <v>4656</v>
      </c>
      <c r="E212" s="30">
        <v>14</v>
      </c>
      <c r="F212" s="31">
        <v>31</v>
      </c>
      <c r="G212" s="31">
        <v>2922.8</v>
      </c>
      <c r="H212" s="31">
        <v>34.5</v>
      </c>
      <c r="I212" s="31">
        <v>160</v>
      </c>
      <c r="J212" s="31">
        <v>7.6</v>
      </c>
      <c r="K212" s="31">
        <v>12321</v>
      </c>
      <c r="L212" s="31">
        <v>5</v>
      </c>
    </row>
    <row r="213" spans="1:12" x14ac:dyDescent="0.2">
      <c r="A213" s="63" t="s">
        <v>5750</v>
      </c>
      <c r="B213" s="31" t="s">
        <v>1835</v>
      </c>
      <c r="C213" s="31" t="s">
        <v>1837</v>
      </c>
      <c r="D213" s="31" t="s">
        <v>4657</v>
      </c>
      <c r="E213" s="30">
        <v>18</v>
      </c>
      <c r="F213" s="31">
        <v>11.3</v>
      </c>
      <c r="G213" s="31">
        <v>3785.2</v>
      </c>
      <c r="H213" s="31">
        <v>15.1</v>
      </c>
      <c r="I213" s="31">
        <v>189</v>
      </c>
      <c r="J213" s="31">
        <v>-10.7</v>
      </c>
      <c r="K213" s="31">
        <v>13303</v>
      </c>
      <c r="L213" s="31">
        <v>-3</v>
      </c>
    </row>
    <row r="214" spans="1:12" x14ac:dyDescent="0.2">
      <c r="A214" s="63" t="s">
        <v>5750</v>
      </c>
      <c r="B214" s="31" t="s">
        <v>1649</v>
      </c>
      <c r="C214" s="31" t="s">
        <v>1651</v>
      </c>
      <c r="D214" s="31" t="s">
        <v>4658</v>
      </c>
      <c r="E214" s="30">
        <v>4</v>
      </c>
      <c r="F214" s="31">
        <v>80.3</v>
      </c>
      <c r="G214" s="31">
        <v>868.8</v>
      </c>
      <c r="H214" s="31">
        <v>80.5</v>
      </c>
      <c r="I214" s="31">
        <v>163</v>
      </c>
      <c r="J214" s="31">
        <v>5.7</v>
      </c>
      <c r="K214" s="31">
        <v>12045</v>
      </c>
      <c r="L214" s="31">
        <v>7</v>
      </c>
    </row>
    <row r="215" spans="1:12" x14ac:dyDescent="0.2">
      <c r="A215" s="63" t="s">
        <v>5750</v>
      </c>
      <c r="B215" s="31" t="s">
        <v>1802</v>
      </c>
      <c r="C215" s="31" t="s">
        <v>1804</v>
      </c>
      <c r="D215" s="31" t="s">
        <v>4663</v>
      </c>
      <c r="E215" s="30">
        <v>18</v>
      </c>
      <c r="F215" s="31">
        <v>11.3</v>
      </c>
      <c r="G215" s="31">
        <v>3309.4</v>
      </c>
      <c r="H215" s="31">
        <v>25.8</v>
      </c>
      <c r="I215" s="31">
        <v>129</v>
      </c>
      <c r="J215" s="31">
        <v>27.2</v>
      </c>
      <c r="K215" s="31">
        <v>12085</v>
      </c>
      <c r="L215" s="31">
        <v>7</v>
      </c>
    </row>
    <row r="216" spans="1:12" x14ac:dyDescent="0.2">
      <c r="A216" s="63" t="s">
        <v>5750</v>
      </c>
      <c r="B216" s="31" t="s">
        <v>2084</v>
      </c>
      <c r="C216" s="31" t="s">
        <v>2086</v>
      </c>
      <c r="D216" s="31" t="s">
        <v>4667</v>
      </c>
      <c r="E216" s="30">
        <v>23</v>
      </c>
      <c r="F216" s="31">
        <v>-45.9</v>
      </c>
      <c r="G216" s="31">
        <v>5577.5</v>
      </c>
      <c r="H216" s="31">
        <v>-49.9</v>
      </c>
      <c r="I216" s="31">
        <v>149</v>
      </c>
      <c r="J216" s="31">
        <v>-5.8</v>
      </c>
      <c r="K216" s="31">
        <v>11648</v>
      </c>
      <c r="L216" s="31">
        <v>2</v>
      </c>
    </row>
    <row r="217" spans="1:12" x14ac:dyDescent="0.2">
      <c r="A217" s="63" t="s">
        <v>5750</v>
      </c>
      <c r="B217" s="31" t="s">
        <v>1736</v>
      </c>
      <c r="C217" s="31" t="s">
        <v>1738</v>
      </c>
      <c r="D217" s="31" t="s">
        <v>4675</v>
      </c>
      <c r="E217" s="30">
        <v>11</v>
      </c>
      <c r="F217" s="31">
        <v>45.8</v>
      </c>
      <c r="G217" s="31">
        <v>2876.6</v>
      </c>
      <c r="H217" s="31">
        <v>35.5</v>
      </c>
      <c r="I217" s="31">
        <v>143</v>
      </c>
      <c r="J217" s="31">
        <v>18.3</v>
      </c>
      <c r="K217" s="31">
        <v>14150</v>
      </c>
      <c r="L217" s="31">
        <v>-9</v>
      </c>
    </row>
    <row r="218" spans="1:12" x14ac:dyDescent="0.2">
      <c r="A218" s="63" t="s">
        <v>5750</v>
      </c>
      <c r="B218" s="31" t="s">
        <v>1964</v>
      </c>
      <c r="C218" s="31" t="s">
        <v>1966</v>
      </c>
      <c r="D218" s="31" t="s">
        <v>4677</v>
      </c>
      <c r="E218" s="30">
        <v>27</v>
      </c>
      <c r="F218" s="31">
        <v>-33.1</v>
      </c>
      <c r="G218" s="31">
        <v>5869.7</v>
      </c>
      <c r="H218" s="31">
        <v>-31.6</v>
      </c>
      <c r="I218" s="31">
        <v>162</v>
      </c>
      <c r="J218" s="31">
        <v>6.3</v>
      </c>
      <c r="K218" s="31">
        <v>12945</v>
      </c>
      <c r="L218" s="31">
        <v>0</v>
      </c>
    </row>
    <row r="219" spans="1:12" x14ac:dyDescent="0.2">
      <c r="A219" s="63" t="s">
        <v>5750</v>
      </c>
      <c r="B219" s="31" t="s">
        <v>2573</v>
      </c>
      <c r="C219" s="31" t="s">
        <v>2575</v>
      </c>
      <c r="D219" s="31" t="s">
        <v>4679</v>
      </c>
      <c r="E219" s="30">
        <v>25</v>
      </c>
      <c r="F219" s="31">
        <v>-58.9</v>
      </c>
      <c r="G219" s="31">
        <v>5640.8</v>
      </c>
      <c r="H219" s="31">
        <v>-51.7</v>
      </c>
      <c r="I219" s="31">
        <v>196</v>
      </c>
      <c r="J219" s="31">
        <v>-40.700000000000003</v>
      </c>
      <c r="K219" s="31">
        <v>12125</v>
      </c>
      <c r="L219" s="31">
        <v>-2</v>
      </c>
    </row>
    <row r="220" spans="1:12" x14ac:dyDescent="0.2">
      <c r="A220" s="63" t="s">
        <v>5750</v>
      </c>
      <c r="B220" s="31" t="s">
        <v>1814</v>
      </c>
      <c r="C220" s="31" t="s">
        <v>1816</v>
      </c>
      <c r="D220" s="31" t="s">
        <v>4680</v>
      </c>
      <c r="E220" s="30">
        <v>17</v>
      </c>
      <c r="F220" s="31">
        <v>16.2</v>
      </c>
      <c r="G220" s="31">
        <v>3796.3</v>
      </c>
      <c r="H220" s="31">
        <v>14.9</v>
      </c>
      <c r="I220" s="31">
        <v>186</v>
      </c>
      <c r="J220" s="31">
        <v>-8.8000000000000007</v>
      </c>
      <c r="K220" s="31">
        <v>12742</v>
      </c>
      <c r="L220" s="31">
        <v>2</v>
      </c>
    </row>
    <row r="221" spans="1:12" x14ac:dyDescent="0.2">
      <c r="A221" s="63" t="s">
        <v>5750</v>
      </c>
      <c r="B221" s="31" t="s">
        <v>1790</v>
      </c>
      <c r="C221" s="31" t="s">
        <v>1792</v>
      </c>
      <c r="D221" s="31" t="s">
        <v>4681</v>
      </c>
      <c r="E221" s="30">
        <v>25</v>
      </c>
      <c r="F221" s="31">
        <v>-23.2</v>
      </c>
      <c r="G221" s="31">
        <v>5639.9</v>
      </c>
      <c r="H221" s="31">
        <v>-26.5</v>
      </c>
      <c r="I221" s="31">
        <v>182</v>
      </c>
      <c r="J221" s="31">
        <v>-6.3</v>
      </c>
      <c r="K221" s="31">
        <v>13177</v>
      </c>
      <c r="L221" s="31">
        <v>-2</v>
      </c>
    </row>
    <row r="222" spans="1:12" x14ac:dyDescent="0.2">
      <c r="A222" s="63" t="s">
        <v>5750</v>
      </c>
      <c r="B222" s="31" t="s">
        <v>1952</v>
      </c>
      <c r="C222" s="31" t="s">
        <v>1954</v>
      </c>
      <c r="D222" s="31" t="s">
        <v>4682</v>
      </c>
      <c r="E222" s="30">
        <v>26</v>
      </c>
      <c r="F222" s="31">
        <v>-28.2</v>
      </c>
      <c r="G222" s="31">
        <v>6132.8</v>
      </c>
      <c r="H222" s="31">
        <v>-37.5</v>
      </c>
      <c r="I222" s="31">
        <v>181</v>
      </c>
      <c r="J222" s="31">
        <v>-5.7</v>
      </c>
      <c r="K222" s="31">
        <v>13097</v>
      </c>
      <c r="L222" s="31">
        <v>-1</v>
      </c>
    </row>
    <row r="223" spans="1:12" x14ac:dyDescent="0.2">
      <c r="A223" s="63" t="s">
        <v>5750</v>
      </c>
      <c r="B223" s="31" t="s">
        <v>2132</v>
      </c>
      <c r="C223" s="31" t="s">
        <v>2134</v>
      </c>
      <c r="D223" s="31" t="s">
        <v>4683</v>
      </c>
      <c r="E223" s="30">
        <v>10</v>
      </c>
      <c r="F223" s="31">
        <v>38.4</v>
      </c>
      <c r="G223" s="31">
        <v>2099.3000000000002</v>
      </c>
      <c r="H223" s="31">
        <v>45.2</v>
      </c>
      <c r="I223" s="31">
        <v>159</v>
      </c>
      <c r="J223" s="31">
        <v>-13.2</v>
      </c>
      <c r="K223" s="31">
        <v>13754</v>
      </c>
      <c r="L223" s="31">
        <v>-16</v>
      </c>
    </row>
    <row r="224" spans="1:12" x14ac:dyDescent="0.2">
      <c r="A224" s="63" t="s">
        <v>5750</v>
      </c>
      <c r="B224" s="31" t="s">
        <v>2219</v>
      </c>
      <c r="C224" s="31" t="s">
        <v>2221</v>
      </c>
      <c r="D224" s="31" t="s">
        <v>4684</v>
      </c>
      <c r="E224" s="30">
        <v>23</v>
      </c>
      <c r="F224" s="31">
        <v>-45.9</v>
      </c>
      <c r="G224" s="31">
        <v>5101.7</v>
      </c>
      <c r="H224" s="31">
        <v>-36.9</v>
      </c>
      <c r="I224" s="31">
        <v>173</v>
      </c>
      <c r="J224" s="31">
        <v>-23.6</v>
      </c>
      <c r="K224" s="31">
        <v>13015</v>
      </c>
      <c r="L224" s="31">
        <v>-9</v>
      </c>
    </row>
    <row r="225" spans="1:12" x14ac:dyDescent="0.2">
      <c r="A225" s="63" t="s">
        <v>5750</v>
      </c>
      <c r="B225" s="31" t="s">
        <v>1787</v>
      </c>
      <c r="C225" s="31" t="s">
        <v>1789</v>
      </c>
      <c r="D225" s="31" t="s">
        <v>4686</v>
      </c>
      <c r="E225" s="30">
        <v>1</v>
      </c>
      <c r="F225" s="31">
        <v>95.1</v>
      </c>
      <c r="G225" s="31">
        <v>201.1</v>
      </c>
      <c r="H225" s="31">
        <v>95.5</v>
      </c>
      <c r="I225" s="31">
        <v>117</v>
      </c>
      <c r="J225" s="31">
        <v>34.799999999999997</v>
      </c>
      <c r="K225" s="31">
        <v>13037</v>
      </c>
      <c r="L225" s="31">
        <v>-1</v>
      </c>
    </row>
    <row r="226" spans="1:12" x14ac:dyDescent="0.2">
      <c r="A226" s="63" t="s">
        <v>5750</v>
      </c>
      <c r="B226" s="31" t="s">
        <v>2435</v>
      </c>
      <c r="C226" s="31" t="s">
        <v>2437</v>
      </c>
      <c r="D226" s="31" t="s">
        <v>4687</v>
      </c>
      <c r="E226" s="30">
        <v>7</v>
      </c>
      <c r="F226" s="31">
        <v>57.8</v>
      </c>
      <c r="G226" s="31">
        <v>1422.3</v>
      </c>
      <c r="H226" s="31">
        <v>63.7</v>
      </c>
      <c r="I226" s="31">
        <v>177</v>
      </c>
      <c r="J226" s="31">
        <v>-26.6</v>
      </c>
      <c r="K226" s="31">
        <v>12887</v>
      </c>
      <c r="L226" s="31">
        <v>-8</v>
      </c>
    </row>
    <row r="227" spans="1:12" x14ac:dyDescent="0.2">
      <c r="A227" s="63" t="s">
        <v>5750</v>
      </c>
      <c r="B227" s="31" t="s">
        <v>1760</v>
      </c>
      <c r="C227" s="31" t="s">
        <v>1762</v>
      </c>
      <c r="D227" s="31" t="s">
        <v>4688</v>
      </c>
      <c r="E227" s="30">
        <v>26</v>
      </c>
      <c r="F227" s="31">
        <v>-28.2</v>
      </c>
      <c r="G227" s="31">
        <v>5516.4</v>
      </c>
      <c r="H227" s="31">
        <v>-23.7</v>
      </c>
      <c r="I227" s="31">
        <v>133</v>
      </c>
      <c r="J227" s="31">
        <v>24.6</v>
      </c>
      <c r="K227" s="31">
        <v>11629</v>
      </c>
      <c r="L227" s="31">
        <v>10</v>
      </c>
    </row>
    <row r="228" spans="1:12" x14ac:dyDescent="0.2">
      <c r="A228" s="63" t="s">
        <v>5750</v>
      </c>
      <c r="B228" s="31" t="s">
        <v>1838</v>
      </c>
      <c r="C228" s="31" t="s">
        <v>1840</v>
      </c>
      <c r="D228" s="31" t="s">
        <v>4691</v>
      </c>
      <c r="E228" s="30">
        <v>3</v>
      </c>
      <c r="F228" s="31">
        <v>85.2</v>
      </c>
      <c r="G228" s="31">
        <v>534.5</v>
      </c>
      <c r="H228" s="31">
        <v>88</v>
      </c>
      <c r="I228" s="31">
        <v>46</v>
      </c>
      <c r="J228" s="31">
        <v>79.599999999999994</v>
      </c>
      <c r="K228" s="31">
        <v>12661</v>
      </c>
      <c r="L228" s="31">
        <v>2</v>
      </c>
    </row>
    <row r="229" spans="1:12" x14ac:dyDescent="0.2">
      <c r="A229" s="63" t="s">
        <v>5750</v>
      </c>
      <c r="B229" s="31" t="s">
        <v>2003</v>
      </c>
      <c r="C229" s="31" t="s">
        <v>2005</v>
      </c>
      <c r="D229" s="31" t="s">
        <v>4692</v>
      </c>
      <c r="E229" s="30">
        <v>16</v>
      </c>
      <c r="F229" s="31">
        <v>21.1</v>
      </c>
      <c r="G229" s="31">
        <v>3602.1</v>
      </c>
      <c r="H229" s="31">
        <v>19.2</v>
      </c>
      <c r="I229" s="31">
        <v>156</v>
      </c>
      <c r="J229" s="31">
        <v>10.1</v>
      </c>
      <c r="K229" s="31">
        <v>12892</v>
      </c>
      <c r="L229" s="31">
        <v>0</v>
      </c>
    </row>
    <row r="230" spans="1:12" x14ac:dyDescent="0.2">
      <c r="A230" s="63" t="s">
        <v>5750</v>
      </c>
      <c r="B230" s="31" t="s">
        <v>1796</v>
      </c>
      <c r="C230" s="31" t="s">
        <v>1798</v>
      </c>
      <c r="D230" s="31" t="s">
        <v>4693</v>
      </c>
      <c r="E230" s="30">
        <v>23</v>
      </c>
      <c r="F230" s="31">
        <v>-13.4</v>
      </c>
      <c r="G230" s="31">
        <v>5669</v>
      </c>
      <c r="H230" s="31">
        <v>-27.1</v>
      </c>
      <c r="I230" s="31">
        <v>168</v>
      </c>
      <c r="J230" s="31">
        <v>2.5</v>
      </c>
      <c r="K230" s="31">
        <v>13620</v>
      </c>
      <c r="L230" s="31">
        <v>-5</v>
      </c>
    </row>
    <row r="231" spans="1:12" x14ac:dyDescent="0.2">
      <c r="A231" s="63" t="s">
        <v>5750</v>
      </c>
      <c r="B231" s="31" t="s">
        <v>1967</v>
      </c>
      <c r="C231" s="31" t="s">
        <v>1969</v>
      </c>
      <c r="D231" s="31" t="s">
        <v>4695</v>
      </c>
      <c r="E231" s="30">
        <v>30</v>
      </c>
      <c r="F231" s="31">
        <v>-47.9</v>
      </c>
      <c r="G231" s="31">
        <v>7371.1</v>
      </c>
      <c r="H231" s="31">
        <v>-65.3</v>
      </c>
      <c r="I231" s="31">
        <v>165</v>
      </c>
      <c r="J231" s="31">
        <v>4.4000000000000004</v>
      </c>
      <c r="K231" s="31">
        <v>13573</v>
      </c>
      <c r="L231" s="31">
        <v>-5</v>
      </c>
    </row>
    <row r="232" spans="1:12" x14ac:dyDescent="0.2">
      <c r="A232" s="63" t="s">
        <v>5750</v>
      </c>
      <c r="B232" s="31" t="s">
        <v>2075</v>
      </c>
      <c r="C232" s="31" t="s">
        <v>2077</v>
      </c>
      <c r="D232" s="31" t="s">
        <v>4697</v>
      </c>
      <c r="E232" s="30">
        <v>17</v>
      </c>
      <c r="F232" s="31">
        <v>-7</v>
      </c>
      <c r="G232" s="31">
        <v>3425.5</v>
      </c>
      <c r="H232" s="31">
        <v>8.9</v>
      </c>
      <c r="I232" s="31">
        <v>174</v>
      </c>
      <c r="J232" s="31">
        <v>-24.3</v>
      </c>
      <c r="K232" s="31">
        <v>13662</v>
      </c>
      <c r="L232" s="31">
        <v>-15</v>
      </c>
    </row>
    <row r="233" spans="1:12" x14ac:dyDescent="0.2">
      <c r="A233" s="63" t="s">
        <v>5750</v>
      </c>
      <c r="B233" s="31" t="s">
        <v>1562</v>
      </c>
      <c r="C233" s="31" t="s">
        <v>1564</v>
      </c>
      <c r="D233" s="31" t="s">
        <v>4698</v>
      </c>
      <c r="E233" s="30">
        <v>0</v>
      </c>
      <c r="F233" s="31">
        <v>100</v>
      </c>
      <c r="G233" s="31">
        <v>0</v>
      </c>
      <c r="H233" s="31">
        <v>100</v>
      </c>
      <c r="I233" s="31">
        <v>28</v>
      </c>
      <c r="J233" s="31">
        <v>91</v>
      </c>
      <c r="K233" s="31">
        <v>12839</v>
      </c>
      <c r="L233" s="31">
        <v>1</v>
      </c>
    </row>
    <row r="234" spans="1:12" x14ac:dyDescent="0.2">
      <c r="A234" s="63" t="s">
        <v>5750</v>
      </c>
      <c r="B234" s="31" t="s">
        <v>2429</v>
      </c>
      <c r="C234" s="31" t="s">
        <v>2431</v>
      </c>
      <c r="D234" s="31" t="s">
        <v>4704</v>
      </c>
      <c r="E234" s="30">
        <v>15</v>
      </c>
      <c r="F234" s="31">
        <v>5.9</v>
      </c>
      <c r="G234" s="31">
        <v>2941.3</v>
      </c>
      <c r="H234" s="31">
        <v>22.2</v>
      </c>
      <c r="I234" s="31">
        <v>213</v>
      </c>
      <c r="J234" s="31">
        <v>-53.3</v>
      </c>
      <c r="K234" s="31">
        <v>12125</v>
      </c>
      <c r="L234" s="31">
        <v>-2</v>
      </c>
    </row>
    <row r="235" spans="1:12" x14ac:dyDescent="0.2">
      <c r="A235" s="63" t="s">
        <v>5750</v>
      </c>
      <c r="B235" s="31" t="s">
        <v>1448</v>
      </c>
      <c r="C235" s="31" t="s">
        <v>1450</v>
      </c>
      <c r="D235" s="31" t="s">
        <v>4715</v>
      </c>
      <c r="E235" s="30">
        <v>12</v>
      </c>
      <c r="F235" s="31">
        <v>25.4</v>
      </c>
      <c r="G235" s="31">
        <v>2584.8000000000002</v>
      </c>
      <c r="H235" s="31">
        <v>31.9</v>
      </c>
      <c r="I235" s="31">
        <v>162</v>
      </c>
      <c r="J235" s="31">
        <v>-15.4</v>
      </c>
      <c r="K235" s="31">
        <v>12433</v>
      </c>
      <c r="L235" s="31">
        <v>-4</v>
      </c>
    </row>
    <row r="236" spans="1:12" x14ac:dyDescent="0.2">
      <c r="A236" s="63" t="s">
        <v>5750</v>
      </c>
      <c r="B236" s="31" t="s">
        <v>1826</v>
      </c>
      <c r="C236" s="31" t="s">
        <v>1828</v>
      </c>
      <c r="D236" s="31" t="s">
        <v>4717</v>
      </c>
      <c r="E236" s="30">
        <v>28</v>
      </c>
      <c r="F236" s="31">
        <v>-38</v>
      </c>
      <c r="G236" s="31">
        <v>6575.3</v>
      </c>
      <c r="H236" s="31">
        <v>-47.5</v>
      </c>
      <c r="I236" s="31">
        <v>166</v>
      </c>
      <c r="J236" s="31">
        <v>3.8</v>
      </c>
      <c r="K236" s="31">
        <v>13049</v>
      </c>
      <c r="L236" s="31">
        <v>-1</v>
      </c>
    </row>
    <row r="237" spans="1:12" x14ac:dyDescent="0.2">
      <c r="A237" s="63" t="s">
        <v>5750</v>
      </c>
      <c r="B237" s="31" t="s">
        <v>1445</v>
      </c>
      <c r="C237" s="31" t="s">
        <v>1447</v>
      </c>
      <c r="D237" s="31" t="s">
        <v>4690</v>
      </c>
      <c r="E237" s="30">
        <v>13</v>
      </c>
      <c r="F237" s="31">
        <v>18.899999999999999</v>
      </c>
      <c r="G237" s="31">
        <v>2527</v>
      </c>
      <c r="H237" s="31">
        <v>33.5</v>
      </c>
      <c r="I237" s="31">
        <v>159</v>
      </c>
      <c r="J237" s="31">
        <v>-13.2</v>
      </c>
      <c r="K237" s="31">
        <v>13307</v>
      </c>
      <c r="L237" s="31">
        <v>-12</v>
      </c>
    </row>
    <row r="238" spans="1:12" x14ac:dyDescent="0.2">
      <c r="A238" s="63" t="s">
        <v>5750</v>
      </c>
      <c r="B238" s="31" t="s">
        <v>1682</v>
      </c>
      <c r="C238" s="31" t="s">
        <v>1684</v>
      </c>
      <c r="D238" s="31" t="s">
        <v>4095</v>
      </c>
      <c r="E238" s="30">
        <v>19</v>
      </c>
      <c r="F238" s="31">
        <v>6.3</v>
      </c>
      <c r="G238" s="31">
        <v>4130.2</v>
      </c>
      <c r="H238" s="31">
        <v>7.4</v>
      </c>
      <c r="I238" s="31">
        <v>153</v>
      </c>
      <c r="J238" s="31">
        <v>12</v>
      </c>
      <c r="K238" s="31">
        <v>13728</v>
      </c>
      <c r="L238" s="31">
        <v>-6</v>
      </c>
    </row>
    <row r="239" spans="1:12" x14ac:dyDescent="0.2">
      <c r="A239" s="63" t="s">
        <v>5750</v>
      </c>
      <c r="B239" s="31" t="s">
        <v>2342</v>
      </c>
      <c r="C239" s="31" t="s">
        <v>2344</v>
      </c>
      <c r="D239" s="31" t="s">
        <v>4096</v>
      </c>
      <c r="E239" s="30">
        <v>8</v>
      </c>
      <c r="F239" s="31">
        <v>51.4</v>
      </c>
      <c r="G239" s="31">
        <v>1856.5</v>
      </c>
      <c r="H239" s="31">
        <v>51.9</v>
      </c>
      <c r="I239" s="31">
        <v>146</v>
      </c>
      <c r="J239" s="31">
        <v>-3.5</v>
      </c>
      <c r="K239" s="31">
        <v>13876</v>
      </c>
      <c r="L239" s="31">
        <v>-17</v>
      </c>
    </row>
    <row r="240" spans="1:12" x14ac:dyDescent="0.2">
      <c r="A240" s="63" t="s">
        <v>5750</v>
      </c>
      <c r="B240" s="31" t="s">
        <v>1655</v>
      </c>
      <c r="C240" s="31" t="s">
        <v>1657</v>
      </c>
      <c r="D240" s="31" t="s">
        <v>4097</v>
      </c>
      <c r="E240" s="30">
        <v>42</v>
      </c>
      <c r="F240" s="31">
        <v>-107</v>
      </c>
      <c r="G240" s="31">
        <v>9954.5</v>
      </c>
      <c r="H240" s="31">
        <v>-123.2</v>
      </c>
      <c r="I240" s="31">
        <v>174</v>
      </c>
      <c r="J240" s="31">
        <v>-1.3</v>
      </c>
      <c r="K240" s="31">
        <v>13557</v>
      </c>
      <c r="L240" s="31">
        <v>-5</v>
      </c>
    </row>
    <row r="241" spans="1:12" x14ac:dyDescent="0.2">
      <c r="A241" s="63" t="s">
        <v>5750</v>
      </c>
      <c r="B241" s="31" t="s">
        <v>1745</v>
      </c>
      <c r="C241" s="31" t="s">
        <v>1747</v>
      </c>
      <c r="D241" s="31" t="s">
        <v>4099</v>
      </c>
      <c r="E241" s="30">
        <v>17</v>
      </c>
      <c r="F241" s="31">
        <v>16.2</v>
      </c>
      <c r="G241" s="31">
        <v>3849.5</v>
      </c>
      <c r="H241" s="31">
        <v>13.7</v>
      </c>
      <c r="I241" s="31">
        <v>132</v>
      </c>
      <c r="J241" s="31">
        <v>25.3</v>
      </c>
      <c r="K241" s="31">
        <v>12969</v>
      </c>
      <c r="L241" s="31">
        <v>0</v>
      </c>
    </row>
    <row r="242" spans="1:12" x14ac:dyDescent="0.2">
      <c r="A242" s="63" t="s">
        <v>5750</v>
      </c>
      <c r="B242" s="31" t="s">
        <v>1754</v>
      </c>
      <c r="C242" s="31" t="s">
        <v>1756</v>
      </c>
      <c r="D242" s="31" t="s">
        <v>4100</v>
      </c>
      <c r="E242" s="30">
        <v>15</v>
      </c>
      <c r="F242" s="31">
        <v>26.1</v>
      </c>
      <c r="G242" s="31">
        <v>3375.1</v>
      </c>
      <c r="H242" s="31">
        <v>24.3</v>
      </c>
      <c r="I242" s="31">
        <v>140</v>
      </c>
      <c r="J242" s="31">
        <v>20.2</v>
      </c>
      <c r="K242" s="31">
        <v>13082</v>
      </c>
      <c r="L242" s="31">
        <v>-1</v>
      </c>
    </row>
    <row r="243" spans="1:12" x14ac:dyDescent="0.2">
      <c r="A243" s="63" t="s">
        <v>5750</v>
      </c>
      <c r="B243" s="31" t="s">
        <v>2168</v>
      </c>
      <c r="C243" s="31" t="s">
        <v>2170</v>
      </c>
      <c r="D243" s="31" t="s">
        <v>4101</v>
      </c>
      <c r="E243" s="30">
        <v>19</v>
      </c>
      <c r="F243" s="31">
        <v>-20</v>
      </c>
      <c r="G243" s="31">
        <v>4228.6000000000004</v>
      </c>
      <c r="H243" s="31">
        <v>-13</v>
      </c>
      <c r="I243" s="31">
        <v>158</v>
      </c>
      <c r="J243" s="31">
        <v>-12.5</v>
      </c>
      <c r="K243" s="31">
        <v>11740</v>
      </c>
      <c r="L243" s="31">
        <v>1</v>
      </c>
    </row>
    <row r="244" spans="1:12" x14ac:dyDescent="0.2">
      <c r="A244" s="63" t="s">
        <v>5750</v>
      </c>
      <c r="B244" s="31" t="s">
        <v>1772</v>
      </c>
      <c r="C244" s="31" t="s">
        <v>1774</v>
      </c>
      <c r="D244" s="31" t="s">
        <v>4102</v>
      </c>
      <c r="E244" s="30">
        <v>12</v>
      </c>
      <c r="F244" s="31">
        <v>40.799999999999997</v>
      </c>
      <c r="G244" s="31">
        <v>2829.9</v>
      </c>
      <c r="H244" s="31">
        <v>36.5</v>
      </c>
      <c r="I244" s="31">
        <v>126</v>
      </c>
      <c r="J244" s="31">
        <v>29.1</v>
      </c>
      <c r="K244" s="31">
        <v>12468</v>
      </c>
      <c r="L244" s="31">
        <v>4</v>
      </c>
    </row>
    <row r="245" spans="1:12" x14ac:dyDescent="0.2">
      <c r="A245" s="63" t="s">
        <v>5750</v>
      </c>
      <c r="B245" s="31" t="s">
        <v>2570</v>
      </c>
      <c r="C245" s="31" t="s">
        <v>2572</v>
      </c>
      <c r="D245" s="31" t="s">
        <v>4103</v>
      </c>
      <c r="E245" s="30">
        <v>0</v>
      </c>
      <c r="F245" s="31">
        <v>103.2</v>
      </c>
      <c r="G245" s="31">
        <v>0</v>
      </c>
      <c r="H245" s="31">
        <v>102.6</v>
      </c>
      <c r="I245" s="31">
        <v>35</v>
      </c>
      <c r="J245" s="31">
        <v>79</v>
      </c>
      <c r="K245" s="31">
        <v>6555</v>
      </c>
      <c r="L245" s="31">
        <v>45</v>
      </c>
    </row>
    <row r="246" spans="1:12" x14ac:dyDescent="0.2">
      <c r="A246" s="63" t="s">
        <v>5750</v>
      </c>
      <c r="B246" s="31" t="s">
        <v>2012</v>
      </c>
      <c r="C246" s="31" t="s">
        <v>2014</v>
      </c>
      <c r="D246" s="31" t="s">
        <v>4104</v>
      </c>
      <c r="E246" s="30">
        <v>12</v>
      </c>
      <c r="F246" s="31">
        <v>25.4</v>
      </c>
      <c r="G246" s="31">
        <v>2545</v>
      </c>
      <c r="H246" s="31">
        <v>33</v>
      </c>
      <c r="I246" s="31">
        <v>127</v>
      </c>
      <c r="J246" s="31">
        <v>10.6</v>
      </c>
      <c r="K246" s="31">
        <v>12979</v>
      </c>
      <c r="L246" s="31">
        <v>-9</v>
      </c>
    </row>
    <row r="247" spans="1:12" x14ac:dyDescent="0.2">
      <c r="A247" s="63" t="s">
        <v>5750</v>
      </c>
      <c r="B247" s="31" t="s">
        <v>2309</v>
      </c>
      <c r="C247" s="31" t="s">
        <v>2311</v>
      </c>
      <c r="D247" s="31" t="s">
        <v>4109</v>
      </c>
      <c r="E247" s="30">
        <v>18</v>
      </c>
      <c r="F247" s="31">
        <v>-13.5</v>
      </c>
      <c r="G247" s="31">
        <v>4178.7</v>
      </c>
      <c r="H247" s="31">
        <v>-11.7</v>
      </c>
      <c r="I247" s="31">
        <v>146</v>
      </c>
      <c r="J247" s="31">
        <v>-3.5</v>
      </c>
      <c r="K247" s="31">
        <v>13145</v>
      </c>
      <c r="L247" s="31">
        <v>-10</v>
      </c>
    </row>
    <row r="248" spans="1:12" x14ac:dyDescent="0.2">
      <c r="A248" s="63" t="s">
        <v>5750</v>
      </c>
      <c r="B248" s="31" t="s">
        <v>1757</v>
      </c>
      <c r="C248" s="31" t="s">
        <v>1759</v>
      </c>
      <c r="D248" s="31" t="s">
        <v>4110</v>
      </c>
      <c r="E248" s="30">
        <v>20</v>
      </c>
      <c r="F248" s="31">
        <v>1.4</v>
      </c>
      <c r="G248" s="31">
        <v>4746.5</v>
      </c>
      <c r="H248" s="31">
        <v>-6.4</v>
      </c>
      <c r="I248" s="31">
        <v>156</v>
      </c>
      <c r="J248" s="31">
        <v>10.1</v>
      </c>
      <c r="K248" s="31">
        <v>13009</v>
      </c>
      <c r="L248" s="31">
        <v>0</v>
      </c>
    </row>
    <row r="249" spans="1:12" x14ac:dyDescent="0.2">
      <c r="A249" s="63" t="s">
        <v>5750</v>
      </c>
      <c r="B249" s="31" t="s">
        <v>1457</v>
      </c>
      <c r="C249" s="31" t="s">
        <v>1459</v>
      </c>
      <c r="D249" s="31" t="s">
        <v>4111</v>
      </c>
      <c r="E249" s="30">
        <v>10</v>
      </c>
      <c r="F249" s="31">
        <v>50.7</v>
      </c>
      <c r="G249" s="31">
        <v>2028.1</v>
      </c>
      <c r="H249" s="31">
        <v>54.5</v>
      </c>
      <c r="I249" s="31">
        <v>128</v>
      </c>
      <c r="J249" s="31">
        <v>27.8</v>
      </c>
      <c r="K249" s="31">
        <v>13222</v>
      </c>
      <c r="L249" s="31">
        <v>-2</v>
      </c>
    </row>
    <row r="250" spans="1:12" x14ac:dyDescent="0.2">
      <c r="A250" s="63" t="s">
        <v>5750</v>
      </c>
      <c r="B250" s="31" t="s">
        <v>1520</v>
      </c>
      <c r="C250" s="31" t="s">
        <v>1522</v>
      </c>
      <c r="D250" s="31" t="s">
        <v>4112</v>
      </c>
      <c r="E250" s="30">
        <v>10</v>
      </c>
      <c r="F250" s="31">
        <v>50.7</v>
      </c>
      <c r="G250" s="31">
        <v>2267.1</v>
      </c>
      <c r="H250" s="31">
        <v>49.2</v>
      </c>
      <c r="I250" s="31">
        <v>125</v>
      </c>
      <c r="J250" s="31">
        <v>29.7</v>
      </c>
      <c r="K250" s="31">
        <v>12786</v>
      </c>
      <c r="L250" s="31">
        <v>1</v>
      </c>
    </row>
    <row r="251" spans="1:12" x14ac:dyDescent="0.2">
      <c r="A251" s="63" t="s">
        <v>5750</v>
      </c>
      <c r="B251" s="31" t="s">
        <v>1625</v>
      </c>
      <c r="C251" s="31" t="s">
        <v>1627</v>
      </c>
      <c r="D251" s="31" t="s">
        <v>4113</v>
      </c>
      <c r="E251" s="30">
        <v>21</v>
      </c>
      <c r="F251" s="31">
        <v>-3.5</v>
      </c>
      <c r="G251" s="31">
        <v>5034.6000000000004</v>
      </c>
      <c r="H251" s="31">
        <v>-12.9</v>
      </c>
      <c r="I251" s="31">
        <v>183</v>
      </c>
      <c r="J251" s="31">
        <v>-7</v>
      </c>
      <c r="K251" s="31">
        <v>12105</v>
      </c>
      <c r="L251" s="31">
        <v>6</v>
      </c>
    </row>
    <row r="252" spans="1:12" x14ac:dyDescent="0.2">
      <c r="A252" s="63" t="s">
        <v>5750</v>
      </c>
      <c r="B252" s="31" t="s">
        <v>1571</v>
      </c>
      <c r="C252" s="31" t="s">
        <v>1573</v>
      </c>
      <c r="D252" s="31" t="s">
        <v>4115</v>
      </c>
      <c r="E252" s="30">
        <v>12</v>
      </c>
      <c r="F252" s="31">
        <v>40.799999999999997</v>
      </c>
      <c r="G252" s="31">
        <v>2695.3</v>
      </c>
      <c r="H252" s="31">
        <v>39.6</v>
      </c>
      <c r="I252" s="31">
        <v>180</v>
      </c>
      <c r="J252" s="31">
        <v>-5.0999999999999996</v>
      </c>
      <c r="K252" s="31">
        <v>12614</v>
      </c>
      <c r="L252" s="31">
        <v>3</v>
      </c>
    </row>
    <row r="253" spans="1:12" x14ac:dyDescent="0.2">
      <c r="A253" s="63" t="s">
        <v>5750</v>
      </c>
      <c r="B253" s="31" t="s">
        <v>2045</v>
      </c>
      <c r="C253" s="31" t="s">
        <v>2047</v>
      </c>
      <c r="D253" s="31" t="s">
        <v>4119</v>
      </c>
      <c r="E253" s="30">
        <v>27</v>
      </c>
      <c r="F253" s="31">
        <v>-71.900000000000006</v>
      </c>
      <c r="G253" s="31">
        <v>6622.5</v>
      </c>
      <c r="H253" s="31">
        <v>-78.5</v>
      </c>
      <c r="I253" s="31">
        <v>136</v>
      </c>
      <c r="J253" s="31">
        <v>3.9</v>
      </c>
      <c r="K253" s="31">
        <v>13418</v>
      </c>
      <c r="L253" s="31">
        <v>-13</v>
      </c>
    </row>
    <row r="254" spans="1:12" x14ac:dyDescent="0.2">
      <c r="A254" s="63" t="s">
        <v>5750</v>
      </c>
      <c r="B254" s="31" t="s">
        <v>1703</v>
      </c>
      <c r="C254" s="31" t="s">
        <v>1705</v>
      </c>
      <c r="D254" s="31" t="s">
        <v>4120</v>
      </c>
      <c r="E254" s="30">
        <v>20</v>
      </c>
      <c r="F254" s="31">
        <v>1.4</v>
      </c>
      <c r="G254" s="31">
        <v>4683.6000000000004</v>
      </c>
      <c r="H254" s="31">
        <v>-5</v>
      </c>
      <c r="I254" s="31">
        <v>154</v>
      </c>
      <c r="J254" s="31">
        <v>11.4</v>
      </c>
      <c r="K254" s="31">
        <v>12151</v>
      </c>
      <c r="L254" s="31">
        <v>6</v>
      </c>
    </row>
    <row r="255" spans="1:12" x14ac:dyDescent="0.2">
      <c r="A255" s="63" t="s">
        <v>5750</v>
      </c>
      <c r="B255" s="31" t="s">
        <v>2036</v>
      </c>
      <c r="C255" s="31" t="s">
        <v>2038</v>
      </c>
      <c r="D255" s="31" t="s">
        <v>4121</v>
      </c>
      <c r="E255" s="30">
        <v>3</v>
      </c>
      <c r="F255" s="31">
        <v>83.8</v>
      </c>
      <c r="G255" s="31">
        <v>587.70000000000005</v>
      </c>
      <c r="H255" s="31">
        <v>86.6</v>
      </c>
      <c r="I255" s="31">
        <v>151</v>
      </c>
      <c r="J255" s="31">
        <v>-7.2</v>
      </c>
      <c r="K255" s="31">
        <v>13783</v>
      </c>
      <c r="L255" s="31">
        <v>-16</v>
      </c>
    </row>
    <row r="256" spans="1:12" x14ac:dyDescent="0.2">
      <c r="A256" s="63" t="s">
        <v>5750</v>
      </c>
      <c r="B256" s="31" t="s">
        <v>2258</v>
      </c>
      <c r="C256" s="31" t="s">
        <v>2260</v>
      </c>
      <c r="D256" s="31" t="s">
        <v>4122</v>
      </c>
      <c r="E256" s="30">
        <v>23</v>
      </c>
      <c r="F256" s="31">
        <v>-45.9</v>
      </c>
      <c r="G256" s="31">
        <v>5145.1000000000004</v>
      </c>
      <c r="H256" s="31">
        <v>-38.1</v>
      </c>
      <c r="I256" s="31">
        <v>173</v>
      </c>
      <c r="J256" s="31">
        <v>-23.6</v>
      </c>
      <c r="K256" s="31">
        <v>12393</v>
      </c>
      <c r="L256" s="31">
        <v>-4</v>
      </c>
    </row>
    <row r="257" spans="1:12" x14ac:dyDescent="0.2">
      <c r="A257" s="63" t="s">
        <v>5750</v>
      </c>
      <c r="B257" s="31" t="s">
        <v>1823</v>
      </c>
      <c r="C257" s="31" t="s">
        <v>1825</v>
      </c>
      <c r="D257" s="31" t="s">
        <v>4124</v>
      </c>
      <c r="E257" s="30">
        <v>21</v>
      </c>
      <c r="F257" s="31">
        <v>-3.5</v>
      </c>
      <c r="G257" s="31">
        <v>4866.3</v>
      </c>
      <c r="H257" s="31">
        <v>-9.1</v>
      </c>
      <c r="I257" s="31">
        <v>182</v>
      </c>
      <c r="J257" s="31">
        <v>-6.3</v>
      </c>
      <c r="K257" s="31">
        <v>12968</v>
      </c>
      <c r="L257" s="31">
        <v>0</v>
      </c>
    </row>
    <row r="258" spans="1:12" x14ac:dyDescent="0.2">
      <c r="A258" s="63" t="s">
        <v>5750</v>
      </c>
      <c r="B258" s="31" t="s">
        <v>1778</v>
      </c>
      <c r="C258" s="31" t="s">
        <v>1780</v>
      </c>
      <c r="D258" s="31" t="s">
        <v>4131</v>
      </c>
      <c r="E258" s="30">
        <v>9</v>
      </c>
      <c r="F258" s="31">
        <v>55.6</v>
      </c>
      <c r="G258" s="31">
        <v>1974.4</v>
      </c>
      <c r="H258" s="31">
        <v>55.7</v>
      </c>
      <c r="I258" s="31">
        <v>172</v>
      </c>
      <c r="J258" s="31">
        <v>0</v>
      </c>
      <c r="K258" s="31">
        <v>13422</v>
      </c>
      <c r="L258" s="31">
        <v>-4</v>
      </c>
    </row>
    <row r="259" spans="1:12" x14ac:dyDescent="0.2">
      <c r="A259" s="63" t="s">
        <v>5750</v>
      </c>
      <c r="B259" s="31" t="s">
        <v>1604</v>
      </c>
      <c r="C259" s="31" t="s">
        <v>1606</v>
      </c>
      <c r="D259" s="31" t="s">
        <v>4134</v>
      </c>
      <c r="E259" s="30">
        <v>16</v>
      </c>
      <c r="F259" s="31">
        <v>21.1</v>
      </c>
      <c r="G259" s="31">
        <v>4284.1000000000004</v>
      </c>
      <c r="H259" s="31">
        <v>3.9</v>
      </c>
      <c r="I259" s="31">
        <v>184</v>
      </c>
      <c r="J259" s="31">
        <v>-7.6</v>
      </c>
      <c r="K259" s="31">
        <v>13176</v>
      </c>
      <c r="L259" s="31">
        <v>-2</v>
      </c>
    </row>
    <row r="260" spans="1:12" x14ac:dyDescent="0.2">
      <c r="A260" s="63" t="s">
        <v>5750</v>
      </c>
      <c r="B260" s="31" t="s">
        <v>1865</v>
      </c>
      <c r="C260" s="31" t="s">
        <v>1867</v>
      </c>
      <c r="D260" s="31" t="s">
        <v>4136</v>
      </c>
      <c r="E260" s="30">
        <v>21</v>
      </c>
      <c r="F260" s="31">
        <v>-3.5</v>
      </c>
      <c r="G260" s="31">
        <v>4139.3999999999996</v>
      </c>
      <c r="H260" s="31">
        <v>7.2</v>
      </c>
      <c r="I260" s="31">
        <v>192</v>
      </c>
      <c r="J260" s="31">
        <v>-12.6</v>
      </c>
      <c r="K260" s="31">
        <v>13269</v>
      </c>
      <c r="L260" s="31">
        <v>-2</v>
      </c>
    </row>
    <row r="261" spans="1:12" x14ac:dyDescent="0.2">
      <c r="A261" s="63" t="s">
        <v>5750</v>
      </c>
      <c r="B261" s="31" t="s">
        <v>1577</v>
      </c>
      <c r="C261" s="31" t="s">
        <v>1579</v>
      </c>
      <c r="D261" s="31" t="s">
        <v>4140</v>
      </c>
      <c r="E261" s="30">
        <v>11</v>
      </c>
      <c r="F261" s="31">
        <v>45.8</v>
      </c>
      <c r="G261" s="31">
        <v>2540.9</v>
      </c>
      <c r="H261" s="31">
        <v>43</v>
      </c>
      <c r="I261" s="31">
        <v>149</v>
      </c>
      <c r="J261" s="31">
        <v>14.5</v>
      </c>
      <c r="K261" s="31">
        <v>13483</v>
      </c>
      <c r="L261" s="31">
        <v>-4</v>
      </c>
    </row>
    <row r="262" spans="1:12" x14ac:dyDescent="0.2">
      <c r="A262" s="63" t="s">
        <v>5750</v>
      </c>
      <c r="B262" s="31" t="s">
        <v>1937</v>
      </c>
      <c r="C262" s="31" t="s">
        <v>1939</v>
      </c>
      <c r="D262" s="31" t="s">
        <v>4141</v>
      </c>
      <c r="E262" s="30">
        <v>16</v>
      </c>
      <c r="F262" s="31">
        <v>21.1</v>
      </c>
      <c r="G262" s="31">
        <v>3465.2</v>
      </c>
      <c r="H262" s="31">
        <v>22.3</v>
      </c>
      <c r="I262" s="31">
        <v>204</v>
      </c>
      <c r="J262" s="31">
        <v>-20.2</v>
      </c>
      <c r="K262" s="31">
        <v>12615</v>
      </c>
      <c r="L262" s="31">
        <v>3</v>
      </c>
    </row>
    <row r="263" spans="1:12" x14ac:dyDescent="0.2">
      <c r="A263" s="63" t="s">
        <v>5750</v>
      </c>
      <c r="B263" s="31" t="s">
        <v>2597</v>
      </c>
      <c r="C263" s="31" t="s">
        <v>2599</v>
      </c>
      <c r="D263" s="31" t="s">
        <v>4194</v>
      </c>
      <c r="E263" s="30">
        <v>13</v>
      </c>
      <c r="F263" s="31">
        <v>18.899999999999999</v>
      </c>
      <c r="G263" s="31">
        <v>2881.2</v>
      </c>
      <c r="H263" s="31">
        <v>23.8</v>
      </c>
      <c r="I263" s="31">
        <v>113</v>
      </c>
      <c r="J263" s="31">
        <v>21</v>
      </c>
      <c r="K263" s="31">
        <v>13238</v>
      </c>
      <c r="L263" s="31">
        <v>-11</v>
      </c>
    </row>
    <row r="264" spans="1:12" x14ac:dyDescent="0.2">
      <c r="A264" s="63" t="s">
        <v>5750</v>
      </c>
      <c r="B264" s="31" t="s">
        <v>2345</v>
      </c>
      <c r="C264" s="31" t="s">
        <v>2347</v>
      </c>
      <c r="D264" s="31" t="s">
        <v>4195</v>
      </c>
      <c r="E264" s="30">
        <v>0</v>
      </c>
      <c r="F264" s="31">
        <v>103.2</v>
      </c>
      <c r="G264" s="31">
        <v>0</v>
      </c>
      <c r="H264" s="31">
        <v>102.6</v>
      </c>
      <c r="I264" s="31">
        <v>41</v>
      </c>
      <c r="J264" s="31">
        <v>74.5</v>
      </c>
      <c r="K264" s="31">
        <v>11366</v>
      </c>
      <c r="L264" s="31">
        <v>4</v>
      </c>
    </row>
    <row r="265" spans="1:12" x14ac:dyDescent="0.2">
      <c r="A265" s="63" t="s">
        <v>5750</v>
      </c>
      <c r="B265" s="31" t="s">
        <v>2162</v>
      </c>
      <c r="C265" s="31" t="s">
        <v>2164</v>
      </c>
      <c r="D265" s="31" t="s">
        <v>4197</v>
      </c>
      <c r="E265" s="30">
        <v>32</v>
      </c>
      <c r="F265" s="31">
        <v>-104.3</v>
      </c>
      <c r="G265" s="31">
        <v>7209.7</v>
      </c>
      <c r="H265" s="31">
        <v>-94.6</v>
      </c>
      <c r="I265" s="31">
        <v>152</v>
      </c>
      <c r="J265" s="31">
        <v>-8</v>
      </c>
      <c r="K265" s="31">
        <v>11661</v>
      </c>
      <c r="L265" s="31">
        <v>2</v>
      </c>
    </row>
    <row r="266" spans="1:12" x14ac:dyDescent="0.2">
      <c r="A266" s="63" t="s">
        <v>5750</v>
      </c>
      <c r="B266" s="31" t="s">
        <v>2327</v>
      </c>
      <c r="C266" s="31" t="s">
        <v>2329</v>
      </c>
      <c r="D266" s="31" t="s">
        <v>4199</v>
      </c>
      <c r="E266" s="30">
        <v>10</v>
      </c>
      <c r="F266" s="31">
        <v>38.4</v>
      </c>
      <c r="G266" s="31">
        <v>2136.8000000000002</v>
      </c>
      <c r="H266" s="31">
        <v>44.2</v>
      </c>
      <c r="I266" s="31">
        <v>142</v>
      </c>
      <c r="J266" s="31">
        <v>-0.6</v>
      </c>
      <c r="K266" s="31">
        <v>12581</v>
      </c>
      <c r="L266" s="31">
        <v>-6</v>
      </c>
    </row>
    <row r="267" spans="1:12" x14ac:dyDescent="0.2">
      <c r="A267" s="63" t="s">
        <v>5750</v>
      </c>
      <c r="B267" s="31" t="s">
        <v>2585</v>
      </c>
      <c r="C267" s="31" t="s">
        <v>2587</v>
      </c>
      <c r="D267" s="31" t="s">
        <v>4201</v>
      </c>
      <c r="E267" s="30">
        <v>47</v>
      </c>
      <c r="F267" s="31">
        <v>-201.6</v>
      </c>
      <c r="G267" s="31">
        <v>14524.9</v>
      </c>
      <c r="H267" s="31">
        <v>-294.7</v>
      </c>
      <c r="I267" s="31">
        <v>145</v>
      </c>
      <c r="J267" s="31">
        <v>-2.8</v>
      </c>
      <c r="K267" s="31">
        <v>12365</v>
      </c>
      <c r="L267" s="31">
        <v>-4</v>
      </c>
    </row>
    <row r="268" spans="1:12" x14ac:dyDescent="0.2">
      <c r="A268" s="63" t="s">
        <v>5750</v>
      </c>
      <c r="B268" s="31" t="s">
        <v>2027</v>
      </c>
      <c r="C268" s="31" t="s">
        <v>2029</v>
      </c>
      <c r="D268" s="31" t="s">
        <v>4202</v>
      </c>
      <c r="E268" s="30">
        <v>8</v>
      </c>
      <c r="F268" s="31">
        <v>51.4</v>
      </c>
      <c r="G268" s="31">
        <v>1619.3</v>
      </c>
      <c r="H268" s="31">
        <v>58.3</v>
      </c>
      <c r="I268" s="31">
        <v>78</v>
      </c>
      <c r="J268" s="31">
        <v>47</v>
      </c>
      <c r="K268" s="31">
        <v>12751</v>
      </c>
      <c r="L268" s="31">
        <v>-7</v>
      </c>
    </row>
    <row r="269" spans="1:12" x14ac:dyDescent="0.2">
      <c r="A269" s="63" t="s">
        <v>5750</v>
      </c>
      <c r="B269" s="31" t="s">
        <v>2504</v>
      </c>
      <c r="C269" s="31" t="s">
        <v>2506</v>
      </c>
      <c r="D269" s="31" t="s">
        <v>4206</v>
      </c>
      <c r="E269" s="30">
        <v>13</v>
      </c>
      <c r="F269" s="31">
        <v>18.899999999999999</v>
      </c>
      <c r="G269" s="31">
        <v>2427.1</v>
      </c>
      <c r="H269" s="31">
        <v>36.200000000000003</v>
      </c>
      <c r="I269" s="31">
        <v>176</v>
      </c>
      <c r="J269" s="31">
        <v>-25.8</v>
      </c>
      <c r="K269" s="31">
        <v>11847</v>
      </c>
      <c r="L269" s="31">
        <v>0</v>
      </c>
    </row>
    <row r="270" spans="1:12" x14ac:dyDescent="0.2">
      <c r="A270" s="63" t="s">
        <v>5750</v>
      </c>
      <c r="B270" s="31" t="s">
        <v>2330</v>
      </c>
      <c r="C270" s="31" t="s">
        <v>2332</v>
      </c>
      <c r="D270" s="31" t="s">
        <v>4210</v>
      </c>
      <c r="E270" s="30">
        <v>17</v>
      </c>
      <c r="F270" s="31">
        <v>-7</v>
      </c>
      <c r="G270" s="31">
        <v>3482.3</v>
      </c>
      <c r="H270" s="31">
        <v>7.4</v>
      </c>
      <c r="I270" s="31">
        <v>160</v>
      </c>
      <c r="J270" s="31">
        <v>-13.9</v>
      </c>
      <c r="K270" s="31">
        <v>13395</v>
      </c>
      <c r="L270" s="31">
        <v>-13</v>
      </c>
    </row>
    <row r="271" spans="1:12" x14ac:dyDescent="0.2">
      <c r="A271" s="63" t="s">
        <v>5750</v>
      </c>
      <c r="B271" s="31" t="s">
        <v>1718</v>
      </c>
      <c r="C271" s="31" t="s">
        <v>1720</v>
      </c>
      <c r="D271" s="31" t="s">
        <v>4211</v>
      </c>
      <c r="E271" s="30">
        <v>0</v>
      </c>
      <c r="F271" s="31">
        <v>100</v>
      </c>
      <c r="G271" s="31">
        <v>0</v>
      </c>
      <c r="H271" s="31">
        <v>100</v>
      </c>
      <c r="I271" s="31">
        <v>104</v>
      </c>
      <c r="J271" s="31">
        <v>43</v>
      </c>
      <c r="K271" s="31">
        <v>11550</v>
      </c>
      <c r="L271" s="31">
        <v>11</v>
      </c>
    </row>
    <row r="272" spans="1:12" x14ac:dyDescent="0.2">
      <c r="A272" s="63" t="s">
        <v>5750</v>
      </c>
      <c r="B272" s="31" t="s">
        <v>2246</v>
      </c>
      <c r="C272" s="31" t="s">
        <v>2248</v>
      </c>
      <c r="D272" s="31" t="s">
        <v>4212</v>
      </c>
      <c r="E272" s="30">
        <v>17</v>
      </c>
      <c r="F272" s="31">
        <v>-7</v>
      </c>
      <c r="G272" s="31">
        <v>3874.9</v>
      </c>
      <c r="H272" s="31">
        <v>-3.4</v>
      </c>
      <c r="I272" s="31">
        <v>148</v>
      </c>
      <c r="J272" s="31">
        <v>-5</v>
      </c>
      <c r="K272" s="31">
        <v>12352</v>
      </c>
      <c r="L272" s="31">
        <v>-4</v>
      </c>
    </row>
    <row r="273" spans="1:12" x14ac:dyDescent="0.2">
      <c r="A273" s="63" t="s">
        <v>5750</v>
      </c>
      <c r="B273" s="31" t="s">
        <v>2285</v>
      </c>
      <c r="C273" s="31" t="s">
        <v>2287</v>
      </c>
      <c r="D273" s="31" t="s">
        <v>4214</v>
      </c>
      <c r="E273" s="30">
        <v>11</v>
      </c>
      <c r="F273" s="31">
        <v>31.9</v>
      </c>
      <c r="G273" s="31">
        <v>2579.6999999999998</v>
      </c>
      <c r="H273" s="31">
        <v>32.1</v>
      </c>
      <c r="I273" s="31">
        <v>150</v>
      </c>
      <c r="J273" s="31">
        <v>-6.5</v>
      </c>
      <c r="K273" s="31">
        <v>11762</v>
      </c>
      <c r="L273" s="31">
        <v>1</v>
      </c>
    </row>
    <row r="274" spans="1:12" x14ac:dyDescent="0.2">
      <c r="A274" s="63" t="s">
        <v>5750</v>
      </c>
      <c r="B274" s="31" t="s">
        <v>2450</v>
      </c>
      <c r="C274" s="31" t="s">
        <v>2452</v>
      </c>
      <c r="D274" s="31" t="s">
        <v>4216</v>
      </c>
      <c r="E274" s="30">
        <v>24</v>
      </c>
      <c r="F274" s="31">
        <v>-52.4</v>
      </c>
      <c r="G274" s="31">
        <v>4721.6000000000004</v>
      </c>
      <c r="H274" s="31">
        <v>-26.5</v>
      </c>
      <c r="I274" s="31">
        <v>200</v>
      </c>
      <c r="J274" s="31">
        <v>-43.7</v>
      </c>
      <c r="K274" s="31">
        <v>13363</v>
      </c>
      <c r="L274" s="31">
        <v>-12</v>
      </c>
    </row>
    <row r="275" spans="1:12" x14ac:dyDescent="0.2">
      <c r="A275" s="63" t="s">
        <v>5750</v>
      </c>
      <c r="B275" s="31" t="s">
        <v>2255</v>
      </c>
      <c r="C275" s="31" t="s">
        <v>2257</v>
      </c>
      <c r="D275" s="31" t="s">
        <v>4220</v>
      </c>
      <c r="E275" s="30">
        <v>12</v>
      </c>
      <c r="F275" s="31">
        <v>25.4</v>
      </c>
      <c r="G275" s="31">
        <v>2234.3000000000002</v>
      </c>
      <c r="H275" s="31">
        <v>41.5</v>
      </c>
      <c r="I275" s="31">
        <v>151</v>
      </c>
      <c r="J275" s="31">
        <v>-7.2</v>
      </c>
      <c r="K275" s="31">
        <v>11976</v>
      </c>
      <c r="L275" s="31">
        <v>-1</v>
      </c>
    </row>
    <row r="276" spans="1:12" x14ac:dyDescent="0.2">
      <c r="A276" s="63" t="s">
        <v>5750</v>
      </c>
      <c r="B276" s="31" t="s">
        <v>2417</v>
      </c>
      <c r="C276" s="31" t="s">
        <v>2419</v>
      </c>
      <c r="D276" s="31" t="s">
        <v>4221</v>
      </c>
      <c r="E276" s="30">
        <v>13</v>
      </c>
      <c r="F276" s="31">
        <v>18.899999999999999</v>
      </c>
      <c r="G276" s="31">
        <v>2854.9</v>
      </c>
      <c r="H276" s="31">
        <v>24.5</v>
      </c>
      <c r="I276" s="31">
        <v>157</v>
      </c>
      <c r="J276" s="31">
        <v>-11.7</v>
      </c>
      <c r="K276" s="31">
        <v>13575</v>
      </c>
      <c r="L276" s="31">
        <v>-14</v>
      </c>
    </row>
    <row r="277" spans="1:12" x14ac:dyDescent="0.2">
      <c r="A277" s="63" t="s">
        <v>5750</v>
      </c>
      <c r="B277" s="31" t="s">
        <v>1766</v>
      </c>
      <c r="C277" s="31" t="s">
        <v>1768</v>
      </c>
      <c r="D277" s="31" t="s">
        <v>4223</v>
      </c>
      <c r="E277" s="30">
        <v>18</v>
      </c>
      <c r="F277" s="31">
        <v>11.3</v>
      </c>
      <c r="G277" s="31">
        <v>3733.4</v>
      </c>
      <c r="H277" s="31">
        <v>16.3</v>
      </c>
      <c r="I277" s="31">
        <v>168</v>
      </c>
      <c r="J277" s="31">
        <v>2.5</v>
      </c>
      <c r="K277" s="31">
        <v>13117</v>
      </c>
      <c r="L277" s="31">
        <v>-1</v>
      </c>
    </row>
    <row r="278" spans="1:12" x14ac:dyDescent="0.2">
      <c r="A278" s="63" t="s">
        <v>5750</v>
      </c>
      <c r="B278" s="31" t="s">
        <v>2462</v>
      </c>
      <c r="C278" s="31" t="s">
        <v>2464</v>
      </c>
      <c r="D278" s="31" t="s">
        <v>4225</v>
      </c>
      <c r="E278" s="30">
        <v>15</v>
      </c>
      <c r="F278" s="31">
        <v>5.9</v>
      </c>
      <c r="G278" s="31">
        <v>3293.7</v>
      </c>
      <c r="H278" s="31">
        <v>12.5</v>
      </c>
      <c r="I278" s="31">
        <v>140</v>
      </c>
      <c r="J278" s="31">
        <v>0.9</v>
      </c>
      <c r="K278" s="31">
        <v>11170</v>
      </c>
      <c r="L278" s="31">
        <v>6</v>
      </c>
    </row>
    <row r="279" spans="1:12" x14ac:dyDescent="0.2">
      <c r="A279" s="63" t="s">
        <v>5750</v>
      </c>
      <c r="B279" s="31" t="s">
        <v>2522</v>
      </c>
      <c r="C279" s="31" t="s">
        <v>2524</v>
      </c>
      <c r="D279" s="31" t="s">
        <v>4227</v>
      </c>
      <c r="E279" s="30">
        <v>28</v>
      </c>
      <c r="F279" s="31">
        <v>-78.400000000000006</v>
      </c>
      <c r="G279" s="31">
        <v>6684</v>
      </c>
      <c r="H279" s="31">
        <v>-80.2</v>
      </c>
      <c r="I279" s="31">
        <v>159</v>
      </c>
      <c r="J279" s="31">
        <v>-13.2</v>
      </c>
      <c r="K279" s="31">
        <v>12690</v>
      </c>
      <c r="L279" s="31">
        <v>-7</v>
      </c>
    </row>
    <row r="280" spans="1:12" x14ac:dyDescent="0.2">
      <c r="A280" s="63" t="s">
        <v>5750</v>
      </c>
      <c r="B280" s="31" t="s">
        <v>2333</v>
      </c>
      <c r="C280" s="31" t="s">
        <v>2335</v>
      </c>
      <c r="D280" s="31" t="s">
        <v>4228</v>
      </c>
      <c r="E280" s="30">
        <v>24</v>
      </c>
      <c r="F280" s="31">
        <v>-52.4</v>
      </c>
      <c r="G280" s="31">
        <v>4885.3</v>
      </c>
      <c r="H280" s="31">
        <v>-31</v>
      </c>
      <c r="I280" s="31">
        <v>133</v>
      </c>
      <c r="J280" s="31">
        <v>6.1</v>
      </c>
      <c r="K280" s="31">
        <v>11985</v>
      </c>
      <c r="L280" s="31">
        <v>-1</v>
      </c>
    </row>
    <row r="281" spans="1:12" x14ac:dyDescent="0.2">
      <c r="A281" s="63" t="s">
        <v>5750</v>
      </c>
      <c r="B281" s="31" t="s">
        <v>2114</v>
      </c>
      <c r="C281" s="31" t="s">
        <v>2116</v>
      </c>
      <c r="D281" s="31" t="s">
        <v>4232</v>
      </c>
      <c r="E281" s="30">
        <v>26</v>
      </c>
      <c r="F281" s="31">
        <v>-65.400000000000006</v>
      </c>
      <c r="G281" s="31">
        <v>5741.2</v>
      </c>
      <c r="H281" s="31">
        <v>-54.4</v>
      </c>
      <c r="I281" s="31">
        <v>157</v>
      </c>
      <c r="J281" s="31">
        <v>-11.7</v>
      </c>
      <c r="K281" s="31">
        <v>11417</v>
      </c>
      <c r="L281" s="31">
        <v>4</v>
      </c>
    </row>
    <row r="282" spans="1:12" x14ac:dyDescent="0.2">
      <c r="A282" s="63" t="s">
        <v>5750</v>
      </c>
      <c r="B282" s="31" t="s">
        <v>1643</v>
      </c>
      <c r="C282" s="31" t="s">
        <v>1645</v>
      </c>
      <c r="D282" s="31" t="s">
        <v>4233</v>
      </c>
      <c r="E282" s="30">
        <v>21</v>
      </c>
      <c r="F282" s="31">
        <v>-3.5</v>
      </c>
      <c r="G282" s="31">
        <v>4657.8</v>
      </c>
      <c r="H282" s="31">
        <v>-4.5</v>
      </c>
      <c r="I282" s="31">
        <v>162</v>
      </c>
      <c r="J282" s="31">
        <v>6.3</v>
      </c>
      <c r="K282" s="31">
        <v>11145</v>
      </c>
      <c r="L282" s="31">
        <v>14</v>
      </c>
    </row>
    <row r="283" spans="1:12" x14ac:dyDescent="0.2">
      <c r="A283" s="63" t="s">
        <v>5750</v>
      </c>
      <c r="B283" s="31" t="s">
        <v>2396</v>
      </c>
      <c r="C283" s="31" t="s">
        <v>2398</v>
      </c>
      <c r="D283" s="31" t="s">
        <v>4234</v>
      </c>
      <c r="E283" s="30">
        <v>13</v>
      </c>
      <c r="F283" s="31">
        <v>18.899999999999999</v>
      </c>
      <c r="G283" s="31">
        <v>2587.6</v>
      </c>
      <c r="H283" s="31">
        <v>31.9</v>
      </c>
      <c r="I283" s="31">
        <v>136</v>
      </c>
      <c r="J283" s="31">
        <v>3.9</v>
      </c>
      <c r="K283" s="31">
        <v>12828</v>
      </c>
      <c r="L283" s="31">
        <v>-8</v>
      </c>
    </row>
    <row r="284" spans="1:12" x14ac:dyDescent="0.2">
      <c r="A284" s="63" t="s">
        <v>5750</v>
      </c>
      <c r="B284" s="31" t="s">
        <v>2147</v>
      </c>
      <c r="C284" s="31" t="s">
        <v>2149</v>
      </c>
      <c r="D284" s="31" t="s">
        <v>4235</v>
      </c>
      <c r="E284" s="30">
        <v>20</v>
      </c>
      <c r="F284" s="31">
        <v>-26.5</v>
      </c>
      <c r="G284" s="31">
        <v>4161.1000000000004</v>
      </c>
      <c r="H284" s="31">
        <v>-11.2</v>
      </c>
      <c r="I284" s="31">
        <v>160</v>
      </c>
      <c r="J284" s="31">
        <v>-13.9</v>
      </c>
      <c r="K284" s="31">
        <v>11874</v>
      </c>
      <c r="L284" s="31">
        <v>0</v>
      </c>
    </row>
    <row r="285" spans="1:12" x14ac:dyDescent="0.2">
      <c r="A285" s="63" t="s">
        <v>5750</v>
      </c>
      <c r="B285" s="31" t="s">
        <v>1712</v>
      </c>
      <c r="C285" s="31" t="s">
        <v>1714</v>
      </c>
      <c r="D285" s="31" t="s">
        <v>4236</v>
      </c>
      <c r="E285" s="30">
        <v>13</v>
      </c>
      <c r="F285" s="31">
        <v>35.9</v>
      </c>
      <c r="G285" s="31">
        <v>2443.3000000000002</v>
      </c>
      <c r="H285" s="31">
        <v>45.2</v>
      </c>
      <c r="I285" s="31">
        <v>159</v>
      </c>
      <c r="J285" s="31">
        <v>8.1999999999999993</v>
      </c>
      <c r="K285" s="31">
        <v>12816</v>
      </c>
      <c r="L285" s="31">
        <v>1</v>
      </c>
    </row>
    <row r="286" spans="1:12" x14ac:dyDescent="0.2">
      <c r="A286" s="63" t="s">
        <v>5750</v>
      </c>
      <c r="B286" s="31" t="s">
        <v>1991</v>
      </c>
      <c r="C286" s="31" t="s">
        <v>1993</v>
      </c>
      <c r="D286" s="31" t="s">
        <v>4238</v>
      </c>
      <c r="E286" s="30">
        <v>21</v>
      </c>
      <c r="F286" s="31">
        <v>-3.5</v>
      </c>
      <c r="G286" s="31">
        <v>4338.7</v>
      </c>
      <c r="H286" s="31">
        <v>2.7</v>
      </c>
      <c r="I286" s="31">
        <v>142</v>
      </c>
      <c r="J286" s="31">
        <v>19</v>
      </c>
      <c r="K286" s="31">
        <v>12117</v>
      </c>
      <c r="L286" s="31">
        <v>6</v>
      </c>
    </row>
    <row r="287" spans="1:12" x14ac:dyDescent="0.2">
      <c r="A287" s="63" t="s">
        <v>5750</v>
      </c>
      <c r="B287" s="31" t="s">
        <v>2279</v>
      </c>
      <c r="C287" s="31" t="s">
        <v>2281</v>
      </c>
      <c r="D287" s="31" t="s">
        <v>4240</v>
      </c>
      <c r="E287" s="30">
        <v>17</v>
      </c>
      <c r="F287" s="31">
        <v>-7</v>
      </c>
      <c r="G287" s="31">
        <v>3330.7</v>
      </c>
      <c r="H287" s="31">
        <v>11.5</v>
      </c>
      <c r="I287" s="31">
        <v>150</v>
      </c>
      <c r="J287" s="31">
        <v>-6.5</v>
      </c>
      <c r="K287" s="31">
        <v>12578</v>
      </c>
      <c r="L287" s="31">
        <v>-6</v>
      </c>
    </row>
    <row r="288" spans="1:12" x14ac:dyDescent="0.2">
      <c r="A288" s="63" t="s">
        <v>5750</v>
      </c>
      <c r="B288" s="31" t="s">
        <v>1928</v>
      </c>
      <c r="C288" s="31" t="s">
        <v>1930</v>
      </c>
      <c r="D288" s="31" t="s">
        <v>4241</v>
      </c>
      <c r="E288" s="30">
        <v>22</v>
      </c>
      <c r="F288" s="31">
        <v>-8.5</v>
      </c>
      <c r="G288" s="31">
        <v>5062.8</v>
      </c>
      <c r="H288" s="31">
        <v>-13.5</v>
      </c>
      <c r="I288" s="31">
        <v>179</v>
      </c>
      <c r="J288" s="31">
        <v>-4.4000000000000004</v>
      </c>
      <c r="K288" s="31">
        <v>13079</v>
      </c>
      <c r="L288" s="31">
        <v>-1</v>
      </c>
    </row>
    <row r="289" spans="1:12" x14ac:dyDescent="0.2">
      <c r="A289" s="63" t="s">
        <v>5750</v>
      </c>
      <c r="B289" s="31" t="s">
        <v>2234</v>
      </c>
      <c r="C289" s="31" t="s">
        <v>2236</v>
      </c>
      <c r="D289" s="31" t="s">
        <v>4242</v>
      </c>
      <c r="E289" s="30">
        <v>28</v>
      </c>
      <c r="F289" s="31">
        <v>-78.400000000000006</v>
      </c>
      <c r="G289" s="31">
        <v>6073.2</v>
      </c>
      <c r="H289" s="31">
        <v>-63.5</v>
      </c>
      <c r="I289" s="31">
        <v>161</v>
      </c>
      <c r="J289" s="31">
        <v>-14.7</v>
      </c>
      <c r="K289" s="31">
        <v>12984</v>
      </c>
      <c r="L289" s="31">
        <v>-9</v>
      </c>
    </row>
    <row r="290" spans="1:12" x14ac:dyDescent="0.2">
      <c r="A290" s="63" t="s">
        <v>5750</v>
      </c>
      <c r="B290" s="31" t="s">
        <v>1988</v>
      </c>
      <c r="C290" s="31" t="s">
        <v>1990</v>
      </c>
      <c r="D290" s="31" t="s">
        <v>4243</v>
      </c>
      <c r="E290" s="30">
        <v>27</v>
      </c>
      <c r="F290" s="31">
        <v>-33.1</v>
      </c>
      <c r="G290" s="31">
        <v>6126.8</v>
      </c>
      <c r="H290" s="31">
        <v>-37.4</v>
      </c>
      <c r="I290" s="31">
        <v>128</v>
      </c>
      <c r="J290" s="31">
        <v>27.8</v>
      </c>
      <c r="K290" s="31">
        <v>12970</v>
      </c>
      <c r="L290" s="31">
        <v>0</v>
      </c>
    </row>
    <row r="291" spans="1:12" x14ac:dyDescent="0.2">
      <c r="A291" s="63" t="s">
        <v>5750</v>
      </c>
      <c r="B291" s="31" t="s">
        <v>2336</v>
      </c>
      <c r="C291" s="31" t="s">
        <v>2338</v>
      </c>
      <c r="D291" s="31" t="s">
        <v>4244</v>
      </c>
      <c r="E291" s="30">
        <v>1</v>
      </c>
      <c r="F291" s="31">
        <v>96.8</v>
      </c>
      <c r="G291" s="31">
        <v>199.3</v>
      </c>
      <c r="H291" s="31">
        <v>97.2</v>
      </c>
      <c r="I291" s="31">
        <v>46</v>
      </c>
      <c r="J291" s="31">
        <v>70.8</v>
      </c>
      <c r="K291" s="31">
        <v>12351</v>
      </c>
      <c r="L291" s="31">
        <v>-4</v>
      </c>
    </row>
    <row r="292" spans="1:12" x14ac:dyDescent="0.2">
      <c r="A292" s="63" t="s">
        <v>5750</v>
      </c>
      <c r="B292" s="31" t="s">
        <v>2156</v>
      </c>
      <c r="C292" s="31" t="s">
        <v>2158</v>
      </c>
      <c r="D292" s="31" t="s">
        <v>4245</v>
      </c>
      <c r="E292" s="30">
        <v>11</v>
      </c>
      <c r="F292" s="31">
        <v>31.9</v>
      </c>
      <c r="G292" s="31">
        <v>2576.5</v>
      </c>
      <c r="H292" s="31">
        <v>32.200000000000003</v>
      </c>
      <c r="I292" s="31">
        <v>184</v>
      </c>
      <c r="J292" s="31">
        <v>-31.8</v>
      </c>
      <c r="K292" s="31">
        <v>12738</v>
      </c>
      <c r="L292" s="31">
        <v>-7</v>
      </c>
    </row>
    <row r="293" spans="1:12" x14ac:dyDescent="0.2">
      <c r="A293" s="63" t="s">
        <v>5750</v>
      </c>
      <c r="B293" s="31" t="s">
        <v>2108</v>
      </c>
      <c r="C293" s="31" t="s">
        <v>2110</v>
      </c>
      <c r="D293" s="31" t="s">
        <v>4246</v>
      </c>
      <c r="E293" s="30">
        <v>12</v>
      </c>
      <c r="F293" s="31">
        <v>25.4</v>
      </c>
      <c r="G293" s="31">
        <v>2655.6</v>
      </c>
      <c r="H293" s="31">
        <v>30</v>
      </c>
      <c r="I293" s="31">
        <v>157</v>
      </c>
      <c r="J293" s="31">
        <v>-11.7</v>
      </c>
      <c r="K293" s="31">
        <v>12053</v>
      </c>
      <c r="L293" s="31">
        <v>-1</v>
      </c>
    </row>
    <row r="294" spans="1:12" x14ac:dyDescent="0.2">
      <c r="A294" s="63" t="s">
        <v>5750</v>
      </c>
      <c r="B294" s="31" t="s">
        <v>1883</v>
      </c>
      <c r="C294" s="31" t="s">
        <v>1885</v>
      </c>
      <c r="D294" s="31" t="s">
        <v>4247</v>
      </c>
      <c r="E294" s="30">
        <v>15</v>
      </c>
      <c r="F294" s="31">
        <v>26.1</v>
      </c>
      <c r="G294" s="31">
        <v>3275.2</v>
      </c>
      <c r="H294" s="31">
        <v>26.6</v>
      </c>
      <c r="I294" s="31">
        <v>191</v>
      </c>
      <c r="J294" s="31">
        <v>-12</v>
      </c>
      <c r="K294" s="31">
        <v>12792</v>
      </c>
      <c r="L294" s="31">
        <v>1</v>
      </c>
    </row>
    <row r="295" spans="1:12" x14ac:dyDescent="0.2">
      <c r="A295" s="63" t="s">
        <v>5750</v>
      </c>
      <c r="B295" s="31" t="s">
        <v>2207</v>
      </c>
      <c r="C295" s="31" t="s">
        <v>2209</v>
      </c>
      <c r="D295" s="31" t="s">
        <v>4248</v>
      </c>
      <c r="E295" s="30">
        <v>19</v>
      </c>
      <c r="F295" s="31">
        <v>-20</v>
      </c>
      <c r="G295" s="31">
        <v>3920.2</v>
      </c>
      <c r="H295" s="31">
        <v>-4.5999999999999996</v>
      </c>
      <c r="I295" s="31">
        <v>210</v>
      </c>
      <c r="J295" s="31">
        <v>-51.1</v>
      </c>
      <c r="K295" s="31">
        <v>13761</v>
      </c>
      <c r="L295" s="31">
        <v>-16</v>
      </c>
    </row>
    <row r="296" spans="1:12" x14ac:dyDescent="0.2">
      <c r="A296" s="63" t="s">
        <v>5750</v>
      </c>
      <c r="B296" s="31" t="s">
        <v>2486</v>
      </c>
      <c r="C296" s="31" t="s">
        <v>2488</v>
      </c>
      <c r="D296" s="31" t="s">
        <v>4251</v>
      </c>
      <c r="E296" s="30">
        <v>11</v>
      </c>
      <c r="F296" s="31">
        <v>31.9</v>
      </c>
      <c r="G296" s="31">
        <v>2438.1999999999998</v>
      </c>
      <c r="H296" s="31">
        <v>35.9</v>
      </c>
      <c r="I296" s="31">
        <v>139</v>
      </c>
      <c r="J296" s="31">
        <v>1.7</v>
      </c>
      <c r="K296" s="31">
        <v>9434</v>
      </c>
      <c r="L296" s="31">
        <v>21</v>
      </c>
    </row>
    <row r="297" spans="1:12" x14ac:dyDescent="0.2">
      <c r="A297" s="63" t="s">
        <v>5750</v>
      </c>
      <c r="B297" s="31" t="s">
        <v>1769</v>
      </c>
      <c r="C297" s="31" t="s">
        <v>1771</v>
      </c>
      <c r="D297" s="31" t="s">
        <v>4252</v>
      </c>
      <c r="E297" s="30">
        <v>15</v>
      </c>
      <c r="F297" s="31">
        <v>26.1</v>
      </c>
      <c r="G297" s="31">
        <v>2792.9</v>
      </c>
      <c r="H297" s="31">
        <v>37.4</v>
      </c>
      <c r="I297" s="31">
        <v>175</v>
      </c>
      <c r="J297" s="31">
        <v>-1.9</v>
      </c>
      <c r="K297" s="31">
        <v>13327</v>
      </c>
      <c r="L297" s="31">
        <v>-3</v>
      </c>
    </row>
    <row r="298" spans="1:12" x14ac:dyDescent="0.2">
      <c r="A298" s="63" t="s">
        <v>5750</v>
      </c>
      <c r="B298" s="31" t="s">
        <v>2405</v>
      </c>
      <c r="C298" s="31" t="s">
        <v>2407</v>
      </c>
      <c r="D298" s="31" t="s">
        <v>4255</v>
      </c>
      <c r="E298" s="30">
        <v>28</v>
      </c>
      <c r="F298" s="31">
        <v>-78.400000000000006</v>
      </c>
      <c r="G298" s="31">
        <v>6102.3</v>
      </c>
      <c r="H298" s="31">
        <v>-64.3</v>
      </c>
      <c r="I298" s="31">
        <v>159</v>
      </c>
      <c r="J298" s="31">
        <v>-13.2</v>
      </c>
      <c r="K298" s="31">
        <v>12924</v>
      </c>
      <c r="L298" s="31">
        <v>-9</v>
      </c>
    </row>
    <row r="299" spans="1:12" x14ac:dyDescent="0.2">
      <c r="A299" s="63" t="s">
        <v>5750</v>
      </c>
      <c r="B299" s="31" t="s">
        <v>2558</v>
      </c>
      <c r="C299" s="31" t="s">
        <v>2560</v>
      </c>
      <c r="D299" s="31" t="s">
        <v>4256</v>
      </c>
      <c r="E299" s="30">
        <v>22</v>
      </c>
      <c r="F299" s="31">
        <v>-39.5</v>
      </c>
      <c r="G299" s="31">
        <v>5309.3</v>
      </c>
      <c r="H299" s="31">
        <v>-42.6</v>
      </c>
      <c r="I299" s="31">
        <v>113</v>
      </c>
      <c r="J299" s="31">
        <v>21</v>
      </c>
      <c r="K299" s="31">
        <v>11909</v>
      </c>
      <c r="L299" s="31">
        <v>0</v>
      </c>
    </row>
    <row r="300" spans="1:12" x14ac:dyDescent="0.2">
      <c r="A300" s="63" t="s">
        <v>5750</v>
      </c>
      <c r="B300" s="31" t="s">
        <v>1469</v>
      </c>
      <c r="C300" s="31" t="s">
        <v>1471</v>
      </c>
      <c r="D300" s="31" t="s">
        <v>4259</v>
      </c>
      <c r="E300" s="30">
        <v>12</v>
      </c>
      <c r="F300" s="31">
        <v>40.799999999999997</v>
      </c>
      <c r="G300" s="31">
        <v>2540</v>
      </c>
      <c r="H300" s="31">
        <v>43</v>
      </c>
      <c r="I300" s="31">
        <v>117</v>
      </c>
      <c r="J300" s="31">
        <v>34.799999999999997</v>
      </c>
      <c r="K300" s="31">
        <v>13036</v>
      </c>
      <c r="L300" s="31">
        <v>-1</v>
      </c>
    </row>
    <row r="301" spans="1:12" x14ac:dyDescent="0.2">
      <c r="A301" s="63" t="s">
        <v>5750</v>
      </c>
      <c r="B301" s="31" t="s">
        <v>1568</v>
      </c>
      <c r="C301" s="31" t="s">
        <v>1570</v>
      </c>
      <c r="D301" s="31" t="s">
        <v>4260</v>
      </c>
      <c r="E301" s="30">
        <v>14</v>
      </c>
      <c r="F301" s="31">
        <v>31</v>
      </c>
      <c r="G301" s="31">
        <v>2887.2</v>
      </c>
      <c r="H301" s="31">
        <v>35.299999999999997</v>
      </c>
      <c r="I301" s="31">
        <v>218</v>
      </c>
      <c r="J301" s="31">
        <v>-29.1</v>
      </c>
      <c r="K301" s="31">
        <v>12914</v>
      </c>
      <c r="L301" s="31">
        <v>0</v>
      </c>
    </row>
    <row r="302" spans="1:12" x14ac:dyDescent="0.2">
      <c r="A302" s="63" t="s">
        <v>5750</v>
      </c>
      <c r="B302" s="31" t="s">
        <v>2288</v>
      </c>
      <c r="C302" s="31" t="s">
        <v>2290</v>
      </c>
      <c r="D302" s="31" t="s">
        <v>4261</v>
      </c>
      <c r="E302" s="30">
        <v>10</v>
      </c>
      <c r="F302" s="31">
        <v>38.4</v>
      </c>
      <c r="G302" s="31">
        <v>2183.9</v>
      </c>
      <c r="H302" s="31">
        <v>42.9</v>
      </c>
      <c r="I302" s="31">
        <v>144</v>
      </c>
      <c r="J302" s="31">
        <v>-2</v>
      </c>
      <c r="K302" s="31">
        <v>12302</v>
      </c>
      <c r="L302" s="31">
        <v>-3</v>
      </c>
    </row>
    <row r="303" spans="1:12" x14ac:dyDescent="0.2">
      <c r="A303" s="63" t="s">
        <v>5750</v>
      </c>
      <c r="B303" s="31" t="s">
        <v>1940</v>
      </c>
      <c r="C303" s="31" t="s">
        <v>1942</v>
      </c>
      <c r="D303" s="31" t="s">
        <v>4265</v>
      </c>
      <c r="E303" s="30">
        <v>20</v>
      </c>
      <c r="F303" s="31">
        <v>1.4</v>
      </c>
      <c r="G303" s="31">
        <v>4619.8</v>
      </c>
      <c r="H303" s="31">
        <v>-3.6</v>
      </c>
      <c r="I303" s="31">
        <v>192</v>
      </c>
      <c r="J303" s="31">
        <v>-12.6</v>
      </c>
      <c r="K303" s="31">
        <v>12215</v>
      </c>
      <c r="L303" s="31">
        <v>6</v>
      </c>
    </row>
    <row r="304" spans="1:12" x14ac:dyDescent="0.2">
      <c r="A304" s="63" t="s">
        <v>5750</v>
      </c>
      <c r="B304" s="31" t="s">
        <v>1538</v>
      </c>
      <c r="C304" s="31" t="s">
        <v>1540</v>
      </c>
      <c r="D304" s="31" t="s">
        <v>4266</v>
      </c>
      <c r="E304" s="30">
        <v>17</v>
      </c>
      <c r="F304" s="31">
        <v>16.2</v>
      </c>
      <c r="G304" s="31">
        <v>3430.5</v>
      </c>
      <c r="H304" s="31">
        <v>23.1</v>
      </c>
      <c r="I304" s="31">
        <v>150</v>
      </c>
      <c r="J304" s="31">
        <v>13.9</v>
      </c>
      <c r="K304" s="31">
        <v>12792</v>
      </c>
      <c r="L304" s="31">
        <v>1</v>
      </c>
    </row>
    <row r="305" spans="1:12" x14ac:dyDescent="0.2">
      <c r="A305" s="63" t="s">
        <v>5750</v>
      </c>
      <c r="B305" s="31" t="s">
        <v>2063</v>
      </c>
      <c r="C305" s="31" t="s">
        <v>2065</v>
      </c>
      <c r="D305" s="31" t="s">
        <v>4267</v>
      </c>
      <c r="E305" s="30">
        <v>15</v>
      </c>
      <c r="F305" s="31">
        <v>5.9</v>
      </c>
      <c r="G305" s="31">
        <v>3298.8</v>
      </c>
      <c r="H305" s="31">
        <v>12.4</v>
      </c>
      <c r="I305" s="31">
        <v>129</v>
      </c>
      <c r="J305" s="31">
        <v>9.1</v>
      </c>
      <c r="K305" s="31">
        <v>11855</v>
      </c>
      <c r="L305" s="31">
        <v>0</v>
      </c>
    </row>
    <row r="306" spans="1:12" x14ac:dyDescent="0.2">
      <c r="A306" s="63" t="s">
        <v>5750</v>
      </c>
      <c r="B306" s="31" t="s">
        <v>2228</v>
      </c>
      <c r="C306" s="31" t="s">
        <v>2230</v>
      </c>
      <c r="D306" s="31" t="s">
        <v>4268</v>
      </c>
      <c r="E306" s="30">
        <v>30</v>
      </c>
      <c r="F306" s="31">
        <v>-91.4</v>
      </c>
      <c r="G306" s="31">
        <v>6442.6</v>
      </c>
      <c r="H306" s="31">
        <v>-73.599999999999994</v>
      </c>
      <c r="I306" s="31">
        <v>167</v>
      </c>
      <c r="J306" s="31">
        <v>-19.100000000000001</v>
      </c>
      <c r="K306" s="31">
        <v>11736</v>
      </c>
      <c r="L306" s="31">
        <v>1</v>
      </c>
    </row>
    <row r="307" spans="1:12" x14ac:dyDescent="0.2">
      <c r="A307" s="63" t="s">
        <v>5750</v>
      </c>
      <c r="B307" s="31" t="s">
        <v>2555</v>
      </c>
      <c r="C307" s="31" t="s">
        <v>2557</v>
      </c>
      <c r="D307" s="31" t="s">
        <v>4283</v>
      </c>
      <c r="E307" s="30">
        <v>12</v>
      </c>
      <c r="F307" s="31">
        <v>25.4</v>
      </c>
      <c r="G307" s="31">
        <v>2924.2</v>
      </c>
      <c r="H307" s="31">
        <v>22.6</v>
      </c>
      <c r="I307" s="31">
        <v>115</v>
      </c>
      <c r="J307" s="31">
        <v>19.5</v>
      </c>
      <c r="K307" s="31">
        <v>12178</v>
      </c>
      <c r="L307" s="31">
        <v>-2</v>
      </c>
    </row>
    <row r="308" spans="1:12" x14ac:dyDescent="0.2">
      <c r="A308" s="63" t="s">
        <v>5750</v>
      </c>
      <c r="B308" s="31" t="s">
        <v>1874</v>
      </c>
      <c r="C308" s="31" t="s">
        <v>1876</v>
      </c>
      <c r="D308" s="31" t="s">
        <v>4284</v>
      </c>
      <c r="E308" s="30">
        <v>13</v>
      </c>
      <c r="F308" s="31">
        <v>35.9</v>
      </c>
      <c r="G308" s="31">
        <v>2470.1</v>
      </c>
      <c r="H308" s="31">
        <v>44.6</v>
      </c>
      <c r="I308" s="31">
        <v>199</v>
      </c>
      <c r="J308" s="31">
        <v>-17.100000000000001</v>
      </c>
      <c r="K308" s="31">
        <v>13033</v>
      </c>
      <c r="L308" s="31">
        <v>-1</v>
      </c>
    </row>
    <row r="309" spans="1:12" x14ac:dyDescent="0.2">
      <c r="A309" s="63" t="s">
        <v>5750</v>
      </c>
      <c r="B309" s="31" t="s">
        <v>2339</v>
      </c>
      <c r="C309" s="31" t="s">
        <v>2341</v>
      </c>
      <c r="D309" s="31" t="s">
        <v>4287</v>
      </c>
      <c r="E309" s="30">
        <v>19</v>
      </c>
      <c r="F309" s="31">
        <v>-20</v>
      </c>
      <c r="G309" s="31">
        <v>3928.1</v>
      </c>
      <c r="H309" s="31">
        <v>-4.8</v>
      </c>
      <c r="I309" s="31">
        <v>172</v>
      </c>
      <c r="J309" s="31">
        <v>-22.9</v>
      </c>
      <c r="K309" s="31">
        <v>13879</v>
      </c>
      <c r="L309" s="31">
        <v>-17</v>
      </c>
    </row>
    <row r="310" spans="1:12" x14ac:dyDescent="0.2">
      <c r="A310" s="63" t="s">
        <v>5750</v>
      </c>
      <c r="B310" s="31" t="s">
        <v>2066</v>
      </c>
      <c r="C310" s="31" t="s">
        <v>2068</v>
      </c>
      <c r="D310" s="31" t="s">
        <v>4288</v>
      </c>
      <c r="E310" s="30">
        <v>13</v>
      </c>
      <c r="F310" s="31">
        <v>18.899999999999999</v>
      </c>
      <c r="G310" s="31">
        <v>2857.2</v>
      </c>
      <c r="H310" s="31">
        <v>24.5</v>
      </c>
      <c r="I310" s="31">
        <v>86</v>
      </c>
      <c r="J310" s="31">
        <v>41.1</v>
      </c>
      <c r="K310" s="31">
        <v>10341</v>
      </c>
      <c r="L310" s="31">
        <v>13</v>
      </c>
    </row>
    <row r="311" spans="1:12" x14ac:dyDescent="0.2">
      <c r="A311" s="63" t="s">
        <v>5750</v>
      </c>
      <c r="B311" s="31" t="s">
        <v>1811</v>
      </c>
      <c r="C311" s="31" t="s">
        <v>1813</v>
      </c>
      <c r="D311" s="31" t="s">
        <v>4290</v>
      </c>
      <c r="E311" s="30">
        <v>27</v>
      </c>
      <c r="F311" s="31">
        <v>-33.1</v>
      </c>
      <c r="G311" s="31">
        <v>5809.6</v>
      </c>
      <c r="H311" s="31">
        <v>-30.3</v>
      </c>
      <c r="I311" s="31">
        <v>165</v>
      </c>
      <c r="J311" s="31">
        <v>4.4000000000000004</v>
      </c>
      <c r="K311" s="31">
        <v>12914</v>
      </c>
      <c r="L311" s="31">
        <v>0</v>
      </c>
    </row>
    <row r="312" spans="1:12" x14ac:dyDescent="0.2">
      <c r="A312" s="63" t="s">
        <v>5750</v>
      </c>
      <c r="B312" s="31" t="s">
        <v>2369</v>
      </c>
      <c r="C312" s="31" t="s">
        <v>2371</v>
      </c>
      <c r="D312" s="31" t="s">
        <v>4291</v>
      </c>
      <c r="E312" s="30">
        <v>21</v>
      </c>
      <c r="F312" s="31">
        <v>-33</v>
      </c>
      <c r="G312" s="31">
        <v>4508.3999999999996</v>
      </c>
      <c r="H312" s="31">
        <v>-20.7</v>
      </c>
      <c r="I312" s="31">
        <v>147</v>
      </c>
      <c r="J312" s="31">
        <v>-4.3</v>
      </c>
      <c r="K312" s="31">
        <v>12783</v>
      </c>
      <c r="L312" s="31">
        <v>-7</v>
      </c>
    </row>
    <row r="313" spans="1:12" x14ac:dyDescent="0.2">
      <c r="A313" s="63" t="s">
        <v>5750</v>
      </c>
      <c r="B313" s="31" t="s">
        <v>1946</v>
      </c>
      <c r="C313" s="31" t="s">
        <v>1948</v>
      </c>
      <c r="D313" s="31" t="s">
        <v>4293</v>
      </c>
      <c r="E313" s="30">
        <v>17</v>
      </c>
      <c r="F313" s="31">
        <v>16.2</v>
      </c>
      <c r="G313" s="31">
        <v>3531.3</v>
      </c>
      <c r="H313" s="31">
        <v>20.8</v>
      </c>
      <c r="I313" s="31">
        <v>172</v>
      </c>
      <c r="J313" s="31">
        <v>0</v>
      </c>
      <c r="K313" s="31">
        <v>12635</v>
      </c>
      <c r="L313" s="31">
        <v>2</v>
      </c>
    </row>
    <row r="314" spans="1:12" x14ac:dyDescent="0.2">
      <c r="A314" s="63" t="s">
        <v>5750</v>
      </c>
      <c r="B314" s="31" t="s">
        <v>2087</v>
      </c>
      <c r="C314" s="31" t="s">
        <v>2089</v>
      </c>
      <c r="D314" s="31" t="s">
        <v>4297</v>
      </c>
      <c r="E314" s="30">
        <v>5</v>
      </c>
      <c r="F314" s="31">
        <v>70.8</v>
      </c>
      <c r="G314" s="31">
        <v>986.3</v>
      </c>
      <c r="H314" s="31">
        <v>75.7</v>
      </c>
      <c r="I314" s="31">
        <v>99</v>
      </c>
      <c r="J314" s="31">
        <v>31.4</v>
      </c>
      <c r="K314" s="31">
        <v>11817</v>
      </c>
      <c r="L314" s="31">
        <v>1</v>
      </c>
    </row>
    <row r="315" spans="1:12" x14ac:dyDescent="0.2">
      <c r="A315" s="63" t="s">
        <v>5750</v>
      </c>
      <c r="B315" s="31" t="s">
        <v>2471</v>
      </c>
      <c r="C315" s="31" t="s">
        <v>2473</v>
      </c>
      <c r="D315" s="31" t="s">
        <v>4299</v>
      </c>
      <c r="E315" s="30">
        <v>10</v>
      </c>
      <c r="F315" s="31">
        <v>38.4</v>
      </c>
      <c r="G315" s="31">
        <v>2379.5</v>
      </c>
      <c r="H315" s="31">
        <v>37.5</v>
      </c>
      <c r="I315" s="31">
        <v>156</v>
      </c>
      <c r="J315" s="31">
        <v>-11</v>
      </c>
      <c r="K315" s="31">
        <v>15417</v>
      </c>
      <c r="L315" s="31">
        <v>-30</v>
      </c>
    </row>
    <row r="316" spans="1:12" x14ac:dyDescent="0.2">
      <c r="A316" s="63" t="s">
        <v>5750</v>
      </c>
      <c r="B316" s="31" t="s">
        <v>2072</v>
      </c>
      <c r="C316" s="31" t="s">
        <v>2074</v>
      </c>
      <c r="D316" s="31" t="s">
        <v>4311</v>
      </c>
      <c r="E316" s="30">
        <v>19</v>
      </c>
      <c r="F316" s="31">
        <v>-20</v>
      </c>
      <c r="G316" s="31">
        <v>3892.9</v>
      </c>
      <c r="H316" s="31">
        <v>-3.9</v>
      </c>
      <c r="I316" s="31">
        <v>116</v>
      </c>
      <c r="J316" s="31">
        <v>18.8</v>
      </c>
      <c r="K316" s="31">
        <v>12850</v>
      </c>
      <c r="L316" s="31">
        <v>-8</v>
      </c>
    </row>
    <row r="317" spans="1:12" x14ac:dyDescent="0.2">
      <c r="A317" s="63" t="s">
        <v>5750</v>
      </c>
      <c r="B317" s="31" t="s">
        <v>2291</v>
      </c>
      <c r="C317" s="31" t="s">
        <v>2293</v>
      </c>
      <c r="D317" s="31" t="s">
        <v>4312</v>
      </c>
      <c r="E317" s="30">
        <v>1</v>
      </c>
      <c r="F317" s="31">
        <v>96.8</v>
      </c>
      <c r="G317" s="31">
        <v>443.4</v>
      </c>
      <c r="H317" s="31">
        <v>90.5</v>
      </c>
      <c r="I317" s="31">
        <v>28</v>
      </c>
      <c r="J317" s="31">
        <v>84.2</v>
      </c>
      <c r="K317" s="31">
        <v>12721</v>
      </c>
      <c r="L317" s="31">
        <v>-7</v>
      </c>
    </row>
    <row r="318" spans="1:12" x14ac:dyDescent="0.2">
      <c r="A318" s="63" t="s">
        <v>5750</v>
      </c>
      <c r="B318" s="31" t="s">
        <v>2552</v>
      </c>
      <c r="C318" s="31" t="s">
        <v>2554</v>
      </c>
      <c r="D318" s="31" t="s">
        <v>4314</v>
      </c>
      <c r="E318" s="30">
        <v>37</v>
      </c>
      <c r="F318" s="31">
        <v>-136.80000000000001</v>
      </c>
      <c r="G318" s="31">
        <v>9600.7999999999993</v>
      </c>
      <c r="H318" s="31">
        <v>-160</v>
      </c>
      <c r="I318" s="31">
        <v>113</v>
      </c>
      <c r="J318" s="31">
        <v>21</v>
      </c>
      <c r="K318" s="31">
        <v>11862</v>
      </c>
      <c r="L318" s="31">
        <v>0</v>
      </c>
    </row>
    <row r="319" spans="1:12" x14ac:dyDescent="0.2">
      <c r="A319" s="63" t="s">
        <v>5750</v>
      </c>
      <c r="B319" s="31" t="s">
        <v>1670</v>
      </c>
      <c r="C319" s="31" t="s">
        <v>1672</v>
      </c>
      <c r="D319" s="31" t="s">
        <v>4319</v>
      </c>
      <c r="E319" s="30">
        <v>21</v>
      </c>
      <c r="F319" s="31">
        <v>-3.5</v>
      </c>
      <c r="G319" s="31">
        <v>4741</v>
      </c>
      <c r="H319" s="31">
        <v>-6.3</v>
      </c>
      <c r="I319" s="31">
        <v>151</v>
      </c>
      <c r="J319" s="31">
        <v>13.3</v>
      </c>
      <c r="K319" s="31">
        <v>12757</v>
      </c>
      <c r="L319" s="31">
        <v>1</v>
      </c>
    </row>
    <row r="320" spans="1:12" x14ac:dyDescent="0.2">
      <c r="A320" s="63" t="s">
        <v>5750</v>
      </c>
      <c r="B320" s="31" t="s">
        <v>2456</v>
      </c>
      <c r="C320" s="31" t="s">
        <v>2458</v>
      </c>
      <c r="D320" s="31" t="s">
        <v>4320</v>
      </c>
      <c r="E320" s="30">
        <v>24</v>
      </c>
      <c r="F320" s="31">
        <v>-52.4</v>
      </c>
      <c r="G320" s="31">
        <v>5162.2</v>
      </c>
      <c r="H320" s="31">
        <v>-38.6</v>
      </c>
      <c r="I320" s="31">
        <v>176</v>
      </c>
      <c r="J320" s="31">
        <v>-25.8</v>
      </c>
      <c r="K320" s="31">
        <v>13020</v>
      </c>
      <c r="L320" s="31">
        <v>-9</v>
      </c>
    </row>
    <row r="321" spans="1:12" x14ac:dyDescent="0.2">
      <c r="A321" s="63" t="s">
        <v>5750</v>
      </c>
      <c r="B321" s="31" t="s">
        <v>2546</v>
      </c>
      <c r="C321" s="31" t="s">
        <v>2548</v>
      </c>
      <c r="D321" s="31" t="s">
        <v>4338</v>
      </c>
      <c r="E321" s="30">
        <v>20</v>
      </c>
      <c r="F321" s="31">
        <v>-26.5</v>
      </c>
      <c r="G321" s="31">
        <v>3954.9</v>
      </c>
      <c r="H321" s="31">
        <v>-5.5</v>
      </c>
      <c r="I321" s="31">
        <v>130</v>
      </c>
      <c r="J321" s="31">
        <v>8.4</v>
      </c>
      <c r="K321" s="31">
        <v>11621</v>
      </c>
      <c r="L321" s="31">
        <v>2</v>
      </c>
    </row>
    <row r="322" spans="1:12" x14ac:dyDescent="0.2">
      <c r="A322" s="63" t="s">
        <v>5750</v>
      </c>
      <c r="B322" s="31" t="s">
        <v>2423</v>
      </c>
      <c r="C322" s="31" t="s">
        <v>2425</v>
      </c>
      <c r="D322" s="31" t="s">
        <v>4341</v>
      </c>
      <c r="E322" s="30">
        <v>15</v>
      </c>
      <c r="F322" s="31">
        <v>5.9</v>
      </c>
      <c r="G322" s="31">
        <v>2963.5</v>
      </c>
      <c r="H322" s="31">
        <v>21.6</v>
      </c>
      <c r="I322" s="31">
        <v>148</v>
      </c>
      <c r="J322" s="31">
        <v>-5</v>
      </c>
      <c r="K322" s="31">
        <v>11022</v>
      </c>
      <c r="L322" s="31">
        <v>7</v>
      </c>
    </row>
    <row r="323" spans="1:12" x14ac:dyDescent="0.2">
      <c r="A323" s="63" t="s">
        <v>5750</v>
      </c>
      <c r="B323" s="31" t="s">
        <v>2105</v>
      </c>
      <c r="C323" s="31" t="s">
        <v>2107</v>
      </c>
      <c r="D323" s="31" t="s">
        <v>4345</v>
      </c>
      <c r="E323" s="30">
        <v>19</v>
      </c>
      <c r="F323" s="31">
        <v>-20</v>
      </c>
      <c r="G323" s="31">
        <v>4331.3</v>
      </c>
      <c r="H323" s="31">
        <v>-15.8</v>
      </c>
      <c r="I323" s="31">
        <v>136</v>
      </c>
      <c r="J323" s="31">
        <v>3.9</v>
      </c>
      <c r="K323" s="31">
        <v>12227</v>
      </c>
      <c r="L323" s="31">
        <v>-3</v>
      </c>
    </row>
    <row r="324" spans="1:12" x14ac:dyDescent="0.2">
      <c r="A324" s="63" t="s">
        <v>5750</v>
      </c>
      <c r="B324" s="31" t="s">
        <v>2276</v>
      </c>
      <c r="C324" s="31" t="s">
        <v>2278</v>
      </c>
      <c r="D324" s="31" t="s">
        <v>4347</v>
      </c>
      <c r="E324" s="30">
        <v>0</v>
      </c>
      <c r="F324" s="31">
        <v>103.2</v>
      </c>
      <c r="G324" s="31">
        <v>0</v>
      </c>
      <c r="H324" s="31">
        <v>102.6</v>
      </c>
      <c r="I324" s="31">
        <v>31</v>
      </c>
      <c r="J324" s="31">
        <v>82</v>
      </c>
      <c r="K324" s="31">
        <v>5860</v>
      </c>
      <c r="L324" s="31">
        <v>51</v>
      </c>
    </row>
    <row r="325" spans="1:12" x14ac:dyDescent="0.2">
      <c r="A325" s="63" t="s">
        <v>5750</v>
      </c>
      <c r="B325" s="31" t="s">
        <v>2567</v>
      </c>
      <c r="C325" s="31" t="s">
        <v>2569</v>
      </c>
      <c r="D325" s="31" t="s">
        <v>4350</v>
      </c>
      <c r="E325" s="30">
        <v>10</v>
      </c>
      <c r="F325" s="31">
        <v>38.4</v>
      </c>
      <c r="G325" s="31">
        <v>2020.7</v>
      </c>
      <c r="H325" s="31">
        <v>47.4</v>
      </c>
      <c r="I325" s="31">
        <v>102</v>
      </c>
      <c r="J325" s="31">
        <v>29.2</v>
      </c>
      <c r="K325" s="31">
        <v>8340</v>
      </c>
      <c r="L325" s="31">
        <v>30</v>
      </c>
    </row>
    <row r="326" spans="1:12" x14ac:dyDescent="0.2">
      <c r="A326" s="63" t="s">
        <v>5750</v>
      </c>
      <c r="B326" s="31" t="s">
        <v>1868</v>
      </c>
      <c r="C326" s="31" t="s">
        <v>1870</v>
      </c>
      <c r="D326" s="31" t="s">
        <v>4354</v>
      </c>
      <c r="E326" s="30">
        <v>7</v>
      </c>
      <c r="F326" s="31">
        <v>65.5</v>
      </c>
      <c r="G326" s="31">
        <v>1228.5999999999999</v>
      </c>
      <c r="H326" s="31">
        <v>72.400000000000006</v>
      </c>
      <c r="I326" s="31">
        <v>189</v>
      </c>
      <c r="J326" s="31">
        <v>-10.7</v>
      </c>
      <c r="K326" s="31">
        <v>12352</v>
      </c>
      <c r="L326" s="31">
        <v>5</v>
      </c>
    </row>
    <row r="327" spans="1:12" x14ac:dyDescent="0.2">
      <c r="A327" s="63" t="s">
        <v>5750</v>
      </c>
      <c r="B327" s="31" t="s">
        <v>2414</v>
      </c>
      <c r="C327" s="31" t="s">
        <v>2416</v>
      </c>
      <c r="D327" s="31" t="s">
        <v>4363</v>
      </c>
      <c r="E327" s="30">
        <v>4</v>
      </c>
      <c r="F327" s="31">
        <v>77.3</v>
      </c>
      <c r="G327" s="31">
        <v>1520.8</v>
      </c>
      <c r="H327" s="31">
        <v>61</v>
      </c>
      <c r="I327" s="31">
        <v>67</v>
      </c>
      <c r="J327" s="31">
        <v>55.2</v>
      </c>
      <c r="K327" s="31">
        <v>7540</v>
      </c>
      <c r="L327" s="31">
        <v>37</v>
      </c>
    </row>
    <row r="328" spans="1:12" x14ac:dyDescent="0.2">
      <c r="A328" s="63" t="s">
        <v>5750</v>
      </c>
      <c r="B328" s="31" t="s">
        <v>1871</v>
      </c>
      <c r="C328" s="31" t="s">
        <v>1873</v>
      </c>
      <c r="D328" s="31" t="s">
        <v>4366</v>
      </c>
      <c r="E328" s="30">
        <v>4</v>
      </c>
      <c r="F328" s="31">
        <v>80.3</v>
      </c>
      <c r="G328" s="31">
        <v>813.8</v>
      </c>
      <c r="H328" s="31">
        <v>81.7</v>
      </c>
      <c r="I328" s="31">
        <v>212</v>
      </c>
      <c r="J328" s="31">
        <v>-25.3</v>
      </c>
      <c r="K328" s="31">
        <v>12448</v>
      </c>
      <c r="L328" s="31">
        <v>4</v>
      </c>
    </row>
    <row r="329" spans="1:12" x14ac:dyDescent="0.2">
      <c r="A329" s="63" t="s">
        <v>5750</v>
      </c>
      <c r="B329" s="31" t="s">
        <v>1583</v>
      </c>
      <c r="C329" s="31" t="s">
        <v>1585</v>
      </c>
      <c r="D329" s="31" t="s">
        <v>4372</v>
      </c>
      <c r="E329" s="30">
        <v>0</v>
      </c>
      <c r="F329" s="31">
        <v>100</v>
      </c>
      <c r="G329" s="31">
        <v>0</v>
      </c>
      <c r="H329" s="31">
        <v>100</v>
      </c>
      <c r="I329" s="31">
        <v>116</v>
      </c>
      <c r="J329" s="31">
        <v>35.4</v>
      </c>
      <c r="K329" s="31">
        <v>12934</v>
      </c>
      <c r="L329" s="31">
        <v>0</v>
      </c>
    </row>
    <row r="330" spans="1:12" x14ac:dyDescent="0.2">
      <c r="A330" s="63" t="s">
        <v>5750</v>
      </c>
      <c r="B330" s="31" t="s">
        <v>2528</v>
      </c>
      <c r="C330" s="31" t="s">
        <v>2530</v>
      </c>
      <c r="D330" s="31" t="s">
        <v>4380</v>
      </c>
      <c r="E330" s="30">
        <v>14</v>
      </c>
      <c r="F330" s="31">
        <v>12.4</v>
      </c>
      <c r="G330" s="31">
        <v>2824.8</v>
      </c>
      <c r="H330" s="31">
        <v>25.4</v>
      </c>
      <c r="I330" s="31">
        <v>167</v>
      </c>
      <c r="J330" s="31">
        <v>-19.100000000000001</v>
      </c>
      <c r="K330" s="31">
        <v>14807</v>
      </c>
      <c r="L330" s="31">
        <v>-24</v>
      </c>
    </row>
    <row r="331" spans="1:12" x14ac:dyDescent="0.2">
      <c r="A331" s="63" t="s">
        <v>5750</v>
      </c>
      <c r="B331" s="31" t="s">
        <v>1895</v>
      </c>
      <c r="C331" s="31" t="s">
        <v>1897</v>
      </c>
      <c r="D331" s="31" t="s">
        <v>4399</v>
      </c>
      <c r="E331" s="30">
        <v>13</v>
      </c>
      <c r="F331" s="31">
        <v>35.9</v>
      </c>
      <c r="G331" s="31">
        <v>2752.7</v>
      </c>
      <c r="H331" s="31">
        <v>38.299999999999997</v>
      </c>
      <c r="I331" s="31">
        <v>166</v>
      </c>
      <c r="J331" s="31">
        <v>3.8</v>
      </c>
      <c r="K331" s="31">
        <v>12779</v>
      </c>
      <c r="L331" s="31">
        <v>1</v>
      </c>
    </row>
    <row r="332" spans="1:12" x14ac:dyDescent="0.2">
      <c r="A332" s="63" t="s">
        <v>5750</v>
      </c>
      <c r="B332" s="31" t="s">
        <v>2078</v>
      </c>
      <c r="C332" s="31" t="s">
        <v>2080</v>
      </c>
      <c r="D332" s="31" t="s">
        <v>4400</v>
      </c>
      <c r="E332" s="30">
        <v>28</v>
      </c>
      <c r="F332" s="31">
        <v>-78.400000000000006</v>
      </c>
      <c r="G332" s="31">
        <v>6370</v>
      </c>
      <c r="H332" s="31">
        <v>-71.599999999999994</v>
      </c>
      <c r="I332" s="31">
        <v>153</v>
      </c>
      <c r="J332" s="31">
        <v>-8.6999999999999993</v>
      </c>
      <c r="K332" s="31">
        <v>13779</v>
      </c>
      <c r="L332" s="31">
        <v>-16</v>
      </c>
    </row>
    <row r="333" spans="1:12" x14ac:dyDescent="0.2">
      <c r="A333" s="63" t="s">
        <v>5750</v>
      </c>
      <c r="B333" s="31" t="s">
        <v>2153</v>
      </c>
      <c r="C333" s="31" t="s">
        <v>2155</v>
      </c>
      <c r="D333" s="31" t="s">
        <v>4401</v>
      </c>
      <c r="E333" s="30">
        <v>23</v>
      </c>
      <c r="F333" s="31">
        <v>-45.9</v>
      </c>
      <c r="G333" s="31">
        <v>5099.8</v>
      </c>
      <c r="H333" s="31">
        <v>-36.9</v>
      </c>
      <c r="I333" s="31">
        <v>211</v>
      </c>
      <c r="J333" s="31">
        <v>-51.9</v>
      </c>
      <c r="K333" s="31">
        <v>13006</v>
      </c>
      <c r="L333" s="31">
        <v>-9</v>
      </c>
    </row>
    <row r="334" spans="1:12" x14ac:dyDescent="0.2">
      <c r="A334" s="63" t="s">
        <v>5750</v>
      </c>
      <c r="B334" s="31" t="s">
        <v>1586</v>
      </c>
      <c r="C334" s="31" t="s">
        <v>1588</v>
      </c>
      <c r="D334" s="31" t="s">
        <v>4402</v>
      </c>
      <c r="E334" s="30">
        <v>25</v>
      </c>
      <c r="F334" s="31">
        <v>-23.2</v>
      </c>
      <c r="G334" s="31">
        <v>5676.9</v>
      </c>
      <c r="H334" s="31">
        <v>-27.3</v>
      </c>
      <c r="I334" s="31">
        <v>164</v>
      </c>
      <c r="J334" s="31">
        <v>5.0999999999999996</v>
      </c>
      <c r="K334" s="31">
        <v>13041</v>
      </c>
      <c r="L334" s="31">
        <v>-1</v>
      </c>
    </row>
    <row r="335" spans="1:12" x14ac:dyDescent="0.2">
      <c r="A335" s="63" t="s">
        <v>5750</v>
      </c>
      <c r="B335" s="31" t="s">
        <v>1976</v>
      </c>
      <c r="C335" s="31" t="s">
        <v>1978</v>
      </c>
      <c r="D335" s="31" t="s">
        <v>4453</v>
      </c>
      <c r="E335" s="30">
        <v>15</v>
      </c>
      <c r="F335" s="31">
        <v>26.1</v>
      </c>
      <c r="G335" s="31">
        <v>3218.8</v>
      </c>
      <c r="H335" s="31">
        <v>27.8</v>
      </c>
      <c r="I335" s="31">
        <v>204</v>
      </c>
      <c r="J335" s="31">
        <v>-20.2</v>
      </c>
      <c r="K335" s="31">
        <v>12232</v>
      </c>
      <c r="L335" s="31">
        <v>6</v>
      </c>
    </row>
    <row r="336" spans="1:12" x14ac:dyDescent="0.2">
      <c r="A336" s="63" t="s">
        <v>5750</v>
      </c>
      <c r="B336" s="31" t="s">
        <v>1832</v>
      </c>
      <c r="C336" s="31" t="s">
        <v>1834</v>
      </c>
      <c r="D336" s="31" t="s">
        <v>4457</v>
      </c>
      <c r="E336" s="30">
        <v>21</v>
      </c>
      <c r="F336" s="31">
        <v>-3.5</v>
      </c>
      <c r="G336" s="31">
        <v>4153.7</v>
      </c>
      <c r="H336" s="31">
        <v>6.9</v>
      </c>
      <c r="I336" s="31">
        <v>154</v>
      </c>
      <c r="J336" s="31">
        <v>11.4</v>
      </c>
      <c r="K336" s="31">
        <v>13238</v>
      </c>
      <c r="L336" s="31">
        <v>-2</v>
      </c>
    </row>
    <row r="337" spans="1:12" x14ac:dyDescent="0.2">
      <c r="A337" s="63" t="s">
        <v>5750</v>
      </c>
      <c r="B337" s="31" t="s">
        <v>2465</v>
      </c>
      <c r="C337" s="31" t="s">
        <v>2467</v>
      </c>
      <c r="D337" s="31" t="s">
        <v>4458</v>
      </c>
      <c r="E337" s="30">
        <v>24</v>
      </c>
      <c r="F337" s="31">
        <v>-52.4</v>
      </c>
      <c r="G337" s="31">
        <v>4897.3</v>
      </c>
      <c r="H337" s="31">
        <v>-31.3</v>
      </c>
      <c r="I337" s="31">
        <v>145</v>
      </c>
      <c r="J337" s="31">
        <v>-2.8</v>
      </c>
      <c r="K337" s="31">
        <v>13192</v>
      </c>
      <c r="L337" s="31">
        <v>-11</v>
      </c>
    </row>
    <row r="338" spans="1:12" x14ac:dyDescent="0.2">
      <c r="A338" s="63" t="s">
        <v>5750</v>
      </c>
      <c r="B338" s="31" t="s">
        <v>2111</v>
      </c>
      <c r="C338" s="31" t="s">
        <v>2113</v>
      </c>
      <c r="D338" s="31" t="s">
        <v>4463</v>
      </c>
      <c r="E338" s="30">
        <v>7</v>
      </c>
      <c r="F338" s="31">
        <v>57.8</v>
      </c>
      <c r="G338" s="31">
        <v>1598.5</v>
      </c>
      <c r="H338" s="31">
        <v>58.9</v>
      </c>
      <c r="I338" s="31">
        <v>139</v>
      </c>
      <c r="J338" s="31">
        <v>1.7</v>
      </c>
      <c r="K338" s="31">
        <v>11857</v>
      </c>
      <c r="L338" s="31">
        <v>0</v>
      </c>
    </row>
    <row r="339" spans="1:12" x14ac:dyDescent="0.2">
      <c r="A339" s="63" t="s">
        <v>5750</v>
      </c>
      <c r="B339" s="31" t="s">
        <v>2399</v>
      </c>
      <c r="C339" s="31" t="s">
        <v>2401</v>
      </c>
      <c r="D339" s="31" t="s">
        <v>4466</v>
      </c>
      <c r="E339" s="30">
        <v>25</v>
      </c>
      <c r="F339" s="31">
        <v>-58.9</v>
      </c>
      <c r="G339" s="31">
        <v>5504.4</v>
      </c>
      <c r="H339" s="31">
        <v>-47.9</v>
      </c>
      <c r="I339" s="31">
        <v>152</v>
      </c>
      <c r="J339" s="31">
        <v>-8</v>
      </c>
      <c r="K339" s="31">
        <v>12242</v>
      </c>
      <c r="L339" s="31">
        <v>-3</v>
      </c>
    </row>
    <row r="340" spans="1:12" x14ac:dyDescent="0.2">
      <c r="A340" s="63" t="s">
        <v>5750</v>
      </c>
      <c r="B340" s="31" t="s">
        <v>2273</v>
      </c>
      <c r="C340" s="31" t="s">
        <v>2275</v>
      </c>
      <c r="D340" s="31" t="s">
        <v>4469</v>
      </c>
      <c r="E340" s="30">
        <v>25</v>
      </c>
      <c r="F340" s="31">
        <v>-58.9</v>
      </c>
      <c r="G340" s="31">
        <v>5486.4</v>
      </c>
      <c r="H340" s="31">
        <v>-47.4</v>
      </c>
      <c r="I340" s="31">
        <v>104</v>
      </c>
      <c r="J340" s="31">
        <v>27.7</v>
      </c>
      <c r="K340" s="31">
        <v>11179</v>
      </c>
      <c r="L340" s="31">
        <v>6</v>
      </c>
    </row>
    <row r="341" spans="1:12" x14ac:dyDescent="0.2">
      <c r="A341" s="63" t="s">
        <v>5750</v>
      </c>
      <c r="B341" s="31" t="s">
        <v>2261</v>
      </c>
      <c r="C341" s="31" t="s">
        <v>2263</v>
      </c>
      <c r="D341" s="31" t="s">
        <v>4470</v>
      </c>
      <c r="E341" s="30">
        <v>36</v>
      </c>
      <c r="F341" s="31">
        <v>-130.30000000000001</v>
      </c>
      <c r="G341" s="31">
        <v>8590.5</v>
      </c>
      <c r="H341" s="31">
        <v>-132.4</v>
      </c>
      <c r="I341" s="31">
        <v>206</v>
      </c>
      <c r="J341" s="31">
        <v>-48.1</v>
      </c>
      <c r="K341" s="31">
        <v>11931</v>
      </c>
      <c r="L341" s="31">
        <v>0</v>
      </c>
    </row>
    <row r="342" spans="1:12" x14ac:dyDescent="0.2">
      <c r="A342" s="63" t="s">
        <v>5750</v>
      </c>
      <c r="B342" s="31" t="s">
        <v>1739</v>
      </c>
      <c r="C342" s="31" t="s">
        <v>1741</v>
      </c>
      <c r="D342" s="31" t="s">
        <v>4485</v>
      </c>
      <c r="E342" s="30">
        <v>10</v>
      </c>
      <c r="F342" s="31">
        <v>50.7</v>
      </c>
      <c r="G342" s="31">
        <v>2675.9</v>
      </c>
      <c r="H342" s="31">
        <v>40</v>
      </c>
      <c r="I342" s="31">
        <v>154</v>
      </c>
      <c r="J342" s="31">
        <v>11.4</v>
      </c>
      <c r="K342" s="31">
        <v>13064</v>
      </c>
      <c r="L342" s="31">
        <v>-1</v>
      </c>
    </row>
    <row r="343" spans="1:12" x14ac:dyDescent="0.2">
      <c r="A343" s="63" t="s">
        <v>5750</v>
      </c>
      <c r="B343" s="31" t="s">
        <v>1994</v>
      </c>
      <c r="C343" s="31" t="s">
        <v>1996</v>
      </c>
      <c r="D343" s="31" t="s">
        <v>4507</v>
      </c>
      <c r="E343" s="30">
        <v>10</v>
      </c>
      <c r="F343" s="31">
        <v>50.7</v>
      </c>
      <c r="G343" s="31">
        <v>2226</v>
      </c>
      <c r="H343" s="31">
        <v>50.1</v>
      </c>
      <c r="I343" s="31">
        <v>158</v>
      </c>
      <c r="J343" s="31">
        <v>8.8000000000000007</v>
      </c>
      <c r="K343" s="31">
        <v>12508</v>
      </c>
      <c r="L343" s="31">
        <v>3</v>
      </c>
    </row>
    <row r="344" spans="1:12" x14ac:dyDescent="0.2">
      <c r="A344" s="63" t="s">
        <v>5750</v>
      </c>
      <c r="B344" s="31" t="s">
        <v>2267</v>
      </c>
      <c r="C344" s="31" t="s">
        <v>2269</v>
      </c>
      <c r="D344" s="31" t="s">
        <v>4511</v>
      </c>
      <c r="E344" s="30">
        <v>28</v>
      </c>
      <c r="F344" s="31">
        <v>-78.400000000000006</v>
      </c>
      <c r="G344" s="31">
        <v>6396.4</v>
      </c>
      <c r="H344" s="31">
        <v>-72.3</v>
      </c>
      <c r="I344" s="31">
        <v>179</v>
      </c>
      <c r="J344" s="31">
        <v>-28.1</v>
      </c>
      <c r="K344" s="31">
        <v>14041</v>
      </c>
      <c r="L344" s="31">
        <v>-18</v>
      </c>
    </row>
    <row r="345" spans="1:12" x14ac:dyDescent="0.2">
      <c r="A345" s="63" t="s">
        <v>5750</v>
      </c>
      <c r="B345" s="31" t="s">
        <v>2231</v>
      </c>
      <c r="C345" s="31" t="s">
        <v>2233</v>
      </c>
      <c r="D345" s="31" t="s">
        <v>4512</v>
      </c>
      <c r="E345" s="30">
        <v>20</v>
      </c>
      <c r="F345" s="31">
        <v>-26.5</v>
      </c>
      <c r="G345" s="31">
        <v>4427</v>
      </c>
      <c r="H345" s="31">
        <v>-18.5</v>
      </c>
      <c r="I345" s="31">
        <v>144</v>
      </c>
      <c r="J345" s="31">
        <v>-2</v>
      </c>
      <c r="K345" s="31">
        <v>12360</v>
      </c>
      <c r="L345" s="31">
        <v>-4</v>
      </c>
    </row>
    <row r="346" spans="1:12" x14ac:dyDescent="0.2">
      <c r="A346" s="63" t="s">
        <v>5750</v>
      </c>
      <c r="B346" s="31" t="s">
        <v>1793</v>
      </c>
      <c r="C346" s="31" t="s">
        <v>1795</v>
      </c>
      <c r="D346" s="31" t="s">
        <v>4513</v>
      </c>
      <c r="E346" s="30">
        <v>8</v>
      </c>
      <c r="F346" s="31">
        <v>60.6</v>
      </c>
      <c r="G346" s="31">
        <v>1514.8</v>
      </c>
      <c r="H346" s="31">
        <v>66</v>
      </c>
      <c r="I346" s="31">
        <v>152</v>
      </c>
      <c r="J346" s="31">
        <v>12.6</v>
      </c>
      <c r="K346" s="31">
        <v>13263</v>
      </c>
      <c r="L346" s="31">
        <v>-2</v>
      </c>
    </row>
    <row r="347" spans="1:12" x14ac:dyDescent="0.2">
      <c r="A347" s="63" t="s">
        <v>5750</v>
      </c>
      <c r="B347" s="31" t="s">
        <v>1877</v>
      </c>
      <c r="C347" s="31" t="s">
        <v>1879</v>
      </c>
      <c r="D347" s="31" t="s">
        <v>4514</v>
      </c>
      <c r="E347" s="30">
        <v>26</v>
      </c>
      <c r="F347" s="31">
        <v>-28.2</v>
      </c>
      <c r="G347" s="31">
        <v>5788.3</v>
      </c>
      <c r="H347" s="31">
        <v>-29.8</v>
      </c>
      <c r="I347" s="31">
        <v>205</v>
      </c>
      <c r="J347" s="31">
        <v>-20.9</v>
      </c>
      <c r="K347" s="31">
        <v>13481</v>
      </c>
      <c r="L347" s="31">
        <v>-4</v>
      </c>
    </row>
    <row r="348" spans="1:12" x14ac:dyDescent="0.2">
      <c r="A348" s="63" t="s">
        <v>5750</v>
      </c>
      <c r="B348" s="31" t="s">
        <v>2441</v>
      </c>
      <c r="C348" s="31" t="s">
        <v>2443</v>
      </c>
      <c r="D348" s="31" t="s">
        <v>4515</v>
      </c>
      <c r="E348" s="30">
        <v>14</v>
      </c>
      <c r="F348" s="31">
        <v>12.4</v>
      </c>
      <c r="G348" s="31">
        <v>2806.3</v>
      </c>
      <c r="H348" s="31">
        <v>25.9</v>
      </c>
      <c r="I348" s="31">
        <v>203</v>
      </c>
      <c r="J348" s="31">
        <v>-45.9</v>
      </c>
      <c r="K348" s="31">
        <v>11602</v>
      </c>
      <c r="L348" s="31">
        <v>3</v>
      </c>
    </row>
    <row r="349" spans="1:12" x14ac:dyDescent="0.2">
      <c r="A349" s="63" t="s">
        <v>5750</v>
      </c>
      <c r="B349" s="31" t="s">
        <v>1694</v>
      </c>
      <c r="C349" s="31" t="s">
        <v>1696</v>
      </c>
      <c r="D349" s="31" t="s">
        <v>4518</v>
      </c>
      <c r="E349" s="30">
        <v>22</v>
      </c>
      <c r="F349" s="31">
        <v>-8.5</v>
      </c>
      <c r="G349" s="31">
        <v>4992.5</v>
      </c>
      <c r="H349" s="31">
        <v>-12</v>
      </c>
      <c r="I349" s="31">
        <v>124</v>
      </c>
      <c r="J349" s="31">
        <v>30.3</v>
      </c>
      <c r="K349" s="31">
        <v>11366</v>
      </c>
      <c r="L349" s="31">
        <v>12</v>
      </c>
    </row>
    <row r="350" spans="1:12" x14ac:dyDescent="0.2">
      <c r="A350" s="63" t="s">
        <v>5750</v>
      </c>
      <c r="B350" s="31" t="s">
        <v>1973</v>
      </c>
      <c r="C350" s="31" t="s">
        <v>1975</v>
      </c>
      <c r="D350" s="31" t="s">
        <v>4519</v>
      </c>
      <c r="E350" s="30">
        <v>27</v>
      </c>
      <c r="F350" s="31">
        <v>-33.1</v>
      </c>
      <c r="G350" s="31">
        <v>6105.1</v>
      </c>
      <c r="H350" s="31">
        <v>-36.9</v>
      </c>
      <c r="I350" s="31">
        <v>163</v>
      </c>
      <c r="J350" s="31">
        <v>5.7</v>
      </c>
      <c r="K350" s="31">
        <v>12312</v>
      </c>
      <c r="L350" s="31">
        <v>5</v>
      </c>
    </row>
    <row r="351" spans="1:12" x14ac:dyDescent="0.2">
      <c r="A351" s="63" t="s">
        <v>5750</v>
      </c>
      <c r="B351" s="31" t="s">
        <v>2300</v>
      </c>
      <c r="C351" s="31" t="s">
        <v>2302</v>
      </c>
      <c r="D351" s="31" t="s">
        <v>4521</v>
      </c>
      <c r="E351" s="30">
        <v>18</v>
      </c>
      <c r="F351" s="31">
        <v>-13.5</v>
      </c>
      <c r="G351" s="31">
        <v>3998.8</v>
      </c>
      <c r="H351" s="31">
        <v>-6.8</v>
      </c>
      <c r="I351" s="31">
        <v>97</v>
      </c>
      <c r="J351" s="31">
        <v>32.9</v>
      </c>
      <c r="K351" s="31">
        <v>13561</v>
      </c>
      <c r="L351" s="31">
        <v>-14</v>
      </c>
    </row>
    <row r="352" spans="1:12" x14ac:dyDescent="0.2">
      <c r="A352" s="63" t="s">
        <v>5750</v>
      </c>
      <c r="B352" s="31" t="s">
        <v>1862</v>
      </c>
      <c r="C352" s="31" t="s">
        <v>1864</v>
      </c>
      <c r="D352" s="31" t="s">
        <v>4526</v>
      </c>
      <c r="E352" s="30">
        <v>25</v>
      </c>
      <c r="F352" s="31">
        <v>-23.2</v>
      </c>
      <c r="G352" s="31">
        <v>5601.5</v>
      </c>
      <c r="H352" s="31">
        <v>-25.6</v>
      </c>
      <c r="I352" s="31">
        <v>183</v>
      </c>
      <c r="J352" s="31">
        <v>-7</v>
      </c>
      <c r="K352" s="31">
        <v>13069</v>
      </c>
      <c r="L352" s="31">
        <v>-1</v>
      </c>
    </row>
    <row r="353" spans="1:12" x14ac:dyDescent="0.2">
      <c r="A353" s="63" t="s">
        <v>5750</v>
      </c>
      <c r="B353" s="31" t="s">
        <v>2033</v>
      </c>
      <c r="C353" s="31" t="s">
        <v>2035</v>
      </c>
      <c r="D353" s="31" t="s">
        <v>4528</v>
      </c>
      <c r="E353" s="30">
        <v>7</v>
      </c>
      <c r="F353" s="31">
        <v>57.8</v>
      </c>
      <c r="G353" s="31">
        <v>1599.4</v>
      </c>
      <c r="H353" s="31">
        <v>58.9</v>
      </c>
      <c r="I353" s="31">
        <v>81</v>
      </c>
      <c r="J353" s="31">
        <v>44.8</v>
      </c>
      <c r="K353" s="31">
        <v>14070</v>
      </c>
      <c r="L353" s="31">
        <v>-18</v>
      </c>
    </row>
    <row r="354" spans="1:12" x14ac:dyDescent="0.2">
      <c r="A354" s="63" t="s">
        <v>5750</v>
      </c>
      <c r="B354" s="31" t="s">
        <v>2354</v>
      </c>
      <c r="C354" s="31" t="s">
        <v>2356</v>
      </c>
      <c r="D354" s="31" t="s">
        <v>4529</v>
      </c>
      <c r="E354" s="30">
        <v>16</v>
      </c>
      <c r="F354" s="31">
        <v>-0.5</v>
      </c>
      <c r="G354" s="31">
        <v>3241</v>
      </c>
      <c r="H354" s="31">
        <v>14</v>
      </c>
      <c r="I354" s="31">
        <v>151</v>
      </c>
      <c r="J354" s="31">
        <v>-7.2</v>
      </c>
      <c r="K354" s="31">
        <v>13273</v>
      </c>
      <c r="L354" s="31">
        <v>-12</v>
      </c>
    </row>
    <row r="355" spans="1:12" x14ac:dyDescent="0.2">
      <c r="A355" s="63" t="s">
        <v>5750</v>
      </c>
      <c r="B355" s="31" t="s">
        <v>1931</v>
      </c>
      <c r="C355" s="31" t="s">
        <v>1933</v>
      </c>
      <c r="D355" s="31" t="s">
        <v>4533</v>
      </c>
      <c r="E355" s="30">
        <v>14</v>
      </c>
      <c r="F355" s="31">
        <v>31</v>
      </c>
      <c r="G355" s="31">
        <v>2962.6</v>
      </c>
      <c r="H355" s="31">
        <v>33.6</v>
      </c>
      <c r="I355" s="31">
        <v>192</v>
      </c>
      <c r="J355" s="31">
        <v>-12.6</v>
      </c>
      <c r="K355" s="31">
        <v>13063</v>
      </c>
      <c r="L355" s="31">
        <v>-1</v>
      </c>
    </row>
    <row r="356" spans="1:12" x14ac:dyDescent="0.2">
      <c r="A356" s="63" t="s">
        <v>5750</v>
      </c>
      <c r="B356" s="31" t="s">
        <v>1529</v>
      </c>
      <c r="C356" s="31" t="s">
        <v>1531</v>
      </c>
      <c r="D356" s="31" t="s">
        <v>4543</v>
      </c>
      <c r="E356" s="30">
        <v>14</v>
      </c>
      <c r="F356" s="31">
        <v>31</v>
      </c>
      <c r="G356" s="31">
        <v>2906.2</v>
      </c>
      <c r="H356" s="31">
        <v>34.799999999999997</v>
      </c>
      <c r="I356" s="31">
        <v>172</v>
      </c>
      <c r="J356" s="31">
        <v>0</v>
      </c>
      <c r="K356" s="31">
        <v>13412</v>
      </c>
      <c r="L356" s="31">
        <v>-4</v>
      </c>
    </row>
    <row r="357" spans="1:12" x14ac:dyDescent="0.2">
      <c r="A357" s="63" t="s">
        <v>5750</v>
      </c>
      <c r="B357" s="31" t="s">
        <v>1589</v>
      </c>
      <c r="C357" s="31" t="s">
        <v>1591</v>
      </c>
      <c r="D357" s="31" t="s">
        <v>4560</v>
      </c>
      <c r="E357" s="30">
        <v>19</v>
      </c>
      <c r="F357" s="31">
        <v>6.3</v>
      </c>
      <c r="G357" s="31">
        <v>4333.2</v>
      </c>
      <c r="H357" s="31">
        <v>2.8</v>
      </c>
      <c r="I357" s="31">
        <v>136</v>
      </c>
      <c r="J357" s="31">
        <v>22.7</v>
      </c>
      <c r="K357" s="31">
        <v>12846</v>
      </c>
      <c r="L357" s="31">
        <v>1</v>
      </c>
    </row>
    <row r="358" spans="1:12" x14ac:dyDescent="0.2">
      <c r="A358" s="63" t="s">
        <v>5750</v>
      </c>
      <c r="B358" s="31" t="s">
        <v>1727</v>
      </c>
      <c r="C358" s="31" t="s">
        <v>1729</v>
      </c>
      <c r="D358" s="31" t="s">
        <v>4570</v>
      </c>
      <c r="E358" s="30">
        <v>10</v>
      </c>
      <c r="F358" s="31">
        <v>50.7</v>
      </c>
      <c r="G358" s="31">
        <v>1880.6</v>
      </c>
      <c r="H358" s="31">
        <v>57.8</v>
      </c>
      <c r="I358" s="31">
        <v>153</v>
      </c>
      <c r="J358" s="31">
        <v>12</v>
      </c>
      <c r="K358" s="31">
        <v>12217</v>
      </c>
      <c r="L358" s="31">
        <v>6</v>
      </c>
    </row>
    <row r="359" spans="1:12" x14ac:dyDescent="0.2">
      <c r="A359" s="63" t="s">
        <v>5750</v>
      </c>
      <c r="B359" s="31" t="s">
        <v>2576</v>
      </c>
      <c r="C359" s="31" t="s">
        <v>2578</v>
      </c>
      <c r="D359" s="31" t="s">
        <v>4580</v>
      </c>
      <c r="E359" s="30">
        <v>51</v>
      </c>
      <c r="F359" s="31">
        <v>-227.6</v>
      </c>
      <c r="G359" s="31">
        <v>11771.8</v>
      </c>
      <c r="H359" s="31">
        <v>-219.4</v>
      </c>
      <c r="I359" s="31">
        <v>152</v>
      </c>
      <c r="J359" s="31">
        <v>-8</v>
      </c>
      <c r="K359" s="31">
        <v>12244</v>
      </c>
      <c r="L359" s="31">
        <v>-3</v>
      </c>
    </row>
    <row r="360" spans="1:12" x14ac:dyDescent="0.2">
      <c r="A360" s="63" t="s">
        <v>5750</v>
      </c>
      <c r="B360" s="31" t="s">
        <v>2237</v>
      </c>
      <c r="C360" s="31" t="s">
        <v>2239</v>
      </c>
      <c r="D360" s="31" t="s">
        <v>4581</v>
      </c>
      <c r="E360" s="30">
        <v>22</v>
      </c>
      <c r="F360" s="31">
        <v>-39.5</v>
      </c>
      <c r="G360" s="31">
        <v>4946.3</v>
      </c>
      <c r="H360" s="31">
        <v>-32.700000000000003</v>
      </c>
      <c r="I360" s="31">
        <v>170</v>
      </c>
      <c r="J360" s="31">
        <v>-21.4</v>
      </c>
      <c r="K360" s="31">
        <v>11854</v>
      </c>
      <c r="L360" s="31">
        <v>0</v>
      </c>
    </row>
    <row r="361" spans="1:12" x14ac:dyDescent="0.2">
      <c r="A361" s="63" t="s">
        <v>5750</v>
      </c>
      <c r="B361" s="31" t="s">
        <v>1613</v>
      </c>
      <c r="C361" s="31" t="s">
        <v>1615</v>
      </c>
      <c r="D361" s="31" t="s">
        <v>4582</v>
      </c>
      <c r="E361" s="30">
        <v>18</v>
      </c>
      <c r="F361" s="31">
        <v>11.3</v>
      </c>
      <c r="G361" s="31">
        <v>3548.5</v>
      </c>
      <c r="H361" s="31">
        <v>20.399999999999999</v>
      </c>
      <c r="I361" s="31">
        <v>207</v>
      </c>
      <c r="J361" s="31">
        <v>-22.1</v>
      </c>
      <c r="K361" s="31">
        <v>12973</v>
      </c>
      <c r="L361" s="31">
        <v>0</v>
      </c>
    </row>
    <row r="362" spans="1:12" x14ac:dyDescent="0.2">
      <c r="A362" s="63" t="s">
        <v>5750</v>
      </c>
      <c r="B362" s="31" t="s">
        <v>2213</v>
      </c>
      <c r="C362" s="31" t="s">
        <v>2215</v>
      </c>
      <c r="D362" s="31" t="s">
        <v>4584</v>
      </c>
      <c r="E362" s="30">
        <v>9</v>
      </c>
      <c r="F362" s="31">
        <v>44.9</v>
      </c>
      <c r="G362" s="31">
        <v>1869.5</v>
      </c>
      <c r="H362" s="31">
        <v>51.5</v>
      </c>
      <c r="I362" s="31">
        <v>180</v>
      </c>
      <c r="J362" s="31">
        <v>-28.8</v>
      </c>
      <c r="K362" s="31">
        <v>14094</v>
      </c>
      <c r="L362" s="31">
        <v>-18</v>
      </c>
    </row>
    <row r="363" spans="1:12" x14ac:dyDescent="0.2">
      <c r="A363" s="63" t="s">
        <v>5750</v>
      </c>
      <c r="B363" s="31" t="s">
        <v>1910</v>
      </c>
      <c r="C363" s="31" t="s">
        <v>1912</v>
      </c>
      <c r="D363" s="31" t="s">
        <v>4586</v>
      </c>
      <c r="E363" s="30">
        <v>22</v>
      </c>
      <c r="F363" s="31">
        <v>-8.5</v>
      </c>
      <c r="G363" s="31">
        <v>4610.1000000000004</v>
      </c>
      <c r="H363" s="31">
        <v>-3.4</v>
      </c>
      <c r="I363" s="31">
        <v>196</v>
      </c>
      <c r="J363" s="31">
        <v>-15.2</v>
      </c>
      <c r="K363" s="31">
        <v>12715</v>
      </c>
      <c r="L363" s="31">
        <v>2</v>
      </c>
    </row>
    <row r="364" spans="1:12" x14ac:dyDescent="0.2">
      <c r="A364" s="63" t="s">
        <v>5750</v>
      </c>
      <c r="B364" s="31" t="s">
        <v>1799</v>
      </c>
      <c r="C364" s="31" t="s">
        <v>1801</v>
      </c>
      <c r="D364" s="31" t="s">
        <v>4593</v>
      </c>
      <c r="E364" s="30">
        <v>19</v>
      </c>
      <c r="F364" s="31">
        <v>6.3</v>
      </c>
      <c r="G364" s="31">
        <v>4097.8</v>
      </c>
      <c r="H364" s="31">
        <v>8.1</v>
      </c>
      <c r="I364" s="31">
        <v>169</v>
      </c>
      <c r="J364" s="31">
        <v>1.9</v>
      </c>
      <c r="K364" s="31">
        <v>13022</v>
      </c>
      <c r="L364" s="31">
        <v>-1</v>
      </c>
    </row>
    <row r="365" spans="1:12" x14ac:dyDescent="0.2">
      <c r="A365" s="63" t="s">
        <v>5750</v>
      </c>
      <c r="B365" s="31" t="s">
        <v>2183</v>
      </c>
      <c r="C365" s="31" t="s">
        <v>2185</v>
      </c>
      <c r="D365" s="31" t="s">
        <v>4594</v>
      </c>
      <c r="E365" s="30">
        <v>27</v>
      </c>
      <c r="F365" s="31">
        <v>-71.900000000000006</v>
      </c>
      <c r="G365" s="31">
        <v>5971.4</v>
      </c>
      <c r="H365" s="31">
        <v>-60.7</v>
      </c>
      <c r="I365" s="31">
        <v>180</v>
      </c>
      <c r="J365" s="31">
        <v>-28.8</v>
      </c>
      <c r="K365" s="31">
        <v>13584</v>
      </c>
      <c r="L365" s="31">
        <v>-14</v>
      </c>
    </row>
    <row r="366" spans="1:12" x14ac:dyDescent="0.2">
      <c r="A366" s="63" t="s">
        <v>5750</v>
      </c>
      <c r="B366" s="31" t="s">
        <v>1859</v>
      </c>
      <c r="C366" s="31" t="s">
        <v>1861</v>
      </c>
      <c r="D366" s="31" t="s">
        <v>4595</v>
      </c>
      <c r="E366" s="30">
        <v>18</v>
      </c>
      <c r="F366" s="31">
        <v>11.3</v>
      </c>
      <c r="G366" s="31">
        <v>3795.8</v>
      </c>
      <c r="H366" s="31">
        <v>14.9</v>
      </c>
      <c r="I366" s="31">
        <v>160</v>
      </c>
      <c r="J366" s="31">
        <v>7.6</v>
      </c>
      <c r="K366" s="31">
        <v>12892</v>
      </c>
      <c r="L366" s="31">
        <v>0</v>
      </c>
    </row>
    <row r="367" spans="1:12" x14ac:dyDescent="0.2">
      <c r="A367" s="63" t="s">
        <v>5750</v>
      </c>
      <c r="B367" s="31" t="s">
        <v>1646</v>
      </c>
      <c r="C367" s="31" t="s">
        <v>1648</v>
      </c>
      <c r="D367" s="31" t="s">
        <v>4596</v>
      </c>
      <c r="E367" s="30">
        <v>17</v>
      </c>
      <c r="F367" s="31">
        <v>16.2</v>
      </c>
      <c r="G367" s="31">
        <v>3289.1</v>
      </c>
      <c r="H367" s="31">
        <v>26.2</v>
      </c>
      <c r="I367" s="31">
        <v>154</v>
      </c>
      <c r="J367" s="31">
        <v>11.4</v>
      </c>
      <c r="K367" s="31">
        <v>13152</v>
      </c>
      <c r="L367" s="31">
        <v>-2</v>
      </c>
    </row>
    <row r="368" spans="1:12" x14ac:dyDescent="0.2">
      <c r="A368" s="63" t="s">
        <v>5750</v>
      </c>
      <c r="B368" s="31" t="s">
        <v>2189</v>
      </c>
      <c r="C368" s="31" t="s">
        <v>2191</v>
      </c>
      <c r="D368" s="31" t="s">
        <v>4597</v>
      </c>
      <c r="E368" s="30">
        <v>1</v>
      </c>
      <c r="F368" s="31">
        <v>96.8</v>
      </c>
      <c r="G368" s="31">
        <v>241.4</v>
      </c>
      <c r="H368" s="31">
        <v>96</v>
      </c>
      <c r="I368" s="31">
        <v>157</v>
      </c>
      <c r="J368" s="31">
        <v>-11.7</v>
      </c>
      <c r="K368" s="31">
        <v>10605</v>
      </c>
      <c r="L368" s="31">
        <v>11</v>
      </c>
    </row>
    <row r="369" spans="1:12" x14ac:dyDescent="0.2">
      <c r="A369" s="63" t="s">
        <v>5750</v>
      </c>
      <c r="B369" s="31" t="s">
        <v>1763</v>
      </c>
      <c r="C369" s="31" t="s">
        <v>1765</v>
      </c>
      <c r="D369" s="31" t="s">
        <v>4600</v>
      </c>
      <c r="E369" s="30">
        <v>17</v>
      </c>
      <c r="F369" s="31">
        <v>16.2</v>
      </c>
      <c r="G369" s="31">
        <v>3634.9</v>
      </c>
      <c r="H369" s="31">
        <v>18.5</v>
      </c>
      <c r="I369" s="31">
        <v>113</v>
      </c>
      <c r="J369" s="31">
        <v>37.299999999999997</v>
      </c>
      <c r="K369" s="31">
        <v>12197</v>
      </c>
      <c r="L369" s="31">
        <v>6</v>
      </c>
    </row>
    <row r="370" spans="1:12" x14ac:dyDescent="0.2">
      <c r="A370" s="63" t="s">
        <v>5750</v>
      </c>
      <c r="B370" s="31" t="s">
        <v>2030</v>
      </c>
      <c r="C370" s="31" t="s">
        <v>2032</v>
      </c>
      <c r="D370" s="31" t="s">
        <v>4602</v>
      </c>
      <c r="E370" s="30">
        <v>4</v>
      </c>
      <c r="F370" s="31">
        <v>77.3</v>
      </c>
      <c r="G370" s="31">
        <v>806</v>
      </c>
      <c r="H370" s="31">
        <v>80.599999999999994</v>
      </c>
      <c r="I370" s="31">
        <v>75</v>
      </c>
      <c r="J370" s="31">
        <v>49.3</v>
      </c>
      <c r="K370" s="31">
        <v>13183</v>
      </c>
      <c r="L370" s="31">
        <v>-11</v>
      </c>
    </row>
    <row r="371" spans="1:12" x14ac:dyDescent="0.2">
      <c r="A371" s="63" t="s">
        <v>5750</v>
      </c>
      <c r="B371" s="31" t="s">
        <v>1775</v>
      </c>
      <c r="C371" s="31" t="s">
        <v>1777</v>
      </c>
      <c r="D371" s="31" t="s">
        <v>4603</v>
      </c>
      <c r="E371" s="30">
        <v>2</v>
      </c>
      <c r="F371" s="31">
        <v>90.1</v>
      </c>
      <c r="G371" s="31">
        <v>417.5</v>
      </c>
      <c r="H371" s="31">
        <v>90.6</v>
      </c>
      <c r="I371" s="31">
        <v>134</v>
      </c>
      <c r="J371" s="31">
        <v>24</v>
      </c>
      <c r="K371" s="31">
        <v>12126</v>
      </c>
      <c r="L371" s="31">
        <v>6</v>
      </c>
    </row>
    <row r="372" spans="1:12" x14ac:dyDescent="0.2">
      <c r="A372" s="63" t="s">
        <v>5750</v>
      </c>
      <c r="B372" s="31" t="s">
        <v>2531</v>
      </c>
      <c r="C372" s="31" t="s">
        <v>2533</v>
      </c>
      <c r="D372" s="31" t="s">
        <v>4604</v>
      </c>
      <c r="E372" s="30">
        <v>39</v>
      </c>
      <c r="F372" s="31">
        <v>-149.69999999999999</v>
      </c>
      <c r="G372" s="31">
        <v>9685.9</v>
      </c>
      <c r="H372" s="31">
        <v>-162.30000000000001</v>
      </c>
      <c r="I372" s="31">
        <v>147</v>
      </c>
      <c r="J372" s="31">
        <v>-4.3</v>
      </c>
      <c r="K372" s="31">
        <v>11964</v>
      </c>
      <c r="L372" s="31">
        <v>-1</v>
      </c>
    </row>
    <row r="373" spans="1:12" x14ac:dyDescent="0.2">
      <c r="A373" s="63" t="s">
        <v>5750</v>
      </c>
      <c r="B373" s="31" t="s">
        <v>2348</v>
      </c>
      <c r="C373" s="31" t="s">
        <v>2350</v>
      </c>
      <c r="D373" s="31" t="s">
        <v>4605</v>
      </c>
      <c r="E373" s="30">
        <v>21</v>
      </c>
      <c r="F373" s="31">
        <v>-33</v>
      </c>
      <c r="G373" s="31">
        <v>4536.1000000000004</v>
      </c>
      <c r="H373" s="31">
        <v>-21.4</v>
      </c>
      <c r="I373" s="31">
        <v>143</v>
      </c>
      <c r="J373" s="31">
        <v>-1.3</v>
      </c>
      <c r="K373" s="31">
        <v>13951</v>
      </c>
      <c r="L373" s="31">
        <v>-17</v>
      </c>
    </row>
    <row r="374" spans="1:12" x14ac:dyDescent="0.2">
      <c r="A374" s="63" t="s">
        <v>5750</v>
      </c>
      <c r="B374" s="31" t="s">
        <v>1730</v>
      </c>
      <c r="C374" s="31" t="s">
        <v>1732</v>
      </c>
      <c r="D374" s="31" t="s">
        <v>4606</v>
      </c>
      <c r="E374" s="30">
        <v>11</v>
      </c>
      <c r="F374" s="31">
        <v>45.8</v>
      </c>
      <c r="G374" s="31">
        <v>2260.1999999999998</v>
      </c>
      <c r="H374" s="31">
        <v>49.3</v>
      </c>
      <c r="I374" s="31">
        <v>160</v>
      </c>
      <c r="J374" s="31">
        <v>7.6</v>
      </c>
      <c r="K374" s="31">
        <v>12861</v>
      </c>
      <c r="L374" s="31">
        <v>1</v>
      </c>
    </row>
    <row r="375" spans="1:12" x14ac:dyDescent="0.2">
      <c r="A375" s="63" t="s">
        <v>5750</v>
      </c>
      <c r="B375" s="31" t="s">
        <v>2222</v>
      </c>
      <c r="C375" s="31" t="s">
        <v>2224</v>
      </c>
      <c r="D375" s="31" t="s">
        <v>4607</v>
      </c>
      <c r="E375" s="30">
        <v>20</v>
      </c>
      <c r="F375" s="31">
        <v>-26.5</v>
      </c>
      <c r="G375" s="31">
        <v>4242.5</v>
      </c>
      <c r="H375" s="31">
        <v>-13.4</v>
      </c>
      <c r="I375" s="31">
        <v>220</v>
      </c>
      <c r="J375" s="31">
        <v>-58.6</v>
      </c>
      <c r="K375" s="31">
        <v>12661</v>
      </c>
      <c r="L375" s="31">
        <v>-6</v>
      </c>
    </row>
    <row r="376" spans="1:12" x14ac:dyDescent="0.2">
      <c r="A376" s="63" t="s">
        <v>5750</v>
      </c>
      <c r="B376" s="31" t="s">
        <v>1433</v>
      </c>
      <c r="C376" s="31" t="s">
        <v>1435</v>
      </c>
      <c r="D376" s="31" t="s">
        <v>4610</v>
      </c>
      <c r="E376" s="30">
        <v>13</v>
      </c>
      <c r="F376" s="31">
        <v>35.9</v>
      </c>
      <c r="G376" s="31">
        <v>2451.6</v>
      </c>
      <c r="H376" s="31">
        <v>45</v>
      </c>
      <c r="I376" s="31">
        <v>121</v>
      </c>
      <c r="J376" s="31">
        <v>32.200000000000003</v>
      </c>
      <c r="K376" s="31">
        <v>12712</v>
      </c>
      <c r="L376" s="31">
        <v>2</v>
      </c>
    </row>
    <row r="377" spans="1:12" x14ac:dyDescent="0.2">
      <c r="A377" s="63" t="s">
        <v>5750</v>
      </c>
      <c r="B377" s="31" t="s">
        <v>2126</v>
      </c>
      <c r="C377" s="31" t="s">
        <v>2128</v>
      </c>
      <c r="D377" s="31" t="s">
        <v>4612</v>
      </c>
      <c r="E377" s="30">
        <v>9</v>
      </c>
      <c r="F377" s="31">
        <v>44.9</v>
      </c>
      <c r="G377" s="31">
        <v>1746</v>
      </c>
      <c r="H377" s="31">
        <v>54.9</v>
      </c>
      <c r="I377" s="31">
        <v>121</v>
      </c>
      <c r="J377" s="31">
        <v>15.1</v>
      </c>
      <c r="K377" s="31">
        <v>13212</v>
      </c>
      <c r="L377" s="31">
        <v>-11</v>
      </c>
    </row>
    <row r="378" spans="1:12" x14ac:dyDescent="0.2">
      <c r="A378" s="63" t="s">
        <v>5750</v>
      </c>
      <c r="B378" s="31" t="s">
        <v>2582</v>
      </c>
      <c r="C378" s="31" t="s">
        <v>2584</v>
      </c>
      <c r="D378" s="31" t="s">
        <v>4614</v>
      </c>
      <c r="E378" s="30">
        <v>20</v>
      </c>
      <c r="F378" s="31">
        <v>-26.5</v>
      </c>
      <c r="G378" s="31">
        <v>4280.8999999999996</v>
      </c>
      <c r="H378" s="31">
        <v>-14.5</v>
      </c>
      <c r="I378" s="31">
        <v>197</v>
      </c>
      <c r="J378" s="31">
        <v>-41.4</v>
      </c>
      <c r="K378" s="31">
        <v>11337</v>
      </c>
      <c r="L378" s="31">
        <v>5</v>
      </c>
    </row>
    <row r="379" spans="1:12" x14ac:dyDescent="0.2">
      <c r="A379" s="63" t="s">
        <v>5750</v>
      </c>
      <c r="B379" s="31" t="s">
        <v>2351</v>
      </c>
      <c r="C379" s="31" t="s">
        <v>2353</v>
      </c>
      <c r="D379" s="31" t="s">
        <v>4618</v>
      </c>
      <c r="E379" s="30">
        <v>19</v>
      </c>
      <c r="F379" s="31">
        <v>-20</v>
      </c>
      <c r="G379" s="31">
        <v>4366.3999999999996</v>
      </c>
      <c r="H379" s="31">
        <v>-16.8</v>
      </c>
      <c r="I379" s="31">
        <v>165</v>
      </c>
      <c r="J379" s="31">
        <v>-17.7</v>
      </c>
      <c r="K379" s="31">
        <v>13882</v>
      </c>
      <c r="L379" s="31">
        <v>-17</v>
      </c>
    </row>
    <row r="380" spans="1:12" x14ac:dyDescent="0.2">
      <c r="A380" s="63" t="s">
        <v>5750</v>
      </c>
      <c r="B380" s="31" t="s">
        <v>1934</v>
      </c>
      <c r="C380" s="31" t="s">
        <v>1936</v>
      </c>
      <c r="D380" s="31" t="s">
        <v>4619</v>
      </c>
      <c r="E380" s="30">
        <v>24</v>
      </c>
      <c r="F380" s="31">
        <v>-18.3</v>
      </c>
      <c r="G380" s="31">
        <v>5236.7</v>
      </c>
      <c r="H380" s="31">
        <v>-17.399999999999999</v>
      </c>
      <c r="I380" s="31">
        <v>138</v>
      </c>
      <c r="J380" s="31">
        <v>21.5</v>
      </c>
      <c r="K380" s="31">
        <v>11608</v>
      </c>
      <c r="L380" s="31">
        <v>10</v>
      </c>
    </row>
    <row r="381" spans="1:12" x14ac:dyDescent="0.2">
      <c r="A381" s="63" t="s">
        <v>5750</v>
      </c>
      <c r="B381" s="31" t="s">
        <v>2516</v>
      </c>
      <c r="C381" s="31" t="s">
        <v>2518</v>
      </c>
      <c r="D381" s="31" t="s">
        <v>4621</v>
      </c>
      <c r="E381" s="30">
        <v>14</v>
      </c>
      <c r="F381" s="31">
        <v>12.4</v>
      </c>
      <c r="G381" s="31">
        <v>3273.8</v>
      </c>
      <c r="H381" s="31">
        <v>13.1</v>
      </c>
      <c r="I381" s="31">
        <v>162</v>
      </c>
      <c r="J381" s="31">
        <v>-15.4</v>
      </c>
      <c r="K381" s="31">
        <v>12225</v>
      </c>
      <c r="L381" s="31">
        <v>-3</v>
      </c>
    </row>
    <row r="382" spans="1:12" x14ac:dyDescent="0.2">
      <c r="A382" s="63" t="s">
        <v>5750</v>
      </c>
      <c r="B382" s="31" t="s">
        <v>2510</v>
      </c>
      <c r="C382" s="31" t="s">
        <v>2512</v>
      </c>
      <c r="D382" s="31" t="s">
        <v>4625</v>
      </c>
      <c r="E382" s="30">
        <v>15</v>
      </c>
      <c r="F382" s="31">
        <v>5.9</v>
      </c>
      <c r="G382" s="31">
        <v>3117.5</v>
      </c>
      <c r="H382" s="31">
        <v>17.399999999999999</v>
      </c>
      <c r="I382" s="31">
        <v>182</v>
      </c>
      <c r="J382" s="31">
        <v>-30.3</v>
      </c>
      <c r="K382" s="31">
        <v>13165</v>
      </c>
      <c r="L382" s="31">
        <v>-11</v>
      </c>
    </row>
    <row r="383" spans="1:12" x14ac:dyDescent="0.2">
      <c r="A383" s="63" t="s">
        <v>5750</v>
      </c>
      <c r="B383" s="31" t="s">
        <v>2186</v>
      </c>
      <c r="C383" s="31" t="s">
        <v>2188</v>
      </c>
      <c r="D383" s="31" t="s">
        <v>4627</v>
      </c>
      <c r="E383" s="30">
        <v>5</v>
      </c>
      <c r="F383" s="31">
        <v>70.8</v>
      </c>
      <c r="G383" s="31">
        <v>1124.5999999999999</v>
      </c>
      <c r="H383" s="31">
        <v>71.900000000000006</v>
      </c>
      <c r="I383" s="31">
        <v>164</v>
      </c>
      <c r="J383" s="31">
        <v>-16.899999999999999</v>
      </c>
      <c r="K383" s="31">
        <v>11458</v>
      </c>
      <c r="L383" s="31">
        <v>4</v>
      </c>
    </row>
    <row r="384" spans="1:12" x14ac:dyDescent="0.2">
      <c r="A384" s="63" t="s">
        <v>5750</v>
      </c>
      <c r="B384" s="31" t="s">
        <v>2129</v>
      </c>
      <c r="C384" s="31" t="s">
        <v>2131</v>
      </c>
      <c r="D384" s="31" t="s">
        <v>4633</v>
      </c>
      <c r="E384" s="30">
        <v>13</v>
      </c>
      <c r="F384" s="31">
        <v>18.899999999999999</v>
      </c>
      <c r="G384" s="31">
        <v>2754.5</v>
      </c>
      <c r="H384" s="31">
        <v>27.3</v>
      </c>
      <c r="I384" s="31">
        <v>196</v>
      </c>
      <c r="J384" s="31">
        <v>-40.700000000000003</v>
      </c>
      <c r="K384" s="31">
        <v>13385</v>
      </c>
      <c r="L384" s="31">
        <v>-12</v>
      </c>
    </row>
    <row r="385" spans="1:12" x14ac:dyDescent="0.2">
      <c r="A385" s="63" t="s">
        <v>5750</v>
      </c>
      <c r="B385" s="31" t="s">
        <v>1436</v>
      </c>
      <c r="C385" s="31" t="s">
        <v>1438</v>
      </c>
      <c r="D385" s="31" t="s">
        <v>4640</v>
      </c>
      <c r="E385" s="30">
        <v>14</v>
      </c>
      <c r="F385" s="31">
        <v>31</v>
      </c>
      <c r="G385" s="31">
        <v>3021.3</v>
      </c>
      <c r="H385" s="31">
        <v>32.200000000000003</v>
      </c>
      <c r="I385" s="31">
        <v>177</v>
      </c>
      <c r="J385" s="31">
        <v>-3.2</v>
      </c>
      <c r="K385" s="31">
        <v>12737</v>
      </c>
      <c r="L385" s="31">
        <v>2</v>
      </c>
    </row>
    <row r="386" spans="1:12" x14ac:dyDescent="0.2">
      <c r="A386" s="63" t="s">
        <v>5750</v>
      </c>
      <c r="B386" s="31" t="s">
        <v>2171</v>
      </c>
      <c r="C386" s="31" t="s">
        <v>2173</v>
      </c>
      <c r="D386" s="31" t="s">
        <v>4641</v>
      </c>
      <c r="E386" s="30">
        <v>12</v>
      </c>
      <c r="F386" s="31">
        <v>25.4</v>
      </c>
      <c r="G386" s="31">
        <v>2743.9</v>
      </c>
      <c r="H386" s="31">
        <v>27.6</v>
      </c>
      <c r="I386" s="31">
        <v>186</v>
      </c>
      <c r="J386" s="31">
        <v>-33.299999999999997</v>
      </c>
      <c r="K386" s="31">
        <v>13216</v>
      </c>
      <c r="L386" s="31">
        <v>-11</v>
      </c>
    </row>
    <row r="387" spans="1:12" x14ac:dyDescent="0.2">
      <c r="A387" s="63" t="s">
        <v>5750</v>
      </c>
      <c r="B387" s="31" t="s">
        <v>2174</v>
      </c>
      <c r="C387" s="31" t="s">
        <v>2176</v>
      </c>
      <c r="D387" s="31" t="s">
        <v>4642</v>
      </c>
      <c r="E387" s="30">
        <v>13</v>
      </c>
      <c r="F387" s="31">
        <v>18.899999999999999</v>
      </c>
      <c r="G387" s="31">
        <v>2757.8</v>
      </c>
      <c r="H387" s="31">
        <v>27.2</v>
      </c>
      <c r="I387" s="31">
        <v>176</v>
      </c>
      <c r="J387" s="31">
        <v>-25.8</v>
      </c>
      <c r="K387" s="31">
        <v>13476</v>
      </c>
      <c r="L387" s="31">
        <v>-13</v>
      </c>
    </row>
    <row r="388" spans="1:12" x14ac:dyDescent="0.2">
      <c r="A388" s="63" t="s">
        <v>5750</v>
      </c>
      <c r="B388" s="31" t="s">
        <v>2144</v>
      </c>
      <c r="C388" s="31" t="s">
        <v>2146</v>
      </c>
      <c r="D388" s="31" t="s">
        <v>4645</v>
      </c>
      <c r="E388" s="30">
        <v>14</v>
      </c>
      <c r="F388" s="31">
        <v>12.4</v>
      </c>
      <c r="G388" s="31">
        <v>3532.7</v>
      </c>
      <c r="H388" s="31">
        <v>6</v>
      </c>
      <c r="I388" s="31">
        <v>149</v>
      </c>
      <c r="J388" s="31">
        <v>-5.8</v>
      </c>
      <c r="K388" s="31">
        <v>12694</v>
      </c>
      <c r="L388" s="31">
        <v>-7</v>
      </c>
    </row>
    <row r="389" spans="1:12" x14ac:dyDescent="0.2">
      <c r="A389" s="63" t="s">
        <v>5750</v>
      </c>
      <c r="B389" s="31" t="s">
        <v>2120</v>
      </c>
      <c r="C389" s="31" t="s">
        <v>2122</v>
      </c>
      <c r="D389" s="31" t="s">
        <v>4647</v>
      </c>
      <c r="E389" s="30">
        <v>1</v>
      </c>
      <c r="F389" s="31">
        <v>96.8</v>
      </c>
      <c r="G389" s="31">
        <v>206.7</v>
      </c>
      <c r="H389" s="31">
        <v>97</v>
      </c>
      <c r="I389" s="31">
        <v>68</v>
      </c>
      <c r="J389" s="31">
        <v>54.5</v>
      </c>
      <c r="K389" s="31">
        <v>13057</v>
      </c>
      <c r="L389" s="31">
        <v>-10</v>
      </c>
    </row>
    <row r="390" spans="1:12" x14ac:dyDescent="0.2">
      <c r="A390" s="63" t="s">
        <v>5750</v>
      </c>
      <c r="B390" s="31" t="s">
        <v>1619</v>
      </c>
      <c r="C390" s="31" t="s">
        <v>1621</v>
      </c>
      <c r="D390" s="31" t="s">
        <v>4650</v>
      </c>
      <c r="E390" s="30">
        <v>1</v>
      </c>
      <c r="F390" s="31">
        <v>95.1</v>
      </c>
      <c r="G390" s="31">
        <v>197.9</v>
      </c>
      <c r="H390" s="31">
        <v>95.6</v>
      </c>
      <c r="I390" s="31">
        <v>61</v>
      </c>
      <c r="J390" s="31">
        <v>70.099999999999994</v>
      </c>
      <c r="K390" s="31">
        <v>4997</v>
      </c>
      <c r="L390" s="31">
        <v>61</v>
      </c>
    </row>
    <row r="391" spans="1:12" x14ac:dyDescent="0.2">
      <c r="A391" s="63" t="s">
        <v>5750</v>
      </c>
      <c r="B391" s="31" t="s">
        <v>1841</v>
      </c>
      <c r="C391" s="31" t="s">
        <v>1843</v>
      </c>
      <c r="D391" s="31" t="s">
        <v>4651</v>
      </c>
      <c r="E391" s="30">
        <v>4</v>
      </c>
      <c r="F391" s="31">
        <v>80.3</v>
      </c>
      <c r="G391" s="31">
        <v>706.5</v>
      </c>
      <c r="H391" s="31">
        <v>84.2</v>
      </c>
      <c r="I391" s="31">
        <v>116</v>
      </c>
      <c r="J391" s="31">
        <v>35.4</v>
      </c>
      <c r="K391" s="31">
        <v>11014</v>
      </c>
      <c r="L391" s="31">
        <v>15</v>
      </c>
    </row>
    <row r="392" spans="1:12" x14ac:dyDescent="0.2">
      <c r="A392" s="63" t="s">
        <v>5750</v>
      </c>
      <c r="B392" s="31" t="s">
        <v>1481</v>
      </c>
      <c r="C392" s="31" t="s">
        <v>1483</v>
      </c>
      <c r="D392" s="31" t="s">
        <v>4652</v>
      </c>
      <c r="E392" s="30">
        <v>14</v>
      </c>
      <c r="F392" s="31">
        <v>31</v>
      </c>
      <c r="G392" s="31">
        <v>2772.6</v>
      </c>
      <c r="H392" s="31">
        <v>37.799999999999997</v>
      </c>
      <c r="I392" s="31">
        <v>122</v>
      </c>
      <c r="J392" s="31">
        <v>31.6</v>
      </c>
      <c r="K392" s="31">
        <v>13562</v>
      </c>
      <c r="L392" s="31">
        <v>-5</v>
      </c>
    </row>
    <row r="393" spans="1:12" x14ac:dyDescent="0.2">
      <c r="A393" s="63" t="s">
        <v>5750</v>
      </c>
      <c r="B393" s="31" t="s">
        <v>2210</v>
      </c>
      <c r="C393" s="31" t="s">
        <v>2212</v>
      </c>
      <c r="D393" s="31" t="s">
        <v>4655</v>
      </c>
      <c r="E393" s="30">
        <v>14</v>
      </c>
      <c r="F393" s="31">
        <v>12.4</v>
      </c>
      <c r="G393" s="31">
        <v>3118.4</v>
      </c>
      <c r="H393" s="31">
        <v>17.3</v>
      </c>
      <c r="I393" s="31">
        <v>178</v>
      </c>
      <c r="J393" s="31">
        <v>-27.3</v>
      </c>
      <c r="K393" s="31">
        <v>12547</v>
      </c>
      <c r="L393" s="31">
        <v>-5</v>
      </c>
    </row>
    <row r="394" spans="1:12" x14ac:dyDescent="0.2">
      <c r="A394" s="63" t="s">
        <v>5750</v>
      </c>
      <c r="B394" s="31" t="s">
        <v>2192</v>
      </c>
      <c r="C394" s="31" t="s">
        <v>2194</v>
      </c>
      <c r="D394" s="31" t="s">
        <v>4659</v>
      </c>
      <c r="E394" s="30">
        <v>0</v>
      </c>
      <c r="F394" s="31">
        <v>103.2</v>
      </c>
      <c r="G394" s="31">
        <v>0</v>
      </c>
      <c r="H394" s="31">
        <v>102.6</v>
      </c>
      <c r="I394" s="31">
        <v>206</v>
      </c>
      <c r="J394" s="31">
        <v>-48.1</v>
      </c>
      <c r="K394" s="31">
        <v>12817</v>
      </c>
      <c r="L394" s="31">
        <v>-8</v>
      </c>
    </row>
    <row r="395" spans="1:12" x14ac:dyDescent="0.2">
      <c r="A395" s="63" t="s">
        <v>5750</v>
      </c>
      <c r="B395" s="31" t="s">
        <v>2042</v>
      </c>
      <c r="C395" s="31" t="s">
        <v>2044</v>
      </c>
      <c r="D395" s="31" t="s">
        <v>4660</v>
      </c>
      <c r="E395" s="30">
        <v>16</v>
      </c>
      <c r="F395" s="31">
        <v>-0.5</v>
      </c>
      <c r="G395" s="31">
        <v>3315.9</v>
      </c>
      <c r="H395" s="31">
        <v>11.9</v>
      </c>
      <c r="I395" s="31">
        <v>110</v>
      </c>
      <c r="J395" s="31">
        <v>23.2</v>
      </c>
      <c r="K395" s="31">
        <v>12264</v>
      </c>
      <c r="L395" s="31">
        <v>-3</v>
      </c>
    </row>
    <row r="396" spans="1:12" x14ac:dyDescent="0.2">
      <c r="A396" s="63" t="s">
        <v>5750</v>
      </c>
      <c r="B396" s="31" t="s">
        <v>2051</v>
      </c>
      <c r="C396" s="31" t="s">
        <v>2053</v>
      </c>
      <c r="D396" s="31" t="s">
        <v>4661</v>
      </c>
      <c r="E396" s="30">
        <v>27</v>
      </c>
      <c r="F396" s="31">
        <v>-71.900000000000006</v>
      </c>
      <c r="G396" s="31">
        <v>6089.3</v>
      </c>
      <c r="H396" s="31">
        <v>-63.9</v>
      </c>
      <c r="I396" s="31">
        <v>165</v>
      </c>
      <c r="J396" s="31">
        <v>-17.7</v>
      </c>
      <c r="K396" s="31">
        <v>12369</v>
      </c>
      <c r="L396" s="31">
        <v>-4</v>
      </c>
    </row>
    <row r="397" spans="1:12" x14ac:dyDescent="0.2">
      <c r="A397" s="63" t="s">
        <v>5750</v>
      </c>
      <c r="B397" s="31" t="s">
        <v>1781</v>
      </c>
      <c r="C397" s="31" t="s">
        <v>1783</v>
      </c>
      <c r="D397" s="31" t="s">
        <v>4662</v>
      </c>
      <c r="E397" s="30">
        <v>19</v>
      </c>
      <c r="F397" s="31">
        <v>6.3</v>
      </c>
      <c r="G397" s="31">
        <v>4237.8999999999996</v>
      </c>
      <c r="H397" s="31">
        <v>5</v>
      </c>
      <c r="I397" s="31">
        <v>155</v>
      </c>
      <c r="J397" s="31">
        <v>10.7</v>
      </c>
      <c r="K397" s="31">
        <v>12232</v>
      </c>
      <c r="L397" s="31">
        <v>6</v>
      </c>
    </row>
    <row r="398" spans="1:12" x14ac:dyDescent="0.2">
      <c r="A398" s="63" t="s">
        <v>5750</v>
      </c>
      <c r="B398" s="31" t="s">
        <v>1475</v>
      </c>
      <c r="C398" s="31" t="s">
        <v>1477</v>
      </c>
      <c r="D398" s="31" t="s">
        <v>4664</v>
      </c>
      <c r="E398" s="30">
        <v>1</v>
      </c>
      <c r="F398" s="31">
        <v>95.1</v>
      </c>
      <c r="G398" s="31">
        <v>337.6</v>
      </c>
      <c r="H398" s="31">
        <v>92.4</v>
      </c>
      <c r="I398" s="31">
        <v>112</v>
      </c>
      <c r="J398" s="31">
        <v>37.9</v>
      </c>
      <c r="K398" s="31">
        <v>13705</v>
      </c>
      <c r="L398" s="31">
        <v>-6</v>
      </c>
    </row>
    <row r="399" spans="1:12" x14ac:dyDescent="0.2">
      <c r="A399" s="63" t="s">
        <v>5750</v>
      </c>
      <c r="B399" s="31" t="s">
        <v>1478</v>
      </c>
      <c r="C399" s="31" t="s">
        <v>1480</v>
      </c>
      <c r="D399" s="31" t="s">
        <v>4665</v>
      </c>
      <c r="E399" s="30">
        <v>18</v>
      </c>
      <c r="F399" s="31">
        <v>11.3</v>
      </c>
      <c r="G399" s="31">
        <v>4224.8999999999996</v>
      </c>
      <c r="H399" s="31">
        <v>5.3</v>
      </c>
      <c r="I399" s="31">
        <v>160</v>
      </c>
      <c r="J399" s="31">
        <v>7.6</v>
      </c>
      <c r="K399" s="31">
        <v>13483</v>
      </c>
      <c r="L399" s="31">
        <v>-4</v>
      </c>
    </row>
    <row r="400" spans="1:12" x14ac:dyDescent="0.2">
      <c r="A400" s="63" t="s">
        <v>5750</v>
      </c>
      <c r="B400" s="31" t="s">
        <v>2312</v>
      </c>
      <c r="C400" s="31" t="s">
        <v>2314</v>
      </c>
      <c r="D400" s="31" t="s">
        <v>4666</v>
      </c>
      <c r="E400" s="30">
        <v>18</v>
      </c>
      <c r="F400" s="31">
        <v>-13.5</v>
      </c>
      <c r="G400" s="31">
        <v>4128.8</v>
      </c>
      <c r="H400" s="31">
        <v>-10.3</v>
      </c>
      <c r="I400" s="31">
        <v>153</v>
      </c>
      <c r="J400" s="31">
        <v>-8.6999999999999993</v>
      </c>
      <c r="K400" s="31">
        <v>12718</v>
      </c>
      <c r="L400" s="31">
        <v>-7</v>
      </c>
    </row>
    <row r="401" spans="1:12" x14ac:dyDescent="0.2">
      <c r="A401" s="63" t="s">
        <v>5750</v>
      </c>
      <c r="B401" s="31" t="s">
        <v>2123</v>
      </c>
      <c r="C401" s="31" t="s">
        <v>2125</v>
      </c>
      <c r="D401" s="31" t="s">
        <v>4668</v>
      </c>
      <c r="E401" s="30">
        <v>4</v>
      </c>
      <c r="F401" s="31">
        <v>77.3</v>
      </c>
      <c r="G401" s="31">
        <v>708.9</v>
      </c>
      <c r="H401" s="31">
        <v>83.3</v>
      </c>
      <c r="I401" s="31">
        <v>127</v>
      </c>
      <c r="J401" s="31">
        <v>10.6</v>
      </c>
      <c r="K401" s="31">
        <v>13186</v>
      </c>
      <c r="L401" s="31">
        <v>-11</v>
      </c>
    </row>
    <row r="402" spans="1:12" x14ac:dyDescent="0.2">
      <c r="A402" s="63" t="s">
        <v>5750</v>
      </c>
      <c r="B402" s="31" t="s">
        <v>1748</v>
      </c>
      <c r="C402" s="31" t="s">
        <v>1750</v>
      </c>
      <c r="D402" s="31" t="s">
        <v>4669</v>
      </c>
      <c r="E402" s="30">
        <v>19</v>
      </c>
      <c r="F402" s="31">
        <v>6.3</v>
      </c>
      <c r="G402" s="31">
        <v>4255.5</v>
      </c>
      <c r="H402" s="31">
        <v>4.5999999999999996</v>
      </c>
      <c r="I402" s="31">
        <v>135</v>
      </c>
      <c r="J402" s="31">
        <v>23.4</v>
      </c>
      <c r="K402" s="31">
        <v>13187</v>
      </c>
      <c r="L402" s="31">
        <v>-2</v>
      </c>
    </row>
    <row r="403" spans="1:12" x14ac:dyDescent="0.2">
      <c r="A403" s="63" t="s">
        <v>5750</v>
      </c>
      <c r="B403" s="31" t="s">
        <v>1925</v>
      </c>
      <c r="C403" s="31" t="s">
        <v>1927</v>
      </c>
      <c r="D403" s="31" t="s">
        <v>4670</v>
      </c>
      <c r="E403" s="30">
        <v>1</v>
      </c>
      <c r="F403" s="31">
        <v>95.1</v>
      </c>
      <c r="G403" s="31">
        <v>160.5</v>
      </c>
      <c r="H403" s="31">
        <v>96.4</v>
      </c>
      <c r="I403" s="31">
        <v>198</v>
      </c>
      <c r="J403" s="31">
        <v>-16.399999999999999</v>
      </c>
      <c r="K403" s="31">
        <v>12772</v>
      </c>
      <c r="L403" s="31">
        <v>1</v>
      </c>
    </row>
    <row r="404" spans="1:12" x14ac:dyDescent="0.2">
      <c r="A404" s="63" t="s">
        <v>5750</v>
      </c>
      <c r="B404" s="31" t="s">
        <v>2498</v>
      </c>
      <c r="C404" s="31" t="s">
        <v>2500</v>
      </c>
      <c r="D404" s="31" t="s">
        <v>4671</v>
      </c>
      <c r="E404" s="30">
        <v>2</v>
      </c>
      <c r="F404" s="31">
        <v>90.3</v>
      </c>
      <c r="G404" s="31">
        <v>478.1</v>
      </c>
      <c r="H404" s="31">
        <v>89.6</v>
      </c>
      <c r="I404" s="31">
        <v>193</v>
      </c>
      <c r="J404" s="31">
        <v>-38.5</v>
      </c>
      <c r="K404" s="31">
        <v>11412</v>
      </c>
      <c r="L404" s="31">
        <v>4</v>
      </c>
    </row>
    <row r="405" spans="1:12" x14ac:dyDescent="0.2">
      <c r="A405" s="63" t="s">
        <v>5750</v>
      </c>
      <c r="B405" s="31" t="s">
        <v>2180</v>
      </c>
      <c r="C405" s="31" t="s">
        <v>2182</v>
      </c>
      <c r="D405" s="31" t="s">
        <v>4672</v>
      </c>
      <c r="E405" s="30">
        <v>5</v>
      </c>
      <c r="F405" s="31">
        <v>70.8</v>
      </c>
      <c r="G405" s="31">
        <v>1189.8</v>
      </c>
      <c r="H405" s="31">
        <v>70.099999999999994</v>
      </c>
      <c r="I405" s="31">
        <v>177</v>
      </c>
      <c r="J405" s="31">
        <v>-26.6</v>
      </c>
      <c r="K405" s="31">
        <v>12647</v>
      </c>
      <c r="L405" s="31">
        <v>-6</v>
      </c>
    </row>
    <row r="406" spans="1:12" x14ac:dyDescent="0.2">
      <c r="A406" s="63" t="s">
        <v>5750</v>
      </c>
      <c r="B406" s="31" t="s">
        <v>2198</v>
      </c>
      <c r="C406" s="31" t="s">
        <v>2200</v>
      </c>
      <c r="D406" s="31" t="s">
        <v>4673</v>
      </c>
      <c r="E406" s="30">
        <v>23</v>
      </c>
      <c r="F406" s="31">
        <v>-45.9</v>
      </c>
      <c r="G406" s="31">
        <v>5105.8</v>
      </c>
      <c r="H406" s="31">
        <v>-37</v>
      </c>
      <c r="I406" s="31">
        <v>188</v>
      </c>
      <c r="J406" s="31">
        <v>-34.799999999999997</v>
      </c>
      <c r="K406" s="31">
        <v>13114</v>
      </c>
      <c r="L406" s="31">
        <v>-10</v>
      </c>
    </row>
    <row r="407" spans="1:12" x14ac:dyDescent="0.2">
      <c r="A407" s="63" t="s">
        <v>5750</v>
      </c>
      <c r="B407" s="31" t="s">
        <v>1484</v>
      </c>
      <c r="C407" s="31" t="s">
        <v>1486</v>
      </c>
      <c r="D407" s="31" t="s">
        <v>4674</v>
      </c>
      <c r="E407" s="30">
        <v>15</v>
      </c>
      <c r="F407" s="31">
        <v>26.1</v>
      </c>
      <c r="G407" s="31">
        <v>3327</v>
      </c>
      <c r="H407" s="31">
        <v>25.4</v>
      </c>
      <c r="I407" s="31">
        <v>134</v>
      </c>
      <c r="J407" s="31">
        <v>24</v>
      </c>
      <c r="K407" s="31">
        <v>13750</v>
      </c>
      <c r="L407" s="31">
        <v>-6</v>
      </c>
    </row>
    <row r="408" spans="1:12" x14ac:dyDescent="0.2">
      <c r="A408" s="63" t="s">
        <v>5750</v>
      </c>
      <c r="B408" s="31" t="s">
        <v>1856</v>
      </c>
      <c r="C408" s="31" t="s">
        <v>1858</v>
      </c>
      <c r="D408" s="31" t="s">
        <v>4676</v>
      </c>
      <c r="E408" s="30">
        <v>24</v>
      </c>
      <c r="F408" s="31">
        <v>-18.3</v>
      </c>
      <c r="G408" s="31">
        <v>4962</v>
      </c>
      <c r="H408" s="31">
        <v>-11.3</v>
      </c>
      <c r="I408" s="31">
        <v>223</v>
      </c>
      <c r="J408" s="31">
        <v>-32.200000000000003</v>
      </c>
      <c r="K408" s="31">
        <v>13336</v>
      </c>
      <c r="L408" s="31">
        <v>-3</v>
      </c>
    </row>
    <row r="409" spans="1:12" x14ac:dyDescent="0.2">
      <c r="A409" s="63" t="s">
        <v>5750</v>
      </c>
      <c r="B409" s="31" t="s">
        <v>2039</v>
      </c>
      <c r="C409" s="31" t="s">
        <v>2041</v>
      </c>
      <c r="D409" s="31" t="s">
        <v>4678</v>
      </c>
      <c r="E409" s="30">
        <v>14</v>
      </c>
      <c r="F409" s="31">
        <v>12.4</v>
      </c>
      <c r="G409" s="31">
        <v>3227.6</v>
      </c>
      <c r="H409" s="31">
        <v>14.3</v>
      </c>
      <c r="I409" s="31">
        <v>152</v>
      </c>
      <c r="J409" s="31">
        <v>-8</v>
      </c>
      <c r="K409" s="31">
        <v>13416</v>
      </c>
      <c r="L409" s="31">
        <v>-13</v>
      </c>
    </row>
    <row r="410" spans="1:12" x14ac:dyDescent="0.2">
      <c r="A410" s="63" t="s">
        <v>5750</v>
      </c>
      <c r="B410" s="31" t="s">
        <v>2021</v>
      </c>
      <c r="C410" s="31" t="s">
        <v>2023</v>
      </c>
      <c r="D410" s="31" t="s">
        <v>4685</v>
      </c>
      <c r="E410" s="30">
        <v>15</v>
      </c>
      <c r="F410" s="31">
        <v>5.9</v>
      </c>
      <c r="G410" s="31">
        <v>3224.8</v>
      </c>
      <c r="H410" s="31">
        <v>14.4</v>
      </c>
      <c r="I410" s="31">
        <v>118</v>
      </c>
      <c r="J410" s="31">
        <v>17.3</v>
      </c>
      <c r="K410" s="31">
        <v>13198</v>
      </c>
      <c r="L410" s="31">
        <v>-11</v>
      </c>
    </row>
    <row r="411" spans="1:12" x14ac:dyDescent="0.2">
      <c r="A411" s="63" t="s">
        <v>5750</v>
      </c>
      <c r="B411" s="31" t="s">
        <v>1985</v>
      </c>
      <c r="C411" s="31" t="s">
        <v>1987</v>
      </c>
      <c r="D411" s="31" t="s">
        <v>4689</v>
      </c>
      <c r="E411" s="30">
        <v>7</v>
      </c>
      <c r="F411" s="31">
        <v>65.5</v>
      </c>
      <c r="G411" s="31">
        <v>1430.7</v>
      </c>
      <c r="H411" s="31">
        <v>67.900000000000006</v>
      </c>
      <c r="I411" s="31">
        <v>166</v>
      </c>
      <c r="J411" s="31">
        <v>3.8</v>
      </c>
      <c r="K411" s="31">
        <v>12605</v>
      </c>
      <c r="L411" s="31">
        <v>3</v>
      </c>
    </row>
    <row r="412" spans="1:12" x14ac:dyDescent="0.2">
      <c r="A412" s="63" t="s">
        <v>5750</v>
      </c>
      <c r="B412" s="31" t="s">
        <v>1673</v>
      </c>
      <c r="C412" s="31" t="s">
        <v>1675</v>
      </c>
      <c r="D412" s="31" t="s">
        <v>4694</v>
      </c>
      <c r="E412" s="30">
        <v>18</v>
      </c>
      <c r="F412" s="31">
        <v>11.3</v>
      </c>
      <c r="G412" s="31">
        <v>3876.3</v>
      </c>
      <c r="H412" s="31">
        <v>13.1</v>
      </c>
      <c r="I412" s="31">
        <v>147</v>
      </c>
      <c r="J412" s="31">
        <v>15.8</v>
      </c>
      <c r="K412" s="31">
        <v>12849</v>
      </c>
      <c r="L412" s="31">
        <v>1</v>
      </c>
    </row>
    <row r="413" spans="1:12" x14ac:dyDescent="0.2">
      <c r="A413" s="63" t="s">
        <v>5750</v>
      </c>
      <c r="B413" s="31" t="s">
        <v>1526</v>
      </c>
      <c r="C413" s="31" t="s">
        <v>1528</v>
      </c>
      <c r="D413" s="31" t="s">
        <v>4696</v>
      </c>
      <c r="E413" s="30">
        <v>22</v>
      </c>
      <c r="F413" s="31">
        <v>-8.5</v>
      </c>
      <c r="G413" s="31">
        <v>5658.9</v>
      </c>
      <c r="H413" s="31">
        <v>-26.9</v>
      </c>
      <c r="I413" s="31">
        <v>146</v>
      </c>
      <c r="J413" s="31">
        <v>16.399999999999999</v>
      </c>
      <c r="K413" s="31">
        <v>13478</v>
      </c>
      <c r="L413" s="31">
        <v>-4</v>
      </c>
    </row>
    <row r="414" spans="1:12" x14ac:dyDescent="0.2">
      <c r="A414" s="63" t="s">
        <v>5750</v>
      </c>
      <c r="B414" s="31" t="s">
        <v>2444</v>
      </c>
      <c r="C414" s="31" t="s">
        <v>2446</v>
      </c>
      <c r="D414" s="31" t="s">
        <v>4699</v>
      </c>
      <c r="E414" s="30">
        <v>15</v>
      </c>
      <c r="F414" s="31">
        <v>5.9</v>
      </c>
      <c r="G414" s="31">
        <v>3470.3</v>
      </c>
      <c r="H414" s="31">
        <v>7.7</v>
      </c>
      <c r="I414" s="31">
        <v>143</v>
      </c>
      <c r="J414" s="31">
        <v>-1.3</v>
      </c>
      <c r="K414" s="31">
        <v>12224</v>
      </c>
      <c r="L414" s="31">
        <v>-3</v>
      </c>
    </row>
    <row r="415" spans="1:12" x14ac:dyDescent="0.2">
      <c r="A415" s="63" t="s">
        <v>5750</v>
      </c>
      <c r="B415" s="31" t="s">
        <v>2447</v>
      </c>
      <c r="C415" s="31" t="s">
        <v>2449</v>
      </c>
      <c r="D415" s="31" t="s">
        <v>4700</v>
      </c>
      <c r="E415" s="30">
        <v>15</v>
      </c>
      <c r="F415" s="31">
        <v>5.9</v>
      </c>
      <c r="G415" s="31">
        <v>3741.3</v>
      </c>
      <c r="H415" s="31">
        <v>0.3</v>
      </c>
      <c r="I415" s="31">
        <v>168</v>
      </c>
      <c r="J415" s="31">
        <v>-19.899999999999999</v>
      </c>
      <c r="K415" s="31">
        <v>12791</v>
      </c>
      <c r="L415" s="31">
        <v>-7</v>
      </c>
    </row>
    <row r="416" spans="1:12" x14ac:dyDescent="0.2">
      <c r="A416" s="63" t="s">
        <v>5750</v>
      </c>
      <c r="B416" s="31" t="s">
        <v>2201</v>
      </c>
      <c r="C416" s="31" t="s">
        <v>2203</v>
      </c>
      <c r="D416" s="31" t="s">
        <v>4701</v>
      </c>
      <c r="E416" s="30">
        <v>16</v>
      </c>
      <c r="F416" s="31">
        <v>-0.5</v>
      </c>
      <c r="G416" s="31">
        <v>3308.5</v>
      </c>
      <c r="H416" s="31">
        <v>12.1</v>
      </c>
      <c r="I416" s="31">
        <v>190</v>
      </c>
      <c r="J416" s="31">
        <v>-36.200000000000003</v>
      </c>
      <c r="K416" s="31">
        <v>12734</v>
      </c>
      <c r="L416" s="31">
        <v>-7</v>
      </c>
    </row>
    <row r="417" spans="1:12" x14ac:dyDescent="0.2">
      <c r="A417" s="63" t="s">
        <v>5750</v>
      </c>
      <c r="B417" s="31" t="s">
        <v>2495</v>
      </c>
      <c r="C417" s="31" t="s">
        <v>2497</v>
      </c>
      <c r="D417" s="31" t="s">
        <v>4702</v>
      </c>
      <c r="E417" s="30">
        <v>5</v>
      </c>
      <c r="F417" s="31">
        <v>70.8</v>
      </c>
      <c r="G417" s="31">
        <v>953</v>
      </c>
      <c r="H417" s="31">
        <v>76.599999999999994</v>
      </c>
      <c r="I417" s="31">
        <v>177</v>
      </c>
      <c r="J417" s="31">
        <v>-26.6</v>
      </c>
      <c r="K417" s="31">
        <v>13095</v>
      </c>
      <c r="L417" s="31">
        <v>-10</v>
      </c>
    </row>
    <row r="418" spans="1:12" x14ac:dyDescent="0.2">
      <c r="A418" s="63" t="s">
        <v>5750</v>
      </c>
      <c r="B418" s="31" t="s">
        <v>1487</v>
      </c>
      <c r="C418" s="31" t="s">
        <v>1489</v>
      </c>
      <c r="D418" s="31" t="s">
        <v>4703</v>
      </c>
      <c r="E418" s="30">
        <v>17</v>
      </c>
      <c r="F418" s="31">
        <v>16.2</v>
      </c>
      <c r="G418" s="31">
        <v>3448.1</v>
      </c>
      <c r="H418" s="31">
        <v>22.7</v>
      </c>
      <c r="I418" s="31">
        <v>134</v>
      </c>
      <c r="J418" s="31">
        <v>24</v>
      </c>
      <c r="K418" s="31">
        <v>13014</v>
      </c>
      <c r="L418" s="31">
        <v>-1</v>
      </c>
    </row>
    <row r="419" spans="1:12" x14ac:dyDescent="0.2">
      <c r="A419" s="63" t="s">
        <v>5750</v>
      </c>
      <c r="B419" s="31" t="s">
        <v>2069</v>
      </c>
      <c r="C419" s="31" t="s">
        <v>2071</v>
      </c>
      <c r="D419" s="31" t="s">
        <v>4705</v>
      </c>
      <c r="E419" s="30">
        <v>13</v>
      </c>
      <c r="F419" s="31">
        <v>18.899999999999999</v>
      </c>
      <c r="G419" s="31">
        <v>2621.8</v>
      </c>
      <c r="H419" s="31">
        <v>30.9</v>
      </c>
      <c r="I419" s="31">
        <v>136</v>
      </c>
      <c r="J419" s="31">
        <v>3.9</v>
      </c>
      <c r="K419" s="31">
        <v>12873</v>
      </c>
      <c r="L419" s="31">
        <v>-8</v>
      </c>
    </row>
    <row r="420" spans="1:12" x14ac:dyDescent="0.2">
      <c r="A420" s="63" t="s">
        <v>5750</v>
      </c>
      <c r="B420" s="31" t="s">
        <v>1454</v>
      </c>
      <c r="C420" s="31" t="s">
        <v>1456</v>
      </c>
      <c r="D420" s="31" t="s">
        <v>4706</v>
      </c>
      <c r="E420" s="30">
        <v>21</v>
      </c>
      <c r="F420" s="31">
        <v>-3.5</v>
      </c>
      <c r="G420" s="31">
        <v>7446</v>
      </c>
      <c r="H420" s="31">
        <v>-67</v>
      </c>
      <c r="I420" s="31">
        <v>139</v>
      </c>
      <c r="J420" s="31">
        <v>20.9</v>
      </c>
      <c r="K420" s="31">
        <v>12471</v>
      </c>
      <c r="L420" s="31">
        <v>4</v>
      </c>
    </row>
    <row r="421" spans="1:12" x14ac:dyDescent="0.2">
      <c r="A421" s="63" t="s">
        <v>5750</v>
      </c>
      <c r="B421" s="31" t="s">
        <v>2060</v>
      </c>
      <c r="C421" s="31" t="s">
        <v>2062</v>
      </c>
      <c r="D421" s="31" t="s">
        <v>4707</v>
      </c>
      <c r="E421" s="30">
        <v>36</v>
      </c>
      <c r="F421" s="31">
        <v>-130.30000000000001</v>
      </c>
      <c r="G421" s="31">
        <v>9115.2999999999993</v>
      </c>
      <c r="H421" s="31">
        <v>-146.69999999999999</v>
      </c>
      <c r="I421" s="31">
        <v>372</v>
      </c>
      <c r="J421" s="31">
        <v>-171.6</v>
      </c>
      <c r="K421" s="31">
        <v>13713</v>
      </c>
      <c r="L421" s="31">
        <v>-15</v>
      </c>
    </row>
    <row r="422" spans="1:12" x14ac:dyDescent="0.2">
      <c r="A422" s="63" t="s">
        <v>5750</v>
      </c>
      <c r="B422" s="31" t="s">
        <v>1556</v>
      </c>
      <c r="C422" s="31" t="s">
        <v>1558</v>
      </c>
      <c r="D422" s="31" t="s">
        <v>4708</v>
      </c>
      <c r="E422" s="30">
        <v>19</v>
      </c>
      <c r="F422" s="31">
        <v>6.3</v>
      </c>
      <c r="G422" s="31">
        <v>3747.8</v>
      </c>
      <c r="H422" s="31">
        <v>16</v>
      </c>
      <c r="I422" s="31">
        <v>144</v>
      </c>
      <c r="J422" s="31">
        <v>17.7</v>
      </c>
      <c r="K422" s="31">
        <v>13125</v>
      </c>
      <c r="L422" s="31">
        <v>-1</v>
      </c>
    </row>
    <row r="423" spans="1:12" x14ac:dyDescent="0.2">
      <c r="A423" s="63" t="s">
        <v>5750</v>
      </c>
      <c r="B423" s="31" t="s">
        <v>1805</v>
      </c>
      <c r="C423" s="31" t="s">
        <v>1807</v>
      </c>
      <c r="D423" s="31" t="s">
        <v>4709</v>
      </c>
      <c r="E423" s="30">
        <v>14</v>
      </c>
      <c r="F423" s="31">
        <v>31</v>
      </c>
      <c r="G423" s="31">
        <v>2872.4</v>
      </c>
      <c r="H423" s="31">
        <v>35.6</v>
      </c>
      <c r="I423" s="31">
        <v>154</v>
      </c>
      <c r="J423" s="31">
        <v>11.4</v>
      </c>
      <c r="K423" s="31">
        <v>13014</v>
      </c>
      <c r="L423" s="31">
        <v>-1</v>
      </c>
    </row>
    <row r="424" spans="1:12" x14ac:dyDescent="0.2">
      <c r="A424" s="63" t="s">
        <v>5750</v>
      </c>
      <c r="B424" s="31" t="s">
        <v>2408</v>
      </c>
      <c r="C424" s="31" t="s">
        <v>2410</v>
      </c>
      <c r="D424" s="31" t="s">
        <v>4710</v>
      </c>
      <c r="E424" s="30">
        <v>25</v>
      </c>
      <c r="F424" s="31">
        <v>-58.9</v>
      </c>
      <c r="G424" s="31">
        <v>6075</v>
      </c>
      <c r="H424" s="31">
        <v>-63.5</v>
      </c>
      <c r="I424" s="31">
        <v>176</v>
      </c>
      <c r="J424" s="31">
        <v>-25.8</v>
      </c>
      <c r="K424" s="31">
        <v>13463</v>
      </c>
      <c r="L424" s="31">
        <v>-13</v>
      </c>
    </row>
    <row r="425" spans="1:12" x14ac:dyDescent="0.2">
      <c r="A425" s="63" t="s">
        <v>5750</v>
      </c>
      <c r="B425" s="31" t="s">
        <v>1997</v>
      </c>
      <c r="C425" s="31" t="s">
        <v>1999</v>
      </c>
      <c r="D425" s="31" t="s">
        <v>4711</v>
      </c>
      <c r="E425" s="30">
        <v>12</v>
      </c>
      <c r="F425" s="31">
        <v>40.799999999999997</v>
      </c>
      <c r="G425" s="31">
        <v>2694.4</v>
      </c>
      <c r="H425" s="31">
        <v>39.6</v>
      </c>
      <c r="I425" s="31">
        <v>186</v>
      </c>
      <c r="J425" s="31">
        <v>-8.8000000000000007</v>
      </c>
      <c r="K425" s="31">
        <v>12988</v>
      </c>
      <c r="L425" s="31">
        <v>0</v>
      </c>
    </row>
    <row r="426" spans="1:12" x14ac:dyDescent="0.2">
      <c r="A426" s="63" t="s">
        <v>5750</v>
      </c>
      <c r="B426" s="31" t="s">
        <v>1892</v>
      </c>
      <c r="C426" s="31" t="s">
        <v>1894</v>
      </c>
      <c r="D426" s="31" t="s">
        <v>4712</v>
      </c>
      <c r="E426" s="30">
        <v>16</v>
      </c>
      <c r="F426" s="31">
        <v>21.1</v>
      </c>
      <c r="G426" s="31">
        <v>3362.6</v>
      </c>
      <c r="H426" s="31">
        <v>24.6</v>
      </c>
      <c r="I426" s="31">
        <v>185</v>
      </c>
      <c r="J426" s="31">
        <v>-8.1999999999999993</v>
      </c>
      <c r="K426" s="31">
        <v>12165</v>
      </c>
      <c r="L426" s="31">
        <v>6</v>
      </c>
    </row>
    <row r="427" spans="1:12" x14ac:dyDescent="0.2">
      <c r="A427" s="63" t="s">
        <v>5750</v>
      </c>
      <c r="B427" s="31" t="s">
        <v>2474</v>
      </c>
      <c r="C427" s="31" t="s">
        <v>2476</v>
      </c>
      <c r="D427" s="31" t="s">
        <v>4713</v>
      </c>
      <c r="E427" s="30">
        <v>34</v>
      </c>
      <c r="F427" s="31">
        <v>-117.3</v>
      </c>
      <c r="G427" s="31">
        <v>8121.1</v>
      </c>
      <c r="H427" s="31">
        <v>-119.5</v>
      </c>
      <c r="I427" s="31">
        <v>195</v>
      </c>
      <c r="J427" s="31">
        <v>-40</v>
      </c>
      <c r="K427" s="31">
        <v>13280</v>
      </c>
      <c r="L427" s="31">
        <v>-12</v>
      </c>
    </row>
    <row r="428" spans="1:12" x14ac:dyDescent="0.2">
      <c r="A428" s="63" t="s">
        <v>5750</v>
      </c>
      <c r="B428" s="31" t="s">
        <v>2018</v>
      </c>
      <c r="C428" s="31" t="s">
        <v>2020</v>
      </c>
      <c r="D428" s="31" t="s">
        <v>4714</v>
      </c>
      <c r="E428" s="30">
        <v>11</v>
      </c>
      <c r="F428" s="31">
        <v>31.9</v>
      </c>
      <c r="G428" s="31">
        <v>2479.4</v>
      </c>
      <c r="H428" s="31">
        <v>34.799999999999997</v>
      </c>
      <c r="I428" s="31">
        <v>137</v>
      </c>
      <c r="J428" s="31">
        <v>3.2</v>
      </c>
      <c r="K428" s="31">
        <v>17494</v>
      </c>
      <c r="L428" s="31">
        <v>-47</v>
      </c>
    </row>
    <row r="429" spans="1:12" x14ac:dyDescent="0.2">
      <c r="A429" s="63" t="s">
        <v>5750</v>
      </c>
      <c r="B429" s="31" t="s">
        <v>1829</v>
      </c>
      <c r="C429" s="31" t="s">
        <v>1831</v>
      </c>
      <c r="D429" s="31" t="s">
        <v>4716</v>
      </c>
      <c r="E429" s="30">
        <v>12</v>
      </c>
      <c r="F429" s="31">
        <v>40.799999999999997</v>
      </c>
      <c r="G429" s="31">
        <v>2630.1</v>
      </c>
      <c r="H429" s="31">
        <v>41</v>
      </c>
      <c r="I429" s="31">
        <v>149</v>
      </c>
      <c r="J429" s="31">
        <v>14.5</v>
      </c>
      <c r="K429" s="31">
        <v>12684</v>
      </c>
      <c r="L429" s="31">
        <v>2</v>
      </c>
    </row>
    <row r="430" spans="1:12" x14ac:dyDescent="0.2">
      <c r="A430" s="63" t="s">
        <v>5750</v>
      </c>
      <c r="B430" s="31" t="s">
        <v>2315</v>
      </c>
      <c r="C430" s="31" t="s">
        <v>2317</v>
      </c>
      <c r="D430" s="31" t="s">
        <v>4718</v>
      </c>
      <c r="E430" s="30">
        <v>18</v>
      </c>
      <c r="F430" s="31">
        <v>-13.5</v>
      </c>
      <c r="G430" s="31">
        <v>4232.8</v>
      </c>
      <c r="H430" s="31">
        <v>-13.2</v>
      </c>
      <c r="I430" s="31">
        <v>143</v>
      </c>
      <c r="J430" s="31">
        <v>-1.3</v>
      </c>
      <c r="K430" s="31">
        <v>12907</v>
      </c>
      <c r="L430" s="31">
        <v>-8</v>
      </c>
    </row>
    <row r="431" spans="1:12" x14ac:dyDescent="0.2">
      <c r="A431" s="63" t="s">
        <v>5750</v>
      </c>
      <c r="B431" s="31" t="s">
        <v>2561</v>
      </c>
      <c r="C431" s="31" t="s">
        <v>2563</v>
      </c>
      <c r="D431" s="31" t="s">
        <v>4719</v>
      </c>
      <c r="E431" s="30">
        <v>17</v>
      </c>
      <c r="F431" s="31">
        <v>-7</v>
      </c>
      <c r="G431" s="31">
        <v>4145</v>
      </c>
      <c r="H431" s="31">
        <v>-10.7</v>
      </c>
      <c r="I431" s="31">
        <v>161</v>
      </c>
      <c r="J431" s="31">
        <v>-14.7</v>
      </c>
      <c r="K431" s="31">
        <v>12421</v>
      </c>
      <c r="L431" s="31">
        <v>-4</v>
      </c>
    </row>
    <row r="432" spans="1:12" x14ac:dyDescent="0.2">
      <c r="A432" s="63" t="s">
        <v>5750</v>
      </c>
      <c r="B432" s="31" t="s">
        <v>2525</v>
      </c>
      <c r="C432" s="31" t="s">
        <v>2527</v>
      </c>
      <c r="D432" s="31" t="s">
        <v>4720</v>
      </c>
      <c r="E432" s="30">
        <v>30</v>
      </c>
      <c r="F432" s="31">
        <v>-91.4</v>
      </c>
      <c r="G432" s="31">
        <v>6355.7</v>
      </c>
      <c r="H432" s="31">
        <v>-71.2</v>
      </c>
      <c r="I432" s="31">
        <v>148</v>
      </c>
      <c r="J432" s="31">
        <v>-5</v>
      </c>
      <c r="K432" s="31">
        <v>12233</v>
      </c>
      <c r="L432" s="31">
        <v>-3</v>
      </c>
    </row>
    <row r="433" spans="1:12" x14ac:dyDescent="0.2">
      <c r="A433" s="63" t="s">
        <v>5750</v>
      </c>
      <c r="B433" s="31" t="s">
        <v>2489</v>
      </c>
      <c r="C433" s="31" t="s">
        <v>2491</v>
      </c>
      <c r="D433" s="31" t="s">
        <v>4721</v>
      </c>
      <c r="E433" s="30">
        <v>4</v>
      </c>
      <c r="F433" s="31">
        <v>77.3</v>
      </c>
      <c r="G433" s="31">
        <v>744.9</v>
      </c>
      <c r="H433" s="31">
        <v>82.3</v>
      </c>
      <c r="I433" s="31">
        <v>64</v>
      </c>
      <c r="J433" s="31">
        <v>57.4</v>
      </c>
      <c r="K433" s="31">
        <v>7055</v>
      </c>
      <c r="L433" s="31">
        <v>41</v>
      </c>
    </row>
    <row r="434" spans="1:12" x14ac:dyDescent="0.2">
      <c r="A434" s="63" t="s">
        <v>5750</v>
      </c>
      <c r="B434" s="31" t="s">
        <v>2303</v>
      </c>
      <c r="C434" s="31" t="s">
        <v>2305</v>
      </c>
      <c r="D434" s="31" t="s">
        <v>4722</v>
      </c>
      <c r="E434" s="30">
        <v>27</v>
      </c>
      <c r="F434" s="31">
        <v>-71.900000000000006</v>
      </c>
      <c r="G434" s="31">
        <v>5738.8</v>
      </c>
      <c r="H434" s="31">
        <v>-54.4</v>
      </c>
      <c r="I434" s="31">
        <v>125</v>
      </c>
      <c r="J434" s="31">
        <v>12.1</v>
      </c>
      <c r="K434" s="31">
        <v>14036</v>
      </c>
      <c r="L434" s="31">
        <v>-18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09AD-D1A0-6240-AFB0-4B6475BFCEDF}">
  <dimension ref="A1:L434"/>
  <sheetViews>
    <sheetView topLeftCell="C1" workbookViewId="0">
      <selection activeCell="H2" sqref="H2"/>
    </sheetView>
  </sheetViews>
  <sheetFormatPr baseColWidth="10" defaultRowHeight="16" x14ac:dyDescent="0.2"/>
  <cols>
    <col min="1" max="1" width="21.33203125" style="63" customWidth="1"/>
    <col min="2" max="4" width="10.83203125" style="63"/>
    <col min="5" max="6" width="15.6640625" style="63" bestFit="1" customWidth="1"/>
    <col min="7" max="7" width="16.33203125" style="63" bestFit="1" customWidth="1"/>
    <col min="8" max="8" width="17.1640625" style="63" bestFit="1" customWidth="1"/>
    <col min="9" max="9" width="17.33203125" style="63" bestFit="1" customWidth="1"/>
    <col min="10" max="10" width="18" style="63" bestFit="1" customWidth="1"/>
    <col min="11" max="11" width="13.1640625" style="63" bestFit="1" customWidth="1"/>
    <col min="12" max="12" width="17.5" style="63" bestFit="1" customWidth="1"/>
    <col min="13" max="16384" width="10.83203125" style="63"/>
  </cols>
  <sheetData>
    <row r="1" spans="1:12" ht="81" customHeight="1" x14ac:dyDescent="0.2">
      <c r="A1" s="74" t="s">
        <v>5739</v>
      </c>
      <c r="B1" s="29" t="s">
        <v>7</v>
      </c>
      <c r="C1" s="29" t="s">
        <v>9</v>
      </c>
      <c r="D1" s="29" t="s">
        <v>4030</v>
      </c>
      <c r="E1" s="29" t="s">
        <v>5769</v>
      </c>
      <c r="F1" s="29" t="s">
        <v>5790</v>
      </c>
      <c r="G1" s="29" t="s">
        <v>6357</v>
      </c>
      <c r="H1" s="29" t="s">
        <v>6392</v>
      </c>
      <c r="I1" s="29" t="s">
        <v>5771</v>
      </c>
      <c r="J1" s="29" t="s">
        <v>5512</v>
      </c>
      <c r="K1" s="29" t="s">
        <v>5772</v>
      </c>
      <c r="L1" s="29" t="s">
        <v>5761</v>
      </c>
    </row>
    <row r="2" spans="1:12" x14ac:dyDescent="0.2">
      <c r="A2" s="63" t="s">
        <v>5740</v>
      </c>
      <c r="B2" s="30" t="s">
        <v>5741</v>
      </c>
      <c r="C2" s="30" t="s">
        <v>5742</v>
      </c>
      <c r="D2" s="30" t="s">
        <v>5743</v>
      </c>
      <c r="E2" s="30">
        <v>9</v>
      </c>
      <c r="F2" s="30">
        <v>23.2</v>
      </c>
      <c r="G2" s="30">
        <v>4012.1</v>
      </c>
      <c r="H2" s="30">
        <v>40.799999999999997</v>
      </c>
      <c r="I2" s="30">
        <v>44</v>
      </c>
      <c r="J2" s="30">
        <v>-14.4</v>
      </c>
      <c r="K2" s="30">
        <v>11257</v>
      </c>
      <c r="L2" s="30">
        <v>-1</v>
      </c>
    </row>
    <row r="3" spans="1:12" x14ac:dyDescent="0.2">
      <c r="A3" s="63" t="s">
        <v>5740</v>
      </c>
      <c r="B3" s="30" t="s">
        <v>5741</v>
      </c>
      <c r="C3" s="30" t="s">
        <v>5742</v>
      </c>
      <c r="D3" s="30" t="s">
        <v>5743</v>
      </c>
      <c r="E3" s="30">
        <v>12</v>
      </c>
      <c r="F3" s="30">
        <v>-3.9</v>
      </c>
      <c r="G3" s="30">
        <v>7510.8</v>
      </c>
      <c r="H3" s="30">
        <v>-12</v>
      </c>
      <c r="I3" s="30">
        <v>40</v>
      </c>
      <c r="J3" s="30">
        <v>-3.5</v>
      </c>
      <c r="K3" s="30">
        <v>11340</v>
      </c>
      <c r="L3" s="30">
        <v>-1</v>
      </c>
    </row>
    <row r="4" spans="1:12" x14ac:dyDescent="0.2">
      <c r="A4" s="63" t="s">
        <v>5740</v>
      </c>
      <c r="B4" s="30" t="s">
        <v>5741</v>
      </c>
      <c r="C4" s="30" t="s">
        <v>5742</v>
      </c>
      <c r="D4" s="30" t="s">
        <v>5743</v>
      </c>
      <c r="E4" s="30">
        <v>10</v>
      </c>
      <c r="F4" s="30">
        <v>14.2</v>
      </c>
      <c r="G4" s="30">
        <v>6300.4</v>
      </c>
      <c r="H4" s="30">
        <v>6.2</v>
      </c>
      <c r="I4" s="30">
        <v>34</v>
      </c>
      <c r="J4" s="30">
        <v>12.8</v>
      </c>
      <c r="K4" s="30">
        <v>11418</v>
      </c>
      <c r="L4" s="30">
        <v>-2</v>
      </c>
    </row>
    <row r="5" spans="1:12" x14ac:dyDescent="0.2">
      <c r="A5" s="63" t="s">
        <v>5740</v>
      </c>
      <c r="B5" s="30" t="s">
        <v>5741</v>
      </c>
      <c r="C5" s="30" t="s">
        <v>5742</v>
      </c>
      <c r="D5" s="30" t="s">
        <v>5743</v>
      </c>
      <c r="E5" s="30">
        <v>9</v>
      </c>
      <c r="F5" s="30">
        <v>23.2</v>
      </c>
      <c r="G5" s="30">
        <v>4501.7</v>
      </c>
      <c r="H5" s="30">
        <v>33.4</v>
      </c>
      <c r="I5" s="30">
        <v>34</v>
      </c>
      <c r="J5" s="30">
        <v>12.8</v>
      </c>
      <c r="K5" s="30">
        <v>11797</v>
      </c>
      <c r="L5" s="30">
        <v>-5</v>
      </c>
    </row>
    <row r="6" spans="1:12" x14ac:dyDescent="0.2">
      <c r="A6" s="63" t="s">
        <v>5740</v>
      </c>
      <c r="B6" s="30" t="s">
        <v>5741</v>
      </c>
      <c r="C6" s="30" t="s">
        <v>5742</v>
      </c>
      <c r="D6" s="30" t="s">
        <v>5743</v>
      </c>
      <c r="E6" s="30">
        <v>17</v>
      </c>
      <c r="F6" s="30">
        <v>-49</v>
      </c>
      <c r="G6" s="30">
        <v>12484.1</v>
      </c>
      <c r="H6" s="30">
        <v>-87.1</v>
      </c>
      <c r="I6" s="30">
        <v>39</v>
      </c>
      <c r="J6" s="30">
        <v>-0.8</v>
      </c>
      <c r="K6" s="30">
        <v>11270</v>
      </c>
      <c r="L6" s="30">
        <v>-1</v>
      </c>
    </row>
    <row r="7" spans="1:12" x14ac:dyDescent="0.2">
      <c r="A7" s="63" t="s">
        <v>5740</v>
      </c>
      <c r="B7" s="30" t="s">
        <v>5741</v>
      </c>
      <c r="C7" s="30" t="s">
        <v>5742</v>
      </c>
      <c r="D7" s="30" t="s">
        <v>5743</v>
      </c>
      <c r="E7" s="30">
        <v>12</v>
      </c>
      <c r="F7" s="30">
        <v>-3.9</v>
      </c>
      <c r="G7" s="30">
        <v>6258.1</v>
      </c>
      <c r="H7" s="30">
        <v>6.9</v>
      </c>
      <c r="I7" s="30">
        <v>36</v>
      </c>
      <c r="J7" s="30">
        <v>7.4</v>
      </c>
      <c r="K7" s="30">
        <v>11134</v>
      </c>
      <c r="L7" s="30">
        <v>0</v>
      </c>
    </row>
    <row r="8" spans="1:12" x14ac:dyDescent="0.2">
      <c r="A8" s="63" t="s">
        <v>5740</v>
      </c>
      <c r="B8" s="30" t="s">
        <v>5741</v>
      </c>
      <c r="C8" s="30" t="s">
        <v>5742</v>
      </c>
      <c r="D8" s="30" t="s">
        <v>5743</v>
      </c>
      <c r="E8" s="30">
        <v>12</v>
      </c>
      <c r="F8" s="30">
        <v>-3.9</v>
      </c>
      <c r="G8" s="30">
        <v>5923.5</v>
      </c>
      <c r="H8" s="30">
        <v>11.9</v>
      </c>
      <c r="I8" s="30">
        <v>44</v>
      </c>
      <c r="J8" s="30">
        <v>-14.4</v>
      </c>
      <c r="K8" s="30">
        <v>11054</v>
      </c>
      <c r="L8" s="30">
        <v>1</v>
      </c>
    </row>
    <row r="9" spans="1:12" x14ac:dyDescent="0.2">
      <c r="A9" s="63" t="s">
        <v>5740</v>
      </c>
      <c r="B9" s="30" t="s">
        <v>5741</v>
      </c>
      <c r="C9" s="30" t="s">
        <v>5742</v>
      </c>
      <c r="D9" s="30" t="s">
        <v>5743</v>
      </c>
      <c r="E9" s="30">
        <v>10</v>
      </c>
      <c r="F9" s="30">
        <v>34.1</v>
      </c>
      <c r="G9" s="30">
        <v>6180</v>
      </c>
      <c r="H9" s="30">
        <v>39.799999999999997</v>
      </c>
      <c r="I9" s="30">
        <v>43</v>
      </c>
      <c r="J9" s="30">
        <v>6.1</v>
      </c>
      <c r="K9" s="30">
        <v>12390</v>
      </c>
      <c r="L9" s="30">
        <v>-8</v>
      </c>
    </row>
    <row r="10" spans="1:12" x14ac:dyDescent="0.2">
      <c r="A10" s="63" t="s">
        <v>5740</v>
      </c>
      <c r="B10" s="30" t="s">
        <v>5741</v>
      </c>
      <c r="C10" s="30" t="s">
        <v>5742</v>
      </c>
      <c r="D10" s="30" t="s">
        <v>5743</v>
      </c>
      <c r="E10" s="30">
        <v>18</v>
      </c>
      <c r="F10" s="30">
        <v>-18.7</v>
      </c>
      <c r="G10" s="30">
        <v>15396.2</v>
      </c>
      <c r="H10" s="30">
        <v>-50</v>
      </c>
      <c r="I10" s="30">
        <v>42</v>
      </c>
      <c r="J10" s="30">
        <v>8.4</v>
      </c>
      <c r="K10" s="30">
        <v>12791</v>
      </c>
      <c r="L10" s="30">
        <v>-12</v>
      </c>
    </row>
    <row r="11" spans="1:12" x14ac:dyDescent="0.2">
      <c r="A11" s="63" t="s">
        <v>5740</v>
      </c>
      <c r="B11" s="30" t="s">
        <v>5741</v>
      </c>
      <c r="C11" s="30" t="s">
        <v>5742</v>
      </c>
      <c r="D11" s="30" t="s">
        <v>5743</v>
      </c>
      <c r="E11" s="30">
        <v>17</v>
      </c>
      <c r="F11" s="30">
        <v>-12.1</v>
      </c>
      <c r="G11" s="30">
        <v>7779.7</v>
      </c>
      <c r="H11" s="30">
        <v>24.2</v>
      </c>
      <c r="I11" s="30">
        <v>58</v>
      </c>
      <c r="J11" s="30">
        <v>-28.2</v>
      </c>
      <c r="K11" s="30">
        <v>13400</v>
      </c>
      <c r="L11" s="30">
        <v>-17</v>
      </c>
    </row>
    <row r="12" spans="1:12" x14ac:dyDescent="0.2">
      <c r="A12" s="63" t="s">
        <v>5740</v>
      </c>
      <c r="B12" s="30" t="s">
        <v>5741</v>
      </c>
      <c r="C12" s="30" t="s">
        <v>5742</v>
      </c>
      <c r="D12" s="30" t="s">
        <v>5743</v>
      </c>
      <c r="E12" s="30">
        <v>16</v>
      </c>
      <c r="F12" s="30">
        <v>-5.5</v>
      </c>
      <c r="G12" s="30">
        <v>9668.1</v>
      </c>
      <c r="H12" s="30">
        <v>5.8</v>
      </c>
      <c r="I12" s="30">
        <v>52</v>
      </c>
      <c r="J12" s="30">
        <v>-14.5</v>
      </c>
      <c r="K12" s="30">
        <v>13193</v>
      </c>
      <c r="L12" s="30">
        <v>-16</v>
      </c>
    </row>
    <row r="13" spans="1:12" x14ac:dyDescent="0.2">
      <c r="A13" s="63" t="s">
        <v>5740</v>
      </c>
      <c r="B13" s="30" t="s">
        <v>5741</v>
      </c>
      <c r="C13" s="30" t="s">
        <v>5742</v>
      </c>
      <c r="D13" s="30" t="s">
        <v>5743</v>
      </c>
      <c r="E13" s="30">
        <v>15</v>
      </c>
      <c r="F13" s="30">
        <v>1.1000000000000001</v>
      </c>
      <c r="G13" s="30">
        <v>10642.1</v>
      </c>
      <c r="H13" s="30">
        <v>-3.7</v>
      </c>
      <c r="I13" s="30">
        <v>39</v>
      </c>
      <c r="J13" s="30">
        <v>15.3</v>
      </c>
      <c r="K13" s="30">
        <v>12353</v>
      </c>
      <c r="L13" s="30">
        <v>-8</v>
      </c>
    </row>
    <row r="14" spans="1:12" x14ac:dyDescent="0.2">
      <c r="A14" s="63" t="s">
        <v>5740</v>
      </c>
      <c r="B14" s="30" t="s">
        <v>5741</v>
      </c>
      <c r="C14" s="30" t="s">
        <v>5742</v>
      </c>
      <c r="D14" s="30" t="s">
        <v>5743</v>
      </c>
      <c r="E14" s="30">
        <v>10</v>
      </c>
      <c r="F14" s="30">
        <v>34.1</v>
      </c>
      <c r="G14" s="30">
        <v>6610.3</v>
      </c>
      <c r="H14" s="30">
        <v>35.6</v>
      </c>
      <c r="I14" s="30">
        <v>51</v>
      </c>
      <c r="J14" s="30">
        <v>-12.2</v>
      </c>
      <c r="K14" s="30">
        <v>12074</v>
      </c>
      <c r="L14" s="30">
        <v>-6</v>
      </c>
    </row>
    <row r="15" spans="1:12" x14ac:dyDescent="0.2">
      <c r="A15" s="63" t="s">
        <v>5740</v>
      </c>
      <c r="B15" s="30" t="s">
        <v>5741</v>
      </c>
      <c r="C15" s="30" t="s">
        <v>5742</v>
      </c>
      <c r="D15" s="30" t="s">
        <v>5743</v>
      </c>
      <c r="E15" s="30">
        <v>19</v>
      </c>
      <c r="F15" s="30">
        <v>-25.3</v>
      </c>
      <c r="G15" s="30">
        <v>13574.9</v>
      </c>
      <c r="H15" s="30">
        <v>-32.299999999999997</v>
      </c>
      <c r="I15" s="30">
        <v>38</v>
      </c>
      <c r="J15" s="30">
        <v>17.600000000000001</v>
      </c>
      <c r="K15" s="30">
        <v>11900</v>
      </c>
      <c r="L15" s="30">
        <v>-4</v>
      </c>
    </row>
    <row r="16" spans="1:12" x14ac:dyDescent="0.2">
      <c r="A16" s="63" t="s">
        <v>5740</v>
      </c>
      <c r="B16" s="30" t="s">
        <v>5741</v>
      </c>
      <c r="C16" s="30" t="s">
        <v>5742</v>
      </c>
      <c r="D16" s="30" t="s">
        <v>5743</v>
      </c>
      <c r="E16" s="30">
        <v>18</v>
      </c>
      <c r="F16" s="30">
        <v>-18.7</v>
      </c>
      <c r="G16" s="30">
        <v>12155.9</v>
      </c>
      <c r="H16" s="30">
        <v>-18.5</v>
      </c>
      <c r="I16" s="30">
        <v>43</v>
      </c>
      <c r="J16" s="30">
        <v>6.1</v>
      </c>
      <c r="K16" s="30">
        <v>12077</v>
      </c>
      <c r="L16" s="30">
        <v>-6</v>
      </c>
    </row>
    <row r="17" spans="1:12" x14ac:dyDescent="0.2">
      <c r="A17" s="63" t="s">
        <v>5740</v>
      </c>
      <c r="B17" s="30" t="s">
        <v>5741</v>
      </c>
      <c r="C17" s="30" t="s">
        <v>5742</v>
      </c>
      <c r="D17" s="30" t="s">
        <v>5743</v>
      </c>
      <c r="E17" s="30">
        <v>22</v>
      </c>
      <c r="F17" s="30">
        <v>-45.1</v>
      </c>
      <c r="G17" s="30">
        <v>13522.1</v>
      </c>
      <c r="H17" s="30">
        <v>-31.8</v>
      </c>
      <c r="I17" s="30">
        <v>54</v>
      </c>
      <c r="J17" s="30">
        <v>-19.100000000000001</v>
      </c>
      <c r="K17" s="30">
        <v>12042</v>
      </c>
      <c r="L17" s="30">
        <v>-5</v>
      </c>
    </row>
    <row r="18" spans="1:12" x14ac:dyDescent="0.2">
      <c r="A18" s="63" t="s">
        <v>5740</v>
      </c>
      <c r="B18" s="30" t="s">
        <v>5741</v>
      </c>
      <c r="C18" s="30" t="s">
        <v>5742</v>
      </c>
      <c r="D18" s="30" t="s">
        <v>5743</v>
      </c>
      <c r="E18" s="30">
        <v>5</v>
      </c>
      <c r="F18" s="30">
        <v>67</v>
      </c>
      <c r="G18" s="30">
        <v>2834</v>
      </c>
      <c r="H18" s="30">
        <v>72.400000000000006</v>
      </c>
      <c r="I18" s="30">
        <v>44</v>
      </c>
      <c r="J18" s="30">
        <v>3.8</v>
      </c>
      <c r="K18" s="30">
        <v>11845</v>
      </c>
      <c r="L18" s="30">
        <v>-4</v>
      </c>
    </row>
    <row r="19" spans="1:12" x14ac:dyDescent="0.2">
      <c r="A19" s="63" t="s">
        <v>5740</v>
      </c>
      <c r="B19" s="30" t="s">
        <v>5741</v>
      </c>
      <c r="C19" s="30" t="s">
        <v>5742</v>
      </c>
      <c r="D19" s="30" t="s">
        <v>5743</v>
      </c>
      <c r="E19" s="30">
        <v>15</v>
      </c>
      <c r="F19" s="30">
        <v>1.1000000000000001</v>
      </c>
      <c r="G19" s="30">
        <v>8630.6</v>
      </c>
      <c r="H19" s="30">
        <v>15.9</v>
      </c>
      <c r="I19" s="30">
        <v>45</v>
      </c>
      <c r="J19" s="30">
        <v>1.5</v>
      </c>
      <c r="K19" s="30">
        <v>11927</v>
      </c>
      <c r="L19" s="30">
        <v>-4</v>
      </c>
    </row>
    <row r="20" spans="1:12" x14ac:dyDescent="0.2">
      <c r="A20" s="63" t="s">
        <v>5740</v>
      </c>
      <c r="B20" s="30" t="s">
        <v>5741</v>
      </c>
      <c r="C20" s="30" t="s">
        <v>5742</v>
      </c>
      <c r="D20" s="30" t="s">
        <v>5743</v>
      </c>
      <c r="E20" s="30">
        <v>17</v>
      </c>
      <c r="F20" s="30">
        <v>-12.1</v>
      </c>
      <c r="G20" s="30">
        <v>16151</v>
      </c>
      <c r="H20" s="30">
        <v>-57.4</v>
      </c>
      <c r="I20" s="30">
        <v>39</v>
      </c>
      <c r="J20" s="30">
        <v>15.3</v>
      </c>
      <c r="K20" s="30">
        <v>11164</v>
      </c>
      <c r="L20" s="30">
        <v>2</v>
      </c>
    </row>
    <row r="21" spans="1:12" x14ac:dyDescent="0.2">
      <c r="A21" s="63" t="s">
        <v>5744</v>
      </c>
      <c r="B21" s="30" t="s">
        <v>85</v>
      </c>
      <c r="C21" s="30" t="s">
        <v>87</v>
      </c>
      <c r="D21" s="30" t="s">
        <v>5745</v>
      </c>
      <c r="E21" s="30">
        <v>1</v>
      </c>
      <c r="F21" s="30">
        <v>95.5</v>
      </c>
      <c r="G21" s="30">
        <v>173.8</v>
      </c>
      <c r="H21" s="30">
        <v>98.7</v>
      </c>
      <c r="I21" s="30">
        <v>19</v>
      </c>
      <c r="J21" s="30">
        <v>53.7</v>
      </c>
      <c r="K21" s="30">
        <v>12489</v>
      </c>
      <c r="L21" s="30">
        <v>-12</v>
      </c>
    </row>
    <row r="22" spans="1:12" x14ac:dyDescent="0.2">
      <c r="A22" s="63" t="s">
        <v>5744</v>
      </c>
      <c r="B22" s="30" t="s">
        <v>85</v>
      </c>
      <c r="C22" s="30" t="s">
        <v>87</v>
      </c>
      <c r="D22" s="30" t="s">
        <v>5745</v>
      </c>
      <c r="E22" s="30">
        <v>3</v>
      </c>
      <c r="F22" s="30">
        <v>77.400000000000006</v>
      </c>
      <c r="G22" s="30">
        <v>890.4</v>
      </c>
      <c r="H22" s="30">
        <v>87.9</v>
      </c>
      <c r="I22" s="30">
        <v>11</v>
      </c>
      <c r="J22" s="30">
        <v>75.5</v>
      </c>
      <c r="K22" s="30">
        <v>12413</v>
      </c>
      <c r="L22" s="30">
        <v>-11</v>
      </c>
    </row>
    <row r="23" spans="1:12" x14ac:dyDescent="0.2">
      <c r="A23" s="63" t="s">
        <v>5744</v>
      </c>
      <c r="B23" s="30" t="s">
        <v>85</v>
      </c>
      <c r="C23" s="30" t="s">
        <v>87</v>
      </c>
      <c r="D23" s="30" t="s">
        <v>5745</v>
      </c>
      <c r="E23" s="30">
        <v>7</v>
      </c>
      <c r="F23" s="30">
        <v>41.3</v>
      </c>
      <c r="G23" s="30">
        <v>1637.4</v>
      </c>
      <c r="H23" s="30">
        <v>76.599999999999994</v>
      </c>
      <c r="I23" s="30">
        <v>20</v>
      </c>
      <c r="J23" s="30">
        <v>51</v>
      </c>
      <c r="K23" s="30">
        <v>12008</v>
      </c>
      <c r="L23" s="30">
        <v>-7</v>
      </c>
    </row>
    <row r="24" spans="1:12" x14ac:dyDescent="0.2">
      <c r="A24" s="63" t="s">
        <v>5744</v>
      </c>
      <c r="B24" s="30" t="s">
        <v>85</v>
      </c>
      <c r="C24" s="30" t="s">
        <v>87</v>
      </c>
      <c r="D24" s="30" t="s">
        <v>5745</v>
      </c>
      <c r="E24" s="30">
        <v>1</v>
      </c>
      <c r="F24" s="30">
        <v>95.5</v>
      </c>
      <c r="G24" s="30">
        <v>229.8</v>
      </c>
      <c r="H24" s="30">
        <v>97.9</v>
      </c>
      <c r="I24" s="30">
        <v>20</v>
      </c>
      <c r="J24" s="30">
        <v>51</v>
      </c>
      <c r="K24" s="30">
        <v>11772</v>
      </c>
      <c r="L24" s="30">
        <v>-5</v>
      </c>
    </row>
    <row r="25" spans="1:12" x14ac:dyDescent="0.2">
      <c r="A25" s="63" t="s">
        <v>5744</v>
      </c>
      <c r="B25" s="30" t="s">
        <v>85</v>
      </c>
      <c r="C25" s="30" t="s">
        <v>87</v>
      </c>
      <c r="D25" s="30" t="s">
        <v>5745</v>
      </c>
      <c r="E25" s="30">
        <v>4</v>
      </c>
      <c r="F25" s="30">
        <v>73.599999999999994</v>
      </c>
      <c r="G25" s="30">
        <v>741.5</v>
      </c>
      <c r="H25" s="30">
        <v>92.8</v>
      </c>
      <c r="I25" s="30">
        <v>13</v>
      </c>
      <c r="J25" s="30">
        <v>74.8</v>
      </c>
      <c r="K25" s="30">
        <v>11814</v>
      </c>
      <c r="L25" s="30">
        <v>-3</v>
      </c>
    </row>
    <row r="26" spans="1:12" x14ac:dyDescent="0.2">
      <c r="A26" s="63" t="s">
        <v>5744</v>
      </c>
      <c r="B26" s="30" t="s">
        <v>85</v>
      </c>
      <c r="C26" s="30" t="s">
        <v>87</v>
      </c>
      <c r="D26" s="30" t="s">
        <v>5745</v>
      </c>
      <c r="E26" s="30">
        <v>0</v>
      </c>
      <c r="F26" s="30">
        <v>100</v>
      </c>
      <c r="G26" s="30">
        <v>0</v>
      </c>
      <c r="H26" s="30">
        <v>100</v>
      </c>
      <c r="I26" s="30">
        <v>22</v>
      </c>
      <c r="J26" s="30">
        <v>54.2</v>
      </c>
      <c r="K26" s="30">
        <v>11994</v>
      </c>
      <c r="L26" s="30">
        <v>-5</v>
      </c>
    </row>
    <row r="27" spans="1:12" x14ac:dyDescent="0.2">
      <c r="A27" s="63" t="s">
        <v>5744</v>
      </c>
      <c r="B27" s="30" t="s">
        <v>85</v>
      </c>
      <c r="C27" s="30" t="s">
        <v>87</v>
      </c>
      <c r="D27" s="30" t="s">
        <v>5745</v>
      </c>
      <c r="E27" s="30">
        <v>1</v>
      </c>
      <c r="F27" s="30">
        <v>93.4</v>
      </c>
      <c r="G27" s="30">
        <v>169.2</v>
      </c>
      <c r="H27" s="30">
        <v>98.4</v>
      </c>
      <c r="I27" s="30">
        <v>14</v>
      </c>
      <c r="J27" s="30">
        <v>72.5</v>
      </c>
      <c r="K27" s="30">
        <v>12322</v>
      </c>
      <c r="L27" s="30">
        <v>-8</v>
      </c>
    </row>
    <row r="28" spans="1:12" x14ac:dyDescent="0.2">
      <c r="A28" s="63" t="s">
        <v>5744</v>
      </c>
      <c r="B28" s="30" t="s">
        <v>85</v>
      </c>
      <c r="C28" s="30" t="s">
        <v>87</v>
      </c>
      <c r="D28" s="30" t="s">
        <v>5745</v>
      </c>
      <c r="E28" s="30">
        <v>2</v>
      </c>
      <c r="F28" s="30">
        <v>86.8</v>
      </c>
      <c r="G28" s="30">
        <v>358.6</v>
      </c>
      <c r="H28" s="30">
        <v>96.5</v>
      </c>
      <c r="I28" s="30">
        <v>20</v>
      </c>
      <c r="J28" s="30">
        <v>58.8</v>
      </c>
      <c r="K28" s="30">
        <v>11674</v>
      </c>
      <c r="L28" s="30">
        <v>-2</v>
      </c>
    </row>
    <row r="29" spans="1:12" x14ac:dyDescent="0.2">
      <c r="A29" s="63" t="s">
        <v>5746</v>
      </c>
      <c r="B29" s="30" t="s">
        <v>28</v>
      </c>
      <c r="C29" s="30" t="s">
        <v>30</v>
      </c>
      <c r="D29" s="30" t="s">
        <v>5751</v>
      </c>
      <c r="E29" s="30">
        <v>15</v>
      </c>
      <c r="F29" s="30">
        <v>-31</v>
      </c>
      <c r="G29" s="30">
        <v>7884.5</v>
      </c>
      <c r="H29" s="30">
        <v>-17.7</v>
      </c>
      <c r="I29" s="30">
        <v>34</v>
      </c>
      <c r="J29" s="30">
        <v>12.8</v>
      </c>
      <c r="K29" s="30">
        <v>12162</v>
      </c>
      <c r="L29" s="30">
        <v>-9</v>
      </c>
    </row>
    <row r="30" spans="1:12" x14ac:dyDescent="0.2">
      <c r="A30" s="63" t="s">
        <v>5746</v>
      </c>
      <c r="B30" s="30" t="s">
        <v>28</v>
      </c>
      <c r="C30" s="30" t="s">
        <v>30</v>
      </c>
      <c r="D30" s="30" t="s">
        <v>5751</v>
      </c>
      <c r="E30" s="30">
        <v>16</v>
      </c>
      <c r="F30" s="30">
        <v>-40</v>
      </c>
      <c r="G30" s="30">
        <v>8896.2999999999993</v>
      </c>
      <c r="H30" s="30">
        <v>-33</v>
      </c>
      <c r="I30" s="30">
        <v>41</v>
      </c>
      <c r="J30" s="30">
        <v>-6.2</v>
      </c>
      <c r="K30" s="30">
        <v>12606</v>
      </c>
      <c r="L30" s="30">
        <v>-13</v>
      </c>
    </row>
    <row r="31" spans="1:12" x14ac:dyDescent="0.2">
      <c r="A31" s="63" t="s">
        <v>5746</v>
      </c>
      <c r="B31" s="30" t="s">
        <v>28</v>
      </c>
      <c r="C31" s="30" t="s">
        <v>30</v>
      </c>
      <c r="D31" s="30" t="s">
        <v>5751</v>
      </c>
      <c r="E31" s="30">
        <v>11</v>
      </c>
      <c r="F31" s="30">
        <v>5.2</v>
      </c>
      <c r="G31" s="30">
        <v>5352.6</v>
      </c>
      <c r="H31" s="30">
        <v>20.5</v>
      </c>
      <c r="I31" s="30">
        <v>35</v>
      </c>
      <c r="J31" s="30">
        <v>10.1</v>
      </c>
      <c r="K31" s="30">
        <v>12106</v>
      </c>
      <c r="L31" s="30">
        <v>-8</v>
      </c>
    </row>
    <row r="32" spans="1:12" x14ac:dyDescent="0.2">
      <c r="A32" s="63" t="s">
        <v>5746</v>
      </c>
      <c r="B32" s="30" t="s">
        <v>28</v>
      </c>
      <c r="C32" s="30" t="s">
        <v>30</v>
      </c>
      <c r="D32" s="30" t="s">
        <v>5751</v>
      </c>
      <c r="E32" s="30">
        <v>13</v>
      </c>
      <c r="F32" s="30">
        <v>-12.9</v>
      </c>
      <c r="G32" s="30">
        <v>5360.4</v>
      </c>
      <c r="H32" s="30">
        <v>20.399999999999999</v>
      </c>
      <c r="I32" s="30">
        <v>34</v>
      </c>
      <c r="J32" s="30">
        <v>12.8</v>
      </c>
      <c r="K32" s="30">
        <v>12174</v>
      </c>
      <c r="L32" s="30">
        <v>-9</v>
      </c>
    </row>
    <row r="33" spans="1:12" x14ac:dyDescent="0.2">
      <c r="A33" s="63" t="s">
        <v>5746</v>
      </c>
      <c r="B33" s="30" t="s">
        <v>28</v>
      </c>
      <c r="C33" s="30" t="s">
        <v>30</v>
      </c>
      <c r="D33" s="30" t="s">
        <v>5751</v>
      </c>
      <c r="E33" s="30">
        <v>16</v>
      </c>
      <c r="F33" s="30">
        <v>-5.5</v>
      </c>
      <c r="G33" s="30">
        <v>9411.6</v>
      </c>
      <c r="H33" s="30">
        <v>8.3000000000000007</v>
      </c>
      <c r="I33" s="30">
        <v>49</v>
      </c>
      <c r="J33" s="30">
        <v>-7.6</v>
      </c>
      <c r="K33" s="30">
        <v>11151</v>
      </c>
      <c r="L33" s="30">
        <v>2</v>
      </c>
    </row>
    <row r="34" spans="1:12" x14ac:dyDescent="0.2">
      <c r="A34" s="63" t="s">
        <v>5746</v>
      </c>
      <c r="B34" s="30" t="s">
        <v>28</v>
      </c>
      <c r="C34" s="30" t="s">
        <v>30</v>
      </c>
      <c r="D34" s="30" t="s">
        <v>5751</v>
      </c>
      <c r="E34" s="30">
        <v>20</v>
      </c>
      <c r="F34" s="30">
        <v>-31.9</v>
      </c>
      <c r="G34" s="30">
        <v>14450.2</v>
      </c>
      <c r="H34" s="30">
        <v>-40.799999999999997</v>
      </c>
      <c r="I34" s="30">
        <v>22</v>
      </c>
      <c r="J34" s="30">
        <v>54.2</v>
      </c>
      <c r="K34" s="30">
        <v>11829</v>
      </c>
      <c r="L34" s="30">
        <v>-4</v>
      </c>
    </row>
    <row r="35" spans="1:12" x14ac:dyDescent="0.2">
      <c r="A35" s="63" t="s">
        <v>5746</v>
      </c>
      <c r="B35" s="30" t="s">
        <v>28</v>
      </c>
      <c r="C35" s="30" t="s">
        <v>30</v>
      </c>
      <c r="D35" s="30" t="s">
        <v>5751</v>
      </c>
      <c r="E35" s="30">
        <v>20</v>
      </c>
      <c r="F35" s="30">
        <v>-31.9</v>
      </c>
      <c r="G35" s="30">
        <v>13537.7</v>
      </c>
      <c r="H35" s="30">
        <v>-31.9</v>
      </c>
      <c r="I35" s="30">
        <v>32</v>
      </c>
      <c r="J35" s="30">
        <v>31.3</v>
      </c>
      <c r="K35" s="30">
        <v>11860</v>
      </c>
      <c r="L35" s="30">
        <v>-4</v>
      </c>
    </row>
    <row r="36" spans="1:12" x14ac:dyDescent="0.2">
      <c r="A36" s="63" t="s">
        <v>5746</v>
      </c>
      <c r="B36" s="30" t="s">
        <v>28</v>
      </c>
      <c r="C36" s="30" t="s">
        <v>30</v>
      </c>
      <c r="D36" s="30" t="s">
        <v>5751</v>
      </c>
      <c r="E36" s="30">
        <v>12</v>
      </c>
      <c r="F36" s="30">
        <v>20.9</v>
      </c>
      <c r="G36" s="30">
        <v>7553.5</v>
      </c>
      <c r="H36" s="30">
        <v>26.4</v>
      </c>
      <c r="I36" s="30">
        <v>27</v>
      </c>
      <c r="J36" s="30">
        <v>42.7</v>
      </c>
      <c r="K36" s="30">
        <v>11962</v>
      </c>
      <c r="L36" s="30">
        <v>-5</v>
      </c>
    </row>
    <row r="37" spans="1:12" x14ac:dyDescent="0.2">
      <c r="A37" s="63" t="s">
        <v>5752</v>
      </c>
      <c r="B37" s="30" t="s">
        <v>5753</v>
      </c>
      <c r="C37" s="30" t="s">
        <v>5754</v>
      </c>
      <c r="D37" s="30" t="s">
        <v>5755</v>
      </c>
      <c r="E37" s="30">
        <v>1</v>
      </c>
      <c r="F37" s="30">
        <v>95.5</v>
      </c>
      <c r="G37" s="30">
        <v>194</v>
      </c>
      <c r="H37" s="30">
        <v>98.4</v>
      </c>
      <c r="I37" s="30">
        <v>3</v>
      </c>
      <c r="J37" s="30">
        <v>97.3</v>
      </c>
      <c r="K37" s="30">
        <v>11103</v>
      </c>
      <c r="L37" s="30">
        <v>1</v>
      </c>
    </row>
    <row r="38" spans="1:12" x14ac:dyDescent="0.2">
      <c r="A38" s="63" t="s">
        <v>5752</v>
      </c>
      <c r="B38" s="30" t="s">
        <v>5753</v>
      </c>
      <c r="C38" s="30" t="s">
        <v>5754</v>
      </c>
      <c r="D38" s="30" t="s">
        <v>5755</v>
      </c>
      <c r="E38" s="30">
        <v>0</v>
      </c>
      <c r="F38" s="30">
        <v>104.5</v>
      </c>
      <c r="G38" s="30">
        <v>0</v>
      </c>
      <c r="H38" s="30">
        <v>101.3</v>
      </c>
      <c r="I38" s="30">
        <v>2</v>
      </c>
      <c r="J38" s="30">
        <v>100</v>
      </c>
      <c r="K38" s="30">
        <v>11518</v>
      </c>
      <c r="L38" s="30">
        <v>-3</v>
      </c>
    </row>
    <row r="39" spans="1:12" x14ac:dyDescent="0.2">
      <c r="A39" s="63" t="s">
        <v>5752</v>
      </c>
      <c r="B39" s="30" t="s">
        <v>5753</v>
      </c>
      <c r="C39" s="30" t="s">
        <v>5754</v>
      </c>
      <c r="D39" s="30" t="s">
        <v>5755</v>
      </c>
      <c r="E39" s="30">
        <v>0</v>
      </c>
      <c r="F39" s="30">
        <v>104.5</v>
      </c>
      <c r="G39" s="30">
        <v>0</v>
      </c>
      <c r="H39" s="30">
        <v>101.3</v>
      </c>
      <c r="I39" s="30">
        <v>3</v>
      </c>
      <c r="J39" s="30">
        <v>97.3</v>
      </c>
      <c r="K39" s="30">
        <v>11523</v>
      </c>
      <c r="L39" s="30">
        <v>-3</v>
      </c>
    </row>
    <row r="40" spans="1:12" x14ac:dyDescent="0.2">
      <c r="A40" s="63" t="s">
        <v>5752</v>
      </c>
      <c r="B40" s="30" t="s">
        <v>5753</v>
      </c>
      <c r="C40" s="30" t="s">
        <v>5754</v>
      </c>
      <c r="D40" s="30" t="s">
        <v>5755</v>
      </c>
      <c r="E40" s="30">
        <v>1</v>
      </c>
      <c r="F40" s="30">
        <v>95.5</v>
      </c>
      <c r="G40" s="30">
        <v>161.30000000000001</v>
      </c>
      <c r="H40" s="30">
        <v>98.9</v>
      </c>
      <c r="I40" s="30">
        <v>0</v>
      </c>
      <c r="J40" s="30">
        <v>105.4</v>
      </c>
      <c r="K40" s="30">
        <v>11686</v>
      </c>
      <c r="L40" s="30">
        <v>-4</v>
      </c>
    </row>
    <row r="41" spans="1:12" x14ac:dyDescent="0.2">
      <c r="A41" s="63" t="s">
        <v>5752</v>
      </c>
      <c r="B41" s="30" t="s">
        <v>5753</v>
      </c>
      <c r="C41" s="30" t="s">
        <v>5754</v>
      </c>
      <c r="D41" s="30" t="s">
        <v>5755</v>
      </c>
      <c r="E41" s="30">
        <v>0</v>
      </c>
      <c r="F41" s="30">
        <v>100</v>
      </c>
      <c r="G41" s="30">
        <v>0</v>
      </c>
      <c r="H41" s="30">
        <v>100</v>
      </c>
      <c r="I41" s="30">
        <v>0</v>
      </c>
      <c r="J41" s="30">
        <v>104.6</v>
      </c>
      <c r="K41" s="30">
        <v>10955</v>
      </c>
      <c r="L41" s="30">
        <v>4</v>
      </c>
    </row>
    <row r="42" spans="1:12" x14ac:dyDescent="0.2">
      <c r="A42" s="63" t="s">
        <v>5752</v>
      </c>
      <c r="B42" s="30" t="s">
        <v>5753</v>
      </c>
      <c r="C42" s="30" t="s">
        <v>5754</v>
      </c>
      <c r="D42" s="30" t="s">
        <v>5755</v>
      </c>
      <c r="E42" s="30">
        <v>0</v>
      </c>
      <c r="F42" s="30">
        <v>100</v>
      </c>
      <c r="G42" s="30">
        <v>0</v>
      </c>
      <c r="H42" s="30">
        <v>100</v>
      </c>
      <c r="I42" s="30">
        <v>1</v>
      </c>
      <c r="J42" s="30">
        <v>102.3</v>
      </c>
      <c r="K42" s="30">
        <v>11226</v>
      </c>
      <c r="L42" s="30">
        <v>2</v>
      </c>
    </row>
    <row r="43" spans="1:12" x14ac:dyDescent="0.2">
      <c r="A43" s="63" t="s">
        <v>5752</v>
      </c>
      <c r="B43" s="30" t="s">
        <v>5753</v>
      </c>
      <c r="C43" s="30" t="s">
        <v>5754</v>
      </c>
      <c r="D43" s="30" t="s">
        <v>5755</v>
      </c>
      <c r="E43" s="30">
        <v>0</v>
      </c>
      <c r="F43" s="30">
        <v>100</v>
      </c>
      <c r="G43" s="30">
        <v>0</v>
      </c>
      <c r="H43" s="30">
        <v>100</v>
      </c>
      <c r="I43" s="30">
        <v>6</v>
      </c>
      <c r="J43" s="30">
        <v>90.8</v>
      </c>
      <c r="K43" s="30">
        <v>11366</v>
      </c>
      <c r="L43" s="30">
        <v>0</v>
      </c>
    </row>
    <row r="44" spans="1:12" x14ac:dyDescent="0.2">
      <c r="A44" s="63" t="s">
        <v>5752</v>
      </c>
      <c r="B44" s="30" t="s">
        <v>5753</v>
      </c>
      <c r="C44" s="30" t="s">
        <v>5754</v>
      </c>
      <c r="D44" s="30" t="s">
        <v>5755</v>
      </c>
      <c r="E44" s="30">
        <v>0</v>
      </c>
      <c r="F44" s="30">
        <v>100</v>
      </c>
      <c r="G44" s="30">
        <v>0</v>
      </c>
      <c r="H44" s="30">
        <v>100</v>
      </c>
      <c r="I44" s="30">
        <v>1</v>
      </c>
      <c r="J44" s="30">
        <v>102.3</v>
      </c>
      <c r="K44" s="30">
        <v>11331</v>
      </c>
      <c r="L44" s="30">
        <v>1</v>
      </c>
    </row>
    <row r="45" spans="1:12" x14ac:dyDescent="0.2">
      <c r="A45" s="63" t="s">
        <v>5750</v>
      </c>
      <c r="B45" s="30" t="s">
        <v>2579</v>
      </c>
      <c r="C45" s="30" t="s">
        <v>2581</v>
      </c>
      <c r="D45" s="30" t="s">
        <v>4510</v>
      </c>
      <c r="E45" s="30">
        <v>8</v>
      </c>
      <c r="F45" s="30">
        <v>47.3</v>
      </c>
      <c r="G45" s="30">
        <v>4428.1000000000004</v>
      </c>
      <c r="H45" s="30">
        <v>56.8</v>
      </c>
      <c r="I45" s="30">
        <v>37</v>
      </c>
      <c r="J45" s="30">
        <v>19.8</v>
      </c>
      <c r="K45" s="30">
        <v>11913</v>
      </c>
      <c r="L45" s="30">
        <v>-4</v>
      </c>
    </row>
    <row r="46" spans="1:12" x14ac:dyDescent="0.2">
      <c r="A46" s="63" t="s">
        <v>5750</v>
      </c>
      <c r="B46" s="30" t="s">
        <v>2564</v>
      </c>
      <c r="C46" s="30" t="s">
        <v>2566</v>
      </c>
      <c r="D46" s="30" t="s">
        <v>4499</v>
      </c>
      <c r="E46" s="30">
        <v>18</v>
      </c>
      <c r="F46" s="30">
        <v>-18.7</v>
      </c>
      <c r="G46" s="30">
        <v>11536.2</v>
      </c>
      <c r="H46" s="30">
        <v>-12.4</v>
      </c>
      <c r="I46" s="30">
        <v>29</v>
      </c>
      <c r="J46" s="30">
        <v>38.200000000000003</v>
      </c>
      <c r="K46" s="30">
        <v>11830</v>
      </c>
      <c r="L46" s="30">
        <v>-4</v>
      </c>
    </row>
    <row r="47" spans="1:12" x14ac:dyDescent="0.2">
      <c r="A47" s="63" t="s">
        <v>5750</v>
      </c>
      <c r="B47" s="30" t="s">
        <v>2537</v>
      </c>
      <c r="C47" s="30" t="s">
        <v>2539</v>
      </c>
      <c r="D47" s="30" t="s">
        <v>4524</v>
      </c>
      <c r="E47" s="30">
        <v>10</v>
      </c>
      <c r="F47" s="30">
        <v>34.1</v>
      </c>
      <c r="G47" s="30">
        <v>7036.4</v>
      </c>
      <c r="H47" s="30">
        <v>31.4</v>
      </c>
      <c r="I47" s="30">
        <v>33</v>
      </c>
      <c r="J47" s="30">
        <v>29</v>
      </c>
      <c r="K47" s="30">
        <v>11834</v>
      </c>
      <c r="L47" s="30">
        <v>-4</v>
      </c>
    </row>
    <row r="48" spans="1:12" x14ac:dyDescent="0.2">
      <c r="A48" s="63" t="s">
        <v>5750</v>
      </c>
      <c r="B48" s="30" t="s">
        <v>2534</v>
      </c>
      <c r="C48" s="30" t="s">
        <v>2536</v>
      </c>
      <c r="D48" s="30" t="s">
        <v>4534</v>
      </c>
      <c r="E48" s="30">
        <v>10</v>
      </c>
      <c r="F48" s="30">
        <v>34.1</v>
      </c>
      <c r="G48" s="30">
        <v>6949</v>
      </c>
      <c r="H48" s="30">
        <v>32.299999999999997</v>
      </c>
      <c r="I48" s="30">
        <v>37</v>
      </c>
      <c r="J48" s="30">
        <v>19.8</v>
      </c>
      <c r="K48" s="30">
        <v>11839</v>
      </c>
      <c r="L48" s="30">
        <v>-4</v>
      </c>
    </row>
    <row r="49" spans="1:12" x14ac:dyDescent="0.2">
      <c r="A49" s="63" t="s">
        <v>5750</v>
      </c>
      <c r="B49" s="30" t="s">
        <v>2390</v>
      </c>
      <c r="C49" s="30" t="s">
        <v>2392</v>
      </c>
      <c r="D49" s="30" t="s">
        <v>4522</v>
      </c>
      <c r="E49" s="30">
        <v>14</v>
      </c>
      <c r="F49" s="30">
        <v>7.7</v>
      </c>
      <c r="G49" s="30">
        <v>9773.7999999999993</v>
      </c>
      <c r="H49" s="30">
        <v>4.8</v>
      </c>
      <c r="I49" s="30">
        <v>27</v>
      </c>
      <c r="J49" s="30">
        <v>42.7</v>
      </c>
      <c r="K49" s="30">
        <v>11452</v>
      </c>
      <c r="L49" s="30">
        <v>0</v>
      </c>
    </row>
    <row r="50" spans="1:12" x14ac:dyDescent="0.2">
      <c r="A50" s="63" t="s">
        <v>5750</v>
      </c>
      <c r="B50" s="30" t="s">
        <v>2387</v>
      </c>
      <c r="C50" s="30" t="s">
        <v>2389</v>
      </c>
      <c r="D50" s="30" t="s">
        <v>4310</v>
      </c>
      <c r="E50" s="30">
        <v>9</v>
      </c>
      <c r="F50" s="30">
        <v>40.700000000000003</v>
      </c>
      <c r="G50" s="30">
        <v>7525</v>
      </c>
      <c r="H50" s="30">
        <v>26.7</v>
      </c>
      <c r="I50" s="30">
        <v>28</v>
      </c>
      <c r="J50" s="30">
        <v>40.5</v>
      </c>
      <c r="K50" s="30">
        <v>11158</v>
      </c>
      <c r="L50" s="30">
        <v>2</v>
      </c>
    </row>
    <row r="51" spans="1:12" x14ac:dyDescent="0.2">
      <c r="A51" s="63" t="s">
        <v>5750</v>
      </c>
      <c r="B51" s="30" t="s">
        <v>2117</v>
      </c>
      <c r="C51" s="30" t="s">
        <v>2119</v>
      </c>
      <c r="D51" s="30" t="s">
        <v>4531</v>
      </c>
      <c r="E51" s="30">
        <v>17</v>
      </c>
      <c r="F51" s="30">
        <v>-12.1</v>
      </c>
      <c r="G51" s="30">
        <v>8817.2000000000007</v>
      </c>
      <c r="H51" s="30">
        <v>14.1</v>
      </c>
      <c r="I51" s="30">
        <v>30</v>
      </c>
      <c r="J51" s="30">
        <v>35.9</v>
      </c>
      <c r="K51" s="30">
        <v>11751</v>
      </c>
      <c r="L51" s="30">
        <v>-3</v>
      </c>
    </row>
    <row r="52" spans="1:12" x14ac:dyDescent="0.2">
      <c r="A52" s="63" t="s">
        <v>5750</v>
      </c>
      <c r="B52" s="30" t="s">
        <v>1907</v>
      </c>
      <c r="C52" s="30" t="s">
        <v>1909</v>
      </c>
      <c r="D52" s="30" t="s">
        <v>4509</v>
      </c>
      <c r="E52" s="30">
        <v>13</v>
      </c>
      <c r="F52" s="30">
        <v>-12.9</v>
      </c>
      <c r="G52" s="30">
        <v>5429.3</v>
      </c>
      <c r="H52" s="30">
        <v>19.399999999999999</v>
      </c>
      <c r="I52" s="30">
        <v>30</v>
      </c>
      <c r="J52" s="30">
        <v>23.7</v>
      </c>
      <c r="K52" s="30">
        <v>12196</v>
      </c>
      <c r="L52" s="30">
        <v>-9</v>
      </c>
    </row>
    <row r="53" spans="1:12" x14ac:dyDescent="0.2">
      <c r="A53" s="63" t="s">
        <v>5750</v>
      </c>
      <c r="B53" s="30" t="s">
        <v>1904</v>
      </c>
      <c r="C53" s="30" t="s">
        <v>1906</v>
      </c>
      <c r="D53" s="30" t="s">
        <v>4520</v>
      </c>
      <c r="E53" s="30">
        <v>16</v>
      </c>
      <c r="F53" s="30">
        <v>-40</v>
      </c>
      <c r="G53" s="30">
        <v>7076.8</v>
      </c>
      <c r="H53" s="30">
        <v>-5.5</v>
      </c>
      <c r="I53" s="30">
        <v>35</v>
      </c>
      <c r="J53" s="30">
        <v>10.1</v>
      </c>
      <c r="K53" s="30">
        <v>12097</v>
      </c>
      <c r="L53" s="30">
        <v>-8</v>
      </c>
    </row>
    <row r="54" spans="1:12" x14ac:dyDescent="0.2">
      <c r="A54" s="63" t="s">
        <v>5750</v>
      </c>
      <c r="B54" s="30" t="s">
        <v>1844</v>
      </c>
      <c r="C54" s="30" t="s">
        <v>1846</v>
      </c>
      <c r="D54" s="30" t="s">
        <v>4535</v>
      </c>
      <c r="E54" s="30">
        <v>1</v>
      </c>
      <c r="F54" s="30">
        <v>95.5</v>
      </c>
      <c r="G54" s="30">
        <v>157.69999999999999</v>
      </c>
      <c r="H54" s="30">
        <v>99</v>
      </c>
      <c r="I54" s="30">
        <v>27</v>
      </c>
      <c r="J54" s="30">
        <v>31.9</v>
      </c>
      <c r="K54" s="30">
        <v>12247</v>
      </c>
      <c r="L54" s="30">
        <v>-9</v>
      </c>
    </row>
    <row r="55" spans="1:12" x14ac:dyDescent="0.2">
      <c r="A55" s="63" t="s">
        <v>5750</v>
      </c>
      <c r="B55" s="30" t="s">
        <v>1784</v>
      </c>
      <c r="C55" s="30" t="s">
        <v>1786</v>
      </c>
      <c r="D55" s="30" t="s">
        <v>4530</v>
      </c>
      <c r="E55" s="30">
        <v>12</v>
      </c>
      <c r="F55" s="30">
        <v>-3.9</v>
      </c>
      <c r="G55" s="30">
        <v>8140.1</v>
      </c>
      <c r="H55" s="30">
        <v>-21.5</v>
      </c>
      <c r="I55" s="30">
        <v>26</v>
      </c>
      <c r="J55" s="30">
        <v>34.6</v>
      </c>
      <c r="K55" s="30">
        <v>11700</v>
      </c>
      <c r="L55" s="30">
        <v>-5</v>
      </c>
    </row>
    <row r="56" spans="1:12" x14ac:dyDescent="0.2">
      <c r="A56" s="63" t="s">
        <v>5750</v>
      </c>
      <c r="B56" s="30" t="s">
        <v>1742</v>
      </c>
      <c r="C56" s="30" t="s">
        <v>1744</v>
      </c>
      <c r="D56" s="30" t="s">
        <v>4532</v>
      </c>
      <c r="E56" s="30">
        <v>28</v>
      </c>
      <c r="F56" s="30">
        <v>-148.4</v>
      </c>
      <c r="G56" s="30">
        <v>13797.4</v>
      </c>
      <c r="H56" s="30">
        <v>-106.9</v>
      </c>
      <c r="I56" s="30">
        <v>62</v>
      </c>
      <c r="J56" s="30">
        <v>-63.4</v>
      </c>
      <c r="K56" s="30">
        <v>12597</v>
      </c>
      <c r="L56" s="30">
        <v>-13</v>
      </c>
    </row>
    <row r="57" spans="1:12" x14ac:dyDescent="0.2">
      <c r="A57" s="63" t="s">
        <v>5750</v>
      </c>
      <c r="B57" s="30" t="s">
        <v>1688</v>
      </c>
      <c r="C57" s="30" t="s">
        <v>1690</v>
      </c>
      <c r="D57" s="30" t="s">
        <v>4527</v>
      </c>
      <c r="E57" s="30">
        <v>11</v>
      </c>
      <c r="F57" s="30">
        <v>5.2</v>
      </c>
      <c r="G57" s="30">
        <v>5402.7</v>
      </c>
      <c r="H57" s="30">
        <v>19.8</v>
      </c>
      <c r="I57" s="30">
        <v>25</v>
      </c>
      <c r="J57" s="30">
        <v>37.4</v>
      </c>
      <c r="K57" s="30">
        <v>11464</v>
      </c>
      <c r="L57" s="30">
        <v>-2</v>
      </c>
    </row>
    <row r="58" spans="1:12" x14ac:dyDescent="0.2">
      <c r="A58" s="63" t="s">
        <v>5750</v>
      </c>
      <c r="B58" s="30" t="s">
        <v>1685</v>
      </c>
      <c r="C58" s="30" t="s">
        <v>1687</v>
      </c>
      <c r="D58" s="30" t="s">
        <v>4525</v>
      </c>
      <c r="E58" s="30">
        <v>19</v>
      </c>
      <c r="F58" s="30">
        <v>-67.099999999999994</v>
      </c>
      <c r="G58" s="30">
        <v>10434.799999999999</v>
      </c>
      <c r="H58" s="30">
        <v>-56.2</v>
      </c>
      <c r="I58" s="30">
        <v>30</v>
      </c>
      <c r="J58" s="30">
        <v>23.7</v>
      </c>
      <c r="K58" s="30">
        <v>11886</v>
      </c>
      <c r="L58" s="30">
        <v>-6</v>
      </c>
    </row>
    <row r="59" spans="1:12" x14ac:dyDescent="0.2">
      <c r="A59" s="63" t="s">
        <v>5750</v>
      </c>
      <c r="B59" s="30" t="s">
        <v>1634</v>
      </c>
      <c r="C59" s="30" t="s">
        <v>1636</v>
      </c>
      <c r="D59" s="30" t="s">
        <v>4517</v>
      </c>
      <c r="E59" s="30">
        <v>11</v>
      </c>
      <c r="F59" s="30">
        <v>5.2</v>
      </c>
      <c r="G59" s="30">
        <v>6516.9</v>
      </c>
      <c r="H59" s="30">
        <v>3</v>
      </c>
      <c r="I59" s="30">
        <v>34</v>
      </c>
      <c r="J59" s="30">
        <v>12.8</v>
      </c>
      <c r="K59" s="30">
        <v>12049</v>
      </c>
      <c r="L59" s="30">
        <v>-8</v>
      </c>
    </row>
    <row r="60" spans="1:12" x14ac:dyDescent="0.2">
      <c r="A60" s="63" t="s">
        <v>5750</v>
      </c>
      <c r="B60" s="30" t="s">
        <v>1580</v>
      </c>
      <c r="C60" s="30" t="s">
        <v>1582</v>
      </c>
      <c r="D60" s="30" t="s">
        <v>4516</v>
      </c>
      <c r="E60" s="30">
        <v>14</v>
      </c>
      <c r="F60" s="30">
        <v>-21.9</v>
      </c>
      <c r="G60" s="30">
        <v>7348</v>
      </c>
      <c r="H60" s="30">
        <v>-9.6</v>
      </c>
      <c r="I60" s="30">
        <v>17</v>
      </c>
      <c r="J60" s="30">
        <v>59.1</v>
      </c>
      <c r="K60" s="30">
        <v>12794</v>
      </c>
      <c r="L60" s="30">
        <v>-14</v>
      </c>
    </row>
    <row r="61" spans="1:12" x14ac:dyDescent="0.2">
      <c r="A61" s="63" t="s">
        <v>5750</v>
      </c>
      <c r="B61" s="30" t="s">
        <v>1550</v>
      </c>
      <c r="C61" s="30" t="s">
        <v>1552</v>
      </c>
      <c r="D61" s="30" t="s">
        <v>4508</v>
      </c>
      <c r="E61" s="30">
        <v>9</v>
      </c>
      <c r="F61" s="30">
        <v>23.2</v>
      </c>
      <c r="G61" s="30">
        <v>2430.8000000000002</v>
      </c>
      <c r="H61" s="30">
        <v>64.599999999999994</v>
      </c>
      <c r="I61" s="30">
        <v>36</v>
      </c>
      <c r="J61" s="30">
        <v>7.4</v>
      </c>
      <c r="K61" s="30">
        <v>12337</v>
      </c>
      <c r="L61" s="30">
        <v>-10</v>
      </c>
    </row>
    <row r="62" spans="1:12" x14ac:dyDescent="0.2">
      <c r="A62" s="63" t="s">
        <v>5750</v>
      </c>
      <c r="B62" s="30" t="s">
        <v>1547</v>
      </c>
      <c r="C62" s="30" t="s">
        <v>1549</v>
      </c>
      <c r="D62" s="30" t="s">
        <v>4523</v>
      </c>
      <c r="E62" s="30">
        <v>18</v>
      </c>
      <c r="F62" s="30">
        <v>-58.1</v>
      </c>
      <c r="G62" s="30">
        <v>9846</v>
      </c>
      <c r="H62" s="30">
        <v>-47.3</v>
      </c>
      <c r="I62" s="30">
        <v>34</v>
      </c>
      <c r="J62" s="30">
        <v>12.8</v>
      </c>
      <c r="K62" s="30">
        <v>12276</v>
      </c>
      <c r="L62" s="30">
        <v>-10</v>
      </c>
    </row>
    <row r="63" spans="1:12" x14ac:dyDescent="0.2">
      <c r="A63" s="63" t="s">
        <v>5750</v>
      </c>
      <c r="B63" s="30" t="s">
        <v>1493</v>
      </c>
      <c r="C63" s="30" t="s">
        <v>1495</v>
      </c>
      <c r="D63" s="30" t="s">
        <v>4537</v>
      </c>
      <c r="E63" s="30">
        <v>12</v>
      </c>
      <c r="F63" s="30">
        <v>-3.9</v>
      </c>
      <c r="G63" s="30">
        <v>4463.5</v>
      </c>
      <c r="H63" s="30">
        <v>34</v>
      </c>
      <c r="I63" s="30">
        <v>33</v>
      </c>
      <c r="J63" s="30">
        <v>15.6</v>
      </c>
      <c r="K63" s="30">
        <v>11547</v>
      </c>
      <c r="L63" s="30">
        <v>-3</v>
      </c>
    </row>
    <row r="64" spans="1:12" x14ac:dyDescent="0.2">
      <c r="A64" s="63" t="s">
        <v>5750</v>
      </c>
      <c r="B64" s="30" t="s">
        <v>1490</v>
      </c>
      <c r="C64" s="30" t="s">
        <v>1492</v>
      </c>
      <c r="D64" s="30" t="s">
        <v>4500</v>
      </c>
      <c r="E64" s="30">
        <v>18</v>
      </c>
      <c r="F64" s="30">
        <v>-58.1</v>
      </c>
      <c r="G64" s="30">
        <v>9024.1</v>
      </c>
      <c r="H64" s="30">
        <v>-34.9</v>
      </c>
      <c r="I64" s="30">
        <v>21</v>
      </c>
      <c r="J64" s="30">
        <v>48.2</v>
      </c>
      <c r="K64" s="30">
        <v>11756</v>
      </c>
      <c r="L64" s="30">
        <v>-5</v>
      </c>
    </row>
    <row r="65" spans="1:12" x14ac:dyDescent="0.2">
      <c r="A65" s="63" t="s">
        <v>5750</v>
      </c>
      <c r="B65" s="30" t="s">
        <v>2588</v>
      </c>
      <c r="C65" s="30" t="s">
        <v>2590</v>
      </c>
      <c r="D65" s="30" t="s">
        <v>4608</v>
      </c>
      <c r="E65" s="30">
        <v>16</v>
      </c>
      <c r="F65" s="30">
        <v>-40</v>
      </c>
      <c r="G65" s="30">
        <v>10963.5</v>
      </c>
      <c r="H65" s="30">
        <v>-64.2</v>
      </c>
      <c r="I65" s="30">
        <v>40</v>
      </c>
      <c r="J65" s="30">
        <v>-3.5</v>
      </c>
      <c r="K65" s="30">
        <v>12683</v>
      </c>
      <c r="L65" s="30">
        <v>-13</v>
      </c>
    </row>
    <row r="66" spans="1:12" x14ac:dyDescent="0.2">
      <c r="A66" s="63" t="s">
        <v>5750</v>
      </c>
      <c r="B66" s="30" t="s">
        <v>2483</v>
      </c>
      <c r="C66" s="30" t="s">
        <v>2485</v>
      </c>
      <c r="D66" s="30" t="s">
        <v>4231</v>
      </c>
      <c r="E66" s="30">
        <v>11</v>
      </c>
      <c r="F66" s="30">
        <v>27.5</v>
      </c>
      <c r="G66" s="30">
        <v>5506.1</v>
      </c>
      <c r="H66" s="30">
        <v>46.3</v>
      </c>
      <c r="I66" s="30">
        <v>33</v>
      </c>
      <c r="J66" s="30">
        <v>29</v>
      </c>
      <c r="K66" s="30">
        <v>11592</v>
      </c>
      <c r="L66" s="30">
        <v>-1</v>
      </c>
    </row>
    <row r="67" spans="1:12" x14ac:dyDescent="0.2">
      <c r="A67" s="63" t="s">
        <v>5750</v>
      </c>
      <c r="B67" s="30" t="s">
        <v>2480</v>
      </c>
      <c r="C67" s="30" t="s">
        <v>2482</v>
      </c>
      <c r="D67" s="30" t="s">
        <v>4237</v>
      </c>
      <c r="E67" s="30">
        <v>17</v>
      </c>
      <c r="F67" s="30">
        <v>-12.1</v>
      </c>
      <c r="G67" s="30">
        <v>15059.2</v>
      </c>
      <c r="H67" s="30">
        <v>-46.7</v>
      </c>
      <c r="I67" s="30">
        <v>41</v>
      </c>
      <c r="J67" s="30">
        <v>10.7</v>
      </c>
      <c r="K67" s="30">
        <v>12041</v>
      </c>
      <c r="L67" s="30">
        <v>-5</v>
      </c>
    </row>
    <row r="68" spans="1:12" x14ac:dyDescent="0.2">
      <c r="A68" s="63" t="s">
        <v>5750</v>
      </c>
      <c r="B68" s="30" t="s">
        <v>2477</v>
      </c>
      <c r="C68" s="30" t="s">
        <v>2479</v>
      </c>
      <c r="D68" s="30" t="s">
        <v>4286</v>
      </c>
      <c r="E68" s="30">
        <v>25</v>
      </c>
      <c r="F68" s="30">
        <v>-64.8</v>
      </c>
      <c r="G68" s="30">
        <v>15184.7</v>
      </c>
      <c r="H68" s="30">
        <v>-48</v>
      </c>
      <c r="I68" s="30">
        <v>55</v>
      </c>
      <c r="J68" s="30">
        <v>-21.4</v>
      </c>
      <c r="K68" s="30">
        <v>12103</v>
      </c>
      <c r="L68" s="30">
        <v>-6</v>
      </c>
    </row>
    <row r="69" spans="1:12" x14ac:dyDescent="0.2">
      <c r="A69" s="63" t="s">
        <v>5750</v>
      </c>
      <c r="B69" s="30" t="s">
        <v>2453</v>
      </c>
      <c r="C69" s="30" t="s">
        <v>2455</v>
      </c>
      <c r="D69" s="30" t="s">
        <v>4193</v>
      </c>
      <c r="E69" s="30">
        <v>19</v>
      </c>
      <c r="F69" s="30">
        <v>-25.3</v>
      </c>
      <c r="G69" s="30">
        <v>12146.2</v>
      </c>
      <c r="H69" s="30">
        <v>-18.399999999999999</v>
      </c>
      <c r="I69" s="30">
        <v>28</v>
      </c>
      <c r="J69" s="30">
        <v>40.5</v>
      </c>
      <c r="K69" s="30">
        <v>10965</v>
      </c>
      <c r="L69" s="30">
        <v>4</v>
      </c>
    </row>
    <row r="70" spans="1:12" x14ac:dyDescent="0.2">
      <c r="A70" s="63" t="s">
        <v>5750</v>
      </c>
      <c r="B70" s="30" t="s">
        <v>2435</v>
      </c>
      <c r="C70" s="30" t="s">
        <v>2437</v>
      </c>
      <c r="D70" s="30" t="s">
        <v>4687</v>
      </c>
      <c r="E70" s="30">
        <v>19</v>
      </c>
      <c r="F70" s="30">
        <v>-25.3</v>
      </c>
      <c r="G70" s="30">
        <v>13714.2</v>
      </c>
      <c r="H70" s="30">
        <v>-33.6</v>
      </c>
      <c r="I70" s="30">
        <v>20</v>
      </c>
      <c r="J70" s="30">
        <v>58.8</v>
      </c>
      <c r="K70" s="30">
        <v>11833</v>
      </c>
      <c r="L70" s="30">
        <v>-4</v>
      </c>
    </row>
    <row r="71" spans="1:12" x14ac:dyDescent="0.2">
      <c r="A71" s="63" t="s">
        <v>5750</v>
      </c>
      <c r="B71" s="30" t="s">
        <v>2420</v>
      </c>
      <c r="C71" s="30" t="s">
        <v>2422</v>
      </c>
      <c r="D71" s="30" t="s">
        <v>4203</v>
      </c>
      <c r="E71" s="30">
        <v>14</v>
      </c>
      <c r="F71" s="30">
        <v>7.7</v>
      </c>
      <c r="G71" s="30">
        <v>9878.1</v>
      </c>
      <c r="H71" s="30">
        <v>3.7</v>
      </c>
      <c r="I71" s="30">
        <v>25</v>
      </c>
      <c r="J71" s="30">
        <v>47.3</v>
      </c>
      <c r="K71" s="30">
        <v>11990</v>
      </c>
      <c r="L71" s="30">
        <v>-5</v>
      </c>
    </row>
    <row r="72" spans="1:12" x14ac:dyDescent="0.2">
      <c r="A72" s="63" t="s">
        <v>5750</v>
      </c>
      <c r="B72" s="30" t="s">
        <v>2393</v>
      </c>
      <c r="C72" s="30" t="s">
        <v>2395</v>
      </c>
      <c r="D72" s="30" t="s">
        <v>4639</v>
      </c>
      <c r="E72" s="30">
        <v>10</v>
      </c>
      <c r="F72" s="30">
        <v>34.1</v>
      </c>
      <c r="G72" s="30">
        <v>6077</v>
      </c>
      <c r="H72" s="30">
        <v>40.799999999999997</v>
      </c>
      <c r="I72" s="30">
        <v>33</v>
      </c>
      <c r="J72" s="30">
        <v>29</v>
      </c>
      <c r="K72" s="30">
        <v>11340</v>
      </c>
      <c r="L72" s="30">
        <v>1</v>
      </c>
    </row>
    <row r="73" spans="1:12" x14ac:dyDescent="0.2">
      <c r="A73" s="63" t="s">
        <v>5750</v>
      </c>
      <c r="B73" s="30" t="s">
        <v>2384</v>
      </c>
      <c r="C73" s="30" t="s">
        <v>2386</v>
      </c>
      <c r="D73" s="30" t="s">
        <v>4217</v>
      </c>
      <c r="E73" s="30">
        <v>12</v>
      </c>
      <c r="F73" s="30">
        <v>20.9</v>
      </c>
      <c r="G73" s="30">
        <v>6683.8</v>
      </c>
      <c r="H73" s="30">
        <v>34.9</v>
      </c>
      <c r="I73" s="30">
        <v>23</v>
      </c>
      <c r="J73" s="30">
        <v>51.9</v>
      </c>
      <c r="K73" s="30">
        <v>10773</v>
      </c>
      <c r="L73" s="30">
        <v>6</v>
      </c>
    </row>
    <row r="74" spans="1:12" x14ac:dyDescent="0.2">
      <c r="A74" s="63" t="s">
        <v>5750</v>
      </c>
      <c r="B74" s="30" t="s">
        <v>2366</v>
      </c>
      <c r="C74" s="30" t="s">
        <v>2368</v>
      </c>
      <c r="D74" s="30" t="s">
        <v>4279</v>
      </c>
      <c r="E74" s="30">
        <v>13</v>
      </c>
      <c r="F74" s="30">
        <v>14.3</v>
      </c>
      <c r="G74" s="30">
        <v>8902.7000000000007</v>
      </c>
      <c r="H74" s="30">
        <v>13.2</v>
      </c>
      <c r="I74" s="30">
        <v>16</v>
      </c>
      <c r="J74" s="30">
        <v>67.900000000000006</v>
      </c>
      <c r="K74" s="30">
        <v>11410</v>
      </c>
      <c r="L74" s="30">
        <v>0</v>
      </c>
    </row>
    <row r="75" spans="1:12" x14ac:dyDescent="0.2">
      <c r="A75" s="63" t="s">
        <v>5750</v>
      </c>
      <c r="B75" s="30" t="s">
        <v>2363</v>
      </c>
      <c r="C75" s="30" t="s">
        <v>2365</v>
      </c>
      <c r="D75" s="30" t="s">
        <v>4275</v>
      </c>
      <c r="E75" s="30">
        <v>10</v>
      </c>
      <c r="F75" s="30">
        <v>34.1</v>
      </c>
      <c r="G75" s="30">
        <v>6033.4</v>
      </c>
      <c r="H75" s="30">
        <v>41.2</v>
      </c>
      <c r="I75" s="30">
        <v>28</v>
      </c>
      <c r="J75" s="30">
        <v>40.5</v>
      </c>
      <c r="K75" s="30">
        <v>9485</v>
      </c>
      <c r="L75" s="30">
        <v>17</v>
      </c>
    </row>
    <row r="76" spans="1:12" x14ac:dyDescent="0.2">
      <c r="A76" s="63" t="s">
        <v>5750</v>
      </c>
      <c r="B76" s="30" t="s">
        <v>2360</v>
      </c>
      <c r="C76" s="30" t="s">
        <v>2362</v>
      </c>
      <c r="D76" s="30" t="s">
        <v>4274</v>
      </c>
      <c r="E76" s="30">
        <v>7</v>
      </c>
      <c r="F76" s="30">
        <v>53.8</v>
      </c>
      <c r="G76" s="30">
        <v>4147.3</v>
      </c>
      <c r="H76" s="30">
        <v>59.6</v>
      </c>
      <c r="I76" s="30">
        <v>14</v>
      </c>
      <c r="J76" s="30">
        <v>72.5</v>
      </c>
      <c r="K76" s="30">
        <v>11205</v>
      </c>
      <c r="L76" s="30">
        <v>2</v>
      </c>
    </row>
    <row r="77" spans="1:12" x14ac:dyDescent="0.2">
      <c r="A77" s="63" t="s">
        <v>5750</v>
      </c>
      <c r="B77" s="30" t="s">
        <v>2357</v>
      </c>
      <c r="C77" s="30" t="s">
        <v>2359</v>
      </c>
      <c r="D77" s="30" t="s">
        <v>4253</v>
      </c>
      <c r="E77" s="30">
        <v>14</v>
      </c>
      <c r="F77" s="30">
        <v>7.7</v>
      </c>
      <c r="G77" s="30">
        <v>11771.1</v>
      </c>
      <c r="H77" s="30">
        <v>-14.7</v>
      </c>
      <c r="I77" s="30">
        <v>31</v>
      </c>
      <c r="J77" s="30">
        <v>33.6</v>
      </c>
      <c r="K77" s="30">
        <v>10331</v>
      </c>
      <c r="L77" s="30">
        <v>10</v>
      </c>
    </row>
    <row r="78" spans="1:12" x14ac:dyDescent="0.2">
      <c r="A78" s="63" t="s">
        <v>5750</v>
      </c>
      <c r="B78" s="30" t="s">
        <v>2249</v>
      </c>
      <c r="C78" s="30" t="s">
        <v>2251</v>
      </c>
      <c r="D78" s="30" t="s">
        <v>4108</v>
      </c>
      <c r="E78" s="30">
        <v>11</v>
      </c>
      <c r="F78" s="30">
        <v>27.5</v>
      </c>
      <c r="G78" s="30">
        <v>6711.4</v>
      </c>
      <c r="H78" s="30">
        <v>34.6</v>
      </c>
      <c r="I78" s="30">
        <v>19</v>
      </c>
      <c r="J78" s="30">
        <v>61.1</v>
      </c>
      <c r="K78" s="30">
        <v>12307</v>
      </c>
      <c r="L78" s="30">
        <v>-8</v>
      </c>
    </row>
    <row r="79" spans="1:12" x14ac:dyDescent="0.2">
      <c r="A79" s="63" t="s">
        <v>5750</v>
      </c>
      <c r="B79" s="30" t="s">
        <v>2243</v>
      </c>
      <c r="C79" s="30" t="s">
        <v>2245</v>
      </c>
      <c r="D79" s="30" t="s">
        <v>4280</v>
      </c>
      <c r="E79" s="30">
        <v>21</v>
      </c>
      <c r="F79" s="30">
        <v>-38.5</v>
      </c>
      <c r="G79" s="30">
        <v>12333.3</v>
      </c>
      <c r="H79" s="30">
        <v>-20.2</v>
      </c>
      <c r="I79" s="30">
        <v>37</v>
      </c>
      <c r="J79" s="30">
        <v>19.8</v>
      </c>
      <c r="K79" s="30">
        <v>11880</v>
      </c>
      <c r="L79" s="30">
        <v>-4</v>
      </c>
    </row>
    <row r="80" spans="1:12" x14ac:dyDescent="0.2">
      <c r="A80" s="63" t="s">
        <v>5750</v>
      </c>
      <c r="B80" s="30" t="s">
        <v>2141</v>
      </c>
      <c r="C80" s="30" t="s">
        <v>2143</v>
      </c>
      <c r="D80" s="30" t="s">
        <v>4644</v>
      </c>
      <c r="E80" s="30">
        <v>18</v>
      </c>
      <c r="F80" s="30">
        <v>-18.7</v>
      </c>
      <c r="G80" s="30">
        <v>12015.2</v>
      </c>
      <c r="H80" s="30">
        <v>-17.100000000000001</v>
      </c>
      <c r="I80" s="30">
        <v>31</v>
      </c>
      <c r="J80" s="30">
        <v>33.6</v>
      </c>
      <c r="K80" s="30">
        <v>11664</v>
      </c>
      <c r="L80" s="30">
        <v>-2</v>
      </c>
    </row>
    <row r="81" spans="1:12" x14ac:dyDescent="0.2">
      <c r="A81" s="63" t="s">
        <v>5750</v>
      </c>
      <c r="B81" s="30" t="s">
        <v>2099</v>
      </c>
      <c r="C81" s="30" t="s">
        <v>2101</v>
      </c>
      <c r="D81" s="30" t="s">
        <v>4611</v>
      </c>
      <c r="E81" s="30">
        <v>10</v>
      </c>
      <c r="F81" s="30">
        <v>34.1</v>
      </c>
      <c r="G81" s="30">
        <v>5154.8999999999996</v>
      </c>
      <c r="H81" s="30">
        <v>49.8</v>
      </c>
      <c r="I81" s="30">
        <v>25</v>
      </c>
      <c r="J81" s="30">
        <v>47.3</v>
      </c>
      <c r="K81" s="30">
        <v>11357</v>
      </c>
      <c r="L81" s="30">
        <v>1</v>
      </c>
    </row>
    <row r="82" spans="1:12" x14ac:dyDescent="0.2">
      <c r="A82" s="63" t="s">
        <v>5750</v>
      </c>
      <c r="B82" s="30" t="s">
        <v>2084</v>
      </c>
      <c r="C82" s="30" t="s">
        <v>2086</v>
      </c>
      <c r="D82" s="30" t="s">
        <v>4667</v>
      </c>
      <c r="E82" s="30">
        <v>12</v>
      </c>
      <c r="F82" s="30">
        <v>20.9</v>
      </c>
      <c r="G82" s="30">
        <v>11022.8</v>
      </c>
      <c r="H82" s="30">
        <v>-7.4</v>
      </c>
      <c r="I82" s="30">
        <v>22</v>
      </c>
      <c r="J82" s="30">
        <v>54.2</v>
      </c>
      <c r="K82" s="30">
        <v>10339</v>
      </c>
      <c r="L82" s="30">
        <v>9</v>
      </c>
    </row>
    <row r="83" spans="1:12" x14ac:dyDescent="0.2">
      <c r="A83" s="63" t="s">
        <v>5750</v>
      </c>
      <c r="B83" s="30" t="s">
        <v>2057</v>
      </c>
      <c r="C83" s="30" t="s">
        <v>2059</v>
      </c>
      <c r="D83" s="30" t="s">
        <v>4200</v>
      </c>
      <c r="E83" s="30">
        <v>11</v>
      </c>
      <c r="F83" s="30">
        <v>27.5</v>
      </c>
      <c r="G83" s="30">
        <v>8389.7000000000007</v>
      </c>
      <c r="H83" s="30">
        <v>18.2</v>
      </c>
      <c r="I83" s="30">
        <v>24</v>
      </c>
      <c r="J83" s="30">
        <v>49.6</v>
      </c>
      <c r="K83" s="30">
        <v>10813</v>
      </c>
      <c r="L83" s="30">
        <v>5</v>
      </c>
    </row>
    <row r="84" spans="1:12" x14ac:dyDescent="0.2">
      <c r="A84" s="63" t="s">
        <v>5750</v>
      </c>
      <c r="B84" s="30" t="s">
        <v>2048</v>
      </c>
      <c r="C84" s="30" t="s">
        <v>2050</v>
      </c>
      <c r="D84" s="30" t="s">
        <v>4295</v>
      </c>
      <c r="E84" s="30">
        <v>9</v>
      </c>
      <c r="F84" s="30">
        <v>40.700000000000003</v>
      </c>
      <c r="G84" s="30">
        <v>5380.1</v>
      </c>
      <c r="H84" s="30">
        <v>47.6</v>
      </c>
      <c r="I84" s="30">
        <v>39</v>
      </c>
      <c r="J84" s="30">
        <v>15.3</v>
      </c>
      <c r="K84" s="30">
        <v>11265</v>
      </c>
      <c r="L84" s="30">
        <v>1</v>
      </c>
    </row>
    <row r="85" spans="1:12" x14ac:dyDescent="0.2">
      <c r="A85" s="63" t="s">
        <v>5750</v>
      </c>
      <c r="B85" s="30" t="s">
        <v>2006</v>
      </c>
      <c r="C85" s="30" t="s">
        <v>2008</v>
      </c>
      <c r="D85" s="30" t="s">
        <v>4609</v>
      </c>
      <c r="E85" s="30">
        <v>18</v>
      </c>
      <c r="F85" s="30">
        <v>-58.1</v>
      </c>
      <c r="G85" s="30">
        <v>11362</v>
      </c>
      <c r="H85" s="30">
        <v>-70.2</v>
      </c>
      <c r="I85" s="30">
        <v>29</v>
      </c>
      <c r="J85" s="30">
        <v>26.5</v>
      </c>
      <c r="K85" s="30">
        <v>11953</v>
      </c>
      <c r="L85" s="30">
        <v>-7</v>
      </c>
    </row>
    <row r="86" spans="1:12" x14ac:dyDescent="0.2">
      <c r="A86" s="63" t="s">
        <v>5750</v>
      </c>
      <c r="B86" s="30" t="s">
        <v>1982</v>
      </c>
      <c r="C86" s="30" t="s">
        <v>1984</v>
      </c>
      <c r="D86" s="30" t="s">
        <v>4196</v>
      </c>
      <c r="E86" s="30">
        <v>15</v>
      </c>
      <c r="F86" s="30">
        <v>-31</v>
      </c>
      <c r="G86" s="30">
        <v>6835</v>
      </c>
      <c r="H86" s="30">
        <v>-1.8</v>
      </c>
      <c r="I86" s="30">
        <v>24</v>
      </c>
      <c r="J86" s="30">
        <v>40.1</v>
      </c>
      <c r="K86" s="30">
        <v>11232</v>
      </c>
      <c r="L86" s="30">
        <v>0</v>
      </c>
    </row>
    <row r="87" spans="1:12" x14ac:dyDescent="0.2">
      <c r="A87" s="63" t="s">
        <v>5750</v>
      </c>
      <c r="B87" s="30" t="s">
        <v>1979</v>
      </c>
      <c r="C87" s="30" t="s">
        <v>1981</v>
      </c>
      <c r="D87" s="30" t="s">
        <v>4271</v>
      </c>
      <c r="E87" s="30">
        <v>15</v>
      </c>
      <c r="F87" s="30">
        <v>-31</v>
      </c>
      <c r="G87" s="30">
        <v>6840.1</v>
      </c>
      <c r="H87" s="30">
        <v>-1.9</v>
      </c>
      <c r="I87" s="30">
        <v>21</v>
      </c>
      <c r="J87" s="30">
        <v>48.2</v>
      </c>
      <c r="K87" s="30">
        <v>11564</v>
      </c>
      <c r="L87" s="30">
        <v>-3</v>
      </c>
    </row>
    <row r="88" spans="1:12" x14ac:dyDescent="0.2">
      <c r="A88" s="63" t="s">
        <v>5750</v>
      </c>
      <c r="B88" s="30" t="s">
        <v>1949</v>
      </c>
      <c r="C88" s="30" t="s">
        <v>1951</v>
      </c>
      <c r="D88" s="30" t="s">
        <v>4316</v>
      </c>
      <c r="E88" s="30">
        <v>31</v>
      </c>
      <c r="F88" s="30">
        <v>-175.5</v>
      </c>
      <c r="G88" s="30">
        <v>14370.2</v>
      </c>
      <c r="H88" s="30">
        <v>-115.6</v>
      </c>
      <c r="I88" s="30">
        <v>39</v>
      </c>
      <c r="J88" s="30">
        <v>-0.8</v>
      </c>
      <c r="K88" s="30">
        <v>11905</v>
      </c>
      <c r="L88" s="30">
        <v>-6</v>
      </c>
    </row>
    <row r="89" spans="1:12" x14ac:dyDescent="0.2">
      <c r="A89" s="63" t="s">
        <v>5750</v>
      </c>
      <c r="B89" s="30" t="s">
        <v>1943</v>
      </c>
      <c r="C89" s="30" t="s">
        <v>1945</v>
      </c>
      <c r="D89" s="30" t="s">
        <v>4461</v>
      </c>
      <c r="E89" s="30">
        <v>18</v>
      </c>
      <c r="F89" s="30">
        <v>-58.1</v>
      </c>
      <c r="G89" s="30">
        <v>9962.2999999999993</v>
      </c>
      <c r="H89" s="30">
        <v>-49.1</v>
      </c>
      <c r="I89" s="30">
        <v>27</v>
      </c>
      <c r="J89" s="30">
        <v>31.9</v>
      </c>
      <c r="K89" s="30">
        <v>11415</v>
      </c>
      <c r="L89" s="30">
        <v>-2</v>
      </c>
    </row>
    <row r="90" spans="1:12" x14ac:dyDescent="0.2">
      <c r="A90" s="63" t="s">
        <v>5750</v>
      </c>
      <c r="B90" s="30" t="s">
        <v>1922</v>
      </c>
      <c r="C90" s="30" t="s">
        <v>1924</v>
      </c>
      <c r="D90" s="30" t="s">
        <v>4638</v>
      </c>
      <c r="E90" s="30">
        <v>21</v>
      </c>
      <c r="F90" s="30">
        <v>-85.2</v>
      </c>
      <c r="G90" s="30">
        <v>10801.7</v>
      </c>
      <c r="H90" s="30">
        <v>-61.7</v>
      </c>
      <c r="I90" s="30">
        <v>48</v>
      </c>
      <c r="J90" s="30">
        <v>-25.3</v>
      </c>
      <c r="K90" s="30">
        <v>12339</v>
      </c>
      <c r="L90" s="30">
        <v>-10</v>
      </c>
    </row>
    <row r="91" spans="1:12" x14ac:dyDescent="0.2">
      <c r="A91" s="63" t="s">
        <v>5750</v>
      </c>
      <c r="B91" s="30" t="s">
        <v>1880</v>
      </c>
      <c r="C91" s="30" t="s">
        <v>1882</v>
      </c>
      <c r="D91" s="30" t="s">
        <v>4207</v>
      </c>
      <c r="E91" s="30">
        <v>29</v>
      </c>
      <c r="F91" s="30">
        <v>-157.4</v>
      </c>
      <c r="G91" s="30">
        <v>21184.1</v>
      </c>
      <c r="H91" s="30">
        <v>-218.5</v>
      </c>
      <c r="I91" s="30">
        <v>32</v>
      </c>
      <c r="J91" s="30">
        <v>18.3</v>
      </c>
      <c r="K91" s="30">
        <v>12214</v>
      </c>
      <c r="L91" s="30">
        <v>-9</v>
      </c>
    </row>
    <row r="92" spans="1:12" x14ac:dyDescent="0.2">
      <c r="A92" s="63" t="s">
        <v>5750</v>
      </c>
      <c r="B92" s="30" t="s">
        <v>1820</v>
      </c>
      <c r="C92" s="30" t="s">
        <v>1822</v>
      </c>
      <c r="D92" s="30" t="s">
        <v>4250</v>
      </c>
      <c r="E92" s="30">
        <v>10</v>
      </c>
      <c r="F92" s="30">
        <v>14.2</v>
      </c>
      <c r="G92" s="30">
        <v>6720.6</v>
      </c>
      <c r="H92" s="30">
        <v>-0.1</v>
      </c>
      <c r="I92" s="30">
        <v>25</v>
      </c>
      <c r="J92" s="30">
        <v>37.4</v>
      </c>
      <c r="K92" s="30">
        <v>10989</v>
      </c>
      <c r="L92" s="30">
        <v>2</v>
      </c>
    </row>
    <row r="93" spans="1:12" x14ac:dyDescent="0.2">
      <c r="A93" s="63" t="s">
        <v>5750</v>
      </c>
      <c r="B93" s="30" t="s">
        <v>1817</v>
      </c>
      <c r="C93" s="30" t="s">
        <v>1819</v>
      </c>
      <c r="D93" s="30" t="s">
        <v>4258</v>
      </c>
      <c r="E93" s="30">
        <v>14</v>
      </c>
      <c r="F93" s="30">
        <v>-21.9</v>
      </c>
      <c r="G93" s="30">
        <v>8087.2</v>
      </c>
      <c r="H93" s="30">
        <v>-20.7</v>
      </c>
      <c r="I93" s="30">
        <v>28</v>
      </c>
      <c r="J93" s="30">
        <v>29.2</v>
      </c>
      <c r="K93" s="30">
        <v>11065</v>
      </c>
      <c r="L93" s="30">
        <v>1</v>
      </c>
    </row>
    <row r="94" spans="1:12" x14ac:dyDescent="0.2">
      <c r="A94" s="63" t="s">
        <v>5750</v>
      </c>
      <c r="B94" s="30" t="s">
        <v>1808</v>
      </c>
      <c r="C94" s="30" t="s">
        <v>1810</v>
      </c>
      <c r="D94" s="30" t="s">
        <v>4208</v>
      </c>
      <c r="E94" s="30">
        <v>14</v>
      </c>
      <c r="F94" s="30">
        <v>-21.9</v>
      </c>
      <c r="G94" s="30">
        <v>9104.5</v>
      </c>
      <c r="H94" s="30">
        <v>-36.1</v>
      </c>
      <c r="I94" s="30">
        <v>26</v>
      </c>
      <c r="J94" s="30">
        <v>34.6</v>
      </c>
      <c r="K94" s="30">
        <v>10666</v>
      </c>
      <c r="L94" s="30">
        <v>5</v>
      </c>
    </row>
    <row r="95" spans="1:12" x14ac:dyDescent="0.2">
      <c r="A95" s="63" t="s">
        <v>5750</v>
      </c>
      <c r="B95" s="30" t="s">
        <v>1802</v>
      </c>
      <c r="C95" s="30" t="s">
        <v>1804</v>
      </c>
      <c r="D95" s="30" t="s">
        <v>4663</v>
      </c>
      <c r="E95" s="30">
        <v>19</v>
      </c>
      <c r="F95" s="30">
        <v>-67.099999999999994</v>
      </c>
      <c r="G95" s="30">
        <v>10112.1</v>
      </c>
      <c r="H95" s="30">
        <v>-51.3</v>
      </c>
      <c r="I95" s="30">
        <v>52</v>
      </c>
      <c r="J95" s="30">
        <v>-36.200000000000003</v>
      </c>
      <c r="K95" s="30">
        <v>11174</v>
      </c>
      <c r="L95" s="30">
        <v>0</v>
      </c>
    </row>
    <row r="96" spans="1:12" x14ac:dyDescent="0.2">
      <c r="A96" s="63" t="s">
        <v>5750</v>
      </c>
      <c r="B96" s="30" t="s">
        <v>1760</v>
      </c>
      <c r="C96" s="30" t="s">
        <v>1762</v>
      </c>
      <c r="D96" s="30" t="s">
        <v>4688</v>
      </c>
      <c r="E96" s="30">
        <v>24</v>
      </c>
      <c r="F96" s="30">
        <v>-112.3</v>
      </c>
      <c r="G96" s="30">
        <v>12207.4</v>
      </c>
      <c r="H96" s="30">
        <v>-82.9</v>
      </c>
      <c r="I96" s="30">
        <v>37</v>
      </c>
      <c r="J96" s="30">
        <v>4.7</v>
      </c>
      <c r="K96" s="30">
        <v>11240</v>
      </c>
      <c r="L96" s="30">
        <v>0</v>
      </c>
    </row>
    <row r="97" spans="1:12" x14ac:dyDescent="0.2">
      <c r="A97" s="63" t="s">
        <v>5750</v>
      </c>
      <c r="B97" s="30" t="s">
        <v>1733</v>
      </c>
      <c r="C97" s="30" t="s">
        <v>1735</v>
      </c>
      <c r="D97" s="30" t="s">
        <v>4298</v>
      </c>
      <c r="E97" s="30">
        <v>26</v>
      </c>
      <c r="F97" s="30">
        <v>-130.30000000000001</v>
      </c>
      <c r="G97" s="30">
        <v>13358</v>
      </c>
      <c r="H97" s="30">
        <v>-100.3</v>
      </c>
      <c r="I97" s="30">
        <v>52</v>
      </c>
      <c r="J97" s="30">
        <v>-36.200000000000003</v>
      </c>
      <c r="K97" s="30">
        <v>11876</v>
      </c>
      <c r="L97" s="30">
        <v>-6</v>
      </c>
    </row>
    <row r="98" spans="1:12" x14ac:dyDescent="0.2">
      <c r="A98" s="63" t="s">
        <v>5750</v>
      </c>
      <c r="B98" s="30" t="s">
        <v>1709</v>
      </c>
      <c r="C98" s="30" t="s">
        <v>1711</v>
      </c>
      <c r="D98" s="30" t="s">
        <v>4262</v>
      </c>
      <c r="E98" s="30">
        <v>13</v>
      </c>
      <c r="F98" s="30">
        <v>-12.9</v>
      </c>
      <c r="G98" s="30">
        <v>6324.3</v>
      </c>
      <c r="H98" s="30">
        <v>5.9</v>
      </c>
      <c r="I98" s="30">
        <v>38</v>
      </c>
      <c r="J98" s="30">
        <v>1.9</v>
      </c>
      <c r="K98" s="30">
        <v>11749</v>
      </c>
      <c r="L98" s="30">
        <v>-5</v>
      </c>
    </row>
    <row r="99" spans="1:12" x14ac:dyDescent="0.2">
      <c r="A99" s="63" t="s">
        <v>5750</v>
      </c>
      <c r="B99" s="30" t="s">
        <v>1700</v>
      </c>
      <c r="C99" s="30" t="s">
        <v>1702</v>
      </c>
      <c r="D99" s="30" t="s">
        <v>4269</v>
      </c>
      <c r="E99" s="30">
        <v>12</v>
      </c>
      <c r="F99" s="30">
        <v>-3.9</v>
      </c>
      <c r="G99" s="30">
        <v>5943.3</v>
      </c>
      <c r="H99" s="30">
        <v>11.6</v>
      </c>
      <c r="I99" s="30">
        <v>30</v>
      </c>
      <c r="J99" s="30">
        <v>23.7</v>
      </c>
      <c r="K99" s="30">
        <v>11533</v>
      </c>
      <c r="L99" s="30">
        <v>-3</v>
      </c>
    </row>
    <row r="100" spans="1:12" x14ac:dyDescent="0.2">
      <c r="A100" s="63" t="s">
        <v>5750</v>
      </c>
      <c r="B100" s="30" t="s">
        <v>1697</v>
      </c>
      <c r="C100" s="30" t="s">
        <v>1699</v>
      </c>
      <c r="D100" s="30" t="s">
        <v>4282</v>
      </c>
      <c r="E100" s="30">
        <v>15</v>
      </c>
      <c r="F100" s="30">
        <v>-31</v>
      </c>
      <c r="G100" s="30">
        <v>6273.8</v>
      </c>
      <c r="H100" s="30">
        <v>6.6</v>
      </c>
      <c r="I100" s="30">
        <v>14</v>
      </c>
      <c r="J100" s="30">
        <v>67.3</v>
      </c>
      <c r="K100" s="30">
        <v>11549</v>
      </c>
      <c r="L100" s="30">
        <v>-3</v>
      </c>
    </row>
    <row r="101" spans="1:12" x14ac:dyDescent="0.2">
      <c r="A101" s="63" t="s">
        <v>5750</v>
      </c>
      <c r="B101" s="30" t="s">
        <v>1658</v>
      </c>
      <c r="C101" s="30" t="s">
        <v>1660</v>
      </c>
      <c r="D101" s="30" t="s">
        <v>4249</v>
      </c>
      <c r="E101" s="30">
        <v>19</v>
      </c>
      <c r="F101" s="30">
        <v>-67.099999999999994</v>
      </c>
      <c r="G101" s="30">
        <v>10732.2</v>
      </c>
      <c r="H101" s="30">
        <v>-60.7</v>
      </c>
      <c r="I101" s="30">
        <v>19</v>
      </c>
      <c r="J101" s="30">
        <v>53.7</v>
      </c>
      <c r="K101" s="30">
        <v>11350</v>
      </c>
      <c r="L101" s="30">
        <v>-1</v>
      </c>
    </row>
    <row r="102" spans="1:12" x14ac:dyDescent="0.2">
      <c r="A102" s="63" t="s">
        <v>5750</v>
      </c>
      <c r="B102" s="30" t="s">
        <v>1652</v>
      </c>
      <c r="C102" s="30" t="s">
        <v>1654</v>
      </c>
      <c r="D102" s="30" t="s">
        <v>4285</v>
      </c>
      <c r="E102" s="30">
        <v>9</v>
      </c>
      <c r="F102" s="30">
        <v>23.2</v>
      </c>
      <c r="G102" s="30">
        <v>4137.6000000000004</v>
      </c>
      <c r="H102" s="30">
        <v>38.9</v>
      </c>
      <c r="I102" s="30">
        <v>34</v>
      </c>
      <c r="J102" s="30">
        <v>12.8</v>
      </c>
      <c r="K102" s="30">
        <v>11732</v>
      </c>
      <c r="L102" s="30">
        <v>-5</v>
      </c>
    </row>
    <row r="103" spans="1:12" x14ac:dyDescent="0.2">
      <c r="A103" s="63" t="s">
        <v>5750</v>
      </c>
      <c r="B103" s="30" t="s">
        <v>1631</v>
      </c>
      <c r="C103" s="30" t="s">
        <v>1633</v>
      </c>
      <c r="D103" s="30" t="s">
        <v>4224</v>
      </c>
      <c r="E103" s="30">
        <v>14</v>
      </c>
      <c r="F103" s="30">
        <v>-21.9</v>
      </c>
      <c r="G103" s="30">
        <v>9258</v>
      </c>
      <c r="H103" s="30">
        <v>-38.4</v>
      </c>
      <c r="I103" s="30">
        <v>35</v>
      </c>
      <c r="J103" s="30">
        <v>10.1</v>
      </c>
      <c r="K103" s="30">
        <v>11975</v>
      </c>
      <c r="L103" s="30">
        <v>-7</v>
      </c>
    </row>
    <row r="104" spans="1:12" x14ac:dyDescent="0.2">
      <c r="A104" s="63" t="s">
        <v>5750</v>
      </c>
      <c r="B104" s="30" t="s">
        <v>1607</v>
      </c>
      <c r="C104" s="30" t="s">
        <v>1609</v>
      </c>
      <c r="D104" s="30" t="s">
        <v>4215</v>
      </c>
      <c r="E104" s="30">
        <v>18</v>
      </c>
      <c r="F104" s="30">
        <v>-58.1</v>
      </c>
      <c r="G104" s="30">
        <v>13717.9</v>
      </c>
      <c r="H104" s="30">
        <v>-105.7</v>
      </c>
      <c r="I104" s="30">
        <v>42</v>
      </c>
      <c r="J104" s="30">
        <v>-8.9</v>
      </c>
      <c r="K104" s="30">
        <v>12283</v>
      </c>
      <c r="L104" s="30">
        <v>-10</v>
      </c>
    </row>
    <row r="105" spans="1:12" x14ac:dyDescent="0.2">
      <c r="A105" s="63" t="s">
        <v>5750</v>
      </c>
      <c r="B105" s="30" t="s">
        <v>1544</v>
      </c>
      <c r="C105" s="30" t="s">
        <v>1546</v>
      </c>
      <c r="D105" s="30" t="s">
        <v>4213</v>
      </c>
      <c r="E105" s="30">
        <v>18</v>
      </c>
      <c r="F105" s="30">
        <v>-58.1</v>
      </c>
      <c r="G105" s="30">
        <v>11750.9</v>
      </c>
      <c r="H105" s="30">
        <v>-76.099999999999994</v>
      </c>
      <c r="I105" s="30">
        <v>22</v>
      </c>
      <c r="J105" s="30">
        <v>45.5</v>
      </c>
      <c r="K105" s="30">
        <v>12047</v>
      </c>
      <c r="L105" s="30">
        <v>-8</v>
      </c>
    </row>
    <row r="106" spans="1:12" x14ac:dyDescent="0.2">
      <c r="A106" s="63" t="s">
        <v>5750</v>
      </c>
      <c r="B106" s="30" t="s">
        <v>1541</v>
      </c>
      <c r="C106" s="30" t="s">
        <v>1543</v>
      </c>
      <c r="D106" s="30" t="s">
        <v>4218</v>
      </c>
      <c r="E106" s="30">
        <v>11</v>
      </c>
      <c r="F106" s="30">
        <v>5.2</v>
      </c>
      <c r="G106" s="30">
        <v>5633.9</v>
      </c>
      <c r="H106" s="30">
        <v>16.3</v>
      </c>
      <c r="I106" s="30">
        <v>32</v>
      </c>
      <c r="J106" s="30">
        <v>18.3</v>
      </c>
      <c r="K106" s="30">
        <v>12025</v>
      </c>
      <c r="L106" s="30">
        <v>-7</v>
      </c>
    </row>
    <row r="107" spans="1:12" x14ac:dyDescent="0.2">
      <c r="A107" s="63" t="s">
        <v>5750</v>
      </c>
      <c r="B107" s="30" t="s">
        <v>1535</v>
      </c>
      <c r="C107" s="30" t="s">
        <v>1537</v>
      </c>
      <c r="D107" s="30" t="s">
        <v>4230</v>
      </c>
      <c r="E107" s="30">
        <v>7</v>
      </c>
      <c r="F107" s="30">
        <v>41.3</v>
      </c>
      <c r="G107" s="30">
        <v>3974.9</v>
      </c>
      <c r="H107" s="30">
        <v>41.3</v>
      </c>
      <c r="I107" s="30">
        <v>37</v>
      </c>
      <c r="J107" s="30">
        <v>4.7</v>
      </c>
      <c r="K107" s="30">
        <v>11703</v>
      </c>
      <c r="L107" s="30">
        <v>-5</v>
      </c>
    </row>
    <row r="108" spans="1:12" x14ac:dyDescent="0.2">
      <c r="A108" s="63" t="s">
        <v>5750</v>
      </c>
      <c r="B108" s="30" t="s">
        <v>1532</v>
      </c>
      <c r="C108" s="30" t="s">
        <v>1534</v>
      </c>
      <c r="D108" s="30" t="s">
        <v>4583</v>
      </c>
      <c r="E108" s="30">
        <v>15</v>
      </c>
      <c r="F108" s="30">
        <v>-31</v>
      </c>
      <c r="G108" s="30">
        <v>8741.4</v>
      </c>
      <c r="H108" s="30">
        <v>-30.6</v>
      </c>
      <c r="I108" s="30">
        <v>28</v>
      </c>
      <c r="J108" s="30">
        <v>29.2</v>
      </c>
      <c r="K108" s="30">
        <v>11739</v>
      </c>
      <c r="L108" s="30">
        <v>-5</v>
      </c>
    </row>
    <row r="109" spans="1:12" x14ac:dyDescent="0.2">
      <c r="A109" s="63" t="s">
        <v>5750</v>
      </c>
      <c r="B109" s="30" t="s">
        <v>1517</v>
      </c>
      <c r="C109" s="30" t="s">
        <v>1519</v>
      </c>
      <c r="D109" s="30" t="s">
        <v>4276</v>
      </c>
      <c r="E109" s="30">
        <v>13</v>
      </c>
      <c r="F109" s="30">
        <v>-12.9</v>
      </c>
      <c r="G109" s="30">
        <v>8439.2999999999993</v>
      </c>
      <c r="H109" s="30">
        <v>-26.1</v>
      </c>
      <c r="I109" s="30">
        <v>32</v>
      </c>
      <c r="J109" s="30">
        <v>18.3</v>
      </c>
      <c r="K109" s="30">
        <v>11434</v>
      </c>
      <c r="L109" s="30">
        <v>-2</v>
      </c>
    </row>
    <row r="110" spans="1:12" x14ac:dyDescent="0.2">
      <c r="A110" s="63" t="s">
        <v>5750</v>
      </c>
      <c r="B110" s="30" t="s">
        <v>1502</v>
      </c>
      <c r="C110" s="30" t="s">
        <v>1504</v>
      </c>
      <c r="D110" s="30" t="s">
        <v>4272</v>
      </c>
      <c r="E110" s="30">
        <v>21</v>
      </c>
      <c r="F110" s="30">
        <v>-85.2</v>
      </c>
      <c r="G110" s="30">
        <v>11178.6</v>
      </c>
      <c r="H110" s="30">
        <v>-67.400000000000006</v>
      </c>
      <c r="I110" s="30">
        <v>41</v>
      </c>
      <c r="J110" s="30">
        <v>-6.2</v>
      </c>
      <c r="K110" s="30">
        <v>12059</v>
      </c>
      <c r="L110" s="30">
        <v>-8</v>
      </c>
    </row>
    <row r="111" spans="1:12" x14ac:dyDescent="0.2">
      <c r="A111" s="63" t="s">
        <v>5750</v>
      </c>
      <c r="B111" s="30" t="s">
        <v>1442</v>
      </c>
      <c r="C111" s="30" t="s">
        <v>1444</v>
      </c>
      <c r="D111" s="30" t="s">
        <v>4637</v>
      </c>
      <c r="E111" s="30">
        <v>16</v>
      </c>
      <c r="F111" s="30">
        <v>-5.5</v>
      </c>
      <c r="G111" s="30">
        <v>9276</v>
      </c>
      <c r="H111" s="30">
        <v>9.6</v>
      </c>
      <c r="I111" s="30">
        <v>38</v>
      </c>
      <c r="J111" s="30">
        <v>17.600000000000001</v>
      </c>
      <c r="K111" s="30">
        <v>11604</v>
      </c>
      <c r="L111" s="30">
        <v>-2</v>
      </c>
    </row>
    <row r="112" spans="1:12" x14ac:dyDescent="0.2">
      <c r="A112" s="63" t="s">
        <v>5750</v>
      </c>
      <c r="B112" s="30" t="s">
        <v>2501</v>
      </c>
      <c r="C112" s="30" t="s">
        <v>2503</v>
      </c>
      <c r="D112" s="30" t="s">
        <v>4278</v>
      </c>
      <c r="E112" s="30">
        <v>11</v>
      </c>
      <c r="F112" s="30">
        <v>27.5</v>
      </c>
      <c r="G112" s="30">
        <v>6600.1</v>
      </c>
      <c r="H112" s="30">
        <v>35.700000000000003</v>
      </c>
      <c r="I112" s="30">
        <v>47</v>
      </c>
      <c r="J112" s="30">
        <v>-3.1</v>
      </c>
      <c r="K112" s="30">
        <v>11820</v>
      </c>
      <c r="L112" s="30">
        <v>-3</v>
      </c>
    </row>
    <row r="113" spans="1:12" x14ac:dyDescent="0.2">
      <c r="A113" s="63" t="s">
        <v>5750</v>
      </c>
      <c r="B113" s="30" t="s">
        <v>2459</v>
      </c>
      <c r="C113" s="30" t="s">
        <v>2461</v>
      </c>
      <c r="D113" s="30" t="s">
        <v>4257</v>
      </c>
      <c r="E113" s="30">
        <v>16</v>
      </c>
      <c r="F113" s="30">
        <v>-5.5</v>
      </c>
      <c r="G113" s="30">
        <v>9240.1</v>
      </c>
      <c r="H113" s="30">
        <v>10</v>
      </c>
      <c r="I113" s="30">
        <v>26</v>
      </c>
      <c r="J113" s="30">
        <v>45</v>
      </c>
      <c r="K113" s="30">
        <v>11014</v>
      </c>
      <c r="L113" s="30">
        <v>4</v>
      </c>
    </row>
    <row r="114" spans="1:12" x14ac:dyDescent="0.2">
      <c r="A114" s="63" t="s">
        <v>5750</v>
      </c>
      <c r="B114" s="30" t="s">
        <v>2438</v>
      </c>
      <c r="C114" s="30" t="s">
        <v>2440</v>
      </c>
      <c r="D114" s="30" t="s">
        <v>4601</v>
      </c>
      <c r="E114" s="30">
        <v>12</v>
      </c>
      <c r="F114" s="30">
        <v>20.9</v>
      </c>
      <c r="G114" s="30">
        <v>7798.1</v>
      </c>
      <c r="H114" s="30">
        <v>24</v>
      </c>
      <c r="I114" s="30">
        <v>28</v>
      </c>
      <c r="J114" s="30">
        <v>40.5</v>
      </c>
      <c r="K114" s="30">
        <v>11869</v>
      </c>
      <c r="L114" s="30">
        <v>-4</v>
      </c>
    </row>
    <row r="115" spans="1:12" x14ac:dyDescent="0.2">
      <c r="A115" s="63" t="s">
        <v>5750</v>
      </c>
      <c r="B115" s="30" t="s">
        <v>2204</v>
      </c>
      <c r="C115" s="30" t="s">
        <v>2206</v>
      </c>
      <c r="D115" s="30" t="s">
        <v>4292</v>
      </c>
      <c r="E115" s="30">
        <v>22</v>
      </c>
      <c r="F115" s="30">
        <v>-45.1</v>
      </c>
      <c r="G115" s="30">
        <v>16695.7</v>
      </c>
      <c r="H115" s="30">
        <v>-62.7</v>
      </c>
      <c r="I115" s="30">
        <v>46</v>
      </c>
      <c r="J115" s="30">
        <v>-0.8</v>
      </c>
      <c r="K115" s="30">
        <v>12280</v>
      </c>
      <c r="L115" s="30">
        <v>-8</v>
      </c>
    </row>
    <row r="116" spans="1:12" x14ac:dyDescent="0.2">
      <c r="A116" s="63" t="s">
        <v>5750</v>
      </c>
      <c r="B116" s="30" t="s">
        <v>2159</v>
      </c>
      <c r="C116" s="30" t="s">
        <v>2161</v>
      </c>
      <c r="D116" s="30" t="s">
        <v>4209</v>
      </c>
      <c r="E116" s="30">
        <v>17</v>
      </c>
      <c r="F116" s="30">
        <v>-12.1</v>
      </c>
      <c r="G116" s="30">
        <v>9402.7999999999993</v>
      </c>
      <c r="H116" s="30">
        <v>8.4</v>
      </c>
      <c r="I116" s="30">
        <v>37</v>
      </c>
      <c r="J116" s="30">
        <v>19.8</v>
      </c>
      <c r="K116" s="30">
        <v>12117</v>
      </c>
      <c r="L116" s="30">
        <v>-6</v>
      </c>
    </row>
    <row r="117" spans="1:12" x14ac:dyDescent="0.2">
      <c r="A117" s="63" t="s">
        <v>5750</v>
      </c>
      <c r="B117" s="30" t="s">
        <v>2150</v>
      </c>
      <c r="C117" s="30" t="s">
        <v>2152</v>
      </c>
      <c r="D117" s="30" t="s">
        <v>4636</v>
      </c>
      <c r="E117" s="30">
        <v>13</v>
      </c>
      <c r="F117" s="30">
        <v>14.3</v>
      </c>
      <c r="G117" s="30">
        <v>13790.5</v>
      </c>
      <c r="H117" s="30">
        <v>-34.4</v>
      </c>
      <c r="I117" s="30">
        <v>37</v>
      </c>
      <c r="J117" s="30">
        <v>19.8</v>
      </c>
      <c r="K117" s="30">
        <v>11376</v>
      </c>
      <c r="L117" s="30">
        <v>0</v>
      </c>
    </row>
    <row r="118" spans="1:12" x14ac:dyDescent="0.2">
      <c r="A118" s="63" t="s">
        <v>5750</v>
      </c>
      <c r="B118" s="30" t="s">
        <v>2081</v>
      </c>
      <c r="C118" s="30" t="s">
        <v>2083</v>
      </c>
      <c r="D118" s="30" t="s">
        <v>4646</v>
      </c>
      <c r="E118" s="30">
        <v>19</v>
      </c>
      <c r="F118" s="30">
        <v>-25.3</v>
      </c>
      <c r="G118" s="30">
        <v>11947.2</v>
      </c>
      <c r="H118" s="30">
        <v>-16.399999999999999</v>
      </c>
      <c r="I118" s="30">
        <v>39</v>
      </c>
      <c r="J118" s="30">
        <v>15.3</v>
      </c>
      <c r="K118" s="30">
        <v>10208</v>
      </c>
      <c r="L118" s="30">
        <v>11</v>
      </c>
    </row>
    <row r="119" spans="1:12" x14ac:dyDescent="0.2">
      <c r="A119" s="63" t="s">
        <v>5750</v>
      </c>
      <c r="B119" s="30" t="s">
        <v>2054</v>
      </c>
      <c r="C119" s="30" t="s">
        <v>2056</v>
      </c>
      <c r="D119" s="30" t="s">
        <v>4222</v>
      </c>
      <c r="E119" s="30">
        <v>11</v>
      </c>
      <c r="F119" s="30">
        <v>27.5</v>
      </c>
      <c r="G119" s="30">
        <v>5577.3</v>
      </c>
      <c r="H119" s="30">
        <v>45.7</v>
      </c>
      <c r="I119" s="30">
        <v>25</v>
      </c>
      <c r="J119" s="30">
        <v>47.3</v>
      </c>
      <c r="K119" s="30">
        <v>11307</v>
      </c>
      <c r="L119" s="30">
        <v>1</v>
      </c>
    </row>
    <row r="120" spans="1:12" x14ac:dyDescent="0.2">
      <c r="A120" s="63" t="s">
        <v>5750</v>
      </c>
      <c r="B120" s="30" t="s">
        <v>1787</v>
      </c>
      <c r="C120" s="30" t="s">
        <v>1789</v>
      </c>
      <c r="D120" s="30" t="s">
        <v>4686</v>
      </c>
      <c r="E120" s="30">
        <v>10</v>
      </c>
      <c r="F120" s="30">
        <v>14.2</v>
      </c>
      <c r="G120" s="30">
        <v>3894.9</v>
      </c>
      <c r="H120" s="30">
        <v>42.5</v>
      </c>
      <c r="I120" s="30">
        <v>44</v>
      </c>
      <c r="J120" s="30">
        <v>-14.4</v>
      </c>
      <c r="K120" s="30">
        <v>11766</v>
      </c>
      <c r="L120" s="30">
        <v>-5</v>
      </c>
    </row>
    <row r="121" spans="1:12" x14ac:dyDescent="0.2">
      <c r="A121" s="63" t="s">
        <v>5750</v>
      </c>
      <c r="B121" s="30" t="s">
        <v>1676</v>
      </c>
      <c r="C121" s="30" t="s">
        <v>1678</v>
      </c>
      <c r="D121" s="30" t="s">
        <v>4296</v>
      </c>
      <c r="E121" s="30">
        <v>16</v>
      </c>
      <c r="F121" s="30">
        <v>-40</v>
      </c>
      <c r="G121" s="30">
        <v>8656.7999999999993</v>
      </c>
      <c r="H121" s="30">
        <v>-29.3</v>
      </c>
      <c r="I121" s="30">
        <v>32</v>
      </c>
      <c r="J121" s="30">
        <v>18.3</v>
      </c>
      <c r="K121" s="30">
        <v>12112</v>
      </c>
      <c r="L121" s="30">
        <v>-8</v>
      </c>
    </row>
    <row r="122" spans="1:12" x14ac:dyDescent="0.2">
      <c r="A122" s="63" t="s">
        <v>5750</v>
      </c>
      <c r="B122" s="30" t="s">
        <v>1601</v>
      </c>
      <c r="C122" s="30" t="s">
        <v>1603</v>
      </c>
      <c r="D122" s="30" t="s">
        <v>4322</v>
      </c>
      <c r="E122" s="30">
        <v>15</v>
      </c>
      <c r="F122" s="30">
        <v>-31</v>
      </c>
      <c r="G122" s="30">
        <v>8751</v>
      </c>
      <c r="H122" s="30">
        <v>-30.8</v>
      </c>
      <c r="I122" s="30">
        <v>39</v>
      </c>
      <c r="J122" s="30">
        <v>-0.8</v>
      </c>
      <c r="K122" s="30">
        <v>11774</v>
      </c>
      <c r="L122" s="30">
        <v>-5</v>
      </c>
    </row>
    <row r="123" spans="1:12" x14ac:dyDescent="0.2">
      <c r="A123" s="63" t="s">
        <v>5750</v>
      </c>
      <c r="B123" s="30" t="s">
        <v>1553</v>
      </c>
      <c r="C123" s="30" t="s">
        <v>1555</v>
      </c>
      <c r="D123" s="30" t="s">
        <v>4643</v>
      </c>
      <c r="E123" s="30">
        <v>12</v>
      </c>
      <c r="F123" s="30">
        <v>-3.9</v>
      </c>
      <c r="G123" s="30">
        <v>7242.3</v>
      </c>
      <c r="H123" s="30">
        <v>-8</v>
      </c>
      <c r="I123" s="30">
        <v>24</v>
      </c>
      <c r="J123" s="30">
        <v>40.1</v>
      </c>
      <c r="K123" s="30">
        <v>11942</v>
      </c>
      <c r="L123" s="30">
        <v>-7</v>
      </c>
    </row>
    <row r="124" spans="1:12" x14ac:dyDescent="0.2">
      <c r="A124" s="63" t="s">
        <v>5750</v>
      </c>
      <c r="B124" s="30" t="s">
        <v>1511</v>
      </c>
      <c r="C124" s="30" t="s">
        <v>1513</v>
      </c>
      <c r="D124" s="30" t="s">
        <v>4315</v>
      </c>
      <c r="E124" s="30">
        <v>15</v>
      </c>
      <c r="F124" s="30">
        <v>-31</v>
      </c>
      <c r="G124" s="30">
        <v>7354.9</v>
      </c>
      <c r="H124" s="30">
        <v>-9.6999999999999993</v>
      </c>
      <c r="I124" s="30">
        <v>41</v>
      </c>
      <c r="J124" s="30">
        <v>-6.2</v>
      </c>
      <c r="K124" s="30">
        <v>12011</v>
      </c>
      <c r="L124" s="30">
        <v>-7</v>
      </c>
    </row>
    <row r="125" spans="1:12" x14ac:dyDescent="0.2">
      <c r="A125" s="63" t="s">
        <v>5750</v>
      </c>
      <c r="B125" s="30" t="s">
        <v>1472</v>
      </c>
      <c r="C125" s="30" t="s">
        <v>1474</v>
      </c>
      <c r="D125" s="30" t="s">
        <v>4273</v>
      </c>
      <c r="E125" s="30">
        <v>10</v>
      </c>
      <c r="F125" s="30">
        <v>14.2</v>
      </c>
      <c r="G125" s="30">
        <v>7141.2</v>
      </c>
      <c r="H125" s="30">
        <v>-6.5</v>
      </c>
      <c r="I125" s="30">
        <v>15</v>
      </c>
      <c r="J125" s="30">
        <v>64.599999999999994</v>
      </c>
      <c r="K125" s="30">
        <v>10522</v>
      </c>
      <c r="L125" s="30">
        <v>6</v>
      </c>
    </row>
    <row r="126" spans="1:12" x14ac:dyDescent="0.2">
      <c r="A126" s="63" t="s">
        <v>5750</v>
      </c>
      <c r="B126" s="30" t="s">
        <v>1451</v>
      </c>
      <c r="C126" s="30" t="s">
        <v>1453</v>
      </c>
      <c r="D126" s="30" t="s">
        <v>4281</v>
      </c>
      <c r="E126" s="30">
        <v>16</v>
      </c>
      <c r="F126" s="30">
        <v>-40</v>
      </c>
      <c r="G126" s="30">
        <v>7462.1</v>
      </c>
      <c r="H126" s="30">
        <v>-11.3</v>
      </c>
      <c r="I126" s="30">
        <v>29</v>
      </c>
      <c r="J126" s="30">
        <v>26.5</v>
      </c>
      <c r="K126" s="30">
        <v>11667</v>
      </c>
      <c r="L126" s="30">
        <v>-4</v>
      </c>
    </row>
    <row r="127" spans="1:12" x14ac:dyDescent="0.2">
      <c r="A127" s="63" t="s">
        <v>5750</v>
      </c>
      <c r="B127" s="30" t="s">
        <v>2432</v>
      </c>
      <c r="C127" s="30" t="s">
        <v>2434</v>
      </c>
      <c r="D127" s="30" t="s">
        <v>4455</v>
      </c>
      <c r="E127" s="30">
        <v>15</v>
      </c>
      <c r="F127" s="30">
        <v>1.1000000000000001</v>
      </c>
      <c r="G127" s="30">
        <v>13491.7</v>
      </c>
      <c r="H127" s="30">
        <v>-31.5</v>
      </c>
      <c r="I127" s="30">
        <v>19</v>
      </c>
      <c r="J127" s="30">
        <v>61.1</v>
      </c>
      <c r="K127" s="30">
        <v>11385</v>
      </c>
      <c r="L127" s="30">
        <v>0</v>
      </c>
    </row>
    <row r="128" spans="1:12" x14ac:dyDescent="0.2">
      <c r="A128" s="63" t="s">
        <v>5750</v>
      </c>
      <c r="B128" s="30" t="s">
        <v>1901</v>
      </c>
      <c r="C128" s="30" t="s">
        <v>1903</v>
      </c>
      <c r="D128" s="30" t="s">
        <v>4135</v>
      </c>
      <c r="E128" s="30">
        <v>7</v>
      </c>
      <c r="F128" s="30">
        <v>41.3</v>
      </c>
      <c r="G128" s="30">
        <v>2667.5</v>
      </c>
      <c r="H128" s="30">
        <v>61.1</v>
      </c>
      <c r="I128" s="30">
        <v>32</v>
      </c>
      <c r="J128" s="30">
        <v>18.3</v>
      </c>
      <c r="K128" s="30">
        <v>10086</v>
      </c>
      <c r="L128" s="30">
        <v>10</v>
      </c>
    </row>
    <row r="129" spans="1:12" x14ac:dyDescent="0.2">
      <c r="A129" s="63" t="s">
        <v>5750</v>
      </c>
      <c r="B129" s="30" t="s">
        <v>1826</v>
      </c>
      <c r="C129" s="30" t="s">
        <v>1828</v>
      </c>
      <c r="D129" s="30" t="s">
        <v>4717</v>
      </c>
      <c r="E129" s="30">
        <v>12</v>
      </c>
      <c r="F129" s="30">
        <v>-3.9</v>
      </c>
      <c r="G129" s="30">
        <v>8488.1</v>
      </c>
      <c r="H129" s="30">
        <v>-26.8</v>
      </c>
      <c r="I129" s="30">
        <v>25</v>
      </c>
      <c r="J129" s="30">
        <v>37.4</v>
      </c>
      <c r="K129" s="30">
        <v>11800</v>
      </c>
      <c r="L129" s="30">
        <v>-5</v>
      </c>
    </row>
    <row r="130" spans="1:12" x14ac:dyDescent="0.2">
      <c r="A130" s="63" t="s">
        <v>5750</v>
      </c>
      <c r="B130" s="30" t="s">
        <v>1460</v>
      </c>
      <c r="C130" s="30" t="s">
        <v>1462</v>
      </c>
      <c r="D130" s="30" t="s">
        <v>4132</v>
      </c>
      <c r="E130" s="30">
        <v>7</v>
      </c>
      <c r="F130" s="30">
        <v>41.3</v>
      </c>
      <c r="G130" s="30">
        <v>5554.4</v>
      </c>
      <c r="H130" s="30">
        <v>17.5</v>
      </c>
      <c r="I130" s="30">
        <v>12</v>
      </c>
      <c r="J130" s="30">
        <v>72.8</v>
      </c>
      <c r="K130" s="30">
        <v>9574</v>
      </c>
      <c r="L130" s="30">
        <v>14</v>
      </c>
    </row>
    <row r="131" spans="1:12" x14ac:dyDescent="0.2">
      <c r="A131" s="63" t="s">
        <v>5750</v>
      </c>
      <c r="B131" s="30" t="s">
        <v>2573</v>
      </c>
      <c r="C131" s="30" t="s">
        <v>2575</v>
      </c>
      <c r="D131" s="30" t="s">
        <v>4679</v>
      </c>
      <c r="E131" s="30">
        <v>4</v>
      </c>
      <c r="F131" s="30">
        <v>73.599999999999994</v>
      </c>
      <c r="G131" s="30">
        <v>4224.5</v>
      </c>
      <c r="H131" s="30">
        <v>58.8</v>
      </c>
      <c r="I131" s="30">
        <v>35</v>
      </c>
      <c r="J131" s="30">
        <v>24.4</v>
      </c>
      <c r="K131" s="30">
        <v>10411</v>
      </c>
      <c r="L131" s="30">
        <v>9</v>
      </c>
    </row>
    <row r="132" spans="1:12" x14ac:dyDescent="0.2">
      <c r="A132" s="63" t="s">
        <v>5750</v>
      </c>
      <c r="B132" s="30" t="s">
        <v>2549</v>
      </c>
      <c r="C132" s="30" t="s">
        <v>2551</v>
      </c>
      <c r="D132" s="30" t="s">
        <v>4334</v>
      </c>
      <c r="E132" s="30">
        <v>8</v>
      </c>
      <c r="F132" s="30">
        <v>47.3</v>
      </c>
      <c r="G132" s="30">
        <v>3775.4</v>
      </c>
      <c r="H132" s="30">
        <v>63.2</v>
      </c>
      <c r="I132" s="30">
        <v>26</v>
      </c>
      <c r="J132" s="30">
        <v>45</v>
      </c>
      <c r="K132" s="30">
        <v>12067</v>
      </c>
      <c r="L132" s="30">
        <v>-6</v>
      </c>
    </row>
    <row r="133" spans="1:12" x14ac:dyDescent="0.2">
      <c r="A133" s="63" t="s">
        <v>5750</v>
      </c>
      <c r="B133" s="30" t="s">
        <v>2543</v>
      </c>
      <c r="C133" s="30" t="s">
        <v>2545</v>
      </c>
      <c r="D133" s="30" t="s">
        <v>4383</v>
      </c>
      <c r="E133" s="30">
        <v>10</v>
      </c>
      <c r="F133" s="30">
        <v>34.1</v>
      </c>
      <c r="G133" s="30">
        <v>5065.3</v>
      </c>
      <c r="H133" s="30">
        <v>50.6</v>
      </c>
      <c r="I133" s="30">
        <v>31</v>
      </c>
      <c r="J133" s="30">
        <v>33.6</v>
      </c>
      <c r="K133" s="30">
        <v>11790</v>
      </c>
      <c r="L133" s="30">
        <v>-3</v>
      </c>
    </row>
    <row r="134" spans="1:12" x14ac:dyDescent="0.2">
      <c r="A134" s="63" t="s">
        <v>5750</v>
      </c>
      <c r="B134" s="30" t="s">
        <v>2540</v>
      </c>
      <c r="C134" s="30" t="s">
        <v>2542</v>
      </c>
      <c r="D134" s="30" t="s">
        <v>4631</v>
      </c>
      <c r="E134" s="30">
        <v>10</v>
      </c>
      <c r="F134" s="30">
        <v>34.1</v>
      </c>
      <c r="G134" s="30">
        <v>6439.3</v>
      </c>
      <c r="H134" s="30">
        <v>37.299999999999997</v>
      </c>
      <c r="I134" s="30">
        <v>25</v>
      </c>
      <c r="J134" s="30">
        <v>47.3</v>
      </c>
      <c r="K134" s="30">
        <v>11893</v>
      </c>
      <c r="L134" s="30">
        <v>-4</v>
      </c>
    </row>
    <row r="135" spans="1:12" x14ac:dyDescent="0.2">
      <c r="A135" s="63" t="s">
        <v>5750</v>
      </c>
      <c r="B135" s="30" t="s">
        <v>2519</v>
      </c>
      <c r="C135" s="30" t="s">
        <v>2521</v>
      </c>
      <c r="D135" s="30" t="s">
        <v>4617</v>
      </c>
      <c r="E135" s="30">
        <v>14</v>
      </c>
      <c r="F135" s="30">
        <v>7.7</v>
      </c>
      <c r="G135" s="30">
        <v>4693.3999999999996</v>
      </c>
      <c r="H135" s="30">
        <v>54.3</v>
      </c>
      <c r="I135" s="30">
        <v>28</v>
      </c>
      <c r="J135" s="30">
        <v>40.5</v>
      </c>
      <c r="K135" s="30">
        <v>11783</v>
      </c>
      <c r="L135" s="30">
        <v>-3</v>
      </c>
    </row>
    <row r="136" spans="1:12" x14ac:dyDescent="0.2">
      <c r="A136" s="63" t="s">
        <v>5750</v>
      </c>
      <c r="B136" s="30" t="s">
        <v>2513</v>
      </c>
      <c r="C136" s="30" t="s">
        <v>2515</v>
      </c>
      <c r="D136" s="30" t="s">
        <v>4624</v>
      </c>
      <c r="E136" s="30">
        <v>28</v>
      </c>
      <c r="F136" s="30">
        <v>-84.6</v>
      </c>
      <c r="G136" s="30">
        <v>16313.3</v>
      </c>
      <c r="H136" s="30">
        <v>-59</v>
      </c>
      <c r="I136" s="30">
        <v>31</v>
      </c>
      <c r="J136" s="30">
        <v>33.6</v>
      </c>
      <c r="K136" s="30">
        <v>12255</v>
      </c>
      <c r="L136" s="30">
        <v>-7</v>
      </c>
    </row>
    <row r="137" spans="1:12" x14ac:dyDescent="0.2">
      <c r="A137" s="63" t="s">
        <v>5750</v>
      </c>
      <c r="B137" s="30" t="s">
        <v>2507</v>
      </c>
      <c r="C137" s="30" t="s">
        <v>2509</v>
      </c>
      <c r="D137" s="30" t="s">
        <v>4628</v>
      </c>
      <c r="E137" s="30">
        <v>15</v>
      </c>
      <c r="F137" s="30">
        <v>1.1000000000000001</v>
      </c>
      <c r="G137" s="30">
        <v>9123.7999999999993</v>
      </c>
      <c r="H137" s="30">
        <v>11.1</v>
      </c>
      <c r="I137" s="30">
        <v>38</v>
      </c>
      <c r="J137" s="30">
        <v>17.600000000000001</v>
      </c>
      <c r="K137" s="30">
        <v>11728</v>
      </c>
      <c r="L137" s="30">
        <v>-3</v>
      </c>
    </row>
    <row r="138" spans="1:12" x14ac:dyDescent="0.2">
      <c r="A138" s="63" t="s">
        <v>5750</v>
      </c>
      <c r="B138" s="30" t="s">
        <v>2492</v>
      </c>
      <c r="C138" s="30" t="s">
        <v>2494</v>
      </c>
      <c r="D138" s="30" t="s">
        <v>4394</v>
      </c>
      <c r="E138" s="30">
        <v>18</v>
      </c>
      <c r="F138" s="30">
        <v>-18.7</v>
      </c>
      <c r="G138" s="30">
        <v>15866.5</v>
      </c>
      <c r="H138" s="30">
        <v>-54.6</v>
      </c>
      <c r="I138" s="30">
        <v>45</v>
      </c>
      <c r="J138" s="30">
        <v>1.5</v>
      </c>
      <c r="K138" s="30">
        <v>12389</v>
      </c>
      <c r="L138" s="30">
        <v>-8</v>
      </c>
    </row>
    <row r="139" spans="1:12" x14ac:dyDescent="0.2">
      <c r="A139" s="63" t="s">
        <v>5750</v>
      </c>
      <c r="B139" s="30" t="s">
        <v>2468</v>
      </c>
      <c r="C139" s="30" t="s">
        <v>2470</v>
      </c>
      <c r="D139" s="30" t="s">
        <v>4357</v>
      </c>
      <c r="E139" s="30">
        <v>16</v>
      </c>
      <c r="F139" s="30">
        <v>-5.5</v>
      </c>
      <c r="G139" s="30">
        <v>7858.3</v>
      </c>
      <c r="H139" s="30">
        <v>23.4</v>
      </c>
      <c r="I139" s="30">
        <v>31</v>
      </c>
      <c r="J139" s="30">
        <v>33.6</v>
      </c>
      <c r="K139" s="30">
        <v>12182</v>
      </c>
      <c r="L139" s="30">
        <v>-7</v>
      </c>
    </row>
    <row r="140" spans="1:12" x14ac:dyDescent="0.2">
      <c r="A140" s="63" t="s">
        <v>5750</v>
      </c>
      <c r="B140" s="30" t="s">
        <v>2429</v>
      </c>
      <c r="C140" s="30" t="s">
        <v>2431</v>
      </c>
      <c r="D140" s="30" t="s">
        <v>4704</v>
      </c>
      <c r="E140" s="30">
        <v>21</v>
      </c>
      <c r="F140" s="30">
        <v>-38.5</v>
      </c>
      <c r="G140" s="30">
        <v>14084.3</v>
      </c>
      <c r="H140" s="30">
        <v>-37.200000000000003</v>
      </c>
      <c r="I140" s="30">
        <v>26</v>
      </c>
      <c r="J140" s="30">
        <v>45</v>
      </c>
      <c r="K140" s="30">
        <v>11172</v>
      </c>
      <c r="L140" s="30">
        <v>2</v>
      </c>
    </row>
    <row r="141" spans="1:12" x14ac:dyDescent="0.2">
      <c r="A141" s="63" t="s">
        <v>5750</v>
      </c>
      <c r="B141" s="30" t="s">
        <v>2426</v>
      </c>
      <c r="C141" s="30" t="s">
        <v>2428</v>
      </c>
      <c r="D141" s="30" t="s">
        <v>4613</v>
      </c>
      <c r="E141" s="30">
        <v>9</v>
      </c>
      <c r="F141" s="30">
        <v>40.700000000000003</v>
      </c>
      <c r="G141" s="30">
        <v>4904.3999999999996</v>
      </c>
      <c r="H141" s="30">
        <v>52.2</v>
      </c>
      <c r="I141" s="30">
        <v>27</v>
      </c>
      <c r="J141" s="30">
        <v>42.7</v>
      </c>
      <c r="K141" s="30">
        <v>11917</v>
      </c>
      <c r="L141" s="30">
        <v>-4</v>
      </c>
    </row>
    <row r="142" spans="1:12" x14ac:dyDescent="0.2">
      <c r="A142" s="63" t="s">
        <v>5750</v>
      </c>
      <c r="B142" s="30" t="s">
        <v>2411</v>
      </c>
      <c r="C142" s="30" t="s">
        <v>2413</v>
      </c>
      <c r="D142" s="30" t="s">
        <v>4373</v>
      </c>
      <c r="E142" s="30">
        <v>20</v>
      </c>
      <c r="F142" s="30">
        <v>-31.9</v>
      </c>
      <c r="G142" s="30">
        <v>18518.400000000001</v>
      </c>
      <c r="H142" s="30">
        <v>-80.5</v>
      </c>
      <c r="I142" s="30">
        <v>36</v>
      </c>
      <c r="J142" s="30">
        <v>22.1</v>
      </c>
      <c r="K142" s="30">
        <v>11391</v>
      </c>
      <c r="L142" s="30">
        <v>0</v>
      </c>
    </row>
    <row r="143" spans="1:12" x14ac:dyDescent="0.2">
      <c r="A143" s="63" t="s">
        <v>5750</v>
      </c>
      <c r="B143" s="30" t="s">
        <v>2378</v>
      </c>
      <c r="C143" s="30" t="s">
        <v>2380</v>
      </c>
      <c r="D143" s="30" t="s">
        <v>4309</v>
      </c>
      <c r="E143" s="30">
        <v>17</v>
      </c>
      <c r="F143" s="30">
        <v>-12.1</v>
      </c>
      <c r="G143" s="30">
        <v>11052.6</v>
      </c>
      <c r="H143" s="30">
        <v>-7.7</v>
      </c>
      <c r="I143" s="30">
        <v>24</v>
      </c>
      <c r="J143" s="30">
        <v>49.6</v>
      </c>
      <c r="K143" s="30">
        <v>11528</v>
      </c>
      <c r="L143" s="30">
        <v>-1</v>
      </c>
    </row>
    <row r="144" spans="1:12" x14ac:dyDescent="0.2">
      <c r="A144" s="63" t="s">
        <v>5750</v>
      </c>
      <c r="B144" s="30" t="s">
        <v>2375</v>
      </c>
      <c r="C144" s="30" t="s">
        <v>2377</v>
      </c>
      <c r="D144" s="30" t="s">
        <v>4307</v>
      </c>
      <c r="E144" s="30">
        <v>12</v>
      </c>
      <c r="F144" s="30">
        <v>20.9</v>
      </c>
      <c r="G144" s="30">
        <v>9039.2000000000007</v>
      </c>
      <c r="H144" s="30">
        <v>11.9</v>
      </c>
      <c r="I144" s="30">
        <v>33</v>
      </c>
      <c r="J144" s="30">
        <v>29</v>
      </c>
      <c r="K144" s="30">
        <v>11687</v>
      </c>
      <c r="L144" s="30">
        <v>-2</v>
      </c>
    </row>
    <row r="145" spans="1:12" x14ac:dyDescent="0.2">
      <c r="A145" s="63" t="s">
        <v>5750</v>
      </c>
      <c r="B145" s="30" t="s">
        <v>2321</v>
      </c>
      <c r="C145" s="30" t="s">
        <v>2323</v>
      </c>
      <c r="D145" s="30" t="s">
        <v>4362</v>
      </c>
      <c r="E145" s="30">
        <v>13</v>
      </c>
      <c r="F145" s="30">
        <v>14.3</v>
      </c>
      <c r="G145" s="30">
        <v>9080.1</v>
      </c>
      <c r="H145" s="30">
        <v>11.5</v>
      </c>
      <c r="I145" s="30">
        <v>35</v>
      </c>
      <c r="J145" s="30">
        <v>24.4</v>
      </c>
      <c r="K145" s="30">
        <v>10427</v>
      </c>
      <c r="L145" s="30">
        <v>9</v>
      </c>
    </row>
    <row r="146" spans="1:12" x14ac:dyDescent="0.2">
      <c r="A146" s="63" t="s">
        <v>5750</v>
      </c>
      <c r="B146" s="30" t="s">
        <v>2318</v>
      </c>
      <c r="C146" s="30" t="s">
        <v>2320</v>
      </c>
      <c r="D146" s="30" t="s">
        <v>4395</v>
      </c>
      <c r="E146" s="30">
        <v>14</v>
      </c>
      <c r="F146" s="30">
        <v>7.7</v>
      </c>
      <c r="G146" s="30">
        <v>8659.5</v>
      </c>
      <c r="H146" s="30">
        <v>15.6</v>
      </c>
      <c r="I146" s="30">
        <v>18</v>
      </c>
      <c r="J146" s="30">
        <v>63.4</v>
      </c>
      <c r="K146" s="30">
        <v>9795</v>
      </c>
      <c r="L146" s="30">
        <v>14</v>
      </c>
    </row>
    <row r="147" spans="1:12" x14ac:dyDescent="0.2">
      <c r="A147" s="63" t="s">
        <v>5750</v>
      </c>
      <c r="B147" s="30" t="s">
        <v>2306</v>
      </c>
      <c r="C147" s="30" t="s">
        <v>2308</v>
      </c>
      <c r="D147" s="30" t="s">
        <v>4615</v>
      </c>
      <c r="E147" s="30">
        <v>24</v>
      </c>
      <c r="F147" s="30">
        <v>-58.2</v>
      </c>
      <c r="G147" s="30">
        <v>16969.7</v>
      </c>
      <c r="H147" s="30">
        <v>-65.400000000000006</v>
      </c>
      <c r="I147" s="30">
        <v>25</v>
      </c>
      <c r="J147" s="30">
        <v>47.3</v>
      </c>
      <c r="K147" s="30">
        <v>11006</v>
      </c>
      <c r="L147" s="30">
        <v>4</v>
      </c>
    </row>
    <row r="148" spans="1:12" x14ac:dyDescent="0.2">
      <c r="A148" s="63" t="s">
        <v>5750</v>
      </c>
      <c r="B148" s="30" t="s">
        <v>2297</v>
      </c>
      <c r="C148" s="30" t="s">
        <v>2299</v>
      </c>
      <c r="D148" s="30" t="s">
        <v>4403</v>
      </c>
      <c r="E148" s="30">
        <v>15</v>
      </c>
      <c r="F148" s="30">
        <v>1.1000000000000001</v>
      </c>
      <c r="G148" s="30">
        <v>10635.7</v>
      </c>
      <c r="H148" s="30">
        <v>-3.6</v>
      </c>
      <c r="I148" s="30">
        <v>37</v>
      </c>
      <c r="J148" s="30">
        <v>19.8</v>
      </c>
      <c r="K148" s="30">
        <v>10963</v>
      </c>
      <c r="L148" s="30">
        <v>4</v>
      </c>
    </row>
    <row r="149" spans="1:12" x14ac:dyDescent="0.2">
      <c r="A149" s="63" t="s">
        <v>5750</v>
      </c>
      <c r="B149" s="30" t="s">
        <v>2294</v>
      </c>
      <c r="C149" s="30" t="s">
        <v>2296</v>
      </c>
      <c r="D149" s="30" t="s">
        <v>4329</v>
      </c>
      <c r="E149" s="30">
        <v>8</v>
      </c>
      <c r="F149" s="30">
        <v>47.3</v>
      </c>
      <c r="G149" s="30">
        <v>6381.3</v>
      </c>
      <c r="H149" s="30">
        <v>37.799999999999997</v>
      </c>
      <c r="I149" s="30">
        <v>32</v>
      </c>
      <c r="J149" s="30">
        <v>31.3</v>
      </c>
      <c r="K149" s="30">
        <v>10164</v>
      </c>
      <c r="L149" s="30">
        <v>11</v>
      </c>
    </row>
    <row r="150" spans="1:12" x14ac:dyDescent="0.2">
      <c r="A150" s="63" t="s">
        <v>5750</v>
      </c>
      <c r="B150" s="30" t="s">
        <v>2270</v>
      </c>
      <c r="C150" s="30" t="s">
        <v>2272</v>
      </c>
      <c r="D150" s="30" t="s">
        <v>4339</v>
      </c>
      <c r="E150" s="30">
        <v>14</v>
      </c>
      <c r="F150" s="30">
        <v>7.7</v>
      </c>
      <c r="G150" s="30">
        <v>8010</v>
      </c>
      <c r="H150" s="30">
        <v>21.9</v>
      </c>
      <c r="I150" s="30">
        <v>36</v>
      </c>
      <c r="J150" s="30">
        <v>22.1</v>
      </c>
      <c r="K150" s="30">
        <v>11654</v>
      </c>
      <c r="L150" s="30">
        <v>-2</v>
      </c>
    </row>
    <row r="151" spans="1:12" x14ac:dyDescent="0.2">
      <c r="A151" s="63" t="s">
        <v>5750</v>
      </c>
      <c r="B151" s="30" t="s">
        <v>2264</v>
      </c>
      <c r="C151" s="30" t="s">
        <v>2266</v>
      </c>
      <c r="D151" s="30" t="s">
        <v>4585</v>
      </c>
      <c r="E151" s="30">
        <v>17</v>
      </c>
      <c r="F151" s="30">
        <v>-12.1</v>
      </c>
      <c r="G151" s="30">
        <v>10650</v>
      </c>
      <c r="H151" s="30">
        <v>-3.8</v>
      </c>
      <c r="I151" s="30">
        <v>29</v>
      </c>
      <c r="J151" s="30">
        <v>38.200000000000003</v>
      </c>
      <c r="K151" s="30">
        <v>11152</v>
      </c>
      <c r="L151" s="30">
        <v>2</v>
      </c>
    </row>
    <row r="152" spans="1:12" x14ac:dyDescent="0.2">
      <c r="A152" s="63" t="s">
        <v>5750</v>
      </c>
      <c r="B152" s="30" t="s">
        <v>2252</v>
      </c>
      <c r="C152" s="30" t="s">
        <v>2254</v>
      </c>
      <c r="D152" s="30" t="s">
        <v>4630</v>
      </c>
      <c r="E152" s="30">
        <v>9</v>
      </c>
      <c r="F152" s="30">
        <v>40.700000000000003</v>
      </c>
      <c r="G152" s="30">
        <v>3320.8</v>
      </c>
      <c r="H152" s="30">
        <v>67.599999999999994</v>
      </c>
      <c r="I152" s="30">
        <v>30</v>
      </c>
      <c r="J152" s="30">
        <v>35.9</v>
      </c>
      <c r="K152" s="30">
        <v>11276</v>
      </c>
      <c r="L152" s="30">
        <v>1</v>
      </c>
    </row>
    <row r="153" spans="1:12" x14ac:dyDescent="0.2">
      <c r="A153" s="63" t="s">
        <v>5750</v>
      </c>
      <c r="B153" s="30" t="s">
        <v>2240</v>
      </c>
      <c r="C153" s="30" t="s">
        <v>2242</v>
      </c>
      <c r="D153" s="30" t="s">
        <v>4587</v>
      </c>
      <c r="E153" s="30">
        <v>14</v>
      </c>
      <c r="F153" s="30">
        <v>7.7</v>
      </c>
      <c r="G153" s="30">
        <v>10913.8</v>
      </c>
      <c r="H153" s="30">
        <v>-6.4</v>
      </c>
      <c r="I153" s="30">
        <v>23</v>
      </c>
      <c r="J153" s="30">
        <v>51.9</v>
      </c>
      <c r="K153" s="30">
        <v>12157</v>
      </c>
      <c r="L153" s="30">
        <v>-6</v>
      </c>
    </row>
    <row r="154" spans="1:12" x14ac:dyDescent="0.2">
      <c r="A154" s="63" t="s">
        <v>5750</v>
      </c>
      <c r="B154" s="30" t="s">
        <v>2225</v>
      </c>
      <c r="C154" s="30" t="s">
        <v>2227</v>
      </c>
      <c r="D154" s="30" t="s">
        <v>4622</v>
      </c>
      <c r="E154" s="30">
        <v>14</v>
      </c>
      <c r="F154" s="30">
        <v>7.7</v>
      </c>
      <c r="G154" s="30">
        <v>10569.1</v>
      </c>
      <c r="H154" s="30">
        <v>-3</v>
      </c>
      <c r="I154" s="30">
        <v>32</v>
      </c>
      <c r="J154" s="30">
        <v>31.3</v>
      </c>
      <c r="K154" s="30">
        <v>12086</v>
      </c>
      <c r="L154" s="30">
        <v>-6</v>
      </c>
    </row>
    <row r="155" spans="1:12" x14ac:dyDescent="0.2">
      <c r="A155" s="63" t="s">
        <v>5750</v>
      </c>
      <c r="B155" s="30" t="s">
        <v>2195</v>
      </c>
      <c r="C155" s="30" t="s">
        <v>2197</v>
      </c>
      <c r="D155" s="30" t="s">
        <v>4648</v>
      </c>
      <c r="E155" s="30">
        <v>13</v>
      </c>
      <c r="F155" s="30">
        <v>14.3</v>
      </c>
      <c r="G155" s="30">
        <v>7189.9</v>
      </c>
      <c r="H155" s="30">
        <v>29.9</v>
      </c>
      <c r="I155" s="30">
        <v>42</v>
      </c>
      <c r="J155" s="30">
        <v>8.4</v>
      </c>
      <c r="K155" s="30">
        <v>11959</v>
      </c>
      <c r="L155" s="30">
        <v>-5</v>
      </c>
    </row>
    <row r="156" spans="1:12" x14ac:dyDescent="0.2">
      <c r="A156" s="63" t="s">
        <v>5750</v>
      </c>
      <c r="B156" s="30" t="s">
        <v>2165</v>
      </c>
      <c r="C156" s="30" t="s">
        <v>2167</v>
      </c>
      <c r="D156" s="30" t="s">
        <v>4343</v>
      </c>
      <c r="E156" s="30">
        <v>6</v>
      </c>
      <c r="F156" s="30">
        <v>60.4</v>
      </c>
      <c r="G156" s="30">
        <v>1374</v>
      </c>
      <c r="H156" s="30">
        <v>86.6</v>
      </c>
      <c r="I156" s="30">
        <v>10</v>
      </c>
      <c r="J156" s="30">
        <v>81.7</v>
      </c>
      <c r="K156" s="30">
        <v>11653</v>
      </c>
      <c r="L156" s="30">
        <v>-2</v>
      </c>
    </row>
    <row r="157" spans="1:12" x14ac:dyDescent="0.2">
      <c r="A157" s="63" t="s">
        <v>5750</v>
      </c>
      <c r="B157" s="30" t="s">
        <v>2138</v>
      </c>
      <c r="C157" s="30" t="s">
        <v>2140</v>
      </c>
      <c r="D157" s="30" t="s">
        <v>4616</v>
      </c>
      <c r="E157" s="30">
        <v>9</v>
      </c>
      <c r="F157" s="30">
        <v>40.700000000000003</v>
      </c>
      <c r="G157" s="30">
        <v>6556</v>
      </c>
      <c r="H157" s="30">
        <v>36.1</v>
      </c>
      <c r="I157" s="30">
        <v>16</v>
      </c>
      <c r="J157" s="30">
        <v>67.900000000000006</v>
      </c>
      <c r="K157" s="30">
        <v>11594</v>
      </c>
      <c r="L157" s="30">
        <v>-2</v>
      </c>
    </row>
    <row r="158" spans="1:12" x14ac:dyDescent="0.2">
      <c r="A158" s="63" t="s">
        <v>5750</v>
      </c>
      <c r="B158" s="30" t="s">
        <v>2135</v>
      </c>
      <c r="C158" s="30" t="s">
        <v>2137</v>
      </c>
      <c r="D158" s="30" t="s">
        <v>4384</v>
      </c>
      <c r="E158" s="30">
        <v>11</v>
      </c>
      <c r="F158" s="30">
        <v>27.5</v>
      </c>
      <c r="G158" s="30">
        <v>5795.7</v>
      </c>
      <c r="H158" s="30">
        <v>43.5</v>
      </c>
      <c r="I158" s="30">
        <v>22</v>
      </c>
      <c r="J158" s="30">
        <v>54.2</v>
      </c>
      <c r="K158" s="30">
        <v>10948</v>
      </c>
      <c r="L158" s="30">
        <v>4</v>
      </c>
    </row>
    <row r="159" spans="1:12" x14ac:dyDescent="0.2">
      <c r="A159" s="63" t="s">
        <v>5750</v>
      </c>
      <c r="B159" s="30" t="s">
        <v>2132</v>
      </c>
      <c r="C159" s="30" t="s">
        <v>2134</v>
      </c>
      <c r="D159" s="30" t="s">
        <v>4683</v>
      </c>
      <c r="E159" s="30">
        <v>14</v>
      </c>
      <c r="F159" s="30">
        <v>7.7</v>
      </c>
      <c r="G159" s="30">
        <v>6381.8</v>
      </c>
      <c r="H159" s="30">
        <v>37.799999999999997</v>
      </c>
      <c r="I159" s="30">
        <v>29</v>
      </c>
      <c r="J159" s="30">
        <v>38.200000000000003</v>
      </c>
      <c r="K159" s="30">
        <v>11365</v>
      </c>
      <c r="L159" s="30">
        <v>0</v>
      </c>
    </row>
    <row r="160" spans="1:12" x14ac:dyDescent="0.2">
      <c r="A160" s="63" t="s">
        <v>5750</v>
      </c>
      <c r="B160" s="30" t="s">
        <v>2102</v>
      </c>
      <c r="C160" s="30" t="s">
        <v>2104</v>
      </c>
      <c r="D160" s="30" t="s">
        <v>4626</v>
      </c>
      <c r="E160" s="30">
        <v>13</v>
      </c>
      <c r="F160" s="30">
        <v>14.3</v>
      </c>
      <c r="G160" s="30">
        <v>9194.6</v>
      </c>
      <c r="H160" s="30">
        <v>10.4</v>
      </c>
      <c r="I160" s="30">
        <v>42</v>
      </c>
      <c r="J160" s="30">
        <v>8.4</v>
      </c>
      <c r="K160" s="30">
        <v>11575</v>
      </c>
      <c r="L160" s="30">
        <v>-1</v>
      </c>
    </row>
    <row r="161" spans="1:12" x14ac:dyDescent="0.2">
      <c r="A161" s="63" t="s">
        <v>5750</v>
      </c>
      <c r="B161" s="30" t="s">
        <v>2090</v>
      </c>
      <c r="C161" s="30" t="s">
        <v>2092</v>
      </c>
      <c r="D161" s="30" t="s">
        <v>4385</v>
      </c>
      <c r="E161" s="30">
        <v>13</v>
      </c>
      <c r="F161" s="30">
        <v>14.3</v>
      </c>
      <c r="G161" s="30">
        <v>6464.5</v>
      </c>
      <c r="H161" s="30">
        <v>37</v>
      </c>
      <c r="I161" s="30">
        <v>25</v>
      </c>
      <c r="J161" s="30">
        <v>47.3</v>
      </c>
      <c r="K161" s="30">
        <v>10924</v>
      </c>
      <c r="L161" s="30">
        <v>4</v>
      </c>
    </row>
    <row r="162" spans="1:12" x14ac:dyDescent="0.2">
      <c r="A162" s="63" t="s">
        <v>5750</v>
      </c>
      <c r="B162" s="30" t="s">
        <v>2015</v>
      </c>
      <c r="C162" s="30" t="s">
        <v>2017</v>
      </c>
      <c r="D162" s="30" t="s">
        <v>4335</v>
      </c>
      <c r="E162" s="30">
        <v>14</v>
      </c>
      <c r="F162" s="30">
        <v>7.7</v>
      </c>
      <c r="G162" s="30">
        <v>4616.1000000000004</v>
      </c>
      <c r="H162" s="30">
        <v>55</v>
      </c>
      <c r="I162" s="30">
        <v>36</v>
      </c>
      <c r="J162" s="30">
        <v>22.1</v>
      </c>
      <c r="K162" s="30">
        <v>10597</v>
      </c>
      <c r="L162" s="30">
        <v>7</v>
      </c>
    </row>
    <row r="163" spans="1:12" x14ac:dyDescent="0.2">
      <c r="A163" s="63" t="s">
        <v>5750</v>
      </c>
      <c r="B163" s="30" t="s">
        <v>2003</v>
      </c>
      <c r="C163" s="30" t="s">
        <v>2005</v>
      </c>
      <c r="D163" s="30" t="s">
        <v>4692</v>
      </c>
      <c r="E163" s="30">
        <v>13</v>
      </c>
      <c r="F163" s="30">
        <v>-12.9</v>
      </c>
      <c r="G163" s="30">
        <v>6546.4</v>
      </c>
      <c r="H163" s="30">
        <v>2.5</v>
      </c>
      <c r="I163" s="30">
        <v>30</v>
      </c>
      <c r="J163" s="30">
        <v>23.7</v>
      </c>
      <c r="K163" s="30">
        <v>11709</v>
      </c>
      <c r="L163" s="30">
        <v>-5</v>
      </c>
    </row>
    <row r="164" spans="1:12" x14ac:dyDescent="0.2">
      <c r="A164" s="63" t="s">
        <v>5750</v>
      </c>
      <c r="B164" s="30" t="s">
        <v>1970</v>
      </c>
      <c r="C164" s="30" t="s">
        <v>1972</v>
      </c>
      <c r="D164" s="30" t="s">
        <v>4620</v>
      </c>
      <c r="E164" s="30">
        <v>5</v>
      </c>
      <c r="F164" s="30">
        <v>59.4</v>
      </c>
      <c r="G164" s="30">
        <v>3609.9</v>
      </c>
      <c r="H164" s="30">
        <v>46.8</v>
      </c>
      <c r="I164" s="30">
        <v>17</v>
      </c>
      <c r="J164" s="30">
        <v>59.1</v>
      </c>
      <c r="K164" s="30">
        <v>11684</v>
      </c>
      <c r="L164" s="30">
        <v>-4</v>
      </c>
    </row>
    <row r="165" spans="1:12" x14ac:dyDescent="0.2">
      <c r="A165" s="63" t="s">
        <v>5750</v>
      </c>
      <c r="B165" s="30" t="s">
        <v>1967</v>
      </c>
      <c r="C165" s="30" t="s">
        <v>1969</v>
      </c>
      <c r="D165" s="30" t="s">
        <v>4695</v>
      </c>
      <c r="E165" s="30">
        <v>15</v>
      </c>
      <c r="F165" s="30">
        <v>-31</v>
      </c>
      <c r="G165" s="30">
        <v>8697.7000000000007</v>
      </c>
      <c r="H165" s="30">
        <v>-30</v>
      </c>
      <c r="I165" s="30">
        <v>43</v>
      </c>
      <c r="J165" s="30">
        <v>-11.7</v>
      </c>
      <c r="K165" s="30">
        <v>11647</v>
      </c>
      <c r="L165" s="30">
        <v>-4</v>
      </c>
    </row>
    <row r="166" spans="1:12" x14ac:dyDescent="0.2">
      <c r="A166" s="63" t="s">
        <v>5750</v>
      </c>
      <c r="B166" s="30" t="s">
        <v>1964</v>
      </c>
      <c r="C166" s="30" t="s">
        <v>1966</v>
      </c>
      <c r="D166" s="30" t="s">
        <v>4677</v>
      </c>
      <c r="E166" s="30">
        <v>13</v>
      </c>
      <c r="F166" s="30">
        <v>-12.9</v>
      </c>
      <c r="G166" s="30">
        <v>6214.5</v>
      </c>
      <c r="H166" s="30">
        <v>7.5</v>
      </c>
      <c r="I166" s="30">
        <v>31</v>
      </c>
      <c r="J166" s="30">
        <v>21</v>
      </c>
      <c r="K166" s="30">
        <v>11881</v>
      </c>
      <c r="L166" s="30">
        <v>-6</v>
      </c>
    </row>
    <row r="167" spans="1:12" x14ac:dyDescent="0.2">
      <c r="A167" s="63" t="s">
        <v>5750</v>
      </c>
      <c r="B167" s="30" t="s">
        <v>1961</v>
      </c>
      <c r="C167" s="30" t="s">
        <v>1963</v>
      </c>
      <c r="D167" s="30" t="s">
        <v>4358</v>
      </c>
      <c r="E167" s="30">
        <v>11</v>
      </c>
      <c r="F167" s="30">
        <v>5.2</v>
      </c>
      <c r="G167" s="30">
        <v>3735.9</v>
      </c>
      <c r="H167" s="30">
        <v>44.9</v>
      </c>
      <c r="I167" s="30">
        <v>29</v>
      </c>
      <c r="J167" s="30">
        <v>26.5</v>
      </c>
      <c r="K167" s="30">
        <v>11174</v>
      </c>
      <c r="L167" s="30">
        <v>0</v>
      </c>
    </row>
    <row r="168" spans="1:12" x14ac:dyDescent="0.2">
      <c r="A168" s="63" t="s">
        <v>5750</v>
      </c>
      <c r="B168" s="30" t="s">
        <v>1952</v>
      </c>
      <c r="C168" s="30" t="s">
        <v>1954</v>
      </c>
      <c r="D168" s="30" t="s">
        <v>4682</v>
      </c>
      <c r="E168" s="30">
        <v>11</v>
      </c>
      <c r="F168" s="30">
        <v>5.2</v>
      </c>
      <c r="G168" s="30">
        <v>8115.3</v>
      </c>
      <c r="H168" s="30">
        <v>-21.2</v>
      </c>
      <c r="I168" s="30">
        <v>29</v>
      </c>
      <c r="J168" s="30">
        <v>26.5</v>
      </c>
      <c r="K168" s="30">
        <v>11845</v>
      </c>
      <c r="L168" s="30">
        <v>-6</v>
      </c>
    </row>
    <row r="169" spans="1:12" x14ac:dyDescent="0.2">
      <c r="A169" s="63" t="s">
        <v>5750</v>
      </c>
      <c r="B169" s="30" t="s">
        <v>1913</v>
      </c>
      <c r="C169" s="30" t="s">
        <v>1915</v>
      </c>
      <c r="D169" s="30" t="s">
        <v>4382</v>
      </c>
      <c r="E169" s="30">
        <v>12</v>
      </c>
      <c r="F169" s="30">
        <v>-3.9</v>
      </c>
      <c r="G169" s="30">
        <v>4913.1000000000004</v>
      </c>
      <c r="H169" s="30">
        <v>27.2</v>
      </c>
      <c r="I169" s="30">
        <v>33</v>
      </c>
      <c r="J169" s="30">
        <v>15.6</v>
      </c>
      <c r="K169" s="30">
        <v>12320</v>
      </c>
      <c r="L169" s="30">
        <v>-10</v>
      </c>
    </row>
    <row r="170" spans="1:12" x14ac:dyDescent="0.2">
      <c r="A170" s="63" t="s">
        <v>5750</v>
      </c>
      <c r="B170" s="30" t="s">
        <v>1898</v>
      </c>
      <c r="C170" s="30" t="s">
        <v>1900</v>
      </c>
      <c r="D170" s="30" t="s">
        <v>4632</v>
      </c>
      <c r="E170" s="30">
        <v>14</v>
      </c>
      <c r="F170" s="30">
        <v>-21.9</v>
      </c>
      <c r="G170" s="30">
        <v>11114.2</v>
      </c>
      <c r="H170" s="30">
        <v>-66.400000000000006</v>
      </c>
      <c r="I170" s="30">
        <v>33</v>
      </c>
      <c r="J170" s="30">
        <v>15.6</v>
      </c>
      <c r="K170" s="30">
        <v>11476</v>
      </c>
      <c r="L170" s="30">
        <v>-3</v>
      </c>
    </row>
    <row r="171" spans="1:12" x14ac:dyDescent="0.2">
      <c r="A171" s="63" t="s">
        <v>5750</v>
      </c>
      <c r="B171" s="30" t="s">
        <v>1886</v>
      </c>
      <c r="C171" s="30" t="s">
        <v>1888</v>
      </c>
      <c r="D171" s="30" t="s">
        <v>4353</v>
      </c>
      <c r="E171" s="30">
        <v>14</v>
      </c>
      <c r="F171" s="30">
        <v>-21.9</v>
      </c>
      <c r="G171" s="30">
        <v>8362.6</v>
      </c>
      <c r="H171" s="30">
        <v>-24.9</v>
      </c>
      <c r="I171" s="30">
        <v>50</v>
      </c>
      <c r="J171" s="30">
        <v>-30.7</v>
      </c>
      <c r="K171" s="30">
        <v>12672</v>
      </c>
      <c r="L171" s="30">
        <v>-13</v>
      </c>
    </row>
    <row r="172" spans="1:12" x14ac:dyDescent="0.2">
      <c r="A172" s="63" t="s">
        <v>5750</v>
      </c>
      <c r="B172" s="30" t="s">
        <v>1850</v>
      </c>
      <c r="C172" s="30" t="s">
        <v>1852</v>
      </c>
      <c r="D172" s="30" t="s">
        <v>4331</v>
      </c>
      <c r="E172" s="30">
        <v>9</v>
      </c>
      <c r="F172" s="30">
        <v>23.2</v>
      </c>
      <c r="G172" s="30">
        <v>4788.5</v>
      </c>
      <c r="H172" s="30">
        <v>29.1</v>
      </c>
      <c r="I172" s="30">
        <v>66</v>
      </c>
      <c r="J172" s="30">
        <v>-74.3</v>
      </c>
      <c r="K172" s="30">
        <v>12000</v>
      </c>
      <c r="L172" s="30">
        <v>-7</v>
      </c>
    </row>
    <row r="173" spans="1:12" x14ac:dyDescent="0.2">
      <c r="A173" s="63" t="s">
        <v>5750</v>
      </c>
      <c r="B173" s="30" t="s">
        <v>1847</v>
      </c>
      <c r="C173" s="30" t="s">
        <v>1849</v>
      </c>
      <c r="D173" s="30" t="s">
        <v>4330</v>
      </c>
      <c r="E173" s="30">
        <v>16</v>
      </c>
      <c r="F173" s="30">
        <v>-40</v>
      </c>
      <c r="G173" s="30">
        <v>8451.2999999999993</v>
      </c>
      <c r="H173" s="30">
        <v>-26.2</v>
      </c>
      <c r="I173" s="30">
        <v>33</v>
      </c>
      <c r="J173" s="30">
        <v>15.6</v>
      </c>
      <c r="K173" s="30">
        <v>12089</v>
      </c>
      <c r="L173" s="30">
        <v>-8</v>
      </c>
    </row>
    <row r="174" spans="1:12" x14ac:dyDescent="0.2">
      <c r="A174" s="63" t="s">
        <v>5750</v>
      </c>
      <c r="B174" s="30" t="s">
        <v>1838</v>
      </c>
      <c r="C174" s="30" t="s">
        <v>1840</v>
      </c>
      <c r="D174" s="30" t="s">
        <v>4691</v>
      </c>
      <c r="E174" s="30">
        <v>17</v>
      </c>
      <c r="F174" s="30">
        <v>-49</v>
      </c>
      <c r="G174" s="30">
        <v>7882.7</v>
      </c>
      <c r="H174" s="30">
        <v>-17.7</v>
      </c>
      <c r="I174" s="30">
        <v>37</v>
      </c>
      <c r="J174" s="30">
        <v>4.7</v>
      </c>
      <c r="K174" s="30">
        <v>10894</v>
      </c>
      <c r="L174" s="30">
        <v>3</v>
      </c>
    </row>
    <row r="175" spans="1:12" x14ac:dyDescent="0.2">
      <c r="A175" s="63" t="s">
        <v>5750</v>
      </c>
      <c r="B175" s="30" t="s">
        <v>1814</v>
      </c>
      <c r="C175" s="30" t="s">
        <v>1816</v>
      </c>
      <c r="D175" s="30" t="s">
        <v>4680</v>
      </c>
      <c r="E175" s="30">
        <v>14</v>
      </c>
      <c r="F175" s="30">
        <v>-21.9</v>
      </c>
      <c r="G175" s="30">
        <v>7480.9</v>
      </c>
      <c r="H175" s="30">
        <v>-11.6</v>
      </c>
      <c r="I175" s="30">
        <v>27</v>
      </c>
      <c r="J175" s="30">
        <v>31.9</v>
      </c>
      <c r="K175" s="30">
        <v>11332</v>
      </c>
      <c r="L175" s="30">
        <v>-1</v>
      </c>
    </row>
    <row r="176" spans="1:12" x14ac:dyDescent="0.2">
      <c r="A176" s="63" t="s">
        <v>5750</v>
      </c>
      <c r="B176" s="30" t="s">
        <v>1796</v>
      </c>
      <c r="C176" s="30" t="s">
        <v>1798</v>
      </c>
      <c r="D176" s="30" t="s">
        <v>4693</v>
      </c>
      <c r="E176" s="30">
        <v>10</v>
      </c>
      <c r="F176" s="30">
        <v>14.2</v>
      </c>
      <c r="G176" s="30">
        <v>4651.1000000000004</v>
      </c>
      <c r="H176" s="30">
        <v>31.1</v>
      </c>
      <c r="I176" s="30">
        <v>31</v>
      </c>
      <c r="J176" s="30">
        <v>21</v>
      </c>
      <c r="K176" s="30">
        <v>12651</v>
      </c>
      <c r="L176" s="30">
        <v>-13</v>
      </c>
    </row>
    <row r="177" spans="1:12" x14ac:dyDescent="0.2">
      <c r="A177" s="63" t="s">
        <v>5750</v>
      </c>
      <c r="B177" s="30" t="s">
        <v>1790</v>
      </c>
      <c r="C177" s="30" t="s">
        <v>1792</v>
      </c>
      <c r="D177" s="30" t="s">
        <v>4681</v>
      </c>
      <c r="E177" s="30">
        <v>12</v>
      </c>
      <c r="F177" s="30">
        <v>-3.9</v>
      </c>
      <c r="G177" s="30">
        <v>5470.7</v>
      </c>
      <c r="H177" s="30">
        <v>18.8</v>
      </c>
      <c r="I177" s="30">
        <v>34</v>
      </c>
      <c r="J177" s="30">
        <v>12.8</v>
      </c>
      <c r="K177" s="30">
        <v>11512</v>
      </c>
      <c r="L177" s="30">
        <v>-3</v>
      </c>
    </row>
    <row r="178" spans="1:12" x14ac:dyDescent="0.2">
      <c r="A178" s="63" t="s">
        <v>5750</v>
      </c>
      <c r="B178" s="30" t="s">
        <v>1751</v>
      </c>
      <c r="C178" s="30" t="s">
        <v>1753</v>
      </c>
      <c r="D178" s="30" t="s">
        <v>4332</v>
      </c>
      <c r="E178" s="30">
        <v>19</v>
      </c>
      <c r="F178" s="30">
        <v>-67.099999999999994</v>
      </c>
      <c r="G178" s="30">
        <v>10954.7</v>
      </c>
      <c r="H178" s="30">
        <v>-64</v>
      </c>
      <c r="I178" s="30">
        <v>53</v>
      </c>
      <c r="J178" s="30">
        <v>-38.9</v>
      </c>
      <c r="K178" s="30">
        <v>12354</v>
      </c>
      <c r="L178" s="30">
        <v>-10</v>
      </c>
    </row>
    <row r="179" spans="1:12" x14ac:dyDescent="0.2">
      <c r="A179" s="63" t="s">
        <v>5750</v>
      </c>
      <c r="B179" s="30" t="s">
        <v>1736</v>
      </c>
      <c r="C179" s="30" t="s">
        <v>1738</v>
      </c>
      <c r="D179" s="30" t="s">
        <v>4675</v>
      </c>
      <c r="E179" s="30">
        <v>21</v>
      </c>
      <c r="F179" s="30">
        <v>-85.2</v>
      </c>
      <c r="G179" s="30">
        <v>12160.5</v>
      </c>
      <c r="H179" s="30">
        <v>-82.2</v>
      </c>
      <c r="I179" s="30">
        <v>54</v>
      </c>
      <c r="J179" s="30">
        <v>-41.6</v>
      </c>
      <c r="K179" s="30">
        <v>12220</v>
      </c>
      <c r="L179" s="30">
        <v>-9</v>
      </c>
    </row>
    <row r="180" spans="1:12" x14ac:dyDescent="0.2">
      <c r="A180" s="63" t="s">
        <v>5750</v>
      </c>
      <c r="B180" s="30" t="s">
        <v>1715</v>
      </c>
      <c r="C180" s="30" t="s">
        <v>1717</v>
      </c>
      <c r="D180" s="30" t="s">
        <v>4397</v>
      </c>
      <c r="E180" s="30">
        <v>14</v>
      </c>
      <c r="F180" s="30">
        <v>-21.9</v>
      </c>
      <c r="G180" s="30">
        <v>7663.4</v>
      </c>
      <c r="H180" s="30">
        <v>-14.3</v>
      </c>
      <c r="I180" s="30">
        <v>26</v>
      </c>
      <c r="J180" s="30">
        <v>34.6</v>
      </c>
      <c r="K180" s="30">
        <v>12089</v>
      </c>
      <c r="L180" s="30">
        <v>-8</v>
      </c>
    </row>
    <row r="181" spans="1:12" x14ac:dyDescent="0.2">
      <c r="A181" s="63" t="s">
        <v>5750</v>
      </c>
      <c r="B181" s="30" t="s">
        <v>1706</v>
      </c>
      <c r="C181" s="30" t="s">
        <v>1708</v>
      </c>
      <c r="D181" s="30" t="s">
        <v>4336</v>
      </c>
      <c r="E181" s="30">
        <v>12</v>
      </c>
      <c r="F181" s="30">
        <v>-3.9</v>
      </c>
      <c r="G181" s="30">
        <v>6015.9</v>
      </c>
      <c r="H181" s="30">
        <v>10.5</v>
      </c>
      <c r="I181" s="30">
        <v>27</v>
      </c>
      <c r="J181" s="30">
        <v>31.9</v>
      </c>
      <c r="K181" s="30">
        <v>12277</v>
      </c>
      <c r="L181" s="30">
        <v>-10</v>
      </c>
    </row>
    <row r="182" spans="1:12" x14ac:dyDescent="0.2">
      <c r="A182" s="63" t="s">
        <v>5750</v>
      </c>
      <c r="B182" s="30" t="s">
        <v>1691</v>
      </c>
      <c r="C182" s="30" t="s">
        <v>1693</v>
      </c>
      <c r="D182" s="30" t="s">
        <v>4344</v>
      </c>
      <c r="E182" s="30">
        <v>16</v>
      </c>
      <c r="F182" s="30">
        <v>-40</v>
      </c>
      <c r="G182" s="30">
        <v>7286</v>
      </c>
      <c r="H182" s="30">
        <v>-8.6999999999999993</v>
      </c>
      <c r="I182" s="30">
        <v>31</v>
      </c>
      <c r="J182" s="30">
        <v>21</v>
      </c>
      <c r="K182" s="30">
        <v>11285</v>
      </c>
      <c r="L182" s="30">
        <v>-1</v>
      </c>
    </row>
    <row r="183" spans="1:12" x14ac:dyDescent="0.2">
      <c r="A183" s="63" t="s">
        <v>5750</v>
      </c>
      <c r="B183" s="30" t="s">
        <v>1667</v>
      </c>
      <c r="C183" s="30" t="s">
        <v>1669</v>
      </c>
      <c r="D183" s="30" t="s">
        <v>4328</v>
      </c>
      <c r="E183" s="30">
        <v>21</v>
      </c>
      <c r="F183" s="30">
        <v>-85.2</v>
      </c>
      <c r="G183" s="30">
        <v>9762.7999999999993</v>
      </c>
      <c r="H183" s="30">
        <v>-46</v>
      </c>
      <c r="I183" s="30">
        <v>29</v>
      </c>
      <c r="J183" s="30">
        <v>26.5</v>
      </c>
      <c r="K183" s="30">
        <v>12103</v>
      </c>
      <c r="L183" s="30">
        <v>-8</v>
      </c>
    </row>
    <row r="184" spans="1:12" x14ac:dyDescent="0.2">
      <c r="A184" s="63" t="s">
        <v>5750</v>
      </c>
      <c r="B184" s="30" t="s">
        <v>1664</v>
      </c>
      <c r="C184" s="30" t="s">
        <v>1666</v>
      </c>
      <c r="D184" s="30" t="s">
        <v>4342</v>
      </c>
      <c r="E184" s="30">
        <v>17</v>
      </c>
      <c r="F184" s="30">
        <v>-49</v>
      </c>
      <c r="G184" s="30">
        <v>8164</v>
      </c>
      <c r="H184" s="30">
        <v>-21.9</v>
      </c>
      <c r="I184" s="30">
        <v>22</v>
      </c>
      <c r="J184" s="30">
        <v>45.5</v>
      </c>
      <c r="K184" s="30">
        <v>11768</v>
      </c>
      <c r="L184" s="30">
        <v>-5</v>
      </c>
    </row>
    <row r="185" spans="1:12" x14ac:dyDescent="0.2">
      <c r="A185" s="63" t="s">
        <v>5750</v>
      </c>
      <c r="B185" s="30" t="s">
        <v>1628</v>
      </c>
      <c r="C185" s="30" t="s">
        <v>1630</v>
      </c>
      <c r="D185" s="30" t="s">
        <v>4356</v>
      </c>
      <c r="E185" s="30">
        <v>11</v>
      </c>
      <c r="F185" s="30">
        <v>5.2</v>
      </c>
      <c r="G185" s="30">
        <v>6871.4</v>
      </c>
      <c r="H185" s="30">
        <v>-2.4</v>
      </c>
      <c r="I185" s="30">
        <v>23</v>
      </c>
      <c r="J185" s="30">
        <v>42.8</v>
      </c>
      <c r="K185" s="30">
        <v>11712</v>
      </c>
      <c r="L185" s="30">
        <v>-5</v>
      </c>
    </row>
    <row r="186" spans="1:12" x14ac:dyDescent="0.2">
      <c r="A186" s="63" t="s">
        <v>5750</v>
      </c>
      <c r="B186" s="30" t="s">
        <v>1616</v>
      </c>
      <c r="C186" s="30" t="s">
        <v>1618</v>
      </c>
      <c r="D186" s="30" t="s">
        <v>4589</v>
      </c>
      <c r="E186" s="30">
        <v>7</v>
      </c>
      <c r="F186" s="30">
        <v>41.3</v>
      </c>
      <c r="G186" s="30">
        <v>4007.5</v>
      </c>
      <c r="H186" s="30">
        <v>40.799999999999997</v>
      </c>
      <c r="I186" s="30">
        <v>26</v>
      </c>
      <c r="J186" s="30">
        <v>34.6</v>
      </c>
      <c r="K186" s="30">
        <v>11804</v>
      </c>
      <c r="L186" s="30">
        <v>-6</v>
      </c>
    </row>
    <row r="187" spans="1:12" x14ac:dyDescent="0.2">
      <c r="A187" s="63" t="s">
        <v>5750</v>
      </c>
      <c r="B187" s="30" t="s">
        <v>1430</v>
      </c>
      <c r="C187" s="30" t="s">
        <v>1432</v>
      </c>
      <c r="D187" s="30" t="s">
        <v>4364</v>
      </c>
      <c r="E187" s="30">
        <v>11</v>
      </c>
      <c r="F187" s="30">
        <v>5.2</v>
      </c>
      <c r="G187" s="30">
        <v>6176.3</v>
      </c>
      <c r="H187" s="30">
        <v>8.1</v>
      </c>
      <c r="I187" s="30">
        <v>36</v>
      </c>
      <c r="J187" s="30">
        <v>7.4</v>
      </c>
      <c r="K187" s="30">
        <v>12164</v>
      </c>
      <c r="L187" s="30">
        <v>-9</v>
      </c>
    </row>
    <row r="188" spans="1:12" x14ac:dyDescent="0.2">
      <c r="A188" s="63" t="s">
        <v>5750</v>
      </c>
      <c r="B188" s="30" t="s">
        <v>1610</v>
      </c>
      <c r="C188" s="30" t="s">
        <v>1612</v>
      </c>
      <c r="D188" s="30" t="s">
        <v>4629</v>
      </c>
      <c r="E188" s="30">
        <v>19</v>
      </c>
      <c r="F188" s="30">
        <v>-67.099999999999994</v>
      </c>
      <c r="G188" s="30">
        <v>12048.3</v>
      </c>
      <c r="H188" s="30">
        <v>-80.5</v>
      </c>
      <c r="I188" s="30">
        <v>30</v>
      </c>
      <c r="J188" s="30">
        <v>23.7</v>
      </c>
      <c r="K188" s="30">
        <v>11959</v>
      </c>
      <c r="L188" s="30">
        <v>-7</v>
      </c>
    </row>
    <row r="189" spans="1:12" x14ac:dyDescent="0.2">
      <c r="A189" s="63" t="s">
        <v>5750</v>
      </c>
      <c r="B189" s="30" t="s">
        <v>1598</v>
      </c>
      <c r="C189" s="30" t="s">
        <v>1600</v>
      </c>
      <c r="D189" s="30" t="s">
        <v>4348</v>
      </c>
      <c r="E189" s="30">
        <v>26</v>
      </c>
      <c r="F189" s="30">
        <v>-130.30000000000001</v>
      </c>
      <c r="G189" s="30">
        <v>15612.7</v>
      </c>
      <c r="H189" s="30">
        <v>-134.4</v>
      </c>
      <c r="I189" s="30">
        <v>46</v>
      </c>
      <c r="J189" s="30">
        <v>-19.8</v>
      </c>
      <c r="K189" s="30">
        <v>11906</v>
      </c>
      <c r="L189" s="30">
        <v>-6</v>
      </c>
    </row>
    <row r="190" spans="1:12" x14ac:dyDescent="0.2">
      <c r="A190" s="63" t="s">
        <v>5750</v>
      </c>
      <c r="B190" s="30" t="s">
        <v>1595</v>
      </c>
      <c r="C190" s="30" t="s">
        <v>1597</v>
      </c>
      <c r="D190" s="30" t="s">
        <v>4381</v>
      </c>
      <c r="E190" s="30">
        <v>21</v>
      </c>
      <c r="F190" s="30">
        <v>-85.2</v>
      </c>
      <c r="G190" s="30">
        <v>11190.5</v>
      </c>
      <c r="H190" s="30">
        <v>-67.599999999999994</v>
      </c>
      <c r="I190" s="30">
        <v>32</v>
      </c>
      <c r="J190" s="30">
        <v>18.3</v>
      </c>
      <c r="K190" s="30">
        <v>12171</v>
      </c>
      <c r="L190" s="30">
        <v>-9</v>
      </c>
    </row>
    <row r="191" spans="1:12" x14ac:dyDescent="0.2">
      <c r="A191" s="63" t="s">
        <v>5750</v>
      </c>
      <c r="B191" s="30" t="s">
        <v>1565</v>
      </c>
      <c r="C191" s="30" t="s">
        <v>1567</v>
      </c>
      <c r="D191" s="30" t="s">
        <v>4588</v>
      </c>
      <c r="E191" s="30">
        <v>15</v>
      </c>
      <c r="F191" s="30">
        <v>-31</v>
      </c>
      <c r="G191" s="30">
        <v>11409.8</v>
      </c>
      <c r="H191" s="30">
        <v>-70.900000000000006</v>
      </c>
      <c r="I191" s="30">
        <v>26</v>
      </c>
      <c r="J191" s="30">
        <v>34.6</v>
      </c>
      <c r="K191" s="30">
        <v>11887</v>
      </c>
      <c r="L191" s="30">
        <v>-6</v>
      </c>
    </row>
    <row r="192" spans="1:12" x14ac:dyDescent="0.2">
      <c r="A192" s="63" t="s">
        <v>5750</v>
      </c>
      <c r="B192" s="30" t="s">
        <v>1562</v>
      </c>
      <c r="C192" s="30" t="s">
        <v>1564</v>
      </c>
      <c r="D192" s="30" t="s">
        <v>4698</v>
      </c>
      <c r="E192" s="30">
        <v>14</v>
      </c>
      <c r="F192" s="30">
        <v>-21.9</v>
      </c>
      <c r="G192" s="30">
        <v>8293.2000000000007</v>
      </c>
      <c r="H192" s="30">
        <v>-23.9</v>
      </c>
      <c r="I192" s="30">
        <v>23</v>
      </c>
      <c r="J192" s="30">
        <v>42.8</v>
      </c>
      <c r="K192" s="30">
        <v>12395</v>
      </c>
      <c r="L192" s="30">
        <v>-11</v>
      </c>
    </row>
    <row r="193" spans="1:12" x14ac:dyDescent="0.2">
      <c r="A193" s="63" t="s">
        <v>5750</v>
      </c>
      <c r="B193" s="30" t="s">
        <v>1559</v>
      </c>
      <c r="C193" s="30" t="s">
        <v>1561</v>
      </c>
      <c r="D193" s="30" t="s">
        <v>4390</v>
      </c>
      <c r="E193" s="30">
        <v>13</v>
      </c>
      <c r="F193" s="30">
        <v>-12.9</v>
      </c>
      <c r="G193" s="30">
        <v>6644.7</v>
      </c>
      <c r="H193" s="30">
        <v>1</v>
      </c>
      <c r="I193" s="30">
        <v>59</v>
      </c>
      <c r="J193" s="30">
        <v>-55.3</v>
      </c>
      <c r="K193" s="30">
        <v>12089</v>
      </c>
      <c r="L193" s="30">
        <v>-8</v>
      </c>
    </row>
    <row r="194" spans="1:12" x14ac:dyDescent="0.2">
      <c r="A194" s="63" t="s">
        <v>5750</v>
      </c>
      <c r="B194" s="30" t="s">
        <v>1523</v>
      </c>
      <c r="C194" s="30" t="s">
        <v>1525</v>
      </c>
      <c r="D194" s="30" t="s">
        <v>4391</v>
      </c>
      <c r="E194" s="30">
        <v>20</v>
      </c>
      <c r="F194" s="30">
        <v>-76.099999999999994</v>
      </c>
      <c r="G194" s="30">
        <v>13547.8</v>
      </c>
      <c r="H194" s="30">
        <v>-103.2</v>
      </c>
      <c r="I194" s="30">
        <v>58</v>
      </c>
      <c r="J194" s="30">
        <v>-52.5</v>
      </c>
      <c r="K194" s="30">
        <v>11892</v>
      </c>
      <c r="L194" s="30">
        <v>-6</v>
      </c>
    </row>
    <row r="195" spans="1:12" x14ac:dyDescent="0.2">
      <c r="A195" s="63" t="s">
        <v>5750</v>
      </c>
      <c r="B195" s="30" t="s">
        <v>1514</v>
      </c>
      <c r="C195" s="30" t="s">
        <v>1516</v>
      </c>
      <c r="D195" s="30" t="s">
        <v>4349</v>
      </c>
      <c r="E195" s="30">
        <v>8</v>
      </c>
      <c r="F195" s="30">
        <v>32.299999999999997</v>
      </c>
      <c r="G195" s="30">
        <v>3310.6</v>
      </c>
      <c r="H195" s="30">
        <v>51.4</v>
      </c>
      <c r="I195" s="30">
        <v>38</v>
      </c>
      <c r="J195" s="30">
        <v>1.9</v>
      </c>
      <c r="K195" s="30">
        <v>12092</v>
      </c>
      <c r="L195" s="30">
        <v>-8</v>
      </c>
    </row>
    <row r="196" spans="1:12" x14ac:dyDescent="0.2">
      <c r="A196" s="63" t="s">
        <v>5750</v>
      </c>
      <c r="B196" s="30" t="s">
        <v>1508</v>
      </c>
      <c r="C196" s="30" t="s">
        <v>1510</v>
      </c>
      <c r="D196" s="30" t="s">
        <v>4623</v>
      </c>
      <c r="E196" s="30">
        <v>15</v>
      </c>
      <c r="F196" s="30">
        <v>-31</v>
      </c>
      <c r="G196" s="30">
        <v>7627.1</v>
      </c>
      <c r="H196" s="30">
        <v>-13.8</v>
      </c>
      <c r="I196" s="30">
        <v>28</v>
      </c>
      <c r="J196" s="30">
        <v>29.2</v>
      </c>
      <c r="K196" s="30">
        <v>12325</v>
      </c>
      <c r="L196" s="30">
        <v>-10</v>
      </c>
    </row>
    <row r="197" spans="1:12" x14ac:dyDescent="0.2">
      <c r="A197" s="63" t="s">
        <v>5750</v>
      </c>
      <c r="B197" s="30" t="s">
        <v>1505</v>
      </c>
      <c r="C197" s="30" t="s">
        <v>1507</v>
      </c>
      <c r="D197" s="30" t="s">
        <v>4351</v>
      </c>
      <c r="E197" s="30">
        <v>16</v>
      </c>
      <c r="F197" s="30">
        <v>-40</v>
      </c>
      <c r="G197" s="30">
        <v>9173.9</v>
      </c>
      <c r="H197" s="30">
        <v>-37.200000000000003</v>
      </c>
      <c r="I197" s="30">
        <v>30</v>
      </c>
      <c r="J197" s="30">
        <v>23.7</v>
      </c>
      <c r="K197" s="30">
        <v>12313</v>
      </c>
      <c r="L197" s="30">
        <v>-10</v>
      </c>
    </row>
    <row r="198" spans="1:12" x14ac:dyDescent="0.2">
      <c r="A198" s="63" t="s">
        <v>5750</v>
      </c>
      <c r="B198" s="30" t="s">
        <v>1448</v>
      </c>
      <c r="C198" s="30" t="s">
        <v>1450</v>
      </c>
      <c r="D198" s="30" t="s">
        <v>4715</v>
      </c>
      <c r="E198" s="30">
        <v>9</v>
      </c>
      <c r="F198" s="30">
        <v>40.700000000000003</v>
      </c>
      <c r="G198" s="30">
        <v>6599.7</v>
      </c>
      <c r="H198" s="30">
        <v>35.700000000000003</v>
      </c>
      <c r="I198" s="30">
        <v>27</v>
      </c>
      <c r="J198" s="30">
        <v>42.7</v>
      </c>
      <c r="K198" s="30">
        <v>11380</v>
      </c>
      <c r="L198" s="30">
        <v>0</v>
      </c>
    </row>
    <row r="199" spans="1:12" x14ac:dyDescent="0.2">
      <c r="A199" s="63" t="s">
        <v>5750</v>
      </c>
      <c r="B199" s="30" t="s">
        <v>1958</v>
      </c>
      <c r="C199" s="30" t="s">
        <v>1960</v>
      </c>
      <c r="D199" s="30" t="s">
        <v>4653</v>
      </c>
      <c r="E199" s="30">
        <v>9</v>
      </c>
      <c r="F199" s="30">
        <v>23.2</v>
      </c>
      <c r="G199" s="30">
        <v>5684.9</v>
      </c>
      <c r="H199" s="30">
        <v>15.5</v>
      </c>
      <c r="I199" s="30">
        <v>27</v>
      </c>
      <c r="J199" s="30">
        <v>31.9</v>
      </c>
      <c r="K199" s="30">
        <v>11853</v>
      </c>
      <c r="L199" s="30">
        <v>-6</v>
      </c>
    </row>
    <row r="200" spans="1:12" x14ac:dyDescent="0.2">
      <c r="A200" s="63" t="s">
        <v>5750</v>
      </c>
      <c r="B200" s="30" t="s">
        <v>1637</v>
      </c>
      <c r="C200" s="30" t="s">
        <v>1639</v>
      </c>
      <c r="D200" s="30" t="s">
        <v>4094</v>
      </c>
      <c r="E200" s="30">
        <v>12</v>
      </c>
      <c r="F200" s="30">
        <v>-3.9</v>
      </c>
      <c r="G200" s="30">
        <v>4271.8</v>
      </c>
      <c r="H200" s="30">
        <v>36.9</v>
      </c>
      <c r="I200" s="30">
        <v>29</v>
      </c>
      <c r="J200" s="30">
        <v>26.5</v>
      </c>
      <c r="K200" s="30">
        <v>11555</v>
      </c>
      <c r="L200" s="30">
        <v>-3</v>
      </c>
    </row>
    <row r="201" spans="1:12" x14ac:dyDescent="0.2">
      <c r="A201" s="63" t="s">
        <v>5750</v>
      </c>
      <c r="B201" s="30" t="s">
        <v>2594</v>
      </c>
      <c r="C201" s="30" t="s">
        <v>2596</v>
      </c>
      <c r="D201" s="30" t="s">
        <v>4142</v>
      </c>
      <c r="E201" s="30">
        <v>16</v>
      </c>
      <c r="F201" s="30">
        <v>-40</v>
      </c>
      <c r="G201" s="30">
        <v>5521.7</v>
      </c>
      <c r="H201" s="30">
        <v>18</v>
      </c>
      <c r="I201" s="30">
        <v>22</v>
      </c>
      <c r="J201" s="30">
        <v>45.5</v>
      </c>
      <c r="K201" s="30">
        <v>11014</v>
      </c>
      <c r="L201" s="30">
        <v>2</v>
      </c>
    </row>
    <row r="202" spans="1:12" x14ac:dyDescent="0.2">
      <c r="A202" s="63" t="s">
        <v>5750</v>
      </c>
      <c r="B202" s="30" t="s">
        <v>2591</v>
      </c>
      <c r="C202" s="30" t="s">
        <v>2593</v>
      </c>
      <c r="D202" s="30" t="s">
        <v>4634</v>
      </c>
      <c r="E202" s="30">
        <v>14</v>
      </c>
      <c r="F202" s="30">
        <v>7.7</v>
      </c>
      <c r="G202" s="30">
        <v>6669.6</v>
      </c>
      <c r="H202" s="30">
        <v>35</v>
      </c>
      <c r="I202" s="30">
        <v>28</v>
      </c>
      <c r="J202" s="30">
        <v>40.5</v>
      </c>
      <c r="K202" s="30">
        <v>11742</v>
      </c>
      <c r="L202" s="30">
        <v>-3</v>
      </c>
    </row>
    <row r="203" spans="1:12" x14ac:dyDescent="0.2">
      <c r="A203" s="63" t="s">
        <v>5750</v>
      </c>
      <c r="B203" s="30" t="s">
        <v>2402</v>
      </c>
      <c r="C203" s="30" t="s">
        <v>2404</v>
      </c>
      <c r="D203" s="30" t="s">
        <v>4098</v>
      </c>
      <c r="E203" s="30">
        <v>15</v>
      </c>
      <c r="F203" s="30">
        <v>1.1000000000000001</v>
      </c>
      <c r="G203" s="30">
        <v>8681.6</v>
      </c>
      <c r="H203" s="30">
        <v>15.4</v>
      </c>
      <c r="I203" s="30">
        <v>29</v>
      </c>
      <c r="J203" s="30">
        <v>38.200000000000003</v>
      </c>
      <c r="K203" s="30">
        <v>10968</v>
      </c>
      <c r="L203" s="30">
        <v>4</v>
      </c>
    </row>
    <row r="204" spans="1:12" x14ac:dyDescent="0.2">
      <c r="A204" s="63" t="s">
        <v>5750</v>
      </c>
      <c r="B204" s="30" t="s">
        <v>2381</v>
      </c>
      <c r="C204" s="30" t="s">
        <v>2383</v>
      </c>
      <c r="D204" s="30" t="s">
        <v>4143</v>
      </c>
      <c r="E204" s="30">
        <v>13</v>
      </c>
      <c r="F204" s="30">
        <v>14.3</v>
      </c>
      <c r="G204" s="30">
        <v>10439</v>
      </c>
      <c r="H204" s="30">
        <v>-1.7</v>
      </c>
      <c r="I204" s="30">
        <v>37</v>
      </c>
      <c r="J204" s="30">
        <v>19.8</v>
      </c>
      <c r="K204" s="30">
        <v>11589</v>
      </c>
      <c r="L204" s="30">
        <v>-1</v>
      </c>
    </row>
    <row r="205" spans="1:12" x14ac:dyDescent="0.2">
      <c r="A205" s="63" t="s">
        <v>5750</v>
      </c>
      <c r="B205" s="30" t="s">
        <v>2372</v>
      </c>
      <c r="C205" s="30" t="s">
        <v>2374</v>
      </c>
      <c r="D205" s="30" t="s">
        <v>4133</v>
      </c>
      <c r="E205" s="30">
        <v>7</v>
      </c>
      <c r="F205" s="30">
        <v>53.8</v>
      </c>
      <c r="G205" s="30">
        <v>6108.7</v>
      </c>
      <c r="H205" s="30">
        <v>40.5</v>
      </c>
      <c r="I205" s="30">
        <v>21</v>
      </c>
      <c r="J205" s="30">
        <v>56.5</v>
      </c>
      <c r="K205" s="30">
        <v>10880</v>
      </c>
      <c r="L205" s="30">
        <v>5</v>
      </c>
    </row>
    <row r="206" spans="1:12" x14ac:dyDescent="0.2">
      <c r="A206" s="63" t="s">
        <v>5750</v>
      </c>
      <c r="B206" s="30" t="s">
        <v>2324</v>
      </c>
      <c r="C206" s="30" t="s">
        <v>2326</v>
      </c>
      <c r="D206" s="30" t="s">
        <v>4123</v>
      </c>
      <c r="E206" s="30">
        <v>11</v>
      </c>
      <c r="F206" s="30">
        <v>27.5</v>
      </c>
      <c r="G206" s="30">
        <v>5935</v>
      </c>
      <c r="H206" s="30">
        <v>42.2</v>
      </c>
      <c r="I206" s="30">
        <v>18</v>
      </c>
      <c r="J206" s="30">
        <v>63.4</v>
      </c>
      <c r="K206" s="30">
        <v>10648</v>
      </c>
      <c r="L206" s="30">
        <v>7</v>
      </c>
    </row>
    <row r="207" spans="1:12" x14ac:dyDescent="0.2">
      <c r="A207" s="63" t="s">
        <v>5750</v>
      </c>
      <c r="B207" s="30" t="s">
        <v>2282</v>
      </c>
      <c r="C207" s="30" t="s">
        <v>2284</v>
      </c>
      <c r="D207" s="30" t="s">
        <v>4449</v>
      </c>
      <c r="E207" s="30">
        <v>17</v>
      </c>
      <c r="F207" s="30">
        <v>-12.1</v>
      </c>
      <c r="G207" s="30">
        <v>15255.5</v>
      </c>
      <c r="H207" s="30">
        <v>-48.7</v>
      </c>
      <c r="I207" s="30">
        <v>33</v>
      </c>
      <c r="J207" s="30">
        <v>29</v>
      </c>
      <c r="K207" s="30">
        <v>11421</v>
      </c>
      <c r="L207" s="30">
        <v>0</v>
      </c>
    </row>
    <row r="208" spans="1:12" x14ac:dyDescent="0.2">
      <c r="A208" s="63" t="s">
        <v>5750</v>
      </c>
      <c r="B208" s="30" t="s">
        <v>2219</v>
      </c>
      <c r="C208" s="30" t="s">
        <v>2221</v>
      </c>
      <c r="D208" s="30" t="s">
        <v>4684</v>
      </c>
      <c r="E208" s="30">
        <v>10</v>
      </c>
      <c r="F208" s="30">
        <v>34.1</v>
      </c>
      <c r="G208" s="30">
        <v>4569.3</v>
      </c>
      <c r="H208" s="30">
        <v>55.5</v>
      </c>
      <c r="I208" s="30">
        <v>20</v>
      </c>
      <c r="J208" s="30">
        <v>58.8</v>
      </c>
      <c r="K208" s="30">
        <v>11034</v>
      </c>
      <c r="L208" s="30">
        <v>3</v>
      </c>
    </row>
    <row r="209" spans="1:12" x14ac:dyDescent="0.2">
      <c r="A209" s="63" t="s">
        <v>5750</v>
      </c>
      <c r="B209" s="30" t="s">
        <v>2216</v>
      </c>
      <c r="C209" s="30" t="s">
        <v>2218</v>
      </c>
      <c r="D209" s="30" t="s">
        <v>4145</v>
      </c>
      <c r="E209" s="30">
        <v>10</v>
      </c>
      <c r="F209" s="30">
        <v>34.1</v>
      </c>
      <c r="G209" s="30">
        <v>8005.4</v>
      </c>
      <c r="H209" s="30">
        <v>22</v>
      </c>
      <c r="I209" s="30">
        <v>36</v>
      </c>
      <c r="J209" s="30">
        <v>22.1</v>
      </c>
      <c r="K209" s="30">
        <v>12151</v>
      </c>
      <c r="L209" s="30">
        <v>-6</v>
      </c>
    </row>
    <row r="210" spans="1:12" x14ac:dyDescent="0.2">
      <c r="A210" s="63" t="s">
        <v>5750</v>
      </c>
      <c r="B210" s="30" t="s">
        <v>2177</v>
      </c>
      <c r="C210" s="30" t="s">
        <v>2179</v>
      </c>
      <c r="D210" s="30" t="s">
        <v>4130</v>
      </c>
      <c r="E210" s="30">
        <v>11</v>
      </c>
      <c r="F210" s="30">
        <v>27.5</v>
      </c>
      <c r="G210" s="30">
        <v>6571.6</v>
      </c>
      <c r="H210" s="30">
        <v>36</v>
      </c>
      <c r="I210" s="30">
        <v>29</v>
      </c>
      <c r="J210" s="30">
        <v>38.200000000000003</v>
      </c>
      <c r="K210" s="30">
        <v>11931</v>
      </c>
      <c r="L210" s="30">
        <v>-4</v>
      </c>
    </row>
    <row r="211" spans="1:12" x14ac:dyDescent="0.2">
      <c r="A211" s="63" t="s">
        <v>5750</v>
      </c>
      <c r="B211" s="30" t="s">
        <v>2096</v>
      </c>
      <c r="C211" s="30" t="s">
        <v>2098</v>
      </c>
      <c r="D211" s="30" t="s">
        <v>4114</v>
      </c>
      <c r="E211" s="30">
        <v>10</v>
      </c>
      <c r="F211" s="30">
        <v>34.1</v>
      </c>
      <c r="G211" s="30">
        <v>4931</v>
      </c>
      <c r="H211" s="30">
        <v>51.9</v>
      </c>
      <c r="I211" s="30">
        <v>36</v>
      </c>
      <c r="J211" s="30">
        <v>22.1</v>
      </c>
      <c r="K211" s="30">
        <v>10867</v>
      </c>
      <c r="L211" s="30">
        <v>5</v>
      </c>
    </row>
    <row r="212" spans="1:12" x14ac:dyDescent="0.2">
      <c r="A212" s="63" t="s">
        <v>5750</v>
      </c>
      <c r="B212" s="30" t="s">
        <v>2093</v>
      </c>
      <c r="C212" s="30" t="s">
        <v>2095</v>
      </c>
      <c r="D212" s="30" t="s">
        <v>4137</v>
      </c>
      <c r="E212" s="30">
        <v>22</v>
      </c>
      <c r="F212" s="30">
        <v>-45.1</v>
      </c>
      <c r="G212" s="30">
        <v>11763.8</v>
      </c>
      <c r="H212" s="30">
        <v>-14.6</v>
      </c>
      <c r="I212" s="30">
        <v>37</v>
      </c>
      <c r="J212" s="30">
        <v>19.8</v>
      </c>
      <c r="K212" s="30">
        <v>11409</v>
      </c>
      <c r="L212" s="30">
        <v>0</v>
      </c>
    </row>
    <row r="213" spans="1:12" x14ac:dyDescent="0.2">
      <c r="A213" s="63" t="s">
        <v>5750</v>
      </c>
      <c r="B213" s="30" t="s">
        <v>2075</v>
      </c>
      <c r="C213" s="30" t="s">
        <v>2077</v>
      </c>
      <c r="D213" s="30" t="s">
        <v>4697</v>
      </c>
      <c r="E213" s="30">
        <v>9</v>
      </c>
      <c r="F213" s="30">
        <v>40.700000000000003</v>
      </c>
      <c r="G213" s="30">
        <v>6990.9</v>
      </c>
      <c r="H213" s="30">
        <v>31.9</v>
      </c>
      <c r="I213" s="30">
        <v>19</v>
      </c>
      <c r="J213" s="30">
        <v>61.1</v>
      </c>
      <c r="K213" s="30">
        <v>11032</v>
      </c>
      <c r="L213" s="30">
        <v>3</v>
      </c>
    </row>
    <row r="214" spans="1:12" x14ac:dyDescent="0.2">
      <c r="A214" s="63" t="s">
        <v>5750</v>
      </c>
      <c r="B214" s="30" t="s">
        <v>2024</v>
      </c>
      <c r="C214" s="30" t="s">
        <v>2026</v>
      </c>
      <c r="D214" s="30" t="s">
        <v>4649</v>
      </c>
      <c r="E214" s="30">
        <v>10</v>
      </c>
      <c r="F214" s="30">
        <v>34.1</v>
      </c>
      <c r="G214" s="30">
        <v>5857.3</v>
      </c>
      <c r="H214" s="30">
        <v>42.9</v>
      </c>
      <c r="I214" s="30">
        <v>39</v>
      </c>
      <c r="J214" s="30">
        <v>15.3</v>
      </c>
      <c r="K214" s="30">
        <v>10209</v>
      </c>
      <c r="L214" s="30">
        <v>11</v>
      </c>
    </row>
    <row r="215" spans="1:12" x14ac:dyDescent="0.2">
      <c r="A215" s="63" t="s">
        <v>5750</v>
      </c>
      <c r="B215" s="30" t="s">
        <v>2009</v>
      </c>
      <c r="C215" s="30" t="s">
        <v>2011</v>
      </c>
      <c r="D215" s="30" t="s">
        <v>4590</v>
      </c>
      <c r="E215" s="30">
        <v>10</v>
      </c>
      <c r="F215" s="30">
        <v>14.2</v>
      </c>
      <c r="G215" s="30">
        <v>3965.7</v>
      </c>
      <c r="H215" s="30">
        <v>41.5</v>
      </c>
      <c r="I215" s="30">
        <v>21</v>
      </c>
      <c r="J215" s="30">
        <v>48.2</v>
      </c>
      <c r="K215" s="30">
        <v>11673</v>
      </c>
      <c r="L215" s="30">
        <v>-4</v>
      </c>
    </row>
    <row r="216" spans="1:12" x14ac:dyDescent="0.2">
      <c r="A216" s="63" t="s">
        <v>5750</v>
      </c>
      <c r="B216" s="30" t="s">
        <v>2000</v>
      </c>
      <c r="C216" s="30" t="s">
        <v>2002</v>
      </c>
      <c r="D216" s="30" t="s">
        <v>4106</v>
      </c>
      <c r="E216" s="30">
        <v>13</v>
      </c>
      <c r="F216" s="30">
        <v>-12.9</v>
      </c>
      <c r="G216" s="30">
        <v>5903.3</v>
      </c>
      <c r="H216" s="30">
        <v>12.2</v>
      </c>
      <c r="I216" s="30">
        <v>29</v>
      </c>
      <c r="J216" s="30">
        <v>26.5</v>
      </c>
      <c r="K216" s="30">
        <v>12252</v>
      </c>
      <c r="L216" s="30">
        <v>-10</v>
      </c>
    </row>
    <row r="217" spans="1:12" x14ac:dyDescent="0.2">
      <c r="A217" s="63" t="s">
        <v>5750</v>
      </c>
      <c r="B217" s="30" t="s">
        <v>1955</v>
      </c>
      <c r="C217" s="30" t="s">
        <v>1957</v>
      </c>
      <c r="D217" s="30" t="s">
        <v>4107</v>
      </c>
      <c r="E217" s="30">
        <v>10</v>
      </c>
      <c r="F217" s="30">
        <v>14.2</v>
      </c>
      <c r="G217" s="30">
        <v>6055.4</v>
      </c>
      <c r="H217" s="30">
        <v>9.9</v>
      </c>
      <c r="I217" s="30">
        <v>31</v>
      </c>
      <c r="J217" s="30">
        <v>21</v>
      </c>
      <c r="K217" s="30">
        <v>11313</v>
      </c>
      <c r="L217" s="30">
        <v>-1</v>
      </c>
    </row>
    <row r="218" spans="1:12" x14ac:dyDescent="0.2">
      <c r="A218" s="63" t="s">
        <v>5750</v>
      </c>
      <c r="B218" s="30" t="s">
        <v>1919</v>
      </c>
      <c r="C218" s="30" t="s">
        <v>1921</v>
      </c>
      <c r="D218" s="30" t="s">
        <v>4598</v>
      </c>
      <c r="E218" s="30">
        <v>15</v>
      </c>
      <c r="F218" s="30">
        <v>-31</v>
      </c>
      <c r="G218" s="30">
        <v>7374.7</v>
      </c>
      <c r="H218" s="30">
        <v>-10</v>
      </c>
      <c r="I218" s="30">
        <v>28</v>
      </c>
      <c r="J218" s="30">
        <v>29.2</v>
      </c>
      <c r="K218" s="30">
        <v>12575</v>
      </c>
      <c r="L218" s="30">
        <v>-12</v>
      </c>
    </row>
    <row r="219" spans="1:12" x14ac:dyDescent="0.2">
      <c r="A219" s="63" t="s">
        <v>5750</v>
      </c>
      <c r="B219" s="30" t="s">
        <v>1916</v>
      </c>
      <c r="C219" s="30" t="s">
        <v>1918</v>
      </c>
      <c r="D219" s="30" t="s">
        <v>4591</v>
      </c>
      <c r="E219" s="30">
        <v>16</v>
      </c>
      <c r="F219" s="30">
        <v>-40</v>
      </c>
      <c r="G219" s="30">
        <v>8936.2999999999993</v>
      </c>
      <c r="H219" s="30">
        <v>-33.6</v>
      </c>
      <c r="I219" s="30">
        <v>64</v>
      </c>
      <c r="J219" s="30">
        <v>-68.900000000000006</v>
      </c>
      <c r="K219" s="30">
        <v>12819</v>
      </c>
      <c r="L219" s="30">
        <v>-15</v>
      </c>
    </row>
    <row r="220" spans="1:12" x14ac:dyDescent="0.2">
      <c r="A220" s="63" t="s">
        <v>5750</v>
      </c>
      <c r="B220" s="30" t="s">
        <v>1889</v>
      </c>
      <c r="C220" s="30" t="s">
        <v>1891</v>
      </c>
      <c r="D220" s="30" t="s">
        <v>4654</v>
      </c>
      <c r="E220" s="30">
        <v>20</v>
      </c>
      <c r="F220" s="30">
        <v>-76.099999999999994</v>
      </c>
      <c r="G220" s="30">
        <v>9604.2000000000007</v>
      </c>
      <c r="H220" s="30">
        <v>-43.6</v>
      </c>
      <c r="I220" s="30">
        <v>21</v>
      </c>
      <c r="J220" s="30">
        <v>48.2</v>
      </c>
      <c r="K220" s="30">
        <v>12037</v>
      </c>
      <c r="L220" s="30">
        <v>-8</v>
      </c>
    </row>
    <row r="221" spans="1:12" x14ac:dyDescent="0.2">
      <c r="A221" s="63" t="s">
        <v>5750</v>
      </c>
      <c r="B221" s="30" t="s">
        <v>1853</v>
      </c>
      <c r="C221" s="30" t="s">
        <v>1855</v>
      </c>
      <c r="D221" s="30" t="s">
        <v>4125</v>
      </c>
      <c r="E221" s="30">
        <v>14</v>
      </c>
      <c r="F221" s="30">
        <v>-21.9</v>
      </c>
      <c r="G221" s="30">
        <v>7685</v>
      </c>
      <c r="H221" s="30">
        <v>-14.7</v>
      </c>
      <c r="I221" s="30">
        <v>42</v>
      </c>
      <c r="J221" s="30">
        <v>-8.9</v>
      </c>
      <c r="K221" s="30">
        <v>12076</v>
      </c>
      <c r="L221" s="30">
        <v>-8</v>
      </c>
    </row>
    <row r="222" spans="1:12" x14ac:dyDescent="0.2">
      <c r="A222" s="63" t="s">
        <v>5750</v>
      </c>
      <c r="B222" s="30" t="s">
        <v>1835</v>
      </c>
      <c r="C222" s="30" t="s">
        <v>1837</v>
      </c>
      <c r="D222" s="30" t="s">
        <v>4657</v>
      </c>
      <c r="E222" s="30">
        <v>9</v>
      </c>
      <c r="F222" s="30">
        <v>23.2</v>
      </c>
      <c r="G222" s="30">
        <v>7696</v>
      </c>
      <c r="H222" s="30">
        <v>-14.8</v>
      </c>
      <c r="I222" s="30">
        <v>39</v>
      </c>
      <c r="J222" s="30">
        <v>-0.8</v>
      </c>
      <c r="K222" s="30">
        <v>11973</v>
      </c>
      <c r="L222" s="30">
        <v>-7</v>
      </c>
    </row>
    <row r="223" spans="1:12" x14ac:dyDescent="0.2">
      <c r="A223" s="63" t="s">
        <v>5750</v>
      </c>
      <c r="B223" s="30" t="s">
        <v>1724</v>
      </c>
      <c r="C223" s="30" t="s">
        <v>1726</v>
      </c>
      <c r="D223" s="30" t="s">
        <v>4126</v>
      </c>
      <c r="E223" s="30">
        <v>6</v>
      </c>
      <c r="F223" s="30">
        <v>50.3</v>
      </c>
      <c r="G223" s="30">
        <v>2605.5</v>
      </c>
      <c r="H223" s="30">
        <v>62</v>
      </c>
      <c r="I223" s="30">
        <v>18</v>
      </c>
      <c r="J223" s="30">
        <v>56.4</v>
      </c>
      <c r="K223" s="30">
        <v>11233</v>
      </c>
      <c r="L223" s="30">
        <v>0</v>
      </c>
    </row>
    <row r="224" spans="1:12" x14ac:dyDescent="0.2">
      <c r="A224" s="63" t="s">
        <v>5750</v>
      </c>
      <c r="B224" s="30" t="s">
        <v>1721</v>
      </c>
      <c r="C224" s="30" t="s">
        <v>1723</v>
      </c>
      <c r="D224" s="30" t="s">
        <v>4656</v>
      </c>
      <c r="E224" s="30">
        <v>11</v>
      </c>
      <c r="F224" s="30">
        <v>5.2</v>
      </c>
      <c r="G224" s="30">
        <v>6737.6</v>
      </c>
      <c r="H224" s="30">
        <v>-0.4</v>
      </c>
      <c r="I224" s="30">
        <v>20</v>
      </c>
      <c r="J224" s="30">
        <v>51</v>
      </c>
      <c r="K224" s="30">
        <v>11742</v>
      </c>
      <c r="L224" s="30">
        <v>-5</v>
      </c>
    </row>
    <row r="225" spans="1:12" x14ac:dyDescent="0.2">
      <c r="A225" s="63" t="s">
        <v>5750</v>
      </c>
      <c r="B225" s="30" t="s">
        <v>1679</v>
      </c>
      <c r="C225" s="30" t="s">
        <v>1681</v>
      </c>
      <c r="D225" s="30" t="s">
        <v>4486</v>
      </c>
      <c r="E225" s="30">
        <v>20</v>
      </c>
      <c r="F225" s="30">
        <v>-76.099999999999994</v>
      </c>
      <c r="G225" s="30">
        <v>14389</v>
      </c>
      <c r="H225" s="30">
        <v>-115.9</v>
      </c>
      <c r="I225" s="30">
        <v>36</v>
      </c>
      <c r="J225" s="30">
        <v>7.4</v>
      </c>
      <c r="K225" s="30">
        <v>11895</v>
      </c>
      <c r="L225" s="30">
        <v>-6</v>
      </c>
    </row>
    <row r="226" spans="1:12" x14ac:dyDescent="0.2">
      <c r="A226" s="63" t="s">
        <v>5750</v>
      </c>
      <c r="B226" s="30" t="s">
        <v>1661</v>
      </c>
      <c r="C226" s="30" t="s">
        <v>1663</v>
      </c>
      <c r="D226" s="30" t="s">
        <v>4117</v>
      </c>
      <c r="E226" s="30">
        <v>14</v>
      </c>
      <c r="F226" s="30">
        <v>-21.9</v>
      </c>
      <c r="G226" s="30">
        <v>10211.4</v>
      </c>
      <c r="H226" s="30">
        <v>-52.8</v>
      </c>
      <c r="I226" s="30">
        <v>28</v>
      </c>
      <c r="J226" s="30">
        <v>29.2</v>
      </c>
      <c r="K226" s="30">
        <v>11637</v>
      </c>
      <c r="L226" s="30">
        <v>-4</v>
      </c>
    </row>
    <row r="227" spans="1:12" x14ac:dyDescent="0.2">
      <c r="A227" s="63" t="s">
        <v>5750</v>
      </c>
      <c r="B227" s="30" t="s">
        <v>1649</v>
      </c>
      <c r="C227" s="30" t="s">
        <v>1651</v>
      </c>
      <c r="D227" s="30" t="s">
        <v>4658</v>
      </c>
      <c r="E227" s="30">
        <v>2</v>
      </c>
      <c r="F227" s="30">
        <v>86.5</v>
      </c>
      <c r="G227" s="30">
        <v>2148.6</v>
      </c>
      <c r="H227" s="30">
        <v>68.900000000000006</v>
      </c>
      <c r="I227" s="30">
        <v>33</v>
      </c>
      <c r="J227" s="30">
        <v>15.6</v>
      </c>
      <c r="K227" s="30">
        <v>11574</v>
      </c>
      <c r="L227" s="30">
        <v>-3</v>
      </c>
    </row>
    <row r="228" spans="1:12" x14ac:dyDescent="0.2">
      <c r="A228" s="63" t="s">
        <v>5750</v>
      </c>
      <c r="B228" s="30" t="s">
        <v>1640</v>
      </c>
      <c r="C228" s="30" t="s">
        <v>1642</v>
      </c>
      <c r="D228" s="30" t="s">
        <v>4139</v>
      </c>
      <c r="E228" s="30">
        <v>6</v>
      </c>
      <c r="F228" s="30">
        <v>50.3</v>
      </c>
      <c r="G228" s="30">
        <v>4579.3999999999996</v>
      </c>
      <c r="H228" s="30">
        <v>32.200000000000003</v>
      </c>
      <c r="I228" s="30">
        <v>26</v>
      </c>
      <c r="J228" s="30">
        <v>34.6</v>
      </c>
      <c r="K228" s="30">
        <v>11293</v>
      </c>
      <c r="L228" s="30">
        <v>-1</v>
      </c>
    </row>
    <row r="229" spans="1:12" x14ac:dyDescent="0.2">
      <c r="A229" s="63" t="s">
        <v>5750</v>
      </c>
      <c r="B229" s="30" t="s">
        <v>1622</v>
      </c>
      <c r="C229" s="30" t="s">
        <v>1624</v>
      </c>
      <c r="D229" s="30" t="s">
        <v>4599</v>
      </c>
      <c r="E229" s="30">
        <v>16</v>
      </c>
      <c r="F229" s="30">
        <v>-40</v>
      </c>
      <c r="G229" s="30">
        <v>10876.6</v>
      </c>
      <c r="H229" s="30">
        <v>-62.9</v>
      </c>
      <c r="I229" s="30">
        <v>29</v>
      </c>
      <c r="J229" s="30">
        <v>26.5</v>
      </c>
      <c r="K229" s="30">
        <v>11301</v>
      </c>
      <c r="L229" s="30">
        <v>-1</v>
      </c>
    </row>
    <row r="230" spans="1:12" x14ac:dyDescent="0.2">
      <c r="A230" s="63" t="s">
        <v>5750</v>
      </c>
      <c r="B230" s="30" t="s">
        <v>1592</v>
      </c>
      <c r="C230" s="30" t="s">
        <v>1594</v>
      </c>
      <c r="D230" s="30" t="s">
        <v>4116</v>
      </c>
      <c r="E230" s="30">
        <v>12</v>
      </c>
      <c r="F230" s="30">
        <v>-3.9</v>
      </c>
      <c r="G230" s="30">
        <v>9112.7999999999993</v>
      </c>
      <c r="H230" s="30">
        <v>-36.200000000000003</v>
      </c>
      <c r="I230" s="30">
        <v>45</v>
      </c>
      <c r="J230" s="30">
        <v>-17.100000000000001</v>
      </c>
      <c r="K230" s="30">
        <v>11340</v>
      </c>
      <c r="L230" s="30">
        <v>-1</v>
      </c>
    </row>
    <row r="231" spans="1:12" x14ac:dyDescent="0.2">
      <c r="A231" s="63" t="s">
        <v>5750</v>
      </c>
      <c r="B231" s="30" t="s">
        <v>1574</v>
      </c>
      <c r="C231" s="30" t="s">
        <v>1576</v>
      </c>
      <c r="D231" s="30" t="s">
        <v>4118</v>
      </c>
      <c r="E231" s="30">
        <v>16</v>
      </c>
      <c r="F231" s="30">
        <v>-40</v>
      </c>
      <c r="G231" s="30">
        <v>8001.3</v>
      </c>
      <c r="H231" s="30">
        <v>-19.399999999999999</v>
      </c>
      <c r="I231" s="30">
        <v>27</v>
      </c>
      <c r="J231" s="30">
        <v>31.9</v>
      </c>
      <c r="K231" s="30">
        <v>11872</v>
      </c>
      <c r="L231" s="30">
        <v>-6</v>
      </c>
    </row>
    <row r="232" spans="1:12" x14ac:dyDescent="0.2">
      <c r="A232" s="63" t="s">
        <v>5750</v>
      </c>
      <c r="B232" s="30" t="s">
        <v>1499</v>
      </c>
      <c r="C232" s="30" t="s">
        <v>1501</v>
      </c>
      <c r="D232" s="30" t="s">
        <v>4144</v>
      </c>
      <c r="E232" s="30">
        <v>12</v>
      </c>
      <c r="F232" s="30">
        <v>-3.9</v>
      </c>
      <c r="G232" s="30">
        <v>4993.1000000000004</v>
      </c>
      <c r="H232" s="30">
        <v>26</v>
      </c>
      <c r="I232" s="30">
        <v>35</v>
      </c>
      <c r="J232" s="30">
        <v>10.1</v>
      </c>
      <c r="K232" s="30">
        <v>12022</v>
      </c>
      <c r="L232" s="30">
        <v>-7</v>
      </c>
    </row>
    <row r="233" spans="1:12" x14ac:dyDescent="0.2">
      <c r="A233" s="63" t="s">
        <v>5750</v>
      </c>
      <c r="B233" s="30" t="s">
        <v>1496</v>
      </c>
      <c r="C233" s="30" t="s">
        <v>1498</v>
      </c>
      <c r="D233" s="30" t="s">
        <v>4127</v>
      </c>
      <c r="E233" s="30">
        <v>14</v>
      </c>
      <c r="F233" s="30">
        <v>-21.9</v>
      </c>
      <c r="G233" s="30">
        <v>10095.1</v>
      </c>
      <c r="H233" s="30">
        <v>-51.1</v>
      </c>
      <c r="I233" s="30">
        <v>28</v>
      </c>
      <c r="J233" s="30">
        <v>29.2</v>
      </c>
      <c r="K233" s="30">
        <v>12042</v>
      </c>
      <c r="L233" s="30">
        <v>-8</v>
      </c>
    </row>
    <row r="234" spans="1:12" x14ac:dyDescent="0.2">
      <c r="A234" s="63" t="s">
        <v>5750</v>
      </c>
      <c r="B234" s="30" t="s">
        <v>1466</v>
      </c>
      <c r="C234" s="30" t="s">
        <v>1468</v>
      </c>
      <c r="D234" s="30" t="s">
        <v>4635</v>
      </c>
      <c r="E234" s="30">
        <v>7</v>
      </c>
      <c r="F234" s="30">
        <v>41.3</v>
      </c>
      <c r="G234" s="30">
        <v>4093</v>
      </c>
      <c r="H234" s="30">
        <v>39.6</v>
      </c>
      <c r="I234" s="30">
        <v>29</v>
      </c>
      <c r="J234" s="30">
        <v>26.5</v>
      </c>
      <c r="K234" s="30">
        <v>10491</v>
      </c>
      <c r="L234" s="30">
        <v>6</v>
      </c>
    </row>
    <row r="235" spans="1:12" x14ac:dyDescent="0.2">
      <c r="A235" s="63" t="s">
        <v>5750</v>
      </c>
      <c r="B235" s="30" t="s">
        <v>1463</v>
      </c>
      <c r="C235" s="30" t="s">
        <v>1465</v>
      </c>
      <c r="D235" s="30" t="s">
        <v>4105</v>
      </c>
      <c r="E235" s="30">
        <v>13</v>
      </c>
      <c r="F235" s="30">
        <v>-12.9</v>
      </c>
      <c r="G235" s="30">
        <v>7417.9</v>
      </c>
      <c r="H235" s="30">
        <v>-10.6</v>
      </c>
      <c r="I235" s="30">
        <v>19</v>
      </c>
      <c r="J235" s="30">
        <v>53.7</v>
      </c>
      <c r="K235" s="30">
        <v>10043</v>
      </c>
      <c r="L235" s="30">
        <v>10</v>
      </c>
    </row>
    <row r="236" spans="1:12" x14ac:dyDescent="0.2">
      <c r="A236" s="63" t="s">
        <v>5750</v>
      </c>
      <c r="B236" s="30" t="s">
        <v>1439</v>
      </c>
      <c r="C236" s="30" t="s">
        <v>1441</v>
      </c>
      <c r="D236" s="30" t="s">
        <v>4592</v>
      </c>
      <c r="E236" s="30">
        <v>12</v>
      </c>
      <c r="F236" s="30">
        <v>20.9</v>
      </c>
      <c r="G236" s="30">
        <v>11718.3</v>
      </c>
      <c r="H236" s="30">
        <v>-14.2</v>
      </c>
      <c r="I236" s="30">
        <v>34</v>
      </c>
      <c r="J236" s="30">
        <v>26.7</v>
      </c>
      <c r="K236" s="30">
        <v>11041</v>
      </c>
      <c r="L236" s="30">
        <v>3</v>
      </c>
    </row>
    <row r="237" spans="1:12" x14ac:dyDescent="0.2">
      <c r="A237" s="63" t="s">
        <v>5750</v>
      </c>
      <c r="B237" s="30" t="s">
        <v>2561</v>
      </c>
      <c r="C237" s="30" t="s">
        <v>2563</v>
      </c>
      <c r="D237" s="30" t="s">
        <v>4719</v>
      </c>
      <c r="E237" s="30">
        <v>18</v>
      </c>
      <c r="F237" s="30">
        <v>-18.7</v>
      </c>
      <c r="G237" s="30">
        <v>12797.6</v>
      </c>
      <c r="H237" s="30">
        <v>-24.7</v>
      </c>
      <c r="I237" s="30">
        <v>38</v>
      </c>
      <c r="J237" s="30">
        <v>17.600000000000001</v>
      </c>
      <c r="K237" s="30">
        <v>11834</v>
      </c>
      <c r="L237" s="30">
        <v>-4</v>
      </c>
    </row>
    <row r="238" spans="1:12" x14ac:dyDescent="0.2">
      <c r="A238" s="63" t="s">
        <v>5750</v>
      </c>
      <c r="B238" s="30" t="s">
        <v>2525</v>
      </c>
      <c r="C238" s="30" t="s">
        <v>2527</v>
      </c>
      <c r="D238" s="30" t="s">
        <v>4720</v>
      </c>
      <c r="E238" s="30">
        <v>17</v>
      </c>
      <c r="F238" s="30">
        <v>-12.1</v>
      </c>
      <c r="G238" s="30">
        <v>16889.2</v>
      </c>
      <c r="H238" s="30">
        <v>-64.599999999999994</v>
      </c>
      <c r="I238" s="30">
        <v>28</v>
      </c>
      <c r="J238" s="30">
        <v>40.5</v>
      </c>
      <c r="K238" s="30">
        <v>12075</v>
      </c>
      <c r="L238" s="30">
        <v>-6</v>
      </c>
    </row>
    <row r="239" spans="1:12" x14ac:dyDescent="0.2">
      <c r="A239" s="63" t="s">
        <v>5750</v>
      </c>
      <c r="B239" s="30" t="s">
        <v>2489</v>
      </c>
      <c r="C239" s="30" t="s">
        <v>2491</v>
      </c>
      <c r="D239" s="30" t="s">
        <v>4721</v>
      </c>
      <c r="E239" s="30">
        <v>14</v>
      </c>
      <c r="F239" s="30">
        <v>7.7</v>
      </c>
      <c r="G239" s="30">
        <v>10913.8</v>
      </c>
      <c r="H239" s="30">
        <v>-6.4</v>
      </c>
      <c r="I239" s="30">
        <v>30</v>
      </c>
      <c r="J239" s="30">
        <v>35.9</v>
      </c>
      <c r="K239" s="30">
        <v>11596</v>
      </c>
      <c r="L239" s="30">
        <v>-2</v>
      </c>
    </row>
    <row r="240" spans="1:12" x14ac:dyDescent="0.2">
      <c r="A240" s="63" t="s">
        <v>5750</v>
      </c>
      <c r="B240" s="30" t="s">
        <v>2441</v>
      </c>
      <c r="C240" s="30" t="s">
        <v>2443</v>
      </c>
      <c r="D240" s="30" t="s">
        <v>4515</v>
      </c>
      <c r="E240" s="30">
        <v>6</v>
      </c>
      <c r="F240" s="30">
        <v>60.4</v>
      </c>
      <c r="G240" s="30">
        <v>3414.5</v>
      </c>
      <c r="H240" s="30">
        <v>66.7</v>
      </c>
      <c r="I240" s="30">
        <v>30</v>
      </c>
      <c r="J240" s="30">
        <v>35.9</v>
      </c>
      <c r="K240" s="30">
        <v>11506</v>
      </c>
      <c r="L240" s="30">
        <v>-1</v>
      </c>
    </row>
    <row r="241" spans="1:12" x14ac:dyDescent="0.2">
      <c r="A241" s="63" t="s">
        <v>5750</v>
      </c>
      <c r="B241" s="30" t="s">
        <v>2354</v>
      </c>
      <c r="C241" s="30" t="s">
        <v>2356</v>
      </c>
      <c r="D241" s="30" t="s">
        <v>4529</v>
      </c>
      <c r="E241" s="30">
        <v>7</v>
      </c>
      <c r="F241" s="30">
        <v>53.8</v>
      </c>
      <c r="G241" s="30">
        <v>3609</v>
      </c>
      <c r="H241" s="30">
        <v>64.8</v>
      </c>
      <c r="I241" s="30">
        <v>51</v>
      </c>
      <c r="J241" s="30">
        <v>-12.2</v>
      </c>
      <c r="K241" s="30">
        <v>10789</v>
      </c>
      <c r="L241" s="30">
        <v>6</v>
      </c>
    </row>
    <row r="242" spans="1:12" x14ac:dyDescent="0.2">
      <c r="A242" s="63" t="s">
        <v>5750</v>
      </c>
      <c r="B242" s="30" t="s">
        <v>2303</v>
      </c>
      <c r="C242" s="30" t="s">
        <v>2305</v>
      </c>
      <c r="D242" s="30" t="s">
        <v>4722</v>
      </c>
      <c r="E242" s="30">
        <v>17</v>
      </c>
      <c r="F242" s="30">
        <v>-12.1</v>
      </c>
      <c r="G242" s="30">
        <v>12845.9</v>
      </c>
      <c r="H242" s="30">
        <v>-25.2</v>
      </c>
      <c r="I242" s="30">
        <v>33</v>
      </c>
      <c r="J242" s="30">
        <v>29</v>
      </c>
      <c r="K242" s="30">
        <v>11389</v>
      </c>
      <c r="L242" s="30">
        <v>0</v>
      </c>
    </row>
    <row r="243" spans="1:12" x14ac:dyDescent="0.2">
      <c r="A243" s="63" t="s">
        <v>5750</v>
      </c>
      <c r="B243" s="30" t="s">
        <v>2300</v>
      </c>
      <c r="C243" s="30" t="s">
        <v>2302</v>
      </c>
      <c r="D243" s="30" t="s">
        <v>4521</v>
      </c>
      <c r="E243" s="30">
        <v>24</v>
      </c>
      <c r="F243" s="30">
        <v>-58.2</v>
      </c>
      <c r="G243" s="30">
        <v>17659.7</v>
      </c>
      <c r="H243" s="30">
        <v>-72.099999999999994</v>
      </c>
      <c r="I243" s="30">
        <v>47</v>
      </c>
      <c r="J243" s="30">
        <v>-3.1</v>
      </c>
      <c r="K243" s="30">
        <v>11007</v>
      </c>
      <c r="L243" s="30">
        <v>4</v>
      </c>
    </row>
    <row r="244" spans="1:12" x14ac:dyDescent="0.2">
      <c r="A244" s="63" t="s">
        <v>5750</v>
      </c>
      <c r="B244" s="30" t="s">
        <v>2267</v>
      </c>
      <c r="C244" s="30" t="s">
        <v>2269</v>
      </c>
      <c r="D244" s="30" t="s">
        <v>4511</v>
      </c>
      <c r="E244" s="30">
        <v>13</v>
      </c>
      <c r="F244" s="30">
        <v>14.3</v>
      </c>
      <c r="G244" s="30">
        <v>6815.7</v>
      </c>
      <c r="H244" s="30">
        <v>33.6</v>
      </c>
      <c r="I244" s="30">
        <v>28</v>
      </c>
      <c r="J244" s="30">
        <v>40.5</v>
      </c>
      <c r="K244" s="30">
        <v>11981</v>
      </c>
      <c r="L244" s="30">
        <v>-5</v>
      </c>
    </row>
    <row r="245" spans="1:12" x14ac:dyDescent="0.2">
      <c r="A245" s="63" t="s">
        <v>5750</v>
      </c>
      <c r="B245" s="30" t="s">
        <v>2231</v>
      </c>
      <c r="C245" s="30" t="s">
        <v>2233</v>
      </c>
      <c r="D245" s="30" t="s">
        <v>4512</v>
      </c>
      <c r="E245" s="30">
        <v>13</v>
      </c>
      <c r="F245" s="30">
        <v>14.3</v>
      </c>
      <c r="G245" s="30">
        <v>12340.7</v>
      </c>
      <c r="H245" s="30">
        <v>-20.3</v>
      </c>
      <c r="I245" s="30">
        <v>25</v>
      </c>
      <c r="J245" s="30">
        <v>47.3</v>
      </c>
      <c r="K245" s="30">
        <v>11910</v>
      </c>
      <c r="L245" s="30">
        <v>-4</v>
      </c>
    </row>
    <row r="246" spans="1:12" x14ac:dyDescent="0.2">
      <c r="A246" s="63" t="s">
        <v>5750</v>
      </c>
      <c r="B246" s="30" t="s">
        <v>2033</v>
      </c>
      <c r="C246" s="30" t="s">
        <v>2035</v>
      </c>
      <c r="D246" s="30" t="s">
        <v>4528</v>
      </c>
      <c r="E246" s="30">
        <v>13</v>
      </c>
      <c r="F246" s="30">
        <v>14.3</v>
      </c>
      <c r="G246" s="30">
        <v>9390.9</v>
      </c>
      <c r="H246" s="30">
        <v>8.5</v>
      </c>
      <c r="I246" s="30">
        <v>23</v>
      </c>
      <c r="J246" s="30">
        <v>51.9</v>
      </c>
      <c r="K246" s="30">
        <v>9823</v>
      </c>
      <c r="L246" s="30">
        <v>14</v>
      </c>
    </row>
    <row r="247" spans="1:12" x14ac:dyDescent="0.2">
      <c r="A247" s="63" t="s">
        <v>5750</v>
      </c>
      <c r="B247" s="30" t="s">
        <v>1994</v>
      </c>
      <c r="C247" s="30" t="s">
        <v>1996</v>
      </c>
      <c r="D247" s="30" t="s">
        <v>4507</v>
      </c>
      <c r="E247" s="30">
        <v>14</v>
      </c>
      <c r="F247" s="30">
        <v>-21.9</v>
      </c>
      <c r="G247" s="30">
        <v>9227.7000000000007</v>
      </c>
      <c r="H247" s="30">
        <v>-38</v>
      </c>
      <c r="I247" s="30">
        <v>30</v>
      </c>
      <c r="J247" s="30">
        <v>23.7</v>
      </c>
      <c r="K247" s="30">
        <v>11889</v>
      </c>
      <c r="L247" s="30">
        <v>-6</v>
      </c>
    </row>
    <row r="248" spans="1:12" x14ac:dyDescent="0.2">
      <c r="A248" s="63" t="s">
        <v>5750</v>
      </c>
      <c r="B248" s="30" t="s">
        <v>1973</v>
      </c>
      <c r="C248" s="30" t="s">
        <v>1975</v>
      </c>
      <c r="D248" s="30" t="s">
        <v>4519</v>
      </c>
      <c r="E248" s="30">
        <v>15</v>
      </c>
      <c r="F248" s="30">
        <v>-31</v>
      </c>
      <c r="G248" s="30">
        <v>10620.1</v>
      </c>
      <c r="H248" s="30">
        <v>-59</v>
      </c>
      <c r="I248" s="30">
        <v>14</v>
      </c>
      <c r="J248" s="30">
        <v>67.3</v>
      </c>
      <c r="K248" s="30">
        <v>11132</v>
      </c>
      <c r="L248" s="30">
        <v>0</v>
      </c>
    </row>
    <row r="249" spans="1:12" x14ac:dyDescent="0.2">
      <c r="A249" s="63" t="s">
        <v>5750</v>
      </c>
      <c r="B249" s="30" t="s">
        <v>1931</v>
      </c>
      <c r="C249" s="30" t="s">
        <v>1933</v>
      </c>
      <c r="D249" s="30" t="s">
        <v>4533</v>
      </c>
      <c r="E249" s="30">
        <v>6</v>
      </c>
      <c r="F249" s="30">
        <v>50.3</v>
      </c>
      <c r="G249" s="30">
        <v>4007.5</v>
      </c>
      <c r="H249" s="30">
        <v>40.799999999999997</v>
      </c>
      <c r="I249" s="30">
        <v>43</v>
      </c>
      <c r="J249" s="30">
        <v>-11.7</v>
      </c>
      <c r="K249" s="30">
        <v>12624</v>
      </c>
      <c r="L249" s="30">
        <v>-13</v>
      </c>
    </row>
    <row r="250" spans="1:12" x14ac:dyDescent="0.2">
      <c r="A250" s="63" t="s">
        <v>5750</v>
      </c>
      <c r="B250" s="30" t="s">
        <v>1877</v>
      </c>
      <c r="C250" s="30" t="s">
        <v>1879</v>
      </c>
      <c r="D250" s="30" t="s">
        <v>4514</v>
      </c>
      <c r="E250" s="30">
        <v>12</v>
      </c>
      <c r="F250" s="30">
        <v>-3.9</v>
      </c>
      <c r="G250" s="30">
        <v>7389</v>
      </c>
      <c r="H250" s="30">
        <v>-10.199999999999999</v>
      </c>
      <c r="I250" s="30">
        <v>44</v>
      </c>
      <c r="J250" s="30">
        <v>-14.4</v>
      </c>
      <c r="K250" s="30">
        <v>12662</v>
      </c>
      <c r="L250" s="30">
        <v>-13</v>
      </c>
    </row>
    <row r="251" spans="1:12" x14ac:dyDescent="0.2">
      <c r="A251" s="63" t="s">
        <v>5750</v>
      </c>
      <c r="B251" s="30" t="s">
        <v>1862</v>
      </c>
      <c r="C251" s="30" t="s">
        <v>1864</v>
      </c>
      <c r="D251" s="30" t="s">
        <v>4526</v>
      </c>
      <c r="E251" s="30">
        <v>14</v>
      </c>
      <c r="F251" s="30">
        <v>-21.9</v>
      </c>
      <c r="G251" s="30">
        <v>7219.8</v>
      </c>
      <c r="H251" s="30">
        <v>-7.7</v>
      </c>
      <c r="I251" s="30">
        <v>53</v>
      </c>
      <c r="J251" s="30">
        <v>-38.9</v>
      </c>
      <c r="K251" s="30">
        <v>11855</v>
      </c>
      <c r="L251" s="30">
        <v>-6</v>
      </c>
    </row>
    <row r="252" spans="1:12" x14ac:dyDescent="0.2">
      <c r="A252" s="63" t="s">
        <v>5750</v>
      </c>
      <c r="B252" s="30" t="s">
        <v>1832</v>
      </c>
      <c r="C252" s="30" t="s">
        <v>1834</v>
      </c>
      <c r="D252" s="30" t="s">
        <v>4457</v>
      </c>
      <c r="E252" s="30">
        <v>9</v>
      </c>
      <c r="F252" s="30">
        <v>23.2</v>
      </c>
      <c r="G252" s="30">
        <v>3553.8</v>
      </c>
      <c r="H252" s="30">
        <v>47.7</v>
      </c>
      <c r="I252" s="30">
        <v>28</v>
      </c>
      <c r="J252" s="30">
        <v>29.2</v>
      </c>
      <c r="K252" s="30">
        <v>11586</v>
      </c>
      <c r="L252" s="30">
        <v>-4</v>
      </c>
    </row>
    <row r="253" spans="1:12" x14ac:dyDescent="0.2">
      <c r="A253" s="63" t="s">
        <v>5750</v>
      </c>
      <c r="B253" s="30" t="s">
        <v>1793</v>
      </c>
      <c r="C253" s="30" t="s">
        <v>1795</v>
      </c>
      <c r="D253" s="30" t="s">
        <v>4513</v>
      </c>
      <c r="E253" s="30">
        <v>21</v>
      </c>
      <c r="F253" s="30">
        <v>-85.2</v>
      </c>
      <c r="G253" s="30">
        <v>17701.099999999999</v>
      </c>
      <c r="H253" s="30">
        <v>-165.9</v>
      </c>
      <c r="I253" s="30">
        <v>36</v>
      </c>
      <c r="J253" s="30">
        <v>7.4</v>
      </c>
      <c r="K253" s="30">
        <v>12766</v>
      </c>
      <c r="L253" s="30">
        <v>-14</v>
      </c>
    </row>
    <row r="254" spans="1:12" x14ac:dyDescent="0.2">
      <c r="A254" s="63" t="s">
        <v>5750</v>
      </c>
      <c r="B254" s="30" t="s">
        <v>1727</v>
      </c>
      <c r="C254" s="30" t="s">
        <v>1729</v>
      </c>
      <c r="D254" s="30" t="s">
        <v>4570</v>
      </c>
      <c r="E254" s="30">
        <v>22</v>
      </c>
      <c r="F254" s="30">
        <v>-94.2</v>
      </c>
      <c r="G254" s="30">
        <v>10719.4</v>
      </c>
      <c r="H254" s="30">
        <v>-60.5</v>
      </c>
      <c r="I254" s="30">
        <v>23</v>
      </c>
      <c r="J254" s="30">
        <v>42.8</v>
      </c>
      <c r="K254" s="30">
        <v>11077</v>
      </c>
      <c r="L254" s="30">
        <v>1</v>
      </c>
    </row>
    <row r="255" spans="1:12" x14ac:dyDescent="0.2">
      <c r="A255" s="63" t="s">
        <v>5750</v>
      </c>
      <c r="B255" s="30" t="s">
        <v>1694</v>
      </c>
      <c r="C255" s="30" t="s">
        <v>1696</v>
      </c>
      <c r="D255" s="30" t="s">
        <v>4518</v>
      </c>
      <c r="E255" s="30">
        <v>11</v>
      </c>
      <c r="F255" s="30">
        <v>5.2</v>
      </c>
      <c r="G255" s="30">
        <v>5480.4</v>
      </c>
      <c r="H255" s="30">
        <v>18.600000000000001</v>
      </c>
      <c r="I255" s="30">
        <v>31</v>
      </c>
      <c r="J255" s="30">
        <v>21</v>
      </c>
      <c r="K255" s="30">
        <v>11355</v>
      </c>
      <c r="L255" s="30">
        <v>-1</v>
      </c>
    </row>
    <row r="256" spans="1:12" x14ac:dyDescent="0.2">
      <c r="A256" s="63" t="s">
        <v>5750</v>
      </c>
      <c r="B256" s="30" t="s">
        <v>1589</v>
      </c>
      <c r="C256" s="30" t="s">
        <v>1591</v>
      </c>
      <c r="D256" s="30" t="s">
        <v>4560</v>
      </c>
      <c r="E256" s="30">
        <v>11</v>
      </c>
      <c r="F256" s="30">
        <v>5.2</v>
      </c>
      <c r="G256" s="30">
        <v>4881.8</v>
      </c>
      <c r="H256" s="30">
        <v>27.6</v>
      </c>
      <c r="I256" s="30">
        <v>31</v>
      </c>
      <c r="J256" s="30">
        <v>21</v>
      </c>
      <c r="K256" s="30">
        <v>11876</v>
      </c>
      <c r="L256" s="30">
        <v>-6</v>
      </c>
    </row>
    <row r="257" spans="1:12" x14ac:dyDescent="0.2">
      <c r="A257" s="63" t="s">
        <v>5750</v>
      </c>
      <c r="B257" s="30" t="s">
        <v>2597</v>
      </c>
      <c r="C257" s="30" t="s">
        <v>2599</v>
      </c>
      <c r="D257" s="30" t="s">
        <v>4194</v>
      </c>
      <c r="E257" s="30">
        <v>18</v>
      </c>
      <c r="F257" s="30">
        <v>-18.7</v>
      </c>
      <c r="G257" s="30">
        <v>10946</v>
      </c>
      <c r="H257" s="30">
        <v>-6.7</v>
      </c>
      <c r="I257" s="30">
        <v>38</v>
      </c>
      <c r="J257" s="30">
        <v>17.600000000000001</v>
      </c>
      <c r="K257" s="30">
        <v>11381</v>
      </c>
      <c r="L257" s="30">
        <v>0</v>
      </c>
    </row>
    <row r="258" spans="1:12" x14ac:dyDescent="0.2">
      <c r="A258" s="63" t="s">
        <v>5750</v>
      </c>
      <c r="B258" s="30" t="s">
        <v>2585</v>
      </c>
      <c r="C258" s="30" t="s">
        <v>2587</v>
      </c>
      <c r="D258" s="30" t="s">
        <v>4201</v>
      </c>
      <c r="E258" s="30">
        <v>7</v>
      </c>
      <c r="F258" s="30">
        <v>53.8</v>
      </c>
      <c r="G258" s="30">
        <v>5900.5</v>
      </c>
      <c r="H258" s="30">
        <v>42.5</v>
      </c>
      <c r="I258" s="30">
        <v>23</v>
      </c>
      <c r="J258" s="30">
        <v>51.9</v>
      </c>
      <c r="K258" s="30">
        <v>11803</v>
      </c>
      <c r="L258" s="30">
        <v>-3</v>
      </c>
    </row>
    <row r="259" spans="1:12" x14ac:dyDescent="0.2">
      <c r="A259" s="63" t="s">
        <v>5750</v>
      </c>
      <c r="B259" s="30" t="s">
        <v>2576</v>
      </c>
      <c r="C259" s="30" t="s">
        <v>2578</v>
      </c>
      <c r="D259" s="30" t="s">
        <v>4580</v>
      </c>
      <c r="E259" s="30">
        <v>9</v>
      </c>
      <c r="F259" s="30">
        <v>40.700000000000003</v>
      </c>
      <c r="G259" s="30">
        <v>8483</v>
      </c>
      <c r="H259" s="30">
        <v>17.3</v>
      </c>
      <c r="I259" s="30">
        <v>27</v>
      </c>
      <c r="J259" s="30">
        <v>42.7</v>
      </c>
      <c r="K259" s="30">
        <v>11692</v>
      </c>
      <c r="L259" s="30">
        <v>-2</v>
      </c>
    </row>
    <row r="260" spans="1:12" x14ac:dyDescent="0.2">
      <c r="A260" s="63" t="s">
        <v>5750</v>
      </c>
      <c r="B260" s="30" t="s">
        <v>2558</v>
      </c>
      <c r="C260" s="30" t="s">
        <v>2560</v>
      </c>
      <c r="D260" s="30" t="s">
        <v>4256</v>
      </c>
      <c r="E260" s="30">
        <v>23</v>
      </c>
      <c r="F260" s="30">
        <v>-51.6</v>
      </c>
      <c r="G260" s="30">
        <v>16284.8</v>
      </c>
      <c r="H260" s="30">
        <v>-58.7</v>
      </c>
      <c r="I260" s="30">
        <v>38</v>
      </c>
      <c r="J260" s="30">
        <v>17.600000000000001</v>
      </c>
      <c r="K260" s="30">
        <v>11606</v>
      </c>
      <c r="L260" s="30">
        <v>-2</v>
      </c>
    </row>
    <row r="261" spans="1:12" x14ac:dyDescent="0.2">
      <c r="A261" s="63" t="s">
        <v>5750</v>
      </c>
      <c r="B261" s="30" t="s">
        <v>2555</v>
      </c>
      <c r="C261" s="30" t="s">
        <v>2557</v>
      </c>
      <c r="D261" s="30" t="s">
        <v>4283</v>
      </c>
      <c r="E261" s="30">
        <v>11</v>
      </c>
      <c r="F261" s="30">
        <v>27.5</v>
      </c>
      <c r="G261" s="30">
        <v>5487.2</v>
      </c>
      <c r="H261" s="30">
        <v>46.5</v>
      </c>
      <c r="I261" s="30">
        <v>32</v>
      </c>
      <c r="J261" s="30">
        <v>31.3</v>
      </c>
      <c r="K261" s="30">
        <v>11790</v>
      </c>
      <c r="L261" s="30">
        <v>-3</v>
      </c>
    </row>
    <row r="262" spans="1:12" x14ac:dyDescent="0.2">
      <c r="A262" s="63" t="s">
        <v>5750</v>
      </c>
      <c r="B262" s="30" t="s">
        <v>2522</v>
      </c>
      <c r="C262" s="30" t="s">
        <v>2524</v>
      </c>
      <c r="D262" s="30" t="s">
        <v>4227</v>
      </c>
      <c r="E262" s="30">
        <v>15</v>
      </c>
      <c r="F262" s="30">
        <v>1.1000000000000001</v>
      </c>
      <c r="G262" s="30">
        <v>12237.7</v>
      </c>
      <c r="H262" s="30">
        <v>-19.3</v>
      </c>
      <c r="I262" s="30">
        <v>30</v>
      </c>
      <c r="J262" s="30">
        <v>35.9</v>
      </c>
      <c r="K262" s="30">
        <v>11857</v>
      </c>
      <c r="L262" s="30">
        <v>-4</v>
      </c>
    </row>
    <row r="263" spans="1:12" x14ac:dyDescent="0.2">
      <c r="A263" s="63" t="s">
        <v>5750</v>
      </c>
      <c r="B263" s="30" t="s">
        <v>2504</v>
      </c>
      <c r="C263" s="30" t="s">
        <v>2506</v>
      </c>
      <c r="D263" s="30" t="s">
        <v>4206</v>
      </c>
      <c r="E263" s="30">
        <v>15</v>
      </c>
      <c r="F263" s="30">
        <v>1.1000000000000001</v>
      </c>
      <c r="G263" s="30">
        <v>8347.9</v>
      </c>
      <c r="H263" s="30">
        <v>18.7</v>
      </c>
      <c r="I263" s="30">
        <v>19</v>
      </c>
      <c r="J263" s="30">
        <v>61.1</v>
      </c>
      <c r="K263" s="30">
        <v>11645</v>
      </c>
      <c r="L263" s="30">
        <v>-2</v>
      </c>
    </row>
    <row r="264" spans="1:12" x14ac:dyDescent="0.2">
      <c r="A264" s="63" t="s">
        <v>5750</v>
      </c>
      <c r="B264" s="30" t="s">
        <v>2498</v>
      </c>
      <c r="C264" s="30" t="s">
        <v>2500</v>
      </c>
      <c r="D264" s="30" t="s">
        <v>4671</v>
      </c>
      <c r="E264" s="30">
        <v>9</v>
      </c>
      <c r="F264" s="30">
        <v>40.700000000000003</v>
      </c>
      <c r="G264" s="30">
        <v>6073.3</v>
      </c>
      <c r="H264" s="30">
        <v>40.799999999999997</v>
      </c>
      <c r="I264" s="30">
        <v>45</v>
      </c>
      <c r="J264" s="30">
        <v>1.5</v>
      </c>
      <c r="K264" s="30">
        <v>11235</v>
      </c>
      <c r="L264" s="30">
        <v>2</v>
      </c>
    </row>
    <row r="265" spans="1:12" x14ac:dyDescent="0.2">
      <c r="A265" s="63" t="s">
        <v>5750</v>
      </c>
      <c r="B265" s="30" t="s">
        <v>2495</v>
      </c>
      <c r="C265" s="30" t="s">
        <v>2497</v>
      </c>
      <c r="D265" s="30" t="s">
        <v>4702</v>
      </c>
      <c r="E265" s="30">
        <v>17</v>
      </c>
      <c r="F265" s="30">
        <v>-12.1</v>
      </c>
      <c r="G265" s="30">
        <v>11334.4</v>
      </c>
      <c r="H265" s="30">
        <v>-10.4</v>
      </c>
      <c r="I265" s="30">
        <v>27</v>
      </c>
      <c r="J265" s="30">
        <v>42.7</v>
      </c>
      <c r="K265" s="30">
        <v>12059</v>
      </c>
      <c r="L265" s="30">
        <v>-6</v>
      </c>
    </row>
    <row r="266" spans="1:12" x14ac:dyDescent="0.2">
      <c r="A266" s="63" t="s">
        <v>5750</v>
      </c>
      <c r="B266" s="30" t="s">
        <v>2486</v>
      </c>
      <c r="C266" s="30" t="s">
        <v>2488</v>
      </c>
      <c r="D266" s="30" t="s">
        <v>4251</v>
      </c>
      <c r="E266" s="30">
        <v>18</v>
      </c>
      <c r="F266" s="30">
        <v>-18.7</v>
      </c>
      <c r="G266" s="30">
        <v>12420.7</v>
      </c>
      <c r="H266" s="30">
        <v>-21</v>
      </c>
      <c r="I266" s="30">
        <v>39</v>
      </c>
      <c r="J266" s="30">
        <v>15.3</v>
      </c>
      <c r="K266" s="30">
        <v>12073</v>
      </c>
      <c r="L266" s="30">
        <v>-6</v>
      </c>
    </row>
    <row r="267" spans="1:12" x14ac:dyDescent="0.2">
      <c r="A267" s="63" t="s">
        <v>5750</v>
      </c>
      <c r="B267" s="30" t="s">
        <v>2471</v>
      </c>
      <c r="C267" s="30" t="s">
        <v>2473</v>
      </c>
      <c r="D267" s="30" t="s">
        <v>4299</v>
      </c>
      <c r="E267" s="30">
        <v>27</v>
      </c>
      <c r="F267" s="30">
        <v>-78</v>
      </c>
      <c r="G267" s="30">
        <v>15499.2</v>
      </c>
      <c r="H267" s="30">
        <v>-51</v>
      </c>
      <c r="I267" s="30">
        <v>27</v>
      </c>
      <c r="J267" s="30">
        <v>42.7</v>
      </c>
      <c r="K267" s="30">
        <v>12985</v>
      </c>
      <c r="L267" s="30">
        <v>-14</v>
      </c>
    </row>
    <row r="268" spans="1:12" x14ac:dyDescent="0.2">
      <c r="A268" s="63" t="s">
        <v>5750</v>
      </c>
      <c r="B268" s="30" t="s">
        <v>2462</v>
      </c>
      <c r="C268" s="30" t="s">
        <v>2464</v>
      </c>
      <c r="D268" s="30" t="s">
        <v>4225</v>
      </c>
      <c r="E268" s="30">
        <v>19</v>
      </c>
      <c r="F268" s="30">
        <v>-25.3</v>
      </c>
      <c r="G268" s="30">
        <v>11586.8</v>
      </c>
      <c r="H268" s="30">
        <v>-12.9</v>
      </c>
      <c r="I268" s="30">
        <v>27</v>
      </c>
      <c r="J268" s="30">
        <v>42.7</v>
      </c>
      <c r="K268" s="30">
        <v>11357</v>
      </c>
      <c r="L268" s="30">
        <v>1</v>
      </c>
    </row>
    <row r="269" spans="1:12" x14ac:dyDescent="0.2">
      <c r="A269" s="63" t="s">
        <v>5750</v>
      </c>
      <c r="B269" s="30" t="s">
        <v>2456</v>
      </c>
      <c r="C269" s="30" t="s">
        <v>2458</v>
      </c>
      <c r="D269" s="30" t="s">
        <v>4320</v>
      </c>
      <c r="E269" s="30">
        <v>16</v>
      </c>
      <c r="F269" s="30">
        <v>-5.5</v>
      </c>
      <c r="G269" s="30">
        <v>12212</v>
      </c>
      <c r="H269" s="30">
        <v>-19</v>
      </c>
      <c r="I269" s="30">
        <v>29</v>
      </c>
      <c r="J269" s="30">
        <v>38.200000000000003</v>
      </c>
      <c r="K269" s="30">
        <v>11821</v>
      </c>
      <c r="L269" s="30">
        <v>-3</v>
      </c>
    </row>
    <row r="270" spans="1:12" x14ac:dyDescent="0.2">
      <c r="A270" s="63" t="s">
        <v>5750</v>
      </c>
      <c r="B270" s="30" t="s">
        <v>2450</v>
      </c>
      <c r="C270" s="30" t="s">
        <v>2452</v>
      </c>
      <c r="D270" s="30" t="s">
        <v>4216</v>
      </c>
      <c r="E270" s="30">
        <v>10</v>
      </c>
      <c r="F270" s="30">
        <v>34.1</v>
      </c>
      <c r="G270" s="30">
        <v>6134</v>
      </c>
      <c r="H270" s="30">
        <v>40.200000000000003</v>
      </c>
      <c r="I270" s="30">
        <v>27</v>
      </c>
      <c r="J270" s="30">
        <v>42.7</v>
      </c>
      <c r="K270" s="30">
        <v>11758</v>
      </c>
      <c r="L270" s="30">
        <v>-3</v>
      </c>
    </row>
    <row r="271" spans="1:12" x14ac:dyDescent="0.2">
      <c r="A271" s="63" t="s">
        <v>5750</v>
      </c>
      <c r="B271" s="30" t="s">
        <v>2417</v>
      </c>
      <c r="C271" s="30" t="s">
        <v>2419</v>
      </c>
      <c r="D271" s="30" t="s">
        <v>4221</v>
      </c>
      <c r="E271" s="30">
        <v>11</v>
      </c>
      <c r="F271" s="30">
        <v>27.5</v>
      </c>
      <c r="G271" s="30">
        <v>5034.5</v>
      </c>
      <c r="H271" s="30">
        <v>50.9</v>
      </c>
      <c r="I271" s="30">
        <v>30</v>
      </c>
      <c r="J271" s="30">
        <v>35.9</v>
      </c>
      <c r="K271" s="30">
        <v>12014</v>
      </c>
      <c r="L271" s="30">
        <v>-5</v>
      </c>
    </row>
    <row r="272" spans="1:12" x14ac:dyDescent="0.2">
      <c r="A272" s="63" t="s">
        <v>5750</v>
      </c>
      <c r="B272" s="30" t="s">
        <v>2408</v>
      </c>
      <c r="C272" s="30" t="s">
        <v>2410</v>
      </c>
      <c r="D272" s="30" t="s">
        <v>4710</v>
      </c>
      <c r="E272" s="30">
        <v>14</v>
      </c>
      <c r="F272" s="30">
        <v>7.7</v>
      </c>
      <c r="G272" s="30">
        <v>7582</v>
      </c>
      <c r="H272" s="30">
        <v>26.1</v>
      </c>
      <c r="I272" s="30">
        <v>21</v>
      </c>
      <c r="J272" s="30">
        <v>56.5</v>
      </c>
      <c r="K272" s="30">
        <v>11027</v>
      </c>
      <c r="L272" s="30">
        <v>3</v>
      </c>
    </row>
    <row r="273" spans="1:12" x14ac:dyDescent="0.2">
      <c r="A273" s="63" t="s">
        <v>5750</v>
      </c>
      <c r="B273" s="30" t="s">
        <v>2405</v>
      </c>
      <c r="C273" s="30" t="s">
        <v>2407</v>
      </c>
      <c r="D273" s="30" t="s">
        <v>4255</v>
      </c>
      <c r="E273" s="30">
        <v>9</v>
      </c>
      <c r="F273" s="30">
        <v>40.700000000000003</v>
      </c>
      <c r="G273" s="30">
        <v>6662.7</v>
      </c>
      <c r="H273" s="30">
        <v>35.1</v>
      </c>
      <c r="I273" s="30">
        <v>21</v>
      </c>
      <c r="J273" s="30">
        <v>56.5</v>
      </c>
      <c r="K273" s="30">
        <v>10783</v>
      </c>
      <c r="L273" s="30">
        <v>6</v>
      </c>
    </row>
    <row r="274" spans="1:12" x14ac:dyDescent="0.2">
      <c r="A274" s="63" t="s">
        <v>5750</v>
      </c>
      <c r="B274" s="30" t="s">
        <v>2399</v>
      </c>
      <c r="C274" s="30" t="s">
        <v>2401</v>
      </c>
      <c r="D274" s="30" t="s">
        <v>4466</v>
      </c>
      <c r="E274" s="30">
        <v>7</v>
      </c>
      <c r="F274" s="30">
        <v>53.8</v>
      </c>
      <c r="G274" s="30">
        <v>2800.9</v>
      </c>
      <c r="H274" s="30">
        <v>72.7</v>
      </c>
      <c r="I274" s="30">
        <v>28</v>
      </c>
      <c r="J274" s="30">
        <v>40.5</v>
      </c>
      <c r="K274" s="30">
        <v>9507</v>
      </c>
      <c r="L274" s="30">
        <v>17</v>
      </c>
    </row>
    <row r="275" spans="1:12" x14ac:dyDescent="0.2">
      <c r="A275" s="63" t="s">
        <v>5750</v>
      </c>
      <c r="B275" s="30" t="s">
        <v>2396</v>
      </c>
      <c r="C275" s="30" t="s">
        <v>2398</v>
      </c>
      <c r="D275" s="30" t="s">
        <v>4234</v>
      </c>
      <c r="E275" s="30">
        <v>23</v>
      </c>
      <c r="F275" s="30">
        <v>-51.6</v>
      </c>
      <c r="G275" s="30">
        <v>15391.1</v>
      </c>
      <c r="H275" s="30">
        <v>-50</v>
      </c>
      <c r="I275" s="30">
        <v>34</v>
      </c>
      <c r="J275" s="30">
        <v>26.7</v>
      </c>
      <c r="K275" s="30">
        <v>11007</v>
      </c>
      <c r="L275" s="30">
        <v>4</v>
      </c>
    </row>
    <row r="276" spans="1:12" x14ac:dyDescent="0.2">
      <c r="A276" s="63" t="s">
        <v>5750</v>
      </c>
      <c r="B276" s="30" t="s">
        <v>2369</v>
      </c>
      <c r="C276" s="30" t="s">
        <v>2371</v>
      </c>
      <c r="D276" s="30" t="s">
        <v>4291</v>
      </c>
      <c r="E276" s="30">
        <v>7</v>
      </c>
      <c r="F276" s="30">
        <v>53.8</v>
      </c>
      <c r="G276" s="30">
        <v>4970.6000000000004</v>
      </c>
      <c r="H276" s="30">
        <v>51.6</v>
      </c>
      <c r="I276" s="30">
        <v>30</v>
      </c>
      <c r="J276" s="30">
        <v>35.9</v>
      </c>
      <c r="K276" s="30">
        <v>11080</v>
      </c>
      <c r="L276" s="30">
        <v>3</v>
      </c>
    </row>
    <row r="277" spans="1:12" x14ac:dyDescent="0.2">
      <c r="A277" s="63" t="s">
        <v>5750</v>
      </c>
      <c r="B277" s="30" t="s">
        <v>2339</v>
      </c>
      <c r="C277" s="30" t="s">
        <v>2341</v>
      </c>
      <c r="D277" s="30" t="s">
        <v>4287</v>
      </c>
      <c r="E277" s="30">
        <v>19</v>
      </c>
      <c r="F277" s="30">
        <v>-25.3</v>
      </c>
      <c r="G277" s="30">
        <v>12073.1</v>
      </c>
      <c r="H277" s="30">
        <v>-17.600000000000001</v>
      </c>
      <c r="I277" s="30">
        <v>47</v>
      </c>
      <c r="J277" s="30">
        <v>-3.1</v>
      </c>
      <c r="K277" s="30">
        <v>11672</v>
      </c>
      <c r="L277" s="30">
        <v>-2</v>
      </c>
    </row>
    <row r="278" spans="1:12" x14ac:dyDescent="0.2">
      <c r="A278" s="63" t="s">
        <v>5750</v>
      </c>
      <c r="B278" s="30" t="s">
        <v>2333</v>
      </c>
      <c r="C278" s="30" t="s">
        <v>2335</v>
      </c>
      <c r="D278" s="30" t="s">
        <v>4228</v>
      </c>
      <c r="E278" s="30">
        <v>13</v>
      </c>
      <c r="F278" s="30">
        <v>14.3</v>
      </c>
      <c r="G278" s="30">
        <v>5998.9</v>
      </c>
      <c r="H278" s="30">
        <v>41.5</v>
      </c>
      <c r="I278" s="30">
        <v>29</v>
      </c>
      <c r="J278" s="30">
        <v>38.200000000000003</v>
      </c>
      <c r="K278" s="30">
        <v>10565</v>
      </c>
      <c r="L278" s="30">
        <v>8</v>
      </c>
    </row>
    <row r="279" spans="1:12" x14ac:dyDescent="0.2">
      <c r="A279" s="63" t="s">
        <v>5750</v>
      </c>
      <c r="B279" s="30" t="s">
        <v>2330</v>
      </c>
      <c r="C279" s="30" t="s">
        <v>2332</v>
      </c>
      <c r="D279" s="30" t="s">
        <v>4210</v>
      </c>
      <c r="E279" s="30">
        <v>11</v>
      </c>
      <c r="F279" s="30">
        <v>27.5</v>
      </c>
      <c r="G279" s="30">
        <v>8768.9</v>
      </c>
      <c r="H279" s="30">
        <v>14.6</v>
      </c>
      <c r="I279" s="30">
        <v>32</v>
      </c>
      <c r="J279" s="30">
        <v>31.3</v>
      </c>
      <c r="K279" s="30">
        <v>11129</v>
      </c>
      <c r="L279" s="30">
        <v>3</v>
      </c>
    </row>
    <row r="280" spans="1:12" x14ac:dyDescent="0.2">
      <c r="A280" s="63" t="s">
        <v>5750</v>
      </c>
      <c r="B280" s="30" t="s">
        <v>2327</v>
      </c>
      <c r="C280" s="30" t="s">
        <v>2329</v>
      </c>
      <c r="D280" s="30" t="s">
        <v>4199</v>
      </c>
      <c r="E280" s="30">
        <v>13</v>
      </c>
      <c r="F280" s="30">
        <v>14.3</v>
      </c>
      <c r="G280" s="30">
        <v>5561.7</v>
      </c>
      <c r="H280" s="30">
        <v>45.8</v>
      </c>
      <c r="I280" s="30">
        <v>25</v>
      </c>
      <c r="J280" s="30">
        <v>47.3</v>
      </c>
      <c r="K280" s="30">
        <v>10935</v>
      </c>
      <c r="L280" s="30">
        <v>4</v>
      </c>
    </row>
    <row r="281" spans="1:12" x14ac:dyDescent="0.2">
      <c r="A281" s="63" t="s">
        <v>5750</v>
      </c>
      <c r="B281" s="30" t="s">
        <v>2312</v>
      </c>
      <c r="C281" s="30" t="s">
        <v>2314</v>
      </c>
      <c r="D281" s="30" t="s">
        <v>4666</v>
      </c>
      <c r="E281" s="30">
        <v>20</v>
      </c>
      <c r="F281" s="30">
        <v>-31.9</v>
      </c>
      <c r="G281" s="30">
        <v>13158.5</v>
      </c>
      <c r="H281" s="30">
        <v>-28.2</v>
      </c>
      <c r="I281" s="30">
        <v>36</v>
      </c>
      <c r="J281" s="30">
        <v>22.1</v>
      </c>
      <c r="K281" s="30">
        <v>10671</v>
      </c>
      <c r="L281" s="30">
        <v>7</v>
      </c>
    </row>
    <row r="282" spans="1:12" x14ac:dyDescent="0.2">
      <c r="A282" s="63" t="s">
        <v>5750</v>
      </c>
      <c r="B282" s="30" t="s">
        <v>2291</v>
      </c>
      <c r="C282" s="30" t="s">
        <v>2293</v>
      </c>
      <c r="D282" s="30" t="s">
        <v>4312</v>
      </c>
      <c r="E282" s="30">
        <v>13</v>
      </c>
      <c r="F282" s="30">
        <v>14.3</v>
      </c>
      <c r="G282" s="30">
        <v>7342.5</v>
      </c>
      <c r="H282" s="30">
        <v>28.4</v>
      </c>
      <c r="I282" s="30">
        <v>49</v>
      </c>
      <c r="J282" s="30">
        <v>-7.6</v>
      </c>
      <c r="K282" s="30">
        <v>10824</v>
      </c>
      <c r="L282" s="30">
        <v>5</v>
      </c>
    </row>
    <row r="283" spans="1:12" x14ac:dyDescent="0.2">
      <c r="A283" s="63" t="s">
        <v>5750</v>
      </c>
      <c r="B283" s="30" t="s">
        <v>2288</v>
      </c>
      <c r="C283" s="30" t="s">
        <v>2290</v>
      </c>
      <c r="D283" s="30" t="s">
        <v>4261</v>
      </c>
      <c r="E283" s="30">
        <v>21</v>
      </c>
      <c r="F283" s="30">
        <v>-38.5</v>
      </c>
      <c r="G283" s="30">
        <v>17365.900000000001</v>
      </c>
      <c r="H283" s="30">
        <v>-69.2</v>
      </c>
      <c r="I283" s="30">
        <v>16</v>
      </c>
      <c r="J283" s="30">
        <v>67.900000000000006</v>
      </c>
      <c r="K283" s="30">
        <v>10302</v>
      </c>
      <c r="L283" s="30">
        <v>10</v>
      </c>
    </row>
    <row r="284" spans="1:12" x14ac:dyDescent="0.2">
      <c r="A284" s="63" t="s">
        <v>5750</v>
      </c>
      <c r="B284" s="30" t="s">
        <v>2285</v>
      </c>
      <c r="C284" s="30" t="s">
        <v>2287</v>
      </c>
      <c r="D284" s="30" t="s">
        <v>4214</v>
      </c>
      <c r="E284" s="30">
        <v>15</v>
      </c>
      <c r="F284" s="30">
        <v>1.1000000000000001</v>
      </c>
      <c r="G284" s="30">
        <v>8861.7999999999993</v>
      </c>
      <c r="H284" s="30">
        <v>13.6</v>
      </c>
      <c r="I284" s="30">
        <v>26</v>
      </c>
      <c r="J284" s="30">
        <v>45</v>
      </c>
      <c r="K284" s="30">
        <v>11465</v>
      </c>
      <c r="L284" s="30">
        <v>0</v>
      </c>
    </row>
    <row r="285" spans="1:12" x14ac:dyDescent="0.2">
      <c r="A285" s="63" t="s">
        <v>5750</v>
      </c>
      <c r="B285" s="30" t="s">
        <v>2279</v>
      </c>
      <c r="C285" s="30" t="s">
        <v>2281</v>
      </c>
      <c r="D285" s="30" t="s">
        <v>4240</v>
      </c>
      <c r="E285" s="30">
        <v>10</v>
      </c>
      <c r="F285" s="30">
        <v>34.1</v>
      </c>
      <c r="G285" s="30">
        <v>6117.9</v>
      </c>
      <c r="H285" s="30">
        <v>40.4</v>
      </c>
      <c r="I285" s="30">
        <v>33</v>
      </c>
      <c r="J285" s="30">
        <v>29</v>
      </c>
      <c r="K285" s="30">
        <v>11663</v>
      </c>
      <c r="L285" s="30">
        <v>-2</v>
      </c>
    </row>
    <row r="286" spans="1:12" x14ac:dyDescent="0.2">
      <c r="A286" s="63" t="s">
        <v>5750</v>
      </c>
      <c r="B286" s="30" t="s">
        <v>2273</v>
      </c>
      <c r="C286" s="30" t="s">
        <v>2275</v>
      </c>
      <c r="D286" s="30" t="s">
        <v>4469</v>
      </c>
      <c r="E286" s="30">
        <v>21</v>
      </c>
      <c r="F286" s="30">
        <v>-38.5</v>
      </c>
      <c r="G286" s="30">
        <v>14979.7</v>
      </c>
      <c r="H286" s="30">
        <v>-46</v>
      </c>
      <c r="I286" s="30">
        <v>44</v>
      </c>
      <c r="J286" s="30">
        <v>3.8</v>
      </c>
      <c r="K286" s="30">
        <v>11430</v>
      </c>
      <c r="L286" s="30">
        <v>0</v>
      </c>
    </row>
    <row r="287" spans="1:12" x14ac:dyDescent="0.2">
      <c r="A287" s="63" t="s">
        <v>5750</v>
      </c>
      <c r="B287" s="30" t="s">
        <v>2255</v>
      </c>
      <c r="C287" s="30" t="s">
        <v>2257</v>
      </c>
      <c r="D287" s="30" t="s">
        <v>4220</v>
      </c>
      <c r="E287" s="30">
        <v>16</v>
      </c>
      <c r="F287" s="30">
        <v>-5.5</v>
      </c>
      <c r="G287" s="30">
        <v>7276.8</v>
      </c>
      <c r="H287" s="30">
        <v>29.1</v>
      </c>
      <c r="I287" s="30">
        <v>17</v>
      </c>
      <c r="J287" s="30">
        <v>65.599999999999994</v>
      </c>
      <c r="K287" s="30">
        <v>10587</v>
      </c>
      <c r="L287" s="30">
        <v>7</v>
      </c>
    </row>
    <row r="288" spans="1:12" x14ac:dyDescent="0.2">
      <c r="A288" s="63" t="s">
        <v>5750</v>
      </c>
      <c r="B288" s="30" t="s">
        <v>2246</v>
      </c>
      <c r="C288" s="30" t="s">
        <v>2248</v>
      </c>
      <c r="D288" s="30" t="s">
        <v>4212</v>
      </c>
      <c r="E288" s="30">
        <v>12</v>
      </c>
      <c r="F288" s="30">
        <v>20.9</v>
      </c>
      <c r="G288" s="30">
        <v>7355.9</v>
      </c>
      <c r="H288" s="30">
        <v>28.3</v>
      </c>
      <c r="I288" s="30">
        <v>30</v>
      </c>
      <c r="J288" s="30">
        <v>35.9</v>
      </c>
      <c r="K288" s="30">
        <v>12641</v>
      </c>
      <c r="L288" s="30">
        <v>-11</v>
      </c>
    </row>
    <row r="289" spans="1:12" x14ac:dyDescent="0.2">
      <c r="A289" s="63" t="s">
        <v>5750</v>
      </c>
      <c r="B289" s="30" t="s">
        <v>2228</v>
      </c>
      <c r="C289" s="30" t="s">
        <v>2230</v>
      </c>
      <c r="D289" s="30" t="s">
        <v>4268</v>
      </c>
      <c r="E289" s="30">
        <v>19</v>
      </c>
      <c r="F289" s="30">
        <v>-25.3</v>
      </c>
      <c r="G289" s="30">
        <v>15460.1</v>
      </c>
      <c r="H289" s="30">
        <v>-50.7</v>
      </c>
      <c r="I289" s="30">
        <v>25</v>
      </c>
      <c r="J289" s="30">
        <v>47.3</v>
      </c>
      <c r="K289" s="30">
        <v>11702</v>
      </c>
      <c r="L289" s="30">
        <v>-2</v>
      </c>
    </row>
    <row r="290" spans="1:12" x14ac:dyDescent="0.2">
      <c r="A290" s="63" t="s">
        <v>5750</v>
      </c>
      <c r="B290" s="30" t="s">
        <v>2207</v>
      </c>
      <c r="C290" s="30" t="s">
        <v>2209</v>
      </c>
      <c r="D290" s="30" t="s">
        <v>4248</v>
      </c>
      <c r="E290" s="30">
        <v>17</v>
      </c>
      <c r="F290" s="30">
        <v>-12.1</v>
      </c>
      <c r="G290" s="30">
        <v>8446.2000000000007</v>
      </c>
      <c r="H290" s="30">
        <v>17.7</v>
      </c>
      <c r="I290" s="30">
        <v>22</v>
      </c>
      <c r="J290" s="30">
        <v>54.2</v>
      </c>
      <c r="K290" s="30">
        <v>12232</v>
      </c>
      <c r="L290" s="30">
        <v>-7</v>
      </c>
    </row>
    <row r="291" spans="1:12" x14ac:dyDescent="0.2">
      <c r="A291" s="63" t="s">
        <v>5750</v>
      </c>
      <c r="B291" s="30" t="s">
        <v>2201</v>
      </c>
      <c r="C291" s="30" t="s">
        <v>2203</v>
      </c>
      <c r="D291" s="30" t="s">
        <v>4701</v>
      </c>
      <c r="E291" s="30">
        <v>18</v>
      </c>
      <c r="F291" s="30">
        <v>-18.7</v>
      </c>
      <c r="G291" s="30">
        <v>10669.3</v>
      </c>
      <c r="H291" s="30">
        <v>-4</v>
      </c>
      <c r="I291" s="30">
        <v>32</v>
      </c>
      <c r="J291" s="30">
        <v>31.3</v>
      </c>
      <c r="K291" s="30">
        <v>12391</v>
      </c>
      <c r="L291" s="30">
        <v>-8</v>
      </c>
    </row>
    <row r="292" spans="1:12" x14ac:dyDescent="0.2">
      <c r="A292" s="63" t="s">
        <v>5750</v>
      </c>
      <c r="B292" s="30" t="s">
        <v>2198</v>
      </c>
      <c r="C292" s="30" t="s">
        <v>2200</v>
      </c>
      <c r="D292" s="30" t="s">
        <v>4673</v>
      </c>
      <c r="E292" s="30">
        <v>11</v>
      </c>
      <c r="F292" s="30">
        <v>27.5</v>
      </c>
      <c r="G292" s="30">
        <v>7168.8</v>
      </c>
      <c r="H292" s="30">
        <v>30.1</v>
      </c>
      <c r="I292" s="30">
        <v>28</v>
      </c>
      <c r="J292" s="30">
        <v>40.5</v>
      </c>
      <c r="K292" s="30">
        <v>12216</v>
      </c>
      <c r="L292" s="30">
        <v>-7</v>
      </c>
    </row>
    <row r="293" spans="1:12" x14ac:dyDescent="0.2">
      <c r="A293" s="63" t="s">
        <v>5750</v>
      </c>
      <c r="B293" s="30" t="s">
        <v>2180</v>
      </c>
      <c r="C293" s="30" t="s">
        <v>2182</v>
      </c>
      <c r="D293" s="30" t="s">
        <v>4672</v>
      </c>
      <c r="E293" s="30">
        <v>18</v>
      </c>
      <c r="F293" s="30">
        <v>-18.7</v>
      </c>
      <c r="G293" s="30">
        <v>9669</v>
      </c>
      <c r="H293" s="30">
        <v>5.8</v>
      </c>
      <c r="I293" s="30">
        <v>30</v>
      </c>
      <c r="J293" s="30">
        <v>35.9</v>
      </c>
      <c r="K293" s="30">
        <v>11557</v>
      </c>
      <c r="L293" s="30">
        <v>-1</v>
      </c>
    </row>
    <row r="294" spans="1:12" x14ac:dyDescent="0.2">
      <c r="A294" s="63" t="s">
        <v>5750</v>
      </c>
      <c r="B294" s="30" t="s">
        <v>2174</v>
      </c>
      <c r="C294" s="30" t="s">
        <v>2176</v>
      </c>
      <c r="D294" s="30" t="s">
        <v>4642</v>
      </c>
      <c r="E294" s="30">
        <v>26</v>
      </c>
      <c r="F294" s="30">
        <v>-71.400000000000006</v>
      </c>
      <c r="G294" s="30">
        <v>14137.1</v>
      </c>
      <c r="H294" s="30">
        <v>-37.799999999999997</v>
      </c>
      <c r="I294" s="30">
        <v>21</v>
      </c>
      <c r="J294" s="30">
        <v>56.5</v>
      </c>
      <c r="K294" s="30">
        <v>11290</v>
      </c>
      <c r="L294" s="30">
        <v>1</v>
      </c>
    </row>
    <row r="295" spans="1:12" x14ac:dyDescent="0.2">
      <c r="A295" s="63" t="s">
        <v>5750</v>
      </c>
      <c r="B295" s="30" t="s">
        <v>2171</v>
      </c>
      <c r="C295" s="30" t="s">
        <v>2173</v>
      </c>
      <c r="D295" s="30" t="s">
        <v>4641</v>
      </c>
      <c r="E295" s="30">
        <v>21</v>
      </c>
      <c r="F295" s="30">
        <v>-38.5</v>
      </c>
      <c r="G295" s="30">
        <v>10736.4</v>
      </c>
      <c r="H295" s="30">
        <v>-4.5999999999999996</v>
      </c>
      <c r="I295" s="30">
        <v>36</v>
      </c>
      <c r="J295" s="30">
        <v>22.1</v>
      </c>
      <c r="K295" s="30">
        <v>11553</v>
      </c>
      <c r="L295" s="30">
        <v>-1</v>
      </c>
    </row>
    <row r="296" spans="1:12" x14ac:dyDescent="0.2">
      <c r="A296" s="63" t="s">
        <v>5750</v>
      </c>
      <c r="B296" s="30" t="s">
        <v>2162</v>
      </c>
      <c r="C296" s="30" t="s">
        <v>2164</v>
      </c>
      <c r="D296" s="30" t="s">
        <v>4197</v>
      </c>
      <c r="E296" s="30">
        <v>19</v>
      </c>
      <c r="F296" s="30">
        <v>-25.3</v>
      </c>
      <c r="G296" s="30">
        <v>8202.1</v>
      </c>
      <c r="H296" s="30">
        <v>20.100000000000001</v>
      </c>
      <c r="I296" s="30">
        <v>30</v>
      </c>
      <c r="J296" s="30">
        <v>35.9</v>
      </c>
      <c r="K296" s="30">
        <v>11019</v>
      </c>
      <c r="L296" s="30">
        <v>4</v>
      </c>
    </row>
    <row r="297" spans="1:12" x14ac:dyDescent="0.2">
      <c r="A297" s="63" t="s">
        <v>5750</v>
      </c>
      <c r="B297" s="30" t="s">
        <v>2156</v>
      </c>
      <c r="C297" s="30" t="s">
        <v>2158</v>
      </c>
      <c r="D297" s="30" t="s">
        <v>4245</v>
      </c>
      <c r="E297" s="30">
        <v>19</v>
      </c>
      <c r="F297" s="30">
        <v>-25.3</v>
      </c>
      <c r="G297" s="30">
        <v>12805.9</v>
      </c>
      <c r="H297" s="30">
        <v>-24.8</v>
      </c>
      <c r="I297" s="30">
        <v>27</v>
      </c>
      <c r="J297" s="30">
        <v>42.7</v>
      </c>
      <c r="K297" s="30">
        <v>11757</v>
      </c>
      <c r="L297" s="30">
        <v>-3</v>
      </c>
    </row>
    <row r="298" spans="1:12" x14ac:dyDescent="0.2">
      <c r="A298" s="63" t="s">
        <v>5750</v>
      </c>
      <c r="B298" s="30" t="s">
        <v>2147</v>
      </c>
      <c r="C298" s="30" t="s">
        <v>2149</v>
      </c>
      <c r="D298" s="30" t="s">
        <v>4235</v>
      </c>
      <c r="E298" s="30">
        <v>9</v>
      </c>
      <c r="F298" s="30">
        <v>40.700000000000003</v>
      </c>
      <c r="G298" s="30">
        <v>5254.6</v>
      </c>
      <c r="H298" s="30">
        <v>48.8</v>
      </c>
      <c r="I298" s="30">
        <v>36</v>
      </c>
      <c r="J298" s="30">
        <v>22.1</v>
      </c>
      <c r="K298" s="30">
        <v>11083</v>
      </c>
      <c r="L298" s="30">
        <v>3</v>
      </c>
    </row>
    <row r="299" spans="1:12" x14ac:dyDescent="0.2">
      <c r="A299" s="63" t="s">
        <v>5750</v>
      </c>
      <c r="B299" s="30" t="s">
        <v>2144</v>
      </c>
      <c r="C299" s="30" t="s">
        <v>2146</v>
      </c>
      <c r="D299" s="30" t="s">
        <v>4645</v>
      </c>
      <c r="E299" s="30">
        <v>11</v>
      </c>
      <c r="F299" s="30">
        <v>27.5</v>
      </c>
      <c r="G299" s="30">
        <v>6551.9</v>
      </c>
      <c r="H299" s="30">
        <v>36.200000000000003</v>
      </c>
      <c r="I299" s="30">
        <v>18</v>
      </c>
      <c r="J299" s="30">
        <v>63.4</v>
      </c>
      <c r="K299" s="30">
        <v>11684</v>
      </c>
      <c r="L299" s="30">
        <v>-2</v>
      </c>
    </row>
    <row r="300" spans="1:12" x14ac:dyDescent="0.2">
      <c r="A300" s="63" t="s">
        <v>5750</v>
      </c>
      <c r="B300" s="30" t="s">
        <v>2126</v>
      </c>
      <c r="C300" s="30" t="s">
        <v>2128</v>
      </c>
      <c r="D300" s="30" t="s">
        <v>4612</v>
      </c>
      <c r="E300" s="30">
        <v>5</v>
      </c>
      <c r="F300" s="30">
        <v>67</v>
      </c>
      <c r="G300" s="30">
        <v>3652.6</v>
      </c>
      <c r="H300" s="30">
        <v>64.400000000000006</v>
      </c>
      <c r="I300" s="30">
        <v>13</v>
      </c>
      <c r="J300" s="30">
        <v>74.8</v>
      </c>
      <c r="K300" s="30">
        <v>11694</v>
      </c>
      <c r="L300" s="30">
        <v>-2</v>
      </c>
    </row>
    <row r="301" spans="1:12" x14ac:dyDescent="0.2">
      <c r="A301" s="63" t="s">
        <v>5750</v>
      </c>
      <c r="B301" s="30" t="s">
        <v>2123</v>
      </c>
      <c r="C301" s="30" t="s">
        <v>2125</v>
      </c>
      <c r="D301" s="30" t="s">
        <v>4668</v>
      </c>
      <c r="E301" s="30">
        <v>8</v>
      </c>
      <c r="F301" s="30">
        <v>47.3</v>
      </c>
      <c r="G301" s="30">
        <v>5148.8999999999996</v>
      </c>
      <c r="H301" s="30">
        <v>49.8</v>
      </c>
      <c r="I301" s="30">
        <v>33</v>
      </c>
      <c r="J301" s="30">
        <v>29</v>
      </c>
      <c r="K301" s="30">
        <v>9037</v>
      </c>
      <c r="L301" s="30">
        <v>21</v>
      </c>
    </row>
    <row r="302" spans="1:12" x14ac:dyDescent="0.2">
      <c r="A302" s="63" t="s">
        <v>5750</v>
      </c>
      <c r="B302" s="30" t="s">
        <v>2120</v>
      </c>
      <c r="C302" s="30" t="s">
        <v>2122</v>
      </c>
      <c r="D302" s="30" t="s">
        <v>4647</v>
      </c>
      <c r="E302" s="30">
        <v>14</v>
      </c>
      <c r="F302" s="30">
        <v>7.7</v>
      </c>
      <c r="G302" s="30">
        <v>7269.4</v>
      </c>
      <c r="H302" s="30">
        <v>29.2</v>
      </c>
      <c r="I302" s="30">
        <v>26</v>
      </c>
      <c r="J302" s="30">
        <v>45</v>
      </c>
      <c r="K302" s="30">
        <v>10756</v>
      </c>
      <c r="L302" s="30">
        <v>6</v>
      </c>
    </row>
    <row r="303" spans="1:12" x14ac:dyDescent="0.2">
      <c r="A303" s="63" t="s">
        <v>5750</v>
      </c>
      <c r="B303" s="30" t="s">
        <v>2114</v>
      </c>
      <c r="C303" s="30" t="s">
        <v>2116</v>
      </c>
      <c r="D303" s="30" t="s">
        <v>4232</v>
      </c>
      <c r="E303" s="30">
        <v>10</v>
      </c>
      <c r="F303" s="30">
        <v>34.1</v>
      </c>
      <c r="G303" s="30">
        <v>6453.5</v>
      </c>
      <c r="H303" s="30">
        <v>37.1</v>
      </c>
      <c r="I303" s="30">
        <v>27</v>
      </c>
      <c r="J303" s="30">
        <v>42.7</v>
      </c>
      <c r="K303" s="30">
        <v>11525</v>
      </c>
      <c r="L303" s="30">
        <v>-1</v>
      </c>
    </row>
    <row r="304" spans="1:12" x14ac:dyDescent="0.2">
      <c r="A304" s="63" t="s">
        <v>5750</v>
      </c>
      <c r="B304" s="30" t="s">
        <v>2111</v>
      </c>
      <c r="C304" s="30" t="s">
        <v>2113</v>
      </c>
      <c r="D304" s="30" t="s">
        <v>4463</v>
      </c>
      <c r="E304" s="30">
        <v>12</v>
      </c>
      <c r="F304" s="30">
        <v>20.9</v>
      </c>
      <c r="G304" s="30">
        <v>6666.8</v>
      </c>
      <c r="H304" s="30">
        <v>35</v>
      </c>
      <c r="I304" s="30">
        <v>31</v>
      </c>
      <c r="J304" s="30">
        <v>33.6</v>
      </c>
      <c r="K304" s="30">
        <v>11218</v>
      </c>
      <c r="L304" s="30">
        <v>2</v>
      </c>
    </row>
    <row r="305" spans="1:12" x14ac:dyDescent="0.2">
      <c r="A305" s="63" t="s">
        <v>5750</v>
      </c>
      <c r="B305" s="30" t="s">
        <v>2108</v>
      </c>
      <c r="C305" s="30" t="s">
        <v>2110</v>
      </c>
      <c r="D305" s="30" t="s">
        <v>4246</v>
      </c>
      <c r="E305" s="30">
        <v>17</v>
      </c>
      <c r="F305" s="30">
        <v>-12.1</v>
      </c>
      <c r="G305" s="30">
        <v>10178.299999999999</v>
      </c>
      <c r="H305" s="30">
        <v>0.8</v>
      </c>
      <c r="I305" s="30">
        <v>45</v>
      </c>
      <c r="J305" s="30">
        <v>1.5</v>
      </c>
      <c r="K305" s="30">
        <v>12124</v>
      </c>
      <c r="L305" s="30">
        <v>-6</v>
      </c>
    </row>
    <row r="306" spans="1:12" x14ac:dyDescent="0.2">
      <c r="A306" s="63" t="s">
        <v>5750</v>
      </c>
      <c r="B306" s="30" t="s">
        <v>2087</v>
      </c>
      <c r="C306" s="30" t="s">
        <v>2089</v>
      </c>
      <c r="D306" s="30" t="s">
        <v>4297</v>
      </c>
      <c r="E306" s="30">
        <v>3</v>
      </c>
      <c r="F306" s="30">
        <v>80.2</v>
      </c>
      <c r="G306" s="30">
        <v>1501.3</v>
      </c>
      <c r="H306" s="30">
        <v>85.4</v>
      </c>
      <c r="I306" s="30">
        <v>13</v>
      </c>
      <c r="J306" s="30">
        <v>74.8</v>
      </c>
      <c r="K306" s="30">
        <v>11216</v>
      </c>
      <c r="L306" s="30">
        <v>2</v>
      </c>
    </row>
    <row r="307" spans="1:12" x14ac:dyDescent="0.2">
      <c r="A307" s="63" t="s">
        <v>5750</v>
      </c>
      <c r="B307" s="30" t="s">
        <v>2072</v>
      </c>
      <c r="C307" s="30" t="s">
        <v>2074</v>
      </c>
      <c r="D307" s="30" t="s">
        <v>4311</v>
      </c>
      <c r="E307" s="30">
        <v>24</v>
      </c>
      <c r="F307" s="30">
        <v>-58.2</v>
      </c>
      <c r="G307" s="30">
        <v>16628.099999999999</v>
      </c>
      <c r="H307" s="30">
        <v>-62</v>
      </c>
      <c r="I307" s="30">
        <v>29</v>
      </c>
      <c r="J307" s="30">
        <v>38.200000000000003</v>
      </c>
      <c r="K307" s="30">
        <v>10961</v>
      </c>
      <c r="L307" s="30">
        <v>4</v>
      </c>
    </row>
    <row r="308" spans="1:12" x14ac:dyDescent="0.2">
      <c r="A308" s="63" t="s">
        <v>5750</v>
      </c>
      <c r="B308" s="30" t="s">
        <v>2066</v>
      </c>
      <c r="C308" s="30" t="s">
        <v>2068</v>
      </c>
      <c r="D308" s="30" t="s">
        <v>4288</v>
      </c>
      <c r="E308" s="30">
        <v>11</v>
      </c>
      <c r="F308" s="30">
        <v>27.5</v>
      </c>
      <c r="G308" s="30">
        <v>6883.3</v>
      </c>
      <c r="H308" s="30">
        <v>32.9</v>
      </c>
      <c r="I308" s="30">
        <v>34</v>
      </c>
      <c r="J308" s="30">
        <v>26.7</v>
      </c>
      <c r="K308" s="30">
        <v>11005</v>
      </c>
      <c r="L308" s="30">
        <v>4</v>
      </c>
    </row>
    <row r="309" spans="1:12" x14ac:dyDescent="0.2">
      <c r="A309" s="63" t="s">
        <v>5750</v>
      </c>
      <c r="B309" s="30" t="s">
        <v>2063</v>
      </c>
      <c r="C309" s="30" t="s">
        <v>2065</v>
      </c>
      <c r="D309" s="30" t="s">
        <v>4267</v>
      </c>
      <c r="E309" s="30">
        <v>14</v>
      </c>
      <c r="F309" s="30">
        <v>7.7</v>
      </c>
      <c r="G309" s="30">
        <v>10952</v>
      </c>
      <c r="H309" s="30">
        <v>-6.7</v>
      </c>
      <c r="I309" s="30">
        <v>27</v>
      </c>
      <c r="J309" s="30">
        <v>42.7</v>
      </c>
      <c r="K309" s="30">
        <v>11467</v>
      </c>
      <c r="L309" s="30">
        <v>0</v>
      </c>
    </row>
    <row r="310" spans="1:12" x14ac:dyDescent="0.2">
      <c r="A310" s="63" t="s">
        <v>5750</v>
      </c>
      <c r="B310" s="30" t="s">
        <v>2021</v>
      </c>
      <c r="C310" s="30" t="s">
        <v>2023</v>
      </c>
      <c r="D310" s="30" t="s">
        <v>4685</v>
      </c>
      <c r="E310" s="30">
        <v>18</v>
      </c>
      <c r="F310" s="30">
        <v>-18.7</v>
      </c>
      <c r="G310" s="30">
        <v>15363.6</v>
      </c>
      <c r="H310" s="30">
        <v>-49.7</v>
      </c>
      <c r="I310" s="30">
        <v>28</v>
      </c>
      <c r="J310" s="30">
        <v>40.5</v>
      </c>
      <c r="K310" s="30">
        <v>10306</v>
      </c>
      <c r="L310" s="30">
        <v>10</v>
      </c>
    </row>
    <row r="311" spans="1:12" x14ac:dyDescent="0.2">
      <c r="A311" s="63" t="s">
        <v>5750</v>
      </c>
      <c r="B311" s="30" t="s">
        <v>1991</v>
      </c>
      <c r="C311" s="30" t="s">
        <v>1993</v>
      </c>
      <c r="D311" s="30" t="s">
        <v>4238</v>
      </c>
      <c r="E311" s="30">
        <v>9</v>
      </c>
      <c r="F311" s="30">
        <v>23.2</v>
      </c>
      <c r="G311" s="30">
        <v>5724.4</v>
      </c>
      <c r="H311" s="30">
        <v>14.9</v>
      </c>
      <c r="I311" s="30">
        <v>23</v>
      </c>
      <c r="J311" s="30">
        <v>42.8</v>
      </c>
      <c r="K311" s="30">
        <v>11926</v>
      </c>
      <c r="L311" s="30">
        <v>-7</v>
      </c>
    </row>
    <row r="312" spans="1:12" x14ac:dyDescent="0.2">
      <c r="A312" s="63" t="s">
        <v>5750</v>
      </c>
      <c r="B312" s="30" t="s">
        <v>1988</v>
      </c>
      <c r="C312" s="30" t="s">
        <v>1990</v>
      </c>
      <c r="D312" s="30" t="s">
        <v>4243</v>
      </c>
      <c r="E312" s="30">
        <v>16</v>
      </c>
      <c r="F312" s="30">
        <v>-40</v>
      </c>
      <c r="G312" s="30">
        <v>6887</v>
      </c>
      <c r="H312" s="30">
        <v>-2.6</v>
      </c>
      <c r="I312" s="30">
        <v>19</v>
      </c>
      <c r="J312" s="30">
        <v>53.7</v>
      </c>
      <c r="K312" s="30">
        <v>11945</v>
      </c>
      <c r="L312" s="30">
        <v>-7</v>
      </c>
    </row>
    <row r="313" spans="1:12" x14ac:dyDescent="0.2">
      <c r="A313" s="63" t="s">
        <v>5750</v>
      </c>
      <c r="B313" s="30" t="s">
        <v>1985</v>
      </c>
      <c r="C313" s="30" t="s">
        <v>1987</v>
      </c>
      <c r="D313" s="30" t="s">
        <v>4689</v>
      </c>
      <c r="E313" s="30">
        <v>13</v>
      </c>
      <c r="F313" s="30">
        <v>-12.9</v>
      </c>
      <c r="G313" s="30">
        <v>7532.4</v>
      </c>
      <c r="H313" s="30">
        <v>-12.4</v>
      </c>
      <c r="I313" s="30">
        <v>38</v>
      </c>
      <c r="J313" s="30">
        <v>1.9</v>
      </c>
      <c r="K313" s="30">
        <v>11431</v>
      </c>
      <c r="L313" s="30">
        <v>-2</v>
      </c>
    </row>
    <row r="314" spans="1:12" x14ac:dyDescent="0.2">
      <c r="A314" s="63" t="s">
        <v>5750</v>
      </c>
      <c r="B314" s="30" t="s">
        <v>1976</v>
      </c>
      <c r="C314" s="30" t="s">
        <v>1978</v>
      </c>
      <c r="D314" s="30" t="s">
        <v>4453</v>
      </c>
      <c r="E314" s="30">
        <v>14</v>
      </c>
      <c r="F314" s="30">
        <v>-21.9</v>
      </c>
      <c r="G314" s="30">
        <v>7912.5</v>
      </c>
      <c r="H314" s="30">
        <v>-18.100000000000001</v>
      </c>
      <c r="I314" s="30">
        <v>28</v>
      </c>
      <c r="J314" s="30">
        <v>29.2</v>
      </c>
      <c r="K314" s="30">
        <v>11252</v>
      </c>
      <c r="L314" s="30">
        <v>-1</v>
      </c>
    </row>
    <row r="315" spans="1:12" x14ac:dyDescent="0.2">
      <c r="A315" s="63" t="s">
        <v>5750</v>
      </c>
      <c r="B315" s="30" t="s">
        <v>1946</v>
      </c>
      <c r="C315" s="30" t="s">
        <v>1948</v>
      </c>
      <c r="D315" s="30" t="s">
        <v>4293</v>
      </c>
      <c r="E315" s="30">
        <v>12</v>
      </c>
      <c r="F315" s="30">
        <v>-3.9</v>
      </c>
      <c r="G315" s="30">
        <v>8279.4</v>
      </c>
      <c r="H315" s="30">
        <v>-23.6</v>
      </c>
      <c r="I315" s="30">
        <v>23</v>
      </c>
      <c r="J315" s="30">
        <v>42.8</v>
      </c>
      <c r="K315" s="30">
        <v>11704</v>
      </c>
      <c r="L315" s="30">
        <v>-5</v>
      </c>
    </row>
    <row r="316" spans="1:12" x14ac:dyDescent="0.2">
      <c r="A316" s="63" t="s">
        <v>5750</v>
      </c>
      <c r="B316" s="30" t="s">
        <v>1940</v>
      </c>
      <c r="C316" s="30" t="s">
        <v>1942</v>
      </c>
      <c r="D316" s="30" t="s">
        <v>4265</v>
      </c>
      <c r="E316" s="30">
        <v>18</v>
      </c>
      <c r="F316" s="30">
        <v>-58.1</v>
      </c>
      <c r="G316" s="30">
        <v>12572.8</v>
      </c>
      <c r="H316" s="30">
        <v>-88.5</v>
      </c>
      <c r="I316" s="30">
        <v>29</v>
      </c>
      <c r="J316" s="30">
        <v>26.5</v>
      </c>
      <c r="K316" s="30">
        <v>11202</v>
      </c>
      <c r="L316" s="30">
        <v>0</v>
      </c>
    </row>
    <row r="317" spans="1:12" x14ac:dyDescent="0.2">
      <c r="A317" s="63" t="s">
        <v>5750</v>
      </c>
      <c r="B317" s="30" t="s">
        <v>1928</v>
      </c>
      <c r="C317" s="30" t="s">
        <v>1930</v>
      </c>
      <c r="D317" s="30" t="s">
        <v>4241</v>
      </c>
      <c r="E317" s="30">
        <v>14</v>
      </c>
      <c r="F317" s="30">
        <v>-21.9</v>
      </c>
      <c r="G317" s="30">
        <v>5234.3999999999996</v>
      </c>
      <c r="H317" s="30">
        <v>22.3</v>
      </c>
      <c r="I317" s="30">
        <v>34</v>
      </c>
      <c r="J317" s="30">
        <v>12.8</v>
      </c>
      <c r="K317" s="30">
        <v>12915</v>
      </c>
      <c r="L317" s="30">
        <v>-15</v>
      </c>
    </row>
    <row r="318" spans="1:12" x14ac:dyDescent="0.2">
      <c r="A318" s="63" t="s">
        <v>5750</v>
      </c>
      <c r="B318" s="30" t="s">
        <v>1925</v>
      </c>
      <c r="C318" s="30" t="s">
        <v>1927</v>
      </c>
      <c r="D318" s="30" t="s">
        <v>4670</v>
      </c>
      <c r="E318" s="30">
        <v>9</v>
      </c>
      <c r="F318" s="30">
        <v>23.2</v>
      </c>
      <c r="G318" s="30">
        <v>3854.5</v>
      </c>
      <c r="H318" s="30">
        <v>43.2</v>
      </c>
      <c r="I318" s="30">
        <v>26</v>
      </c>
      <c r="J318" s="30">
        <v>34.6</v>
      </c>
      <c r="K318" s="30">
        <v>11892</v>
      </c>
      <c r="L318" s="30">
        <v>-6</v>
      </c>
    </row>
    <row r="319" spans="1:12" x14ac:dyDescent="0.2">
      <c r="A319" s="63" t="s">
        <v>5750</v>
      </c>
      <c r="B319" s="30" t="s">
        <v>1883</v>
      </c>
      <c r="C319" s="30" t="s">
        <v>1885</v>
      </c>
      <c r="D319" s="30" t="s">
        <v>4247</v>
      </c>
      <c r="E319" s="30">
        <v>16</v>
      </c>
      <c r="F319" s="30">
        <v>-40</v>
      </c>
      <c r="G319" s="30">
        <v>9176.2000000000007</v>
      </c>
      <c r="H319" s="30">
        <v>-37.200000000000003</v>
      </c>
      <c r="I319" s="30">
        <v>41</v>
      </c>
      <c r="J319" s="30">
        <v>-6.2</v>
      </c>
      <c r="K319" s="30">
        <v>12542</v>
      </c>
      <c r="L319" s="30">
        <v>-12</v>
      </c>
    </row>
    <row r="320" spans="1:12" x14ac:dyDescent="0.2">
      <c r="A320" s="63" t="s">
        <v>5750</v>
      </c>
      <c r="B320" s="30" t="s">
        <v>1874</v>
      </c>
      <c r="C320" s="30" t="s">
        <v>1876</v>
      </c>
      <c r="D320" s="30" t="s">
        <v>4284</v>
      </c>
      <c r="E320" s="30">
        <v>13</v>
      </c>
      <c r="F320" s="30">
        <v>-12.9</v>
      </c>
      <c r="G320" s="30">
        <v>9998.1</v>
      </c>
      <c r="H320" s="30">
        <v>-49.6</v>
      </c>
      <c r="I320" s="30">
        <v>43</v>
      </c>
      <c r="J320" s="30">
        <v>-11.7</v>
      </c>
      <c r="K320" s="30">
        <v>12479</v>
      </c>
      <c r="L320" s="30">
        <v>-12</v>
      </c>
    </row>
    <row r="321" spans="1:12" x14ac:dyDescent="0.2">
      <c r="A321" s="63" t="s">
        <v>5750</v>
      </c>
      <c r="B321" s="30" t="s">
        <v>1811</v>
      </c>
      <c r="C321" s="30" t="s">
        <v>1813</v>
      </c>
      <c r="D321" s="30" t="s">
        <v>4290</v>
      </c>
      <c r="E321" s="30">
        <v>19</v>
      </c>
      <c r="F321" s="30">
        <v>-67.099999999999994</v>
      </c>
      <c r="G321" s="30">
        <v>10769.5</v>
      </c>
      <c r="H321" s="30">
        <v>-61.2</v>
      </c>
      <c r="I321" s="30">
        <v>44</v>
      </c>
      <c r="J321" s="30">
        <v>-14.4</v>
      </c>
      <c r="K321" s="30">
        <v>11833</v>
      </c>
      <c r="L321" s="30">
        <v>-6</v>
      </c>
    </row>
    <row r="322" spans="1:12" x14ac:dyDescent="0.2">
      <c r="A322" s="63" t="s">
        <v>5750</v>
      </c>
      <c r="B322" s="30" t="s">
        <v>1805</v>
      </c>
      <c r="C322" s="30" t="s">
        <v>1807</v>
      </c>
      <c r="D322" s="30" t="s">
        <v>4709</v>
      </c>
      <c r="E322" s="30">
        <v>10</v>
      </c>
      <c r="F322" s="30">
        <v>14.2</v>
      </c>
      <c r="G322" s="30">
        <v>5436.2</v>
      </c>
      <c r="H322" s="30">
        <v>19.3</v>
      </c>
      <c r="I322" s="30">
        <v>36</v>
      </c>
      <c r="J322" s="30">
        <v>7.4</v>
      </c>
      <c r="K322" s="30">
        <v>11573</v>
      </c>
      <c r="L322" s="30">
        <v>-3</v>
      </c>
    </row>
    <row r="323" spans="1:12" x14ac:dyDescent="0.2">
      <c r="A323" s="63" t="s">
        <v>5750</v>
      </c>
      <c r="B323" s="30" t="s">
        <v>1775</v>
      </c>
      <c r="C323" s="30" t="s">
        <v>1777</v>
      </c>
      <c r="D323" s="30" t="s">
        <v>4603</v>
      </c>
      <c r="E323" s="30">
        <v>10</v>
      </c>
      <c r="F323" s="30">
        <v>14.2</v>
      </c>
      <c r="G323" s="30">
        <v>7374.7</v>
      </c>
      <c r="H323" s="30">
        <v>-10</v>
      </c>
      <c r="I323" s="30">
        <v>25</v>
      </c>
      <c r="J323" s="30">
        <v>37.4</v>
      </c>
      <c r="K323" s="30">
        <v>11543</v>
      </c>
      <c r="L323" s="30">
        <v>-3</v>
      </c>
    </row>
    <row r="324" spans="1:12" x14ac:dyDescent="0.2">
      <c r="A324" s="63" t="s">
        <v>5750</v>
      </c>
      <c r="B324" s="30" t="s">
        <v>1769</v>
      </c>
      <c r="C324" s="30" t="s">
        <v>1771</v>
      </c>
      <c r="D324" s="30" t="s">
        <v>4252</v>
      </c>
      <c r="E324" s="30">
        <v>16</v>
      </c>
      <c r="F324" s="30">
        <v>-40</v>
      </c>
      <c r="G324" s="30">
        <v>6735.7</v>
      </c>
      <c r="H324" s="30">
        <v>-0.3</v>
      </c>
      <c r="I324" s="30">
        <v>30</v>
      </c>
      <c r="J324" s="30">
        <v>23.7</v>
      </c>
      <c r="K324" s="30">
        <v>11719</v>
      </c>
      <c r="L324" s="30">
        <v>-5</v>
      </c>
    </row>
    <row r="325" spans="1:12" x14ac:dyDescent="0.2">
      <c r="A325" s="63" t="s">
        <v>5750</v>
      </c>
      <c r="B325" s="30" t="s">
        <v>1766</v>
      </c>
      <c r="C325" s="30" t="s">
        <v>1768</v>
      </c>
      <c r="D325" s="30" t="s">
        <v>4223</v>
      </c>
      <c r="E325" s="30">
        <v>13</v>
      </c>
      <c r="F325" s="30">
        <v>-12.9</v>
      </c>
      <c r="G325" s="30">
        <v>4487.3999999999996</v>
      </c>
      <c r="H325" s="30">
        <v>33.6</v>
      </c>
      <c r="I325" s="30">
        <v>49</v>
      </c>
      <c r="J325" s="30">
        <v>-28</v>
      </c>
      <c r="K325" s="30">
        <v>11406</v>
      </c>
      <c r="L325" s="30">
        <v>-2</v>
      </c>
    </row>
    <row r="326" spans="1:12" x14ac:dyDescent="0.2">
      <c r="A326" s="63" t="s">
        <v>5750</v>
      </c>
      <c r="B326" s="30" t="s">
        <v>1763</v>
      </c>
      <c r="C326" s="30" t="s">
        <v>1765</v>
      </c>
      <c r="D326" s="30" t="s">
        <v>4600</v>
      </c>
      <c r="E326" s="30">
        <v>8</v>
      </c>
      <c r="F326" s="30">
        <v>32.299999999999997</v>
      </c>
      <c r="G326" s="30">
        <v>4940.7</v>
      </c>
      <c r="H326" s="30">
        <v>26.8</v>
      </c>
      <c r="I326" s="30">
        <v>33</v>
      </c>
      <c r="J326" s="30">
        <v>15.6</v>
      </c>
      <c r="K326" s="30">
        <v>11208</v>
      </c>
      <c r="L326" s="30">
        <v>0</v>
      </c>
    </row>
    <row r="327" spans="1:12" x14ac:dyDescent="0.2">
      <c r="A327" s="63" t="s">
        <v>5750</v>
      </c>
      <c r="B327" s="30" t="s">
        <v>1748</v>
      </c>
      <c r="C327" s="30" t="s">
        <v>1750</v>
      </c>
      <c r="D327" s="30" t="s">
        <v>4669</v>
      </c>
      <c r="E327" s="30">
        <v>19</v>
      </c>
      <c r="F327" s="30">
        <v>-67.099999999999994</v>
      </c>
      <c r="G327" s="30">
        <v>11448.4</v>
      </c>
      <c r="H327" s="30">
        <v>-71.5</v>
      </c>
      <c r="I327" s="30">
        <v>55</v>
      </c>
      <c r="J327" s="30">
        <v>-44.4</v>
      </c>
      <c r="K327" s="30">
        <v>11778</v>
      </c>
      <c r="L327" s="30">
        <v>-5</v>
      </c>
    </row>
    <row r="328" spans="1:12" x14ac:dyDescent="0.2">
      <c r="A328" s="63" t="s">
        <v>5750</v>
      </c>
      <c r="B328" s="30" t="s">
        <v>1730</v>
      </c>
      <c r="C328" s="30" t="s">
        <v>1732</v>
      </c>
      <c r="D328" s="30" t="s">
        <v>4606</v>
      </c>
      <c r="E328" s="30">
        <v>31</v>
      </c>
      <c r="F328" s="30">
        <v>-175.5</v>
      </c>
      <c r="G328" s="30">
        <v>19173</v>
      </c>
      <c r="H328" s="30">
        <v>-188.1</v>
      </c>
      <c r="I328" s="30">
        <v>62</v>
      </c>
      <c r="J328" s="30">
        <v>-63.4</v>
      </c>
      <c r="K328" s="30">
        <v>11867</v>
      </c>
      <c r="L328" s="30">
        <v>-6</v>
      </c>
    </row>
    <row r="329" spans="1:12" x14ac:dyDescent="0.2">
      <c r="A329" s="63" t="s">
        <v>5750</v>
      </c>
      <c r="B329" s="30" t="s">
        <v>1718</v>
      </c>
      <c r="C329" s="30" t="s">
        <v>1720</v>
      </c>
      <c r="D329" s="30" t="s">
        <v>4211</v>
      </c>
      <c r="E329" s="30">
        <v>23</v>
      </c>
      <c r="F329" s="30">
        <v>-103.2</v>
      </c>
      <c r="G329" s="30">
        <v>11306.8</v>
      </c>
      <c r="H329" s="30">
        <v>-69.400000000000006</v>
      </c>
      <c r="I329" s="30">
        <v>29</v>
      </c>
      <c r="J329" s="30">
        <v>26.5</v>
      </c>
      <c r="K329" s="30">
        <v>11643</v>
      </c>
      <c r="L329" s="30">
        <v>-4</v>
      </c>
    </row>
    <row r="330" spans="1:12" x14ac:dyDescent="0.2">
      <c r="A330" s="63" t="s">
        <v>5750</v>
      </c>
      <c r="B330" s="30" t="s">
        <v>1712</v>
      </c>
      <c r="C330" s="30" t="s">
        <v>1714</v>
      </c>
      <c r="D330" s="30" t="s">
        <v>4236</v>
      </c>
      <c r="E330" s="30">
        <v>9</v>
      </c>
      <c r="F330" s="30">
        <v>23.2</v>
      </c>
      <c r="G330" s="30">
        <v>4816.6000000000004</v>
      </c>
      <c r="H330" s="30">
        <v>28.6</v>
      </c>
      <c r="I330" s="30">
        <v>29</v>
      </c>
      <c r="J330" s="30">
        <v>26.5</v>
      </c>
      <c r="K330" s="30">
        <v>11790</v>
      </c>
      <c r="L330" s="30">
        <v>-5</v>
      </c>
    </row>
    <row r="331" spans="1:12" x14ac:dyDescent="0.2">
      <c r="A331" s="63" t="s">
        <v>5750</v>
      </c>
      <c r="B331" s="30" t="s">
        <v>1670</v>
      </c>
      <c r="C331" s="30" t="s">
        <v>1672</v>
      </c>
      <c r="D331" s="30" t="s">
        <v>4319</v>
      </c>
      <c r="E331" s="30">
        <v>9</v>
      </c>
      <c r="F331" s="30">
        <v>23.2</v>
      </c>
      <c r="G331" s="30">
        <v>4903</v>
      </c>
      <c r="H331" s="30">
        <v>27.3</v>
      </c>
      <c r="I331" s="30">
        <v>24</v>
      </c>
      <c r="J331" s="30">
        <v>40.1</v>
      </c>
      <c r="K331" s="30">
        <v>11531</v>
      </c>
      <c r="L331" s="30">
        <v>-3</v>
      </c>
    </row>
    <row r="332" spans="1:12" x14ac:dyDescent="0.2">
      <c r="A332" s="63" t="s">
        <v>5750</v>
      </c>
      <c r="B332" s="30" t="s">
        <v>1643</v>
      </c>
      <c r="C332" s="30" t="s">
        <v>1645</v>
      </c>
      <c r="D332" s="30" t="s">
        <v>4233</v>
      </c>
      <c r="E332" s="30">
        <v>6</v>
      </c>
      <c r="F332" s="30">
        <v>50.3</v>
      </c>
      <c r="G332" s="30">
        <v>1925.6</v>
      </c>
      <c r="H332" s="30">
        <v>72.3</v>
      </c>
      <c r="I332" s="30">
        <v>31</v>
      </c>
      <c r="J332" s="30">
        <v>21</v>
      </c>
      <c r="K332" s="30">
        <v>11289</v>
      </c>
      <c r="L332" s="30">
        <v>-1</v>
      </c>
    </row>
    <row r="333" spans="1:12" x14ac:dyDescent="0.2">
      <c r="A333" s="63" t="s">
        <v>5750</v>
      </c>
      <c r="B333" s="30" t="s">
        <v>1613</v>
      </c>
      <c r="C333" s="30" t="s">
        <v>1615</v>
      </c>
      <c r="D333" s="30" t="s">
        <v>4582</v>
      </c>
      <c r="E333" s="30">
        <v>20</v>
      </c>
      <c r="F333" s="30">
        <v>-76.099999999999994</v>
      </c>
      <c r="G333" s="30">
        <v>12238.2</v>
      </c>
      <c r="H333" s="30">
        <v>-83.4</v>
      </c>
      <c r="I333" s="30">
        <v>14</v>
      </c>
      <c r="J333" s="30">
        <v>67.3</v>
      </c>
      <c r="K333" s="30">
        <v>11901</v>
      </c>
      <c r="L333" s="30">
        <v>-6</v>
      </c>
    </row>
    <row r="334" spans="1:12" x14ac:dyDescent="0.2">
      <c r="A334" s="63" t="s">
        <v>5750</v>
      </c>
      <c r="B334" s="30" t="s">
        <v>1568</v>
      </c>
      <c r="C334" s="30" t="s">
        <v>1570</v>
      </c>
      <c r="D334" s="30" t="s">
        <v>4260</v>
      </c>
      <c r="E334" s="30">
        <v>16</v>
      </c>
      <c r="F334" s="30">
        <v>-40</v>
      </c>
      <c r="G334" s="30">
        <v>8109.3</v>
      </c>
      <c r="H334" s="30">
        <v>-21.1</v>
      </c>
      <c r="I334" s="30">
        <v>27</v>
      </c>
      <c r="J334" s="30">
        <v>31.9</v>
      </c>
      <c r="K334" s="30">
        <v>11816</v>
      </c>
      <c r="L334" s="30">
        <v>-6</v>
      </c>
    </row>
    <row r="335" spans="1:12" x14ac:dyDescent="0.2">
      <c r="A335" s="63" t="s">
        <v>5750</v>
      </c>
      <c r="B335" s="30" t="s">
        <v>1538</v>
      </c>
      <c r="C335" s="30" t="s">
        <v>1540</v>
      </c>
      <c r="D335" s="30" t="s">
        <v>4266</v>
      </c>
      <c r="E335" s="30">
        <v>16</v>
      </c>
      <c r="F335" s="30">
        <v>-40</v>
      </c>
      <c r="G335" s="30">
        <v>8296.7999999999993</v>
      </c>
      <c r="H335" s="30">
        <v>-23.9</v>
      </c>
      <c r="I335" s="30">
        <v>35</v>
      </c>
      <c r="J335" s="30">
        <v>10.1</v>
      </c>
      <c r="K335" s="30">
        <v>12428</v>
      </c>
      <c r="L335" s="30">
        <v>-11</v>
      </c>
    </row>
    <row r="336" spans="1:12" x14ac:dyDescent="0.2">
      <c r="A336" s="63" t="s">
        <v>5750</v>
      </c>
      <c r="B336" s="30" t="s">
        <v>1529</v>
      </c>
      <c r="C336" s="30" t="s">
        <v>1531</v>
      </c>
      <c r="D336" s="30" t="s">
        <v>4543</v>
      </c>
      <c r="E336" s="30">
        <v>16</v>
      </c>
      <c r="F336" s="30">
        <v>-40</v>
      </c>
      <c r="G336" s="30">
        <v>13706.4</v>
      </c>
      <c r="H336" s="30">
        <v>-105.6</v>
      </c>
      <c r="I336" s="30">
        <v>37</v>
      </c>
      <c r="J336" s="30">
        <v>4.7</v>
      </c>
      <c r="K336" s="30">
        <v>11565</v>
      </c>
      <c r="L336" s="30">
        <v>-3</v>
      </c>
    </row>
    <row r="337" spans="1:12" x14ac:dyDescent="0.2">
      <c r="A337" s="63" t="s">
        <v>5750</v>
      </c>
      <c r="B337" s="30" t="s">
        <v>1487</v>
      </c>
      <c r="C337" s="30" t="s">
        <v>1489</v>
      </c>
      <c r="D337" s="30" t="s">
        <v>4703</v>
      </c>
      <c r="E337" s="30">
        <v>16</v>
      </c>
      <c r="F337" s="30">
        <v>-40</v>
      </c>
      <c r="G337" s="30">
        <v>10818.7</v>
      </c>
      <c r="H337" s="30">
        <v>-62</v>
      </c>
      <c r="I337" s="30">
        <v>36</v>
      </c>
      <c r="J337" s="30">
        <v>7.4</v>
      </c>
      <c r="K337" s="30">
        <v>11219</v>
      </c>
      <c r="L337" s="30">
        <v>0</v>
      </c>
    </row>
    <row r="338" spans="1:12" x14ac:dyDescent="0.2">
      <c r="A338" s="63" t="s">
        <v>5750</v>
      </c>
      <c r="B338" s="30" t="s">
        <v>1478</v>
      </c>
      <c r="C338" s="30" t="s">
        <v>1480</v>
      </c>
      <c r="D338" s="30" t="s">
        <v>4665</v>
      </c>
      <c r="E338" s="30">
        <v>13</v>
      </c>
      <c r="F338" s="30">
        <v>-12.9</v>
      </c>
      <c r="G338" s="30">
        <v>8329.5</v>
      </c>
      <c r="H338" s="30">
        <v>-24.4</v>
      </c>
      <c r="I338" s="30">
        <v>28</v>
      </c>
      <c r="J338" s="30">
        <v>29.2</v>
      </c>
      <c r="K338" s="30">
        <v>11056</v>
      </c>
      <c r="L338" s="30">
        <v>1</v>
      </c>
    </row>
    <row r="339" spans="1:12" x14ac:dyDescent="0.2">
      <c r="A339" s="63" t="s">
        <v>5750</v>
      </c>
      <c r="B339" s="30" t="s">
        <v>1475</v>
      </c>
      <c r="C339" s="30" t="s">
        <v>1477</v>
      </c>
      <c r="D339" s="30" t="s">
        <v>4664</v>
      </c>
      <c r="E339" s="30">
        <v>15</v>
      </c>
      <c r="F339" s="30">
        <v>-31</v>
      </c>
      <c r="G339" s="30">
        <v>8485.2999999999993</v>
      </c>
      <c r="H339" s="30">
        <v>-26.8</v>
      </c>
      <c r="I339" s="30">
        <v>33</v>
      </c>
      <c r="J339" s="30">
        <v>15.6</v>
      </c>
      <c r="K339" s="30">
        <v>10870</v>
      </c>
      <c r="L339" s="30">
        <v>3</v>
      </c>
    </row>
    <row r="340" spans="1:12" x14ac:dyDescent="0.2">
      <c r="A340" s="63" t="s">
        <v>5750</v>
      </c>
      <c r="B340" s="30" t="s">
        <v>1469</v>
      </c>
      <c r="C340" s="30" t="s">
        <v>1471</v>
      </c>
      <c r="D340" s="30" t="s">
        <v>4259</v>
      </c>
      <c r="E340" s="30">
        <v>13</v>
      </c>
      <c r="F340" s="30">
        <v>-12.9</v>
      </c>
      <c r="G340" s="30">
        <v>7480</v>
      </c>
      <c r="H340" s="30">
        <v>-11.6</v>
      </c>
      <c r="I340" s="30">
        <v>25</v>
      </c>
      <c r="J340" s="30">
        <v>37.4</v>
      </c>
      <c r="K340" s="30">
        <v>10370</v>
      </c>
      <c r="L340" s="30">
        <v>7</v>
      </c>
    </row>
    <row r="341" spans="1:12" x14ac:dyDescent="0.2">
      <c r="A341" s="63" t="s">
        <v>5750</v>
      </c>
      <c r="B341" s="30" t="s">
        <v>1454</v>
      </c>
      <c r="C341" s="30" t="s">
        <v>1456</v>
      </c>
      <c r="D341" s="30" t="s">
        <v>4706</v>
      </c>
      <c r="E341" s="30">
        <v>20</v>
      </c>
      <c r="F341" s="30">
        <v>-76.099999999999994</v>
      </c>
      <c r="G341" s="30">
        <v>14304</v>
      </c>
      <c r="H341" s="30">
        <v>-114.6</v>
      </c>
      <c r="I341" s="30">
        <v>35</v>
      </c>
      <c r="J341" s="30">
        <v>10.1</v>
      </c>
      <c r="K341" s="30">
        <v>10778</v>
      </c>
      <c r="L341" s="30">
        <v>4</v>
      </c>
    </row>
    <row r="342" spans="1:12" x14ac:dyDescent="0.2">
      <c r="A342" s="63" t="s">
        <v>5750</v>
      </c>
      <c r="B342" s="30" t="s">
        <v>1436</v>
      </c>
      <c r="C342" s="30" t="s">
        <v>1438</v>
      </c>
      <c r="D342" s="30" t="s">
        <v>4640</v>
      </c>
      <c r="E342" s="30">
        <v>17</v>
      </c>
      <c r="F342" s="30">
        <v>-49</v>
      </c>
      <c r="G342" s="30">
        <v>6822.2</v>
      </c>
      <c r="H342" s="30">
        <v>-1.6</v>
      </c>
      <c r="I342" s="30">
        <v>27</v>
      </c>
      <c r="J342" s="30">
        <v>31.9</v>
      </c>
      <c r="K342" s="30">
        <v>11697</v>
      </c>
      <c r="L342" s="30">
        <v>-5</v>
      </c>
    </row>
    <row r="343" spans="1:12" x14ac:dyDescent="0.2">
      <c r="A343" s="63" t="s">
        <v>5750</v>
      </c>
      <c r="B343" s="30" t="s">
        <v>1433</v>
      </c>
      <c r="C343" s="30" t="s">
        <v>1435</v>
      </c>
      <c r="D343" s="30" t="s">
        <v>4610</v>
      </c>
      <c r="E343" s="30">
        <v>16</v>
      </c>
      <c r="F343" s="30">
        <v>-40</v>
      </c>
      <c r="G343" s="30">
        <v>7205.1</v>
      </c>
      <c r="H343" s="30">
        <v>-7.4</v>
      </c>
      <c r="I343" s="30">
        <v>19</v>
      </c>
      <c r="J343" s="30">
        <v>53.7</v>
      </c>
      <c r="K343" s="30">
        <v>11607</v>
      </c>
      <c r="L343" s="30">
        <v>-4</v>
      </c>
    </row>
    <row r="344" spans="1:12" x14ac:dyDescent="0.2">
      <c r="A344" s="63" t="s">
        <v>5750</v>
      </c>
      <c r="B344" s="30" t="s">
        <v>1445</v>
      </c>
      <c r="C344" s="30" t="s">
        <v>1447</v>
      </c>
      <c r="D344" s="30" t="s">
        <v>4690</v>
      </c>
      <c r="E344" s="30">
        <v>14</v>
      </c>
      <c r="F344" s="30">
        <v>7.7</v>
      </c>
      <c r="G344" s="30">
        <v>11687.5</v>
      </c>
      <c r="H344" s="30">
        <v>-13.9</v>
      </c>
      <c r="I344" s="30">
        <v>23</v>
      </c>
      <c r="J344" s="30">
        <v>51.9</v>
      </c>
      <c r="K344" s="30">
        <v>11157</v>
      </c>
      <c r="L344" s="30">
        <v>2</v>
      </c>
    </row>
    <row r="345" spans="1:12" x14ac:dyDescent="0.2">
      <c r="A345" s="63" t="s">
        <v>5750</v>
      </c>
      <c r="B345" s="30" t="s">
        <v>2348</v>
      </c>
      <c r="C345" s="30" t="s">
        <v>2350</v>
      </c>
      <c r="D345" s="30" t="s">
        <v>4605</v>
      </c>
      <c r="E345" s="30">
        <v>13</v>
      </c>
      <c r="F345" s="30">
        <v>14.3</v>
      </c>
      <c r="G345" s="30">
        <v>10072.6</v>
      </c>
      <c r="H345" s="30">
        <v>1.8</v>
      </c>
      <c r="I345" s="30">
        <v>23</v>
      </c>
      <c r="J345" s="30">
        <v>51.9</v>
      </c>
      <c r="K345" s="30">
        <v>11234</v>
      </c>
      <c r="L345" s="30">
        <v>2</v>
      </c>
    </row>
    <row r="346" spans="1:12" x14ac:dyDescent="0.2">
      <c r="A346" s="63" t="s">
        <v>5750</v>
      </c>
      <c r="B346" s="30" t="s">
        <v>2234</v>
      </c>
      <c r="C346" s="30" t="s">
        <v>2236</v>
      </c>
      <c r="D346" s="30" t="s">
        <v>4242</v>
      </c>
      <c r="E346" s="30">
        <v>8</v>
      </c>
      <c r="F346" s="30">
        <v>47.3</v>
      </c>
      <c r="G346" s="30">
        <v>4719.6000000000004</v>
      </c>
      <c r="H346" s="30">
        <v>54</v>
      </c>
      <c r="I346" s="30">
        <v>32</v>
      </c>
      <c r="J346" s="30">
        <v>31.3</v>
      </c>
      <c r="K346" s="30">
        <v>11936</v>
      </c>
      <c r="L346" s="30">
        <v>-5</v>
      </c>
    </row>
    <row r="347" spans="1:12" x14ac:dyDescent="0.2">
      <c r="A347" s="63" t="s">
        <v>5750</v>
      </c>
      <c r="B347" s="30" t="s">
        <v>2465</v>
      </c>
      <c r="C347" s="30" t="s">
        <v>2467</v>
      </c>
      <c r="D347" s="30" t="s">
        <v>4458</v>
      </c>
      <c r="E347" s="30">
        <v>34</v>
      </c>
      <c r="F347" s="30">
        <v>-124.2</v>
      </c>
      <c r="G347" s="30">
        <v>11493</v>
      </c>
      <c r="H347" s="30">
        <v>-12</v>
      </c>
      <c r="K347" s="30">
        <v>12798</v>
      </c>
      <c r="L347" s="30">
        <v>-12</v>
      </c>
    </row>
    <row r="348" spans="1:12" x14ac:dyDescent="0.2">
      <c r="A348" s="63" t="s">
        <v>5750</v>
      </c>
      <c r="B348" s="30" t="s">
        <v>2531</v>
      </c>
      <c r="C348" s="30" t="s">
        <v>2533</v>
      </c>
      <c r="D348" s="30" t="s">
        <v>4604</v>
      </c>
      <c r="E348" s="30">
        <v>9</v>
      </c>
      <c r="F348" s="30">
        <v>40.700000000000003</v>
      </c>
      <c r="G348" s="30">
        <v>7540.2</v>
      </c>
      <c r="H348" s="30">
        <v>26.5</v>
      </c>
      <c r="I348" s="30">
        <v>45</v>
      </c>
      <c r="J348" s="30">
        <v>1.5</v>
      </c>
      <c r="K348" s="30">
        <v>12777</v>
      </c>
      <c r="L348" s="30">
        <v>-12</v>
      </c>
    </row>
    <row r="349" spans="1:12" x14ac:dyDescent="0.2">
      <c r="A349" s="63" t="s">
        <v>5750</v>
      </c>
      <c r="B349" s="30" t="s">
        <v>2345</v>
      </c>
      <c r="C349" s="30" t="s">
        <v>2347</v>
      </c>
      <c r="D349" s="30" t="s">
        <v>4195</v>
      </c>
      <c r="E349" s="30">
        <v>10</v>
      </c>
      <c r="F349" s="30">
        <v>34.1</v>
      </c>
      <c r="G349" s="30">
        <v>3654</v>
      </c>
      <c r="H349" s="30">
        <v>64.400000000000006</v>
      </c>
      <c r="I349" s="30">
        <v>32</v>
      </c>
      <c r="J349" s="30">
        <v>31.3</v>
      </c>
      <c r="K349" s="30">
        <v>9951</v>
      </c>
      <c r="L349" s="30">
        <v>13</v>
      </c>
    </row>
    <row r="350" spans="1:12" x14ac:dyDescent="0.2">
      <c r="A350" s="63" t="s">
        <v>5750</v>
      </c>
      <c r="B350" s="30" t="s">
        <v>2336</v>
      </c>
      <c r="C350" s="30" t="s">
        <v>2338</v>
      </c>
      <c r="D350" s="30" t="s">
        <v>4244</v>
      </c>
      <c r="E350" s="30">
        <v>10</v>
      </c>
      <c r="F350" s="30">
        <v>34.1</v>
      </c>
      <c r="G350" s="30">
        <v>4984.3999999999996</v>
      </c>
      <c r="H350" s="30">
        <v>51.4</v>
      </c>
      <c r="I350" s="30">
        <v>25</v>
      </c>
      <c r="J350" s="30">
        <v>47.3</v>
      </c>
      <c r="K350" s="30">
        <v>11618</v>
      </c>
      <c r="L350" s="30">
        <v>-2</v>
      </c>
    </row>
    <row r="351" spans="1:12" x14ac:dyDescent="0.2">
      <c r="A351" s="63" t="s">
        <v>5750</v>
      </c>
      <c r="B351" s="30" t="s">
        <v>2237</v>
      </c>
      <c r="C351" s="30" t="s">
        <v>2239</v>
      </c>
      <c r="D351" s="30" t="s">
        <v>4581</v>
      </c>
      <c r="E351" s="30">
        <v>12</v>
      </c>
      <c r="F351" s="30">
        <v>20.9</v>
      </c>
      <c r="G351" s="30">
        <v>9176.2000000000007</v>
      </c>
      <c r="H351" s="30">
        <v>10.6</v>
      </c>
      <c r="I351" s="30">
        <v>32</v>
      </c>
      <c r="J351" s="30">
        <v>31.3</v>
      </c>
      <c r="K351" s="30">
        <v>12445</v>
      </c>
      <c r="L351" s="30">
        <v>-9</v>
      </c>
    </row>
    <row r="352" spans="1:12" x14ac:dyDescent="0.2">
      <c r="A352" s="63" t="s">
        <v>5750</v>
      </c>
      <c r="B352" s="30" t="s">
        <v>2222</v>
      </c>
      <c r="C352" s="30" t="s">
        <v>2224</v>
      </c>
      <c r="D352" s="30" t="s">
        <v>4607</v>
      </c>
      <c r="E352" s="30">
        <v>12</v>
      </c>
      <c r="F352" s="30">
        <v>20.9</v>
      </c>
      <c r="G352" s="30">
        <v>5770.9</v>
      </c>
      <c r="H352" s="30">
        <v>43.8</v>
      </c>
      <c r="I352" s="30">
        <v>30</v>
      </c>
      <c r="J352" s="30">
        <v>35.9</v>
      </c>
      <c r="K352" s="30">
        <v>11684</v>
      </c>
      <c r="L352" s="30">
        <v>-2</v>
      </c>
    </row>
    <row r="353" spans="1:12" x14ac:dyDescent="0.2">
      <c r="A353" s="63" t="s">
        <v>5750</v>
      </c>
      <c r="B353" s="30" t="s">
        <v>2030</v>
      </c>
      <c r="C353" s="30" t="s">
        <v>2032</v>
      </c>
      <c r="D353" s="30" t="s">
        <v>4602</v>
      </c>
      <c r="E353" s="30">
        <v>19</v>
      </c>
      <c r="F353" s="30">
        <v>-25.3</v>
      </c>
      <c r="G353" s="30">
        <v>10679.8</v>
      </c>
      <c r="H353" s="30">
        <v>-4.0999999999999996</v>
      </c>
      <c r="I353" s="30">
        <v>24</v>
      </c>
      <c r="J353" s="30">
        <v>49.6</v>
      </c>
      <c r="K353" s="30">
        <v>10332</v>
      </c>
      <c r="L353" s="30">
        <v>10</v>
      </c>
    </row>
    <row r="354" spans="1:12" x14ac:dyDescent="0.2">
      <c r="A354" s="63" t="s">
        <v>5750</v>
      </c>
      <c r="B354" s="30" t="s">
        <v>1781</v>
      </c>
      <c r="C354" s="30" t="s">
        <v>1783</v>
      </c>
      <c r="D354" s="30" t="s">
        <v>4662</v>
      </c>
      <c r="E354" s="30">
        <v>13</v>
      </c>
      <c r="F354" s="30">
        <v>-12.9</v>
      </c>
      <c r="G354" s="30">
        <v>7328.3</v>
      </c>
      <c r="H354" s="30">
        <v>-9.3000000000000007</v>
      </c>
      <c r="I354" s="30">
        <v>31</v>
      </c>
      <c r="J354" s="30">
        <v>21</v>
      </c>
      <c r="K354" s="30">
        <v>11141</v>
      </c>
      <c r="L354" s="30">
        <v>0</v>
      </c>
    </row>
    <row r="355" spans="1:12" x14ac:dyDescent="0.2">
      <c r="A355" s="63" t="s">
        <v>5750</v>
      </c>
      <c r="B355" s="30" t="s">
        <v>1556</v>
      </c>
      <c r="C355" s="30" t="s">
        <v>1558</v>
      </c>
      <c r="D355" s="30" t="s">
        <v>4708</v>
      </c>
      <c r="E355" s="30">
        <v>19</v>
      </c>
      <c r="F355" s="30">
        <v>-67.099999999999994</v>
      </c>
      <c r="G355" s="30">
        <v>7703.4</v>
      </c>
      <c r="H355" s="30">
        <v>-15</v>
      </c>
      <c r="I355" s="30">
        <v>46</v>
      </c>
      <c r="J355" s="30">
        <v>-19.8</v>
      </c>
      <c r="K355" s="30">
        <v>12120</v>
      </c>
      <c r="L355" s="30">
        <v>-8</v>
      </c>
    </row>
    <row r="356" spans="1:12" x14ac:dyDescent="0.2">
      <c r="A356" s="63" t="s">
        <v>5750</v>
      </c>
      <c r="B356" s="30" t="s">
        <v>2474</v>
      </c>
      <c r="C356" s="30" t="s">
        <v>2476</v>
      </c>
      <c r="D356" s="30" t="s">
        <v>4713</v>
      </c>
      <c r="E356" s="30">
        <v>17</v>
      </c>
      <c r="F356" s="30">
        <v>-12.1</v>
      </c>
      <c r="G356" s="30">
        <v>12131.5</v>
      </c>
      <c r="H356" s="30">
        <v>-18.2</v>
      </c>
      <c r="I356" s="30">
        <v>35</v>
      </c>
      <c r="J356" s="30">
        <v>24.4</v>
      </c>
      <c r="K356" s="30">
        <v>11771</v>
      </c>
      <c r="L356" s="30">
        <v>-3</v>
      </c>
    </row>
    <row r="357" spans="1:12" x14ac:dyDescent="0.2">
      <c r="A357" s="63" t="s">
        <v>5750</v>
      </c>
      <c r="B357" s="30" t="s">
        <v>2027</v>
      </c>
      <c r="C357" s="30" t="s">
        <v>2029</v>
      </c>
      <c r="D357" s="30" t="s">
        <v>4202</v>
      </c>
      <c r="E357" s="30">
        <v>16</v>
      </c>
      <c r="F357" s="30">
        <v>-5.5</v>
      </c>
      <c r="G357" s="30">
        <v>13785</v>
      </c>
      <c r="H357" s="30">
        <v>-34.299999999999997</v>
      </c>
      <c r="I357" s="30">
        <v>36</v>
      </c>
      <c r="J357" s="30">
        <v>22.1</v>
      </c>
      <c r="K357" s="30">
        <v>10075</v>
      </c>
      <c r="L357" s="30">
        <v>12</v>
      </c>
    </row>
    <row r="358" spans="1:12" x14ac:dyDescent="0.2">
      <c r="A358" s="63" t="s">
        <v>5750</v>
      </c>
      <c r="B358" s="30" t="s">
        <v>2570</v>
      </c>
      <c r="C358" s="30" t="s">
        <v>2572</v>
      </c>
      <c r="D358" s="30" t="s">
        <v>4103</v>
      </c>
      <c r="E358" s="30">
        <v>5</v>
      </c>
      <c r="F358" s="30">
        <v>67</v>
      </c>
      <c r="G358" s="30">
        <v>1027.9000000000001</v>
      </c>
      <c r="H358" s="30">
        <v>90</v>
      </c>
      <c r="I358" s="30">
        <v>16</v>
      </c>
      <c r="J358" s="30">
        <v>67.900000000000006</v>
      </c>
      <c r="K358" s="30">
        <v>5239</v>
      </c>
      <c r="L358" s="30">
        <v>54</v>
      </c>
    </row>
    <row r="359" spans="1:12" x14ac:dyDescent="0.2">
      <c r="A359" s="63" t="s">
        <v>5750</v>
      </c>
      <c r="B359" s="30" t="s">
        <v>2258</v>
      </c>
      <c r="C359" s="30" t="s">
        <v>2260</v>
      </c>
      <c r="D359" s="30" t="s">
        <v>4122</v>
      </c>
      <c r="E359" s="30">
        <v>4</v>
      </c>
      <c r="F359" s="30">
        <v>73.599999999999994</v>
      </c>
      <c r="G359" s="30">
        <v>1153.8</v>
      </c>
      <c r="H359" s="30">
        <v>88.8</v>
      </c>
      <c r="I359" s="30">
        <v>30</v>
      </c>
      <c r="J359" s="30">
        <v>35.9</v>
      </c>
      <c r="K359" s="30">
        <v>11574</v>
      </c>
      <c r="L359" s="30">
        <v>-1</v>
      </c>
    </row>
    <row r="360" spans="1:12" x14ac:dyDescent="0.2">
      <c r="A360" s="63" t="s">
        <v>5750</v>
      </c>
      <c r="B360" s="30" t="s">
        <v>1841</v>
      </c>
      <c r="C360" s="30" t="s">
        <v>1843</v>
      </c>
      <c r="D360" s="30" t="s">
        <v>4651</v>
      </c>
      <c r="E360" s="30">
        <v>8</v>
      </c>
      <c r="F360" s="30">
        <v>32.299999999999997</v>
      </c>
      <c r="G360" s="30">
        <v>4516.3999999999996</v>
      </c>
      <c r="H360" s="30">
        <v>33.200000000000003</v>
      </c>
      <c r="I360" s="30">
        <v>53</v>
      </c>
      <c r="J360" s="30">
        <v>-38.9</v>
      </c>
      <c r="K360" s="30">
        <v>11849</v>
      </c>
      <c r="L360" s="30">
        <v>-6</v>
      </c>
    </row>
    <row r="361" spans="1:12" x14ac:dyDescent="0.2">
      <c r="A361" s="63" t="s">
        <v>5750</v>
      </c>
      <c r="B361" s="30" t="s">
        <v>1829</v>
      </c>
      <c r="C361" s="30" t="s">
        <v>1831</v>
      </c>
      <c r="D361" s="30" t="s">
        <v>4716</v>
      </c>
      <c r="E361" s="30">
        <v>9</v>
      </c>
      <c r="F361" s="30">
        <v>23.2</v>
      </c>
      <c r="G361" s="30">
        <v>3935.8</v>
      </c>
      <c r="H361" s="30">
        <v>41.9</v>
      </c>
      <c r="I361" s="30">
        <v>39</v>
      </c>
      <c r="J361" s="30">
        <v>-0.8</v>
      </c>
      <c r="K361" s="30">
        <v>12757</v>
      </c>
      <c r="L361" s="30">
        <v>-14</v>
      </c>
    </row>
    <row r="362" spans="1:12" x14ac:dyDescent="0.2">
      <c r="A362" s="63" t="s">
        <v>5750</v>
      </c>
      <c r="B362" s="30" t="s">
        <v>2552</v>
      </c>
      <c r="C362" s="30" t="s">
        <v>2554</v>
      </c>
      <c r="D362" s="30" t="s">
        <v>4314</v>
      </c>
      <c r="E362" s="30">
        <v>16</v>
      </c>
      <c r="F362" s="30">
        <v>-5.5</v>
      </c>
      <c r="G362" s="30">
        <v>10744.2</v>
      </c>
      <c r="H362" s="30">
        <v>-4.7</v>
      </c>
      <c r="I362" s="30">
        <v>29</v>
      </c>
      <c r="J362" s="30">
        <v>38.200000000000003</v>
      </c>
      <c r="K362" s="30">
        <v>12177</v>
      </c>
      <c r="L362" s="30">
        <v>-7</v>
      </c>
    </row>
    <row r="363" spans="1:12" x14ac:dyDescent="0.2">
      <c r="A363" s="63" t="s">
        <v>5750</v>
      </c>
      <c r="B363" s="30" t="s">
        <v>2189</v>
      </c>
      <c r="C363" s="30" t="s">
        <v>2191</v>
      </c>
      <c r="D363" s="30" t="s">
        <v>4597</v>
      </c>
      <c r="E363" s="30">
        <v>14</v>
      </c>
      <c r="F363" s="30">
        <v>7.7</v>
      </c>
      <c r="G363" s="30">
        <v>9215.7000000000007</v>
      </c>
      <c r="H363" s="30">
        <v>10.199999999999999</v>
      </c>
      <c r="I363" s="30">
        <v>69</v>
      </c>
      <c r="J363" s="30">
        <v>-53.4</v>
      </c>
      <c r="K363" s="30">
        <v>13218</v>
      </c>
      <c r="L363" s="30">
        <v>-16</v>
      </c>
    </row>
    <row r="364" spans="1:12" x14ac:dyDescent="0.2">
      <c r="A364" s="63" t="s">
        <v>5750</v>
      </c>
      <c r="B364" s="30" t="s">
        <v>2012</v>
      </c>
      <c r="C364" s="30" t="s">
        <v>2014</v>
      </c>
      <c r="D364" s="30" t="s">
        <v>4104</v>
      </c>
      <c r="E364" s="30">
        <v>14</v>
      </c>
      <c r="F364" s="30">
        <v>7.7</v>
      </c>
      <c r="G364" s="30">
        <v>12967.7</v>
      </c>
      <c r="H364" s="30">
        <v>-26.4</v>
      </c>
      <c r="I364" s="30">
        <v>31</v>
      </c>
      <c r="J364" s="30">
        <v>33.6</v>
      </c>
      <c r="K364" s="30">
        <v>10090</v>
      </c>
      <c r="L364" s="30">
        <v>12</v>
      </c>
    </row>
    <row r="365" spans="1:12" x14ac:dyDescent="0.2">
      <c r="A365" s="63" t="s">
        <v>5750</v>
      </c>
      <c r="B365" s="30" t="s">
        <v>1865</v>
      </c>
      <c r="C365" s="30" t="s">
        <v>1867</v>
      </c>
      <c r="D365" s="30" t="s">
        <v>4136</v>
      </c>
      <c r="E365" s="30">
        <v>7</v>
      </c>
      <c r="F365" s="30">
        <v>41.3</v>
      </c>
      <c r="G365" s="30">
        <v>4150.5</v>
      </c>
      <c r="H365" s="30">
        <v>38.700000000000003</v>
      </c>
      <c r="I365" s="30">
        <v>21</v>
      </c>
      <c r="J365" s="30">
        <v>48.2</v>
      </c>
      <c r="K365" s="30">
        <v>11486</v>
      </c>
      <c r="L365" s="30">
        <v>-3</v>
      </c>
    </row>
    <row r="366" spans="1:12" x14ac:dyDescent="0.2">
      <c r="A366" s="63" t="s">
        <v>5750</v>
      </c>
      <c r="B366" s="30" t="s">
        <v>1703</v>
      </c>
      <c r="C366" s="30" t="s">
        <v>1705</v>
      </c>
      <c r="D366" s="30" t="s">
        <v>4120</v>
      </c>
      <c r="E366" s="30">
        <v>10</v>
      </c>
      <c r="F366" s="30">
        <v>14.2</v>
      </c>
      <c r="G366" s="30">
        <v>5269.4</v>
      </c>
      <c r="H366" s="30">
        <v>21.8</v>
      </c>
      <c r="I366" s="30">
        <v>32</v>
      </c>
      <c r="J366" s="30">
        <v>18.3</v>
      </c>
      <c r="K366" s="30">
        <v>11716</v>
      </c>
      <c r="L366" s="30">
        <v>-5</v>
      </c>
    </row>
    <row r="367" spans="1:12" x14ac:dyDescent="0.2">
      <c r="A367" s="63" t="s">
        <v>5750</v>
      </c>
      <c r="B367" s="30" t="s">
        <v>1604</v>
      </c>
      <c r="C367" s="30" t="s">
        <v>1606</v>
      </c>
      <c r="D367" s="30" t="s">
        <v>4134</v>
      </c>
      <c r="E367" s="30">
        <v>23</v>
      </c>
      <c r="F367" s="30">
        <v>-103.2</v>
      </c>
      <c r="G367" s="30">
        <v>16790.400000000001</v>
      </c>
      <c r="H367" s="30">
        <v>-152.1</v>
      </c>
      <c r="I367" s="30">
        <v>31</v>
      </c>
      <c r="J367" s="30">
        <v>21</v>
      </c>
      <c r="K367" s="30">
        <v>12265</v>
      </c>
      <c r="L367" s="30">
        <v>-10</v>
      </c>
    </row>
    <row r="368" spans="1:12" x14ac:dyDescent="0.2">
      <c r="A368" s="63" t="s">
        <v>5750</v>
      </c>
      <c r="B368" s="30" t="s">
        <v>1571</v>
      </c>
      <c r="C368" s="30" t="s">
        <v>1573</v>
      </c>
      <c r="D368" s="30" t="s">
        <v>4115</v>
      </c>
      <c r="E368" s="30">
        <v>14</v>
      </c>
      <c r="F368" s="30">
        <v>-21.9</v>
      </c>
      <c r="G368" s="30">
        <v>7048.8</v>
      </c>
      <c r="H368" s="30">
        <v>-5.0999999999999996</v>
      </c>
      <c r="I368" s="30">
        <v>31</v>
      </c>
      <c r="J368" s="30">
        <v>21</v>
      </c>
      <c r="K368" s="30">
        <v>12058</v>
      </c>
      <c r="L368" s="30">
        <v>-8</v>
      </c>
    </row>
    <row r="369" spans="1:12" x14ac:dyDescent="0.2">
      <c r="A369" s="63" t="s">
        <v>5750</v>
      </c>
      <c r="B369" s="30" t="s">
        <v>2582</v>
      </c>
      <c r="C369" s="30" t="s">
        <v>2584</v>
      </c>
      <c r="D369" s="30" t="s">
        <v>4614</v>
      </c>
      <c r="E369" s="30">
        <v>18</v>
      </c>
      <c r="F369" s="30">
        <v>-18.7</v>
      </c>
      <c r="G369" s="30">
        <v>12138</v>
      </c>
      <c r="H369" s="30">
        <v>-18.3</v>
      </c>
      <c r="I369" s="30">
        <v>26</v>
      </c>
      <c r="J369" s="30">
        <v>45</v>
      </c>
      <c r="K369" s="30">
        <v>11074</v>
      </c>
      <c r="L369" s="30">
        <v>3</v>
      </c>
    </row>
    <row r="370" spans="1:12" x14ac:dyDescent="0.2">
      <c r="A370" s="63" t="s">
        <v>5750</v>
      </c>
      <c r="B370" s="30" t="s">
        <v>2567</v>
      </c>
      <c r="C370" s="30" t="s">
        <v>2569</v>
      </c>
      <c r="D370" s="30" t="s">
        <v>4350</v>
      </c>
      <c r="E370" s="30">
        <v>10</v>
      </c>
      <c r="F370" s="30">
        <v>34.1</v>
      </c>
      <c r="G370" s="30">
        <v>4764.2</v>
      </c>
      <c r="H370" s="30">
        <v>53.6</v>
      </c>
      <c r="I370" s="30">
        <v>31</v>
      </c>
      <c r="J370" s="30">
        <v>33.6</v>
      </c>
      <c r="K370" s="30">
        <v>12107</v>
      </c>
      <c r="L370" s="30">
        <v>-6</v>
      </c>
    </row>
    <row r="371" spans="1:12" x14ac:dyDescent="0.2">
      <c r="A371" s="63" t="s">
        <v>5750</v>
      </c>
      <c r="B371" s="30" t="s">
        <v>2546</v>
      </c>
      <c r="C371" s="30" t="s">
        <v>2548</v>
      </c>
      <c r="D371" s="30" t="s">
        <v>4338</v>
      </c>
      <c r="E371" s="30">
        <v>17</v>
      </c>
      <c r="F371" s="30">
        <v>-12.1</v>
      </c>
      <c r="G371" s="30">
        <v>12521.3</v>
      </c>
      <c r="H371" s="30">
        <v>-22</v>
      </c>
      <c r="I371" s="30">
        <v>27</v>
      </c>
      <c r="J371" s="30">
        <v>42.7</v>
      </c>
      <c r="K371" s="30">
        <v>11948</v>
      </c>
      <c r="L371" s="30">
        <v>-5</v>
      </c>
    </row>
    <row r="372" spans="1:12" x14ac:dyDescent="0.2">
      <c r="A372" s="63" t="s">
        <v>5750</v>
      </c>
      <c r="B372" s="30" t="s">
        <v>2528</v>
      </c>
      <c r="C372" s="30" t="s">
        <v>2530</v>
      </c>
      <c r="D372" s="30" t="s">
        <v>4380</v>
      </c>
      <c r="E372" s="30">
        <v>17</v>
      </c>
      <c r="F372" s="30">
        <v>-12.1</v>
      </c>
      <c r="G372" s="30">
        <v>11462.7</v>
      </c>
      <c r="H372" s="30">
        <v>-11.7</v>
      </c>
      <c r="I372" s="30">
        <v>36</v>
      </c>
      <c r="J372" s="30">
        <v>22.1</v>
      </c>
      <c r="K372" s="30">
        <v>11754</v>
      </c>
      <c r="L372" s="30">
        <v>-3</v>
      </c>
    </row>
    <row r="373" spans="1:12" x14ac:dyDescent="0.2">
      <c r="A373" s="63" t="s">
        <v>5750</v>
      </c>
      <c r="B373" s="30" t="s">
        <v>2516</v>
      </c>
      <c r="C373" s="30" t="s">
        <v>2518</v>
      </c>
      <c r="D373" s="30" t="s">
        <v>4621</v>
      </c>
      <c r="E373" s="30">
        <v>14</v>
      </c>
      <c r="F373" s="30">
        <v>7.7</v>
      </c>
      <c r="G373" s="30">
        <v>7149.9</v>
      </c>
      <c r="H373" s="30">
        <v>30.3</v>
      </c>
      <c r="I373" s="30">
        <v>30</v>
      </c>
      <c r="J373" s="30">
        <v>35.9</v>
      </c>
      <c r="K373" s="30">
        <v>11934</v>
      </c>
      <c r="L373" s="30">
        <v>-4</v>
      </c>
    </row>
    <row r="374" spans="1:12" x14ac:dyDescent="0.2">
      <c r="A374" s="63" t="s">
        <v>5750</v>
      </c>
      <c r="B374" s="30" t="s">
        <v>2510</v>
      </c>
      <c r="C374" s="30" t="s">
        <v>2512</v>
      </c>
      <c r="D374" s="30" t="s">
        <v>4625</v>
      </c>
      <c r="E374" s="30">
        <v>16</v>
      </c>
      <c r="F374" s="30">
        <v>-5.5</v>
      </c>
      <c r="G374" s="30">
        <v>8539.1</v>
      </c>
      <c r="H374" s="30">
        <v>16.8</v>
      </c>
      <c r="I374" s="30">
        <v>49</v>
      </c>
      <c r="J374" s="30">
        <v>-7.6</v>
      </c>
      <c r="K374" s="30">
        <v>11749</v>
      </c>
      <c r="L374" s="30">
        <v>-3</v>
      </c>
    </row>
    <row r="375" spans="1:12" x14ac:dyDescent="0.2">
      <c r="A375" s="63" t="s">
        <v>5750</v>
      </c>
      <c r="B375" s="30" t="s">
        <v>2447</v>
      </c>
      <c r="C375" s="30" t="s">
        <v>2449</v>
      </c>
      <c r="D375" s="30" t="s">
        <v>4700</v>
      </c>
      <c r="E375" s="30">
        <v>12</v>
      </c>
      <c r="F375" s="30">
        <v>20.9</v>
      </c>
      <c r="G375" s="30">
        <v>6362.5</v>
      </c>
      <c r="H375" s="30">
        <v>38</v>
      </c>
      <c r="I375" s="30">
        <v>33</v>
      </c>
      <c r="J375" s="30">
        <v>29</v>
      </c>
      <c r="K375" s="30">
        <v>11796</v>
      </c>
      <c r="L375" s="30">
        <v>-3</v>
      </c>
    </row>
    <row r="376" spans="1:12" x14ac:dyDescent="0.2">
      <c r="A376" s="63" t="s">
        <v>5750</v>
      </c>
      <c r="B376" s="30" t="s">
        <v>2423</v>
      </c>
      <c r="C376" s="30" t="s">
        <v>2425</v>
      </c>
      <c r="D376" s="30" t="s">
        <v>4341</v>
      </c>
      <c r="E376" s="30">
        <v>19</v>
      </c>
      <c r="F376" s="30">
        <v>-25.3</v>
      </c>
      <c r="G376" s="30">
        <v>10760.3</v>
      </c>
      <c r="H376" s="30">
        <v>-4.9000000000000004</v>
      </c>
      <c r="I376" s="30">
        <v>33</v>
      </c>
      <c r="J376" s="30">
        <v>29</v>
      </c>
      <c r="K376" s="30">
        <v>11888</v>
      </c>
      <c r="L376" s="30">
        <v>-4</v>
      </c>
    </row>
    <row r="377" spans="1:12" x14ac:dyDescent="0.2">
      <c r="A377" s="63" t="s">
        <v>5750</v>
      </c>
      <c r="B377" s="30" t="s">
        <v>2414</v>
      </c>
      <c r="C377" s="30" t="s">
        <v>2416</v>
      </c>
      <c r="D377" s="30" t="s">
        <v>4363</v>
      </c>
      <c r="E377" s="30">
        <v>11</v>
      </c>
      <c r="F377" s="30">
        <v>27.5</v>
      </c>
      <c r="G377" s="30">
        <v>8429.2000000000007</v>
      </c>
      <c r="H377" s="30">
        <v>17.899999999999999</v>
      </c>
      <c r="I377" s="30">
        <v>24</v>
      </c>
      <c r="J377" s="30">
        <v>49.6</v>
      </c>
      <c r="K377" s="30">
        <v>11813</v>
      </c>
      <c r="L377" s="30">
        <v>-3</v>
      </c>
    </row>
    <row r="378" spans="1:12" x14ac:dyDescent="0.2">
      <c r="A378" s="63" t="s">
        <v>5750</v>
      </c>
      <c r="B378" s="30" t="s">
        <v>2351</v>
      </c>
      <c r="C378" s="30" t="s">
        <v>2353</v>
      </c>
      <c r="D378" s="30" t="s">
        <v>4618</v>
      </c>
      <c r="E378" s="30">
        <v>19</v>
      </c>
      <c r="F378" s="30">
        <v>-25.3</v>
      </c>
      <c r="G378" s="30">
        <v>10522.2</v>
      </c>
      <c r="H378" s="30">
        <v>-2.5</v>
      </c>
      <c r="I378" s="30">
        <v>34</v>
      </c>
      <c r="J378" s="30">
        <v>26.7</v>
      </c>
      <c r="K378" s="30">
        <v>10988</v>
      </c>
      <c r="L378" s="30">
        <v>4</v>
      </c>
    </row>
    <row r="379" spans="1:12" x14ac:dyDescent="0.2">
      <c r="A379" s="63" t="s">
        <v>5750</v>
      </c>
      <c r="B379" s="30" t="s">
        <v>2315</v>
      </c>
      <c r="C379" s="30" t="s">
        <v>2317</v>
      </c>
      <c r="D379" s="30" t="s">
        <v>4718</v>
      </c>
      <c r="E379" s="30">
        <v>21</v>
      </c>
      <c r="F379" s="30">
        <v>-38.5</v>
      </c>
      <c r="G379" s="30">
        <v>13838.8</v>
      </c>
      <c r="H379" s="30">
        <v>-34.9</v>
      </c>
      <c r="I379" s="30">
        <v>34</v>
      </c>
      <c r="J379" s="30">
        <v>26.7</v>
      </c>
      <c r="K379" s="30">
        <v>10493</v>
      </c>
      <c r="L379" s="30">
        <v>8</v>
      </c>
    </row>
    <row r="380" spans="1:12" x14ac:dyDescent="0.2">
      <c r="A380" s="63" t="s">
        <v>5750</v>
      </c>
      <c r="B380" s="30" t="s">
        <v>2276</v>
      </c>
      <c r="C380" s="30" t="s">
        <v>2278</v>
      </c>
      <c r="D380" s="30" t="s">
        <v>4347</v>
      </c>
      <c r="E380" s="30">
        <v>3</v>
      </c>
      <c r="F380" s="30">
        <v>80.2</v>
      </c>
      <c r="G380" s="30">
        <v>727.2</v>
      </c>
      <c r="H380" s="30">
        <v>92.9</v>
      </c>
      <c r="I380" s="30">
        <v>31</v>
      </c>
      <c r="J380" s="30">
        <v>33.6</v>
      </c>
      <c r="K380" s="30">
        <v>9136</v>
      </c>
      <c r="L380" s="30">
        <v>20</v>
      </c>
    </row>
    <row r="381" spans="1:12" x14ac:dyDescent="0.2">
      <c r="A381" s="63" t="s">
        <v>5750</v>
      </c>
      <c r="B381" s="30" t="s">
        <v>2261</v>
      </c>
      <c r="C381" s="30" t="s">
        <v>2263</v>
      </c>
      <c r="D381" s="30" t="s">
        <v>4470</v>
      </c>
      <c r="E381" s="30">
        <v>26</v>
      </c>
      <c r="F381" s="30">
        <v>-71.400000000000006</v>
      </c>
      <c r="G381" s="30">
        <v>14112.8</v>
      </c>
      <c r="H381" s="30">
        <v>-37.5</v>
      </c>
      <c r="I381" s="30">
        <v>30</v>
      </c>
      <c r="J381" s="30">
        <v>35.9</v>
      </c>
      <c r="K381" s="30">
        <v>11190</v>
      </c>
      <c r="L381" s="30">
        <v>2</v>
      </c>
    </row>
    <row r="382" spans="1:12" x14ac:dyDescent="0.2">
      <c r="A382" s="63" t="s">
        <v>5750</v>
      </c>
      <c r="B382" s="30" t="s">
        <v>2213</v>
      </c>
      <c r="C382" s="30" t="s">
        <v>2215</v>
      </c>
      <c r="D382" s="30" t="s">
        <v>4584</v>
      </c>
      <c r="E382" s="30">
        <v>13</v>
      </c>
      <c r="F382" s="30">
        <v>14.3</v>
      </c>
      <c r="G382" s="30">
        <v>6418.1</v>
      </c>
      <c r="H382" s="30">
        <v>37.5</v>
      </c>
      <c r="I382" s="30">
        <v>30</v>
      </c>
      <c r="J382" s="30">
        <v>35.9</v>
      </c>
      <c r="K382" s="30">
        <v>12050</v>
      </c>
      <c r="L382" s="30">
        <v>-6</v>
      </c>
    </row>
    <row r="383" spans="1:12" x14ac:dyDescent="0.2">
      <c r="A383" s="63" t="s">
        <v>5750</v>
      </c>
      <c r="B383" s="30" t="s">
        <v>2186</v>
      </c>
      <c r="C383" s="30" t="s">
        <v>2188</v>
      </c>
      <c r="D383" s="30" t="s">
        <v>4627</v>
      </c>
      <c r="E383" s="30">
        <v>13</v>
      </c>
      <c r="F383" s="30">
        <v>14.3</v>
      </c>
      <c r="G383" s="30">
        <v>5301.5</v>
      </c>
      <c r="H383" s="30">
        <v>48.3</v>
      </c>
      <c r="I383" s="30">
        <v>36</v>
      </c>
      <c r="J383" s="30">
        <v>22.1</v>
      </c>
      <c r="K383" s="30">
        <v>13523</v>
      </c>
      <c r="L383" s="30">
        <v>-18</v>
      </c>
    </row>
    <row r="384" spans="1:12" x14ac:dyDescent="0.2">
      <c r="A384" s="63" t="s">
        <v>5750</v>
      </c>
      <c r="B384" s="30" t="s">
        <v>2153</v>
      </c>
      <c r="C384" s="30" t="s">
        <v>2155</v>
      </c>
      <c r="D384" s="30" t="s">
        <v>4401</v>
      </c>
      <c r="E384" s="30">
        <v>10</v>
      </c>
      <c r="F384" s="30">
        <v>34.1</v>
      </c>
      <c r="G384" s="30">
        <v>6579</v>
      </c>
      <c r="H384" s="30">
        <v>35.9</v>
      </c>
      <c r="I384" s="30">
        <v>46</v>
      </c>
      <c r="J384" s="30">
        <v>-0.8</v>
      </c>
      <c r="K384" s="30">
        <v>12241</v>
      </c>
      <c r="L384" s="30">
        <v>-7</v>
      </c>
    </row>
    <row r="385" spans="1:12" x14ac:dyDescent="0.2">
      <c r="A385" s="63" t="s">
        <v>5750</v>
      </c>
      <c r="B385" s="30" t="s">
        <v>2105</v>
      </c>
      <c r="C385" s="30" t="s">
        <v>2107</v>
      </c>
      <c r="D385" s="30" t="s">
        <v>4345</v>
      </c>
      <c r="E385" s="30">
        <v>17</v>
      </c>
      <c r="F385" s="30">
        <v>-12.1</v>
      </c>
      <c r="G385" s="30">
        <v>9130.2000000000007</v>
      </c>
      <c r="H385" s="30">
        <v>11</v>
      </c>
      <c r="I385" s="30">
        <v>25</v>
      </c>
      <c r="J385" s="30">
        <v>47.3</v>
      </c>
      <c r="K385" s="30">
        <v>11491</v>
      </c>
      <c r="L385" s="30">
        <v>-1</v>
      </c>
    </row>
    <row r="386" spans="1:12" x14ac:dyDescent="0.2">
      <c r="A386" s="63" t="s">
        <v>5750</v>
      </c>
      <c r="B386" s="30" t="s">
        <v>2078</v>
      </c>
      <c r="C386" s="30" t="s">
        <v>2080</v>
      </c>
      <c r="D386" s="30" t="s">
        <v>4400</v>
      </c>
      <c r="E386" s="30">
        <v>12</v>
      </c>
      <c r="F386" s="30">
        <v>20.9</v>
      </c>
      <c r="G386" s="30">
        <v>9451.1</v>
      </c>
      <c r="H386" s="30">
        <v>7.9</v>
      </c>
      <c r="I386" s="30">
        <v>26</v>
      </c>
      <c r="J386" s="30">
        <v>45</v>
      </c>
      <c r="K386" s="30">
        <v>10490</v>
      </c>
      <c r="L386" s="30">
        <v>8</v>
      </c>
    </row>
    <row r="387" spans="1:12" x14ac:dyDescent="0.2">
      <c r="A387" s="63" t="s">
        <v>5750</v>
      </c>
      <c r="B387" s="30" t="s">
        <v>2069</v>
      </c>
      <c r="C387" s="30" t="s">
        <v>2071</v>
      </c>
      <c r="D387" s="30" t="s">
        <v>4705</v>
      </c>
      <c r="E387" s="30">
        <v>16</v>
      </c>
      <c r="F387" s="30">
        <v>-5.5</v>
      </c>
      <c r="G387" s="30">
        <v>11898.9</v>
      </c>
      <c r="H387" s="30">
        <v>-16</v>
      </c>
      <c r="I387" s="30">
        <v>29</v>
      </c>
      <c r="J387" s="30">
        <v>38.200000000000003</v>
      </c>
      <c r="K387" s="30">
        <v>11252</v>
      </c>
      <c r="L387" s="30">
        <v>1</v>
      </c>
    </row>
    <row r="388" spans="1:12" x14ac:dyDescent="0.2">
      <c r="A388" s="63" t="s">
        <v>5750</v>
      </c>
      <c r="B388" s="30" t="s">
        <v>2060</v>
      </c>
      <c r="C388" s="30" t="s">
        <v>2062</v>
      </c>
      <c r="D388" s="30" t="s">
        <v>4707</v>
      </c>
      <c r="E388" s="30">
        <v>17</v>
      </c>
      <c r="F388" s="30">
        <v>-12.1</v>
      </c>
      <c r="G388" s="30">
        <v>10142.5</v>
      </c>
      <c r="H388" s="30">
        <v>1.2</v>
      </c>
      <c r="I388" s="30">
        <v>25</v>
      </c>
      <c r="J388" s="30">
        <v>47.3</v>
      </c>
      <c r="K388" s="30">
        <v>10843</v>
      </c>
      <c r="L388" s="30">
        <v>5</v>
      </c>
    </row>
    <row r="389" spans="1:12" x14ac:dyDescent="0.2">
      <c r="A389" s="63" t="s">
        <v>5750</v>
      </c>
      <c r="B389" s="30" t="s">
        <v>2039</v>
      </c>
      <c r="C389" s="30" t="s">
        <v>2041</v>
      </c>
      <c r="D389" s="30" t="s">
        <v>4678</v>
      </c>
      <c r="E389" s="30">
        <v>9</v>
      </c>
      <c r="F389" s="30">
        <v>40.700000000000003</v>
      </c>
      <c r="G389" s="30">
        <v>7050.2</v>
      </c>
      <c r="H389" s="30">
        <v>31.3</v>
      </c>
      <c r="I389" s="30">
        <v>29</v>
      </c>
      <c r="J389" s="30">
        <v>38.200000000000003</v>
      </c>
      <c r="K389" s="30">
        <v>10043</v>
      </c>
      <c r="L389" s="30">
        <v>12</v>
      </c>
    </row>
    <row r="390" spans="1:12" x14ac:dyDescent="0.2">
      <c r="A390" s="63" t="s">
        <v>5750</v>
      </c>
      <c r="B390" s="30" t="s">
        <v>2018</v>
      </c>
      <c r="C390" s="30" t="s">
        <v>2020</v>
      </c>
      <c r="D390" s="30" t="s">
        <v>4714</v>
      </c>
      <c r="E390" s="30">
        <v>14</v>
      </c>
      <c r="F390" s="30">
        <v>7.7</v>
      </c>
      <c r="G390" s="30">
        <v>8071.1</v>
      </c>
      <c r="H390" s="30">
        <v>21.3</v>
      </c>
      <c r="I390" s="30">
        <v>30</v>
      </c>
      <c r="J390" s="30">
        <v>35.9</v>
      </c>
      <c r="K390" s="30">
        <v>10395</v>
      </c>
      <c r="L390" s="30">
        <v>9</v>
      </c>
    </row>
    <row r="391" spans="1:12" x14ac:dyDescent="0.2">
      <c r="A391" s="63" t="s">
        <v>5750</v>
      </c>
      <c r="B391" s="30" t="s">
        <v>1997</v>
      </c>
      <c r="C391" s="30" t="s">
        <v>1999</v>
      </c>
      <c r="D391" s="30" t="s">
        <v>4711</v>
      </c>
      <c r="E391" s="30">
        <v>22</v>
      </c>
      <c r="F391" s="30">
        <v>-94.2</v>
      </c>
      <c r="G391" s="30">
        <v>13211.8</v>
      </c>
      <c r="H391" s="30">
        <v>-98.1</v>
      </c>
      <c r="I391" s="30">
        <v>35</v>
      </c>
      <c r="J391" s="30">
        <v>10.1</v>
      </c>
      <c r="K391" s="30">
        <v>11696</v>
      </c>
      <c r="L391" s="30">
        <v>-5</v>
      </c>
    </row>
    <row r="392" spans="1:12" x14ac:dyDescent="0.2">
      <c r="A392" s="63" t="s">
        <v>5750</v>
      </c>
      <c r="B392" s="30" t="s">
        <v>1934</v>
      </c>
      <c r="C392" s="30" t="s">
        <v>1936</v>
      </c>
      <c r="D392" s="30" t="s">
        <v>4619</v>
      </c>
      <c r="E392" s="30">
        <v>16</v>
      </c>
      <c r="F392" s="30">
        <v>-40</v>
      </c>
      <c r="G392" s="30">
        <v>8083.5</v>
      </c>
      <c r="H392" s="30">
        <v>-20.7</v>
      </c>
      <c r="I392" s="30">
        <v>32</v>
      </c>
      <c r="J392" s="30">
        <v>18.3</v>
      </c>
      <c r="K392" s="30">
        <v>12205</v>
      </c>
      <c r="L392" s="30">
        <v>-9</v>
      </c>
    </row>
    <row r="393" spans="1:12" x14ac:dyDescent="0.2">
      <c r="A393" s="63" t="s">
        <v>5750</v>
      </c>
      <c r="B393" s="30" t="s">
        <v>1910</v>
      </c>
      <c r="C393" s="30" t="s">
        <v>1912</v>
      </c>
      <c r="D393" s="30" t="s">
        <v>4586</v>
      </c>
      <c r="E393" s="30">
        <v>16</v>
      </c>
      <c r="F393" s="30">
        <v>-40</v>
      </c>
      <c r="G393" s="30">
        <v>12069.9</v>
      </c>
      <c r="H393" s="30">
        <v>-80.900000000000006</v>
      </c>
      <c r="I393" s="30">
        <v>44</v>
      </c>
      <c r="J393" s="30">
        <v>-14.4</v>
      </c>
      <c r="K393" s="30">
        <v>12740</v>
      </c>
      <c r="L393" s="30">
        <v>-14</v>
      </c>
    </row>
    <row r="394" spans="1:12" x14ac:dyDescent="0.2">
      <c r="A394" s="63" t="s">
        <v>5750</v>
      </c>
      <c r="B394" s="30" t="s">
        <v>1895</v>
      </c>
      <c r="C394" s="30" t="s">
        <v>1897</v>
      </c>
      <c r="D394" s="30" t="s">
        <v>4399</v>
      </c>
      <c r="E394" s="30">
        <v>18</v>
      </c>
      <c r="F394" s="30">
        <v>-58.1</v>
      </c>
      <c r="G394" s="30">
        <v>10677.1</v>
      </c>
      <c r="H394" s="30">
        <v>-59.8</v>
      </c>
      <c r="I394" s="30">
        <v>45</v>
      </c>
      <c r="J394" s="30">
        <v>-17.100000000000001</v>
      </c>
      <c r="K394" s="30">
        <v>12639</v>
      </c>
      <c r="L394" s="30">
        <v>-13</v>
      </c>
    </row>
    <row r="395" spans="1:12" x14ac:dyDescent="0.2">
      <c r="A395" s="63" t="s">
        <v>5750</v>
      </c>
      <c r="B395" s="30" t="s">
        <v>1892</v>
      </c>
      <c r="C395" s="30" t="s">
        <v>1894</v>
      </c>
      <c r="D395" s="30" t="s">
        <v>4712</v>
      </c>
      <c r="E395" s="30">
        <v>17</v>
      </c>
      <c r="F395" s="30">
        <v>-49</v>
      </c>
      <c r="G395" s="30">
        <v>9201</v>
      </c>
      <c r="H395" s="30">
        <v>-37.6</v>
      </c>
      <c r="I395" s="30">
        <v>22</v>
      </c>
      <c r="J395" s="30">
        <v>45.5</v>
      </c>
      <c r="K395" s="30">
        <v>12407</v>
      </c>
      <c r="L395" s="30">
        <v>-11</v>
      </c>
    </row>
    <row r="396" spans="1:12" x14ac:dyDescent="0.2">
      <c r="A396" s="63" t="s">
        <v>5750</v>
      </c>
      <c r="B396" s="30" t="s">
        <v>1871</v>
      </c>
      <c r="C396" s="30" t="s">
        <v>1873</v>
      </c>
      <c r="D396" s="30" t="s">
        <v>4366</v>
      </c>
      <c r="E396" s="30">
        <v>14</v>
      </c>
      <c r="F396" s="30">
        <v>-21.9</v>
      </c>
      <c r="G396" s="30">
        <v>10421</v>
      </c>
      <c r="H396" s="30">
        <v>-56</v>
      </c>
      <c r="I396" s="30">
        <v>40</v>
      </c>
      <c r="J396" s="30">
        <v>-3.5</v>
      </c>
      <c r="K396" s="30">
        <v>12084</v>
      </c>
      <c r="L396" s="30">
        <v>-8</v>
      </c>
    </row>
    <row r="397" spans="1:12" x14ac:dyDescent="0.2">
      <c r="A397" s="63" t="s">
        <v>5750</v>
      </c>
      <c r="B397" s="30" t="s">
        <v>1868</v>
      </c>
      <c r="C397" s="30" t="s">
        <v>1870</v>
      </c>
      <c r="D397" s="30" t="s">
        <v>4354</v>
      </c>
      <c r="E397" s="30">
        <v>26</v>
      </c>
      <c r="F397" s="30">
        <v>-130.30000000000001</v>
      </c>
      <c r="G397" s="30">
        <v>13075.7</v>
      </c>
      <c r="H397" s="30">
        <v>-96.1</v>
      </c>
      <c r="I397" s="30">
        <v>54</v>
      </c>
      <c r="J397" s="30">
        <v>-41.6</v>
      </c>
      <c r="K397" s="30">
        <v>12300</v>
      </c>
      <c r="L397" s="30">
        <v>-10</v>
      </c>
    </row>
    <row r="398" spans="1:12" x14ac:dyDescent="0.2">
      <c r="A398" s="63" t="s">
        <v>5750</v>
      </c>
      <c r="B398" s="30" t="s">
        <v>1856</v>
      </c>
      <c r="C398" s="30" t="s">
        <v>1858</v>
      </c>
      <c r="D398" s="30" t="s">
        <v>4676</v>
      </c>
      <c r="E398" s="30">
        <v>10</v>
      </c>
      <c r="F398" s="30">
        <v>14.2</v>
      </c>
      <c r="G398" s="30">
        <v>5374.2</v>
      </c>
      <c r="H398" s="30">
        <v>20.2</v>
      </c>
      <c r="I398" s="30">
        <v>51</v>
      </c>
      <c r="J398" s="30">
        <v>-33.5</v>
      </c>
      <c r="K398" s="30">
        <v>11798</v>
      </c>
      <c r="L398" s="30">
        <v>-5</v>
      </c>
    </row>
    <row r="399" spans="1:12" x14ac:dyDescent="0.2">
      <c r="A399" s="63" t="s">
        <v>5750</v>
      </c>
      <c r="B399" s="30" t="s">
        <v>1673</v>
      </c>
      <c r="C399" s="30" t="s">
        <v>1675</v>
      </c>
      <c r="D399" s="30" t="s">
        <v>4694</v>
      </c>
      <c r="E399" s="30">
        <v>11</v>
      </c>
      <c r="F399" s="30">
        <v>5.2</v>
      </c>
      <c r="G399" s="30">
        <v>7342.5</v>
      </c>
      <c r="H399" s="30">
        <v>-9.5</v>
      </c>
      <c r="I399" s="30">
        <v>23</v>
      </c>
      <c r="J399" s="30">
        <v>42.8</v>
      </c>
      <c r="K399" s="30">
        <v>11626</v>
      </c>
      <c r="L399" s="30">
        <v>-4</v>
      </c>
    </row>
    <row r="400" spans="1:12" x14ac:dyDescent="0.2">
      <c r="A400" s="63" t="s">
        <v>5750</v>
      </c>
      <c r="B400" s="30" t="s">
        <v>1586</v>
      </c>
      <c r="C400" s="30" t="s">
        <v>1588</v>
      </c>
      <c r="D400" s="30" t="s">
        <v>4402</v>
      </c>
      <c r="E400" s="30">
        <v>12</v>
      </c>
      <c r="F400" s="30">
        <v>-3.9</v>
      </c>
      <c r="G400" s="30">
        <v>8361.7000000000007</v>
      </c>
      <c r="H400" s="30">
        <v>-24.9</v>
      </c>
      <c r="I400" s="30">
        <v>32</v>
      </c>
      <c r="J400" s="30">
        <v>18.3</v>
      </c>
      <c r="K400" s="30">
        <v>11842</v>
      </c>
      <c r="L400" s="30">
        <v>-6</v>
      </c>
    </row>
    <row r="401" spans="1:12" x14ac:dyDescent="0.2">
      <c r="A401" s="63" t="s">
        <v>5750</v>
      </c>
      <c r="B401" s="30" t="s">
        <v>1583</v>
      </c>
      <c r="C401" s="30" t="s">
        <v>1585</v>
      </c>
      <c r="D401" s="30" t="s">
        <v>4372</v>
      </c>
      <c r="E401" s="30">
        <v>11</v>
      </c>
      <c r="F401" s="30">
        <v>5.2</v>
      </c>
      <c r="G401" s="30">
        <v>3469.7</v>
      </c>
      <c r="H401" s="30">
        <v>49</v>
      </c>
      <c r="I401" s="30">
        <v>36</v>
      </c>
      <c r="J401" s="30">
        <v>7.4</v>
      </c>
      <c r="K401" s="30">
        <v>12392</v>
      </c>
      <c r="L401" s="30">
        <v>-11</v>
      </c>
    </row>
    <row r="402" spans="1:12" x14ac:dyDescent="0.2">
      <c r="A402" s="63" t="s">
        <v>5750</v>
      </c>
      <c r="B402" s="30" t="s">
        <v>1484</v>
      </c>
      <c r="C402" s="30" t="s">
        <v>1486</v>
      </c>
      <c r="D402" s="30" t="s">
        <v>4674</v>
      </c>
      <c r="E402" s="30">
        <v>14</v>
      </c>
      <c r="F402" s="30">
        <v>-21.9</v>
      </c>
      <c r="G402" s="30">
        <v>7959.4</v>
      </c>
      <c r="H402" s="30">
        <v>-18.8</v>
      </c>
      <c r="I402" s="30">
        <v>40</v>
      </c>
      <c r="J402" s="30">
        <v>-3.5</v>
      </c>
      <c r="K402" s="30">
        <v>11276</v>
      </c>
      <c r="L402" s="30">
        <v>-1</v>
      </c>
    </row>
    <row r="403" spans="1:12" x14ac:dyDescent="0.2">
      <c r="A403" s="63" t="s">
        <v>5750</v>
      </c>
      <c r="B403" s="30" t="s">
        <v>2183</v>
      </c>
      <c r="C403" s="30" t="s">
        <v>2185</v>
      </c>
      <c r="D403" s="30" t="s">
        <v>4594</v>
      </c>
      <c r="E403" s="30">
        <v>9</v>
      </c>
      <c r="F403" s="30">
        <v>40.700000000000003</v>
      </c>
      <c r="G403" s="30">
        <v>6178.6</v>
      </c>
      <c r="H403" s="30">
        <v>39.799999999999997</v>
      </c>
      <c r="I403" s="30">
        <v>30</v>
      </c>
      <c r="J403" s="30">
        <v>35.9</v>
      </c>
      <c r="K403" s="30">
        <v>11165</v>
      </c>
      <c r="L403" s="30">
        <v>2</v>
      </c>
    </row>
    <row r="404" spans="1:12" x14ac:dyDescent="0.2">
      <c r="A404" s="63" t="s">
        <v>5750</v>
      </c>
      <c r="B404" s="30" t="s">
        <v>2042</v>
      </c>
      <c r="C404" s="30" t="s">
        <v>2044</v>
      </c>
      <c r="D404" s="30" t="s">
        <v>4660</v>
      </c>
      <c r="E404" s="30">
        <v>12</v>
      </c>
      <c r="F404" s="30">
        <v>20.9</v>
      </c>
      <c r="G404" s="30">
        <v>7120</v>
      </c>
      <c r="H404" s="30">
        <v>30.6</v>
      </c>
      <c r="I404" s="30">
        <v>39</v>
      </c>
      <c r="J404" s="30">
        <v>15.3</v>
      </c>
      <c r="K404" s="30">
        <v>9938</v>
      </c>
      <c r="L404" s="30">
        <v>13</v>
      </c>
    </row>
    <row r="405" spans="1:12" x14ac:dyDescent="0.2">
      <c r="A405" s="63" t="s">
        <v>5750</v>
      </c>
      <c r="B405" s="30" t="s">
        <v>2036</v>
      </c>
      <c r="C405" s="30" t="s">
        <v>2038</v>
      </c>
      <c r="D405" s="30" t="s">
        <v>4121</v>
      </c>
      <c r="E405" s="30">
        <v>16</v>
      </c>
      <c r="F405" s="30">
        <v>-5.5</v>
      </c>
      <c r="G405" s="30">
        <v>9490.2000000000007</v>
      </c>
      <c r="H405" s="30">
        <v>7.5</v>
      </c>
      <c r="I405" s="30">
        <v>31</v>
      </c>
      <c r="J405" s="30">
        <v>33.6</v>
      </c>
      <c r="K405" s="30">
        <v>9772</v>
      </c>
      <c r="L405" s="30">
        <v>14</v>
      </c>
    </row>
    <row r="406" spans="1:12" x14ac:dyDescent="0.2">
      <c r="A406" s="63" t="s">
        <v>5750</v>
      </c>
      <c r="B406" s="30" t="s">
        <v>2444</v>
      </c>
      <c r="C406" s="30" t="s">
        <v>2446</v>
      </c>
      <c r="D406" s="30" t="s">
        <v>4699</v>
      </c>
      <c r="E406" s="30">
        <v>20</v>
      </c>
      <c r="F406" s="30">
        <v>-31.9</v>
      </c>
      <c r="G406" s="30">
        <v>13510.1</v>
      </c>
      <c r="H406" s="30">
        <v>-31.7</v>
      </c>
      <c r="I406" s="30">
        <v>34</v>
      </c>
      <c r="J406" s="30">
        <v>26.7</v>
      </c>
      <c r="K406" s="30">
        <v>11938</v>
      </c>
      <c r="L406" s="30">
        <v>-5</v>
      </c>
    </row>
    <row r="407" spans="1:12" x14ac:dyDescent="0.2">
      <c r="A407" s="63" t="s">
        <v>5750</v>
      </c>
      <c r="B407" s="30" t="s">
        <v>2342</v>
      </c>
      <c r="C407" s="30" t="s">
        <v>2344</v>
      </c>
      <c r="D407" s="30" t="s">
        <v>4096</v>
      </c>
      <c r="E407" s="30">
        <v>14</v>
      </c>
      <c r="F407" s="30">
        <v>7.7</v>
      </c>
      <c r="G407" s="30">
        <v>8183.3</v>
      </c>
      <c r="H407" s="30">
        <v>20.3</v>
      </c>
      <c r="I407" s="30">
        <v>22</v>
      </c>
      <c r="J407" s="30">
        <v>54.2</v>
      </c>
      <c r="K407" s="30">
        <v>11662</v>
      </c>
      <c r="L407" s="30">
        <v>-2</v>
      </c>
    </row>
    <row r="408" spans="1:12" x14ac:dyDescent="0.2">
      <c r="A408" s="63" t="s">
        <v>5750</v>
      </c>
      <c r="B408" s="30" t="s">
        <v>2309</v>
      </c>
      <c r="C408" s="30" t="s">
        <v>2311</v>
      </c>
      <c r="D408" s="30" t="s">
        <v>4109</v>
      </c>
      <c r="E408" s="30">
        <v>12</v>
      </c>
      <c r="F408" s="30">
        <v>20.9</v>
      </c>
      <c r="G408" s="30">
        <v>10186.1</v>
      </c>
      <c r="H408" s="30">
        <v>0.7</v>
      </c>
      <c r="I408" s="30">
        <v>28</v>
      </c>
      <c r="J408" s="30">
        <v>40.5</v>
      </c>
      <c r="K408" s="30">
        <v>11041</v>
      </c>
      <c r="L408" s="30">
        <v>3</v>
      </c>
    </row>
    <row r="409" spans="1:12" x14ac:dyDescent="0.2">
      <c r="A409" s="63" t="s">
        <v>5750</v>
      </c>
      <c r="B409" s="30" t="s">
        <v>2210</v>
      </c>
      <c r="C409" s="30" t="s">
        <v>2212</v>
      </c>
      <c r="D409" s="30" t="s">
        <v>4655</v>
      </c>
      <c r="E409" s="30">
        <v>10</v>
      </c>
      <c r="F409" s="30">
        <v>34.1</v>
      </c>
      <c r="G409" s="30">
        <v>8321.7000000000007</v>
      </c>
      <c r="H409" s="30">
        <v>18.899999999999999</v>
      </c>
      <c r="I409" s="30">
        <v>24</v>
      </c>
      <c r="J409" s="30">
        <v>49.6</v>
      </c>
      <c r="K409" s="30">
        <v>11351</v>
      </c>
      <c r="L409" s="30">
        <v>1</v>
      </c>
    </row>
    <row r="410" spans="1:12" x14ac:dyDescent="0.2">
      <c r="A410" s="63" t="s">
        <v>5750</v>
      </c>
      <c r="B410" s="30" t="s">
        <v>2192</v>
      </c>
      <c r="C410" s="30" t="s">
        <v>2194</v>
      </c>
      <c r="D410" s="30" t="s">
        <v>4659</v>
      </c>
      <c r="E410" s="30">
        <v>35</v>
      </c>
      <c r="F410" s="30">
        <v>-130.80000000000001</v>
      </c>
      <c r="G410" s="30">
        <v>17814.599999999999</v>
      </c>
      <c r="H410" s="30">
        <v>-73.599999999999994</v>
      </c>
      <c r="I410" s="30">
        <v>48</v>
      </c>
      <c r="J410" s="30">
        <v>-5.3</v>
      </c>
      <c r="K410" s="30">
        <v>12777</v>
      </c>
      <c r="L410" s="30">
        <v>-12</v>
      </c>
    </row>
    <row r="411" spans="1:12" x14ac:dyDescent="0.2">
      <c r="A411" s="63" t="s">
        <v>5750</v>
      </c>
      <c r="B411" s="30" t="s">
        <v>2168</v>
      </c>
      <c r="C411" s="30" t="s">
        <v>2170</v>
      </c>
      <c r="D411" s="30" t="s">
        <v>4101</v>
      </c>
      <c r="E411" s="30">
        <v>13</v>
      </c>
      <c r="F411" s="30">
        <v>14.3</v>
      </c>
      <c r="G411" s="30">
        <v>9938.7999999999993</v>
      </c>
      <c r="H411" s="30">
        <v>3.1</v>
      </c>
      <c r="I411" s="30">
        <v>20</v>
      </c>
      <c r="J411" s="30">
        <v>58.8</v>
      </c>
      <c r="K411" s="30">
        <v>11325</v>
      </c>
      <c r="L411" s="30">
        <v>1</v>
      </c>
    </row>
    <row r="412" spans="1:12" x14ac:dyDescent="0.2">
      <c r="A412" s="63" t="s">
        <v>5750</v>
      </c>
      <c r="B412" s="30" t="s">
        <v>2129</v>
      </c>
      <c r="C412" s="30" t="s">
        <v>2131</v>
      </c>
      <c r="D412" s="30" t="s">
        <v>4633</v>
      </c>
      <c r="E412" s="30">
        <v>17</v>
      </c>
      <c r="F412" s="30">
        <v>-12.1</v>
      </c>
      <c r="G412" s="30">
        <v>9977.4</v>
      </c>
      <c r="H412" s="30">
        <v>2.8</v>
      </c>
      <c r="I412" s="30">
        <v>39</v>
      </c>
      <c r="J412" s="30">
        <v>15.3</v>
      </c>
      <c r="K412" s="30">
        <v>11650</v>
      </c>
      <c r="L412" s="30">
        <v>-2</v>
      </c>
    </row>
    <row r="413" spans="1:12" x14ac:dyDescent="0.2">
      <c r="A413" s="63" t="s">
        <v>5750</v>
      </c>
      <c r="B413" s="30" t="s">
        <v>2051</v>
      </c>
      <c r="C413" s="30" t="s">
        <v>2053</v>
      </c>
      <c r="D413" s="30" t="s">
        <v>4661</v>
      </c>
      <c r="E413" s="30">
        <v>7</v>
      </c>
      <c r="F413" s="30">
        <v>53.8</v>
      </c>
      <c r="G413" s="30">
        <v>7097.1</v>
      </c>
      <c r="H413" s="30">
        <v>30.8</v>
      </c>
      <c r="I413" s="30">
        <v>26</v>
      </c>
      <c r="J413" s="30">
        <v>45</v>
      </c>
      <c r="K413" s="30">
        <v>11287</v>
      </c>
      <c r="L413" s="30">
        <v>1</v>
      </c>
    </row>
    <row r="414" spans="1:12" x14ac:dyDescent="0.2">
      <c r="A414" s="63" t="s">
        <v>5750</v>
      </c>
      <c r="B414" s="30" t="s">
        <v>2045</v>
      </c>
      <c r="C414" s="30" t="s">
        <v>2047</v>
      </c>
      <c r="D414" s="30" t="s">
        <v>4119</v>
      </c>
      <c r="E414" s="30">
        <v>13</v>
      </c>
      <c r="F414" s="30">
        <v>14.3</v>
      </c>
      <c r="G414" s="30">
        <v>11422.2</v>
      </c>
      <c r="H414" s="30">
        <v>-11.3</v>
      </c>
      <c r="I414" s="30">
        <v>28</v>
      </c>
      <c r="J414" s="30">
        <v>40.5</v>
      </c>
      <c r="K414" s="30">
        <v>12551</v>
      </c>
      <c r="L414" s="30">
        <v>-10</v>
      </c>
    </row>
    <row r="415" spans="1:12" x14ac:dyDescent="0.2">
      <c r="A415" s="63" t="s">
        <v>5750</v>
      </c>
      <c r="B415" s="30" t="s">
        <v>1937</v>
      </c>
      <c r="C415" s="30" t="s">
        <v>1939</v>
      </c>
      <c r="D415" s="30" t="s">
        <v>4141</v>
      </c>
      <c r="E415" s="30">
        <v>15</v>
      </c>
      <c r="F415" s="30">
        <v>-31</v>
      </c>
      <c r="G415" s="30">
        <v>7654.2</v>
      </c>
      <c r="H415" s="30">
        <v>-14.2</v>
      </c>
      <c r="I415" s="30">
        <v>30</v>
      </c>
      <c r="J415" s="30">
        <v>23.7</v>
      </c>
      <c r="K415" s="30">
        <v>11936</v>
      </c>
      <c r="L415" s="30">
        <v>-7</v>
      </c>
    </row>
    <row r="416" spans="1:12" x14ac:dyDescent="0.2">
      <c r="A416" s="63" t="s">
        <v>5750</v>
      </c>
      <c r="B416" s="30" t="s">
        <v>1859</v>
      </c>
      <c r="C416" s="30" t="s">
        <v>1861</v>
      </c>
      <c r="D416" s="30" t="s">
        <v>4595</v>
      </c>
      <c r="E416" s="30">
        <v>20</v>
      </c>
      <c r="F416" s="30">
        <v>-76.099999999999994</v>
      </c>
      <c r="G416" s="30">
        <v>11559.2</v>
      </c>
      <c r="H416" s="30">
        <v>-73.2</v>
      </c>
      <c r="I416" s="30">
        <v>47</v>
      </c>
      <c r="J416" s="30">
        <v>-22.6</v>
      </c>
      <c r="K416" s="30">
        <v>12837</v>
      </c>
      <c r="L416" s="30">
        <v>-15</v>
      </c>
    </row>
    <row r="417" spans="1:12" x14ac:dyDescent="0.2">
      <c r="A417" s="63" t="s">
        <v>5750</v>
      </c>
      <c r="B417" s="30" t="s">
        <v>1823</v>
      </c>
      <c r="C417" s="30" t="s">
        <v>1825</v>
      </c>
      <c r="D417" s="30" t="s">
        <v>4124</v>
      </c>
      <c r="E417" s="30">
        <v>4</v>
      </c>
      <c r="F417" s="30">
        <v>68.400000000000006</v>
      </c>
      <c r="G417" s="30">
        <v>1618.5</v>
      </c>
      <c r="H417" s="30">
        <v>76.900000000000006</v>
      </c>
      <c r="I417" s="30">
        <v>20</v>
      </c>
      <c r="J417" s="30">
        <v>51</v>
      </c>
      <c r="K417" s="30">
        <v>11745</v>
      </c>
      <c r="L417" s="30">
        <v>-5</v>
      </c>
    </row>
    <row r="418" spans="1:12" x14ac:dyDescent="0.2">
      <c r="A418" s="63" t="s">
        <v>5750</v>
      </c>
      <c r="B418" s="30" t="s">
        <v>1799</v>
      </c>
      <c r="C418" s="30" t="s">
        <v>1801</v>
      </c>
      <c r="D418" s="30" t="s">
        <v>4593</v>
      </c>
      <c r="E418" s="30">
        <v>14</v>
      </c>
      <c r="F418" s="30">
        <v>-21.9</v>
      </c>
      <c r="G418" s="30">
        <v>8314.2999999999993</v>
      </c>
      <c r="H418" s="30">
        <v>-24.2</v>
      </c>
      <c r="I418" s="30">
        <v>37</v>
      </c>
      <c r="J418" s="30">
        <v>4.7</v>
      </c>
      <c r="K418" s="30">
        <v>11981</v>
      </c>
      <c r="L418" s="30">
        <v>-7</v>
      </c>
    </row>
    <row r="419" spans="1:12" x14ac:dyDescent="0.2">
      <c r="A419" s="63" t="s">
        <v>5750</v>
      </c>
      <c r="B419" s="30" t="s">
        <v>1778</v>
      </c>
      <c r="C419" s="30" t="s">
        <v>1780</v>
      </c>
      <c r="D419" s="30" t="s">
        <v>4131</v>
      </c>
      <c r="E419" s="30">
        <v>10</v>
      </c>
      <c r="F419" s="30">
        <v>14.2</v>
      </c>
      <c r="G419" s="30">
        <v>5403.1</v>
      </c>
      <c r="H419" s="30">
        <v>19.8</v>
      </c>
      <c r="I419" s="30">
        <v>46</v>
      </c>
      <c r="J419" s="30">
        <v>-19.8</v>
      </c>
      <c r="K419" s="30">
        <v>11625</v>
      </c>
      <c r="L419" s="30">
        <v>-4</v>
      </c>
    </row>
    <row r="420" spans="1:12" x14ac:dyDescent="0.2">
      <c r="A420" s="63" t="s">
        <v>5750</v>
      </c>
      <c r="B420" s="30" t="s">
        <v>1772</v>
      </c>
      <c r="C420" s="30" t="s">
        <v>1774</v>
      </c>
      <c r="D420" s="30" t="s">
        <v>4102</v>
      </c>
      <c r="E420" s="30">
        <v>9</v>
      </c>
      <c r="F420" s="30">
        <v>23.2</v>
      </c>
      <c r="G420" s="30">
        <v>5386.1</v>
      </c>
      <c r="H420" s="30">
        <v>20</v>
      </c>
      <c r="I420" s="30">
        <v>30</v>
      </c>
      <c r="J420" s="30">
        <v>23.7</v>
      </c>
      <c r="K420" s="30">
        <v>11651</v>
      </c>
      <c r="L420" s="30">
        <v>-4</v>
      </c>
    </row>
    <row r="421" spans="1:12" x14ac:dyDescent="0.2">
      <c r="A421" s="63" t="s">
        <v>5750</v>
      </c>
      <c r="B421" s="30" t="s">
        <v>1757</v>
      </c>
      <c r="C421" s="30" t="s">
        <v>1759</v>
      </c>
      <c r="D421" s="30" t="s">
        <v>4110</v>
      </c>
      <c r="E421" s="30">
        <v>10</v>
      </c>
      <c r="F421" s="30">
        <v>14.2</v>
      </c>
      <c r="G421" s="30">
        <v>5457.4</v>
      </c>
      <c r="H421" s="30">
        <v>19</v>
      </c>
      <c r="I421" s="30">
        <v>40</v>
      </c>
      <c r="J421" s="30">
        <v>-3.5</v>
      </c>
      <c r="K421" s="30">
        <v>11986</v>
      </c>
      <c r="L421" s="30">
        <v>-7</v>
      </c>
    </row>
    <row r="422" spans="1:12" x14ac:dyDescent="0.2">
      <c r="A422" s="63" t="s">
        <v>5750</v>
      </c>
      <c r="B422" s="30" t="s">
        <v>1754</v>
      </c>
      <c r="C422" s="30" t="s">
        <v>1756</v>
      </c>
      <c r="D422" s="30" t="s">
        <v>4100</v>
      </c>
      <c r="E422" s="30">
        <v>22</v>
      </c>
      <c r="F422" s="30">
        <v>-94.2</v>
      </c>
      <c r="G422" s="30">
        <v>15687.6</v>
      </c>
      <c r="H422" s="30">
        <v>-135.5</v>
      </c>
      <c r="I422" s="30">
        <v>42</v>
      </c>
      <c r="J422" s="30">
        <v>-8.9</v>
      </c>
      <c r="K422" s="30">
        <v>12207</v>
      </c>
      <c r="L422" s="30">
        <v>-9</v>
      </c>
    </row>
    <row r="423" spans="1:12" x14ac:dyDescent="0.2">
      <c r="A423" s="63" t="s">
        <v>5750</v>
      </c>
      <c r="B423" s="30" t="s">
        <v>1745</v>
      </c>
      <c r="C423" s="30" t="s">
        <v>1747</v>
      </c>
      <c r="D423" s="30" t="s">
        <v>4099</v>
      </c>
      <c r="E423" s="30">
        <v>20</v>
      </c>
      <c r="F423" s="30">
        <v>-76.099999999999994</v>
      </c>
      <c r="G423" s="30">
        <v>12517.2</v>
      </c>
      <c r="H423" s="30">
        <v>-87.6</v>
      </c>
      <c r="I423" s="30">
        <v>41</v>
      </c>
      <c r="J423" s="30">
        <v>-6.2</v>
      </c>
      <c r="K423" s="30">
        <v>12220</v>
      </c>
      <c r="L423" s="30">
        <v>-9</v>
      </c>
    </row>
    <row r="424" spans="1:12" x14ac:dyDescent="0.2">
      <c r="A424" s="63" t="s">
        <v>5750</v>
      </c>
      <c r="B424" s="30" t="s">
        <v>1739</v>
      </c>
      <c r="C424" s="30" t="s">
        <v>1741</v>
      </c>
      <c r="D424" s="30" t="s">
        <v>4485</v>
      </c>
      <c r="E424" s="30">
        <v>19</v>
      </c>
      <c r="F424" s="30">
        <v>-67.099999999999994</v>
      </c>
      <c r="G424" s="30">
        <v>8967.1</v>
      </c>
      <c r="H424" s="30">
        <v>-34</v>
      </c>
      <c r="I424" s="30">
        <v>58</v>
      </c>
      <c r="J424" s="30">
        <v>-52.5</v>
      </c>
      <c r="K424" s="30">
        <v>12546</v>
      </c>
      <c r="L424" s="30">
        <v>-12</v>
      </c>
    </row>
    <row r="425" spans="1:12" x14ac:dyDescent="0.2">
      <c r="A425" s="63" t="s">
        <v>5750</v>
      </c>
      <c r="B425" s="30" t="s">
        <v>1682</v>
      </c>
      <c r="C425" s="30" t="s">
        <v>1684</v>
      </c>
      <c r="D425" s="30" t="s">
        <v>4095</v>
      </c>
      <c r="E425" s="30">
        <v>10</v>
      </c>
      <c r="F425" s="30">
        <v>14.2</v>
      </c>
      <c r="G425" s="30">
        <v>4766.5</v>
      </c>
      <c r="H425" s="30">
        <v>29.4</v>
      </c>
      <c r="I425" s="30">
        <v>24</v>
      </c>
      <c r="J425" s="30">
        <v>40.1</v>
      </c>
      <c r="K425" s="30">
        <v>11404</v>
      </c>
      <c r="L425" s="30">
        <v>-2</v>
      </c>
    </row>
    <row r="426" spans="1:12" x14ac:dyDescent="0.2">
      <c r="A426" s="63" t="s">
        <v>5750</v>
      </c>
      <c r="B426" s="30" t="s">
        <v>1655</v>
      </c>
      <c r="C426" s="30" t="s">
        <v>1657</v>
      </c>
      <c r="D426" s="30" t="s">
        <v>4097</v>
      </c>
      <c r="E426" s="30">
        <v>8</v>
      </c>
      <c r="F426" s="30">
        <v>32.299999999999997</v>
      </c>
      <c r="G426" s="30">
        <v>5559</v>
      </c>
      <c r="H426" s="30">
        <v>17.399999999999999</v>
      </c>
      <c r="I426" s="30">
        <v>30</v>
      </c>
      <c r="J426" s="30">
        <v>23.7</v>
      </c>
      <c r="K426" s="30">
        <v>11392</v>
      </c>
      <c r="L426" s="30">
        <v>-2</v>
      </c>
    </row>
    <row r="427" spans="1:12" x14ac:dyDescent="0.2">
      <c r="A427" s="63" t="s">
        <v>5750</v>
      </c>
      <c r="B427" s="30" t="s">
        <v>1646</v>
      </c>
      <c r="C427" s="30" t="s">
        <v>1648</v>
      </c>
      <c r="D427" s="30" t="s">
        <v>4596</v>
      </c>
      <c r="E427" s="30">
        <v>16</v>
      </c>
      <c r="F427" s="30">
        <v>-40</v>
      </c>
      <c r="G427" s="30">
        <v>8367.2000000000007</v>
      </c>
      <c r="H427" s="30">
        <v>-25</v>
      </c>
      <c r="I427" s="30">
        <v>39</v>
      </c>
      <c r="J427" s="30">
        <v>-0.8</v>
      </c>
      <c r="K427" s="30">
        <v>11669</v>
      </c>
      <c r="L427" s="30">
        <v>-4</v>
      </c>
    </row>
    <row r="428" spans="1:12" x14ac:dyDescent="0.2">
      <c r="A428" s="63" t="s">
        <v>5750</v>
      </c>
      <c r="B428" s="30" t="s">
        <v>1625</v>
      </c>
      <c r="C428" s="30" t="s">
        <v>1627</v>
      </c>
      <c r="D428" s="30" t="s">
        <v>4113</v>
      </c>
      <c r="E428" s="30">
        <v>12</v>
      </c>
      <c r="F428" s="30">
        <v>-3.9</v>
      </c>
      <c r="G428" s="30">
        <v>6967.9</v>
      </c>
      <c r="H428" s="30">
        <v>-3.8</v>
      </c>
      <c r="I428" s="30">
        <v>39</v>
      </c>
      <c r="J428" s="30">
        <v>-0.8</v>
      </c>
      <c r="K428" s="30">
        <v>11700</v>
      </c>
      <c r="L428" s="30">
        <v>-5</v>
      </c>
    </row>
    <row r="429" spans="1:12" x14ac:dyDescent="0.2">
      <c r="A429" s="63" t="s">
        <v>5750</v>
      </c>
      <c r="B429" s="30" t="s">
        <v>1619</v>
      </c>
      <c r="C429" s="30" t="s">
        <v>1621</v>
      </c>
      <c r="D429" s="30" t="s">
        <v>4650</v>
      </c>
      <c r="E429" s="30">
        <v>11</v>
      </c>
      <c r="F429" s="30">
        <v>5.2</v>
      </c>
      <c r="G429" s="30">
        <v>2881.8</v>
      </c>
      <c r="H429" s="30">
        <v>57.8</v>
      </c>
      <c r="I429" s="30">
        <v>41</v>
      </c>
      <c r="J429" s="30">
        <v>-6.2</v>
      </c>
      <c r="K429" s="30">
        <v>10025</v>
      </c>
      <c r="L429" s="30">
        <v>10</v>
      </c>
    </row>
    <row r="430" spans="1:12" x14ac:dyDescent="0.2">
      <c r="A430" s="63" t="s">
        <v>5750</v>
      </c>
      <c r="B430" s="30" t="s">
        <v>1577</v>
      </c>
      <c r="C430" s="30" t="s">
        <v>1579</v>
      </c>
      <c r="D430" s="30" t="s">
        <v>4140</v>
      </c>
      <c r="E430" s="30">
        <v>15</v>
      </c>
      <c r="F430" s="30">
        <v>-31</v>
      </c>
      <c r="G430" s="30">
        <v>8225.6</v>
      </c>
      <c r="H430" s="30">
        <v>-22.8</v>
      </c>
      <c r="I430" s="30">
        <v>27</v>
      </c>
      <c r="J430" s="30">
        <v>31.9</v>
      </c>
      <c r="K430" s="30">
        <v>12103</v>
      </c>
      <c r="L430" s="30">
        <v>-8</v>
      </c>
    </row>
    <row r="431" spans="1:12" x14ac:dyDescent="0.2">
      <c r="A431" s="63" t="s">
        <v>5750</v>
      </c>
      <c r="B431" s="30" t="s">
        <v>1526</v>
      </c>
      <c r="C431" s="30" t="s">
        <v>1528</v>
      </c>
      <c r="D431" s="30" t="s">
        <v>4696</v>
      </c>
      <c r="E431" s="30">
        <v>15</v>
      </c>
      <c r="F431" s="30">
        <v>-31</v>
      </c>
      <c r="G431" s="30">
        <v>11416.3</v>
      </c>
      <c r="H431" s="30">
        <v>-71</v>
      </c>
      <c r="I431" s="30">
        <v>32</v>
      </c>
      <c r="J431" s="30">
        <v>18.3</v>
      </c>
      <c r="K431" s="30">
        <v>11998</v>
      </c>
      <c r="L431" s="30">
        <v>-7</v>
      </c>
    </row>
    <row r="432" spans="1:12" x14ac:dyDescent="0.2">
      <c r="A432" s="63" t="s">
        <v>5750</v>
      </c>
      <c r="B432" s="30" t="s">
        <v>1520</v>
      </c>
      <c r="C432" s="30" t="s">
        <v>1522</v>
      </c>
      <c r="D432" s="30" t="s">
        <v>4112</v>
      </c>
      <c r="E432" s="30">
        <v>25</v>
      </c>
      <c r="F432" s="30">
        <v>-121.3</v>
      </c>
      <c r="G432" s="30">
        <v>13659.1</v>
      </c>
      <c r="H432" s="30">
        <v>-104.9</v>
      </c>
      <c r="I432" s="30">
        <v>40</v>
      </c>
      <c r="J432" s="30">
        <v>-3.5</v>
      </c>
      <c r="K432" s="30">
        <v>11699</v>
      </c>
      <c r="L432" s="30">
        <v>-5</v>
      </c>
    </row>
    <row r="433" spans="1:12" x14ac:dyDescent="0.2">
      <c r="A433" s="63" t="s">
        <v>5750</v>
      </c>
      <c r="B433" s="30" t="s">
        <v>1481</v>
      </c>
      <c r="C433" s="30" t="s">
        <v>1483</v>
      </c>
      <c r="D433" s="30" t="s">
        <v>4652</v>
      </c>
      <c r="E433" s="30">
        <v>15</v>
      </c>
      <c r="F433" s="30">
        <v>-31</v>
      </c>
      <c r="G433" s="30">
        <v>10966.2</v>
      </c>
      <c r="H433" s="30">
        <v>-64.2</v>
      </c>
      <c r="I433" s="30">
        <v>41</v>
      </c>
      <c r="J433" s="30">
        <v>-6.2</v>
      </c>
      <c r="K433" s="30">
        <v>11462</v>
      </c>
      <c r="L433" s="30">
        <v>-2</v>
      </c>
    </row>
    <row r="434" spans="1:12" x14ac:dyDescent="0.2">
      <c r="A434" s="63" t="s">
        <v>5750</v>
      </c>
      <c r="B434" s="30" t="s">
        <v>1457</v>
      </c>
      <c r="C434" s="30" t="s">
        <v>1459</v>
      </c>
      <c r="D434" s="30" t="s">
        <v>4111</v>
      </c>
      <c r="E434" s="30">
        <v>14</v>
      </c>
      <c r="F434" s="30">
        <v>-21.9</v>
      </c>
      <c r="G434" s="30">
        <v>7182.1</v>
      </c>
      <c r="H434" s="30">
        <v>-7.1</v>
      </c>
      <c r="I434" s="30">
        <v>30</v>
      </c>
      <c r="J434" s="30">
        <v>23.7</v>
      </c>
      <c r="K434" s="30">
        <v>11075</v>
      </c>
      <c r="L434" s="30">
        <v>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0DC20-A1DC-6B49-8FF1-7F07DDE869F1}">
  <dimension ref="A1:L288"/>
  <sheetViews>
    <sheetView topLeftCell="D1" workbookViewId="0">
      <selection activeCell="H2" sqref="H2"/>
    </sheetView>
  </sheetViews>
  <sheetFormatPr baseColWidth="10" defaultRowHeight="16" x14ac:dyDescent="0.2"/>
  <cols>
    <col min="1" max="1" width="16.33203125" style="63" customWidth="1"/>
    <col min="2" max="3" width="10.83203125" style="63"/>
    <col min="4" max="4" width="16.83203125" style="63" customWidth="1"/>
    <col min="5" max="6" width="15.6640625" style="63" bestFit="1" customWidth="1"/>
    <col min="7" max="7" width="16.33203125" style="63" bestFit="1" customWidth="1"/>
    <col min="8" max="8" width="17.1640625" style="63" bestFit="1" customWidth="1"/>
    <col min="9" max="9" width="17.33203125" style="63" bestFit="1" customWidth="1"/>
    <col min="10" max="10" width="18" style="63" bestFit="1" customWidth="1"/>
    <col min="11" max="11" width="13.1640625" style="63" bestFit="1" customWidth="1"/>
    <col min="12" max="12" width="17.5" style="63" bestFit="1" customWidth="1"/>
    <col min="13" max="16384" width="10.83203125" style="63"/>
  </cols>
  <sheetData>
    <row r="1" spans="1:12" ht="73" customHeight="1" x14ac:dyDescent="0.2">
      <c r="A1" s="74" t="s">
        <v>5739</v>
      </c>
      <c r="B1" s="29" t="s">
        <v>7</v>
      </c>
      <c r="C1" s="29" t="s">
        <v>9</v>
      </c>
      <c r="D1" s="29" t="s">
        <v>4030</v>
      </c>
      <c r="E1" s="29" t="s">
        <v>5769</v>
      </c>
      <c r="F1" s="29" t="s">
        <v>5790</v>
      </c>
      <c r="G1" s="29" t="s">
        <v>6357</v>
      </c>
      <c r="H1" s="29" t="s">
        <v>6392</v>
      </c>
      <c r="I1" s="29" t="s">
        <v>5771</v>
      </c>
      <c r="J1" s="29" t="s">
        <v>5512</v>
      </c>
      <c r="K1" s="29" t="s">
        <v>5772</v>
      </c>
      <c r="L1" s="29" t="s">
        <v>5761</v>
      </c>
    </row>
    <row r="2" spans="1:12" x14ac:dyDescent="0.2">
      <c r="A2" s="63" t="s">
        <v>5740</v>
      </c>
      <c r="B2" s="30" t="s">
        <v>5741</v>
      </c>
      <c r="C2" s="30" t="s">
        <v>5742</v>
      </c>
      <c r="D2" s="30" t="s">
        <v>5743</v>
      </c>
      <c r="E2" s="30">
        <v>14</v>
      </c>
      <c r="F2" s="30">
        <v>27.4</v>
      </c>
      <c r="G2" s="30">
        <v>6840.7</v>
      </c>
      <c r="H2" s="30">
        <v>27.6</v>
      </c>
      <c r="I2" s="30">
        <v>19</v>
      </c>
      <c r="J2" s="75">
        <v>74</v>
      </c>
      <c r="K2" s="30">
        <v>3464</v>
      </c>
      <c r="L2" s="31">
        <v>46</v>
      </c>
    </row>
    <row r="3" spans="1:12" x14ac:dyDescent="0.2">
      <c r="A3" s="63" t="s">
        <v>5740</v>
      </c>
      <c r="B3" s="30" t="s">
        <v>5741</v>
      </c>
      <c r="C3" s="30" t="s">
        <v>5742</v>
      </c>
      <c r="D3" s="30" t="s">
        <v>5743</v>
      </c>
      <c r="E3" s="30">
        <v>14</v>
      </c>
      <c r="F3" s="30">
        <v>27.4</v>
      </c>
      <c r="G3" s="30">
        <v>7298.1</v>
      </c>
      <c r="H3" s="30">
        <v>22.8</v>
      </c>
      <c r="I3" s="30">
        <v>36</v>
      </c>
      <c r="J3" s="30">
        <v>16.3</v>
      </c>
      <c r="K3" s="30">
        <v>4525</v>
      </c>
      <c r="L3" s="31">
        <v>30</v>
      </c>
    </row>
    <row r="4" spans="1:12" x14ac:dyDescent="0.2">
      <c r="A4" s="63" t="s">
        <v>5740</v>
      </c>
      <c r="B4" s="30" t="s">
        <v>5741</v>
      </c>
      <c r="C4" s="30" t="s">
        <v>5742</v>
      </c>
      <c r="D4" s="30" t="s">
        <v>5743</v>
      </c>
      <c r="E4" s="30">
        <v>19</v>
      </c>
      <c r="F4" s="30">
        <v>1.4</v>
      </c>
      <c r="G4" s="30">
        <v>9479.2000000000007</v>
      </c>
      <c r="H4" s="30">
        <v>-0.3</v>
      </c>
      <c r="I4" s="30">
        <v>34</v>
      </c>
      <c r="J4" s="30">
        <v>23.1</v>
      </c>
      <c r="K4" s="30">
        <v>5066</v>
      </c>
      <c r="L4" s="31">
        <v>22</v>
      </c>
    </row>
    <row r="5" spans="1:12" x14ac:dyDescent="0.2">
      <c r="A5" s="63" t="s">
        <v>5740</v>
      </c>
      <c r="B5" s="30" t="s">
        <v>5741</v>
      </c>
      <c r="C5" s="30" t="s">
        <v>5742</v>
      </c>
      <c r="D5" s="30" t="s">
        <v>5743</v>
      </c>
      <c r="E5" s="30">
        <v>17</v>
      </c>
      <c r="F5" s="30">
        <v>11.8</v>
      </c>
      <c r="G5" s="30">
        <v>7414.1</v>
      </c>
      <c r="H5" s="30">
        <v>21.5</v>
      </c>
      <c r="I5" s="30">
        <v>36</v>
      </c>
      <c r="J5" s="30">
        <v>16.3</v>
      </c>
      <c r="K5" s="30">
        <v>4931</v>
      </c>
      <c r="L5" s="31">
        <v>24</v>
      </c>
    </row>
    <row r="6" spans="1:12" x14ac:dyDescent="0.2">
      <c r="A6" s="63" t="s">
        <v>5740</v>
      </c>
      <c r="B6" s="30" t="s">
        <v>5741</v>
      </c>
      <c r="C6" s="30" t="s">
        <v>5742</v>
      </c>
      <c r="D6" s="30" t="s">
        <v>5743</v>
      </c>
      <c r="E6" s="30">
        <v>20</v>
      </c>
      <c r="F6" s="30">
        <v>-3.8</v>
      </c>
      <c r="G6" s="30">
        <v>8078.6</v>
      </c>
      <c r="H6" s="30">
        <v>14.5</v>
      </c>
      <c r="I6" s="30">
        <v>43</v>
      </c>
      <c r="J6" s="30">
        <v>-7.4</v>
      </c>
      <c r="K6" s="30">
        <v>6265</v>
      </c>
      <c r="L6" s="31">
        <v>3</v>
      </c>
    </row>
    <row r="7" spans="1:12" x14ac:dyDescent="0.2">
      <c r="A7" s="63" t="s">
        <v>5740</v>
      </c>
      <c r="B7" s="30" t="s">
        <v>5741</v>
      </c>
      <c r="C7" s="30" t="s">
        <v>5742</v>
      </c>
      <c r="D7" s="30" t="s">
        <v>5743</v>
      </c>
      <c r="E7" s="30">
        <v>16</v>
      </c>
      <c r="F7" s="30">
        <v>17</v>
      </c>
      <c r="G7" s="30">
        <v>7829.4</v>
      </c>
      <c r="H7" s="30">
        <v>17.100000000000001</v>
      </c>
      <c r="I7" s="30">
        <v>43</v>
      </c>
      <c r="J7" s="30">
        <v>-7.4</v>
      </c>
      <c r="K7" s="30">
        <v>5080</v>
      </c>
      <c r="L7" s="31">
        <v>22</v>
      </c>
    </row>
    <row r="8" spans="1:12" x14ac:dyDescent="0.2">
      <c r="A8" s="63" t="s">
        <v>5740</v>
      </c>
      <c r="B8" s="30" t="s">
        <v>5741</v>
      </c>
      <c r="C8" s="30" t="s">
        <v>5742</v>
      </c>
      <c r="D8" s="30" t="s">
        <v>5743</v>
      </c>
      <c r="E8" s="30">
        <v>35</v>
      </c>
      <c r="F8" s="30">
        <v>-81.599999999999994</v>
      </c>
      <c r="G8" s="30">
        <v>17694.7</v>
      </c>
      <c r="H8" s="30">
        <v>-87.3</v>
      </c>
      <c r="I8" s="30">
        <v>49</v>
      </c>
      <c r="J8" s="30">
        <v>-27.7</v>
      </c>
      <c r="K8" s="30">
        <v>4875</v>
      </c>
      <c r="L8" s="31">
        <v>25</v>
      </c>
    </row>
    <row r="9" spans="1:12" x14ac:dyDescent="0.2">
      <c r="A9" s="63" t="s">
        <v>5740</v>
      </c>
      <c r="B9" s="30" t="s">
        <v>5741</v>
      </c>
      <c r="C9" s="30" t="s">
        <v>5742</v>
      </c>
      <c r="D9" s="30" t="s">
        <v>5743</v>
      </c>
      <c r="E9" s="30">
        <v>21</v>
      </c>
      <c r="F9" s="30">
        <v>-9</v>
      </c>
      <c r="G9" s="30">
        <v>12652.7</v>
      </c>
      <c r="H9" s="30">
        <v>-33.9</v>
      </c>
      <c r="I9" s="30">
        <v>39</v>
      </c>
      <c r="J9" s="30">
        <v>6.2</v>
      </c>
      <c r="K9" s="30">
        <v>5267</v>
      </c>
      <c r="L9" s="31">
        <v>19</v>
      </c>
    </row>
    <row r="10" spans="1:12" x14ac:dyDescent="0.2">
      <c r="A10" s="63" t="s">
        <v>5740</v>
      </c>
      <c r="B10" s="30" t="s">
        <v>5741</v>
      </c>
      <c r="C10" s="30" t="s">
        <v>5742</v>
      </c>
      <c r="D10" s="30" t="s">
        <v>5743</v>
      </c>
      <c r="E10" s="30">
        <v>17</v>
      </c>
      <c r="F10" s="30">
        <v>11.8</v>
      </c>
      <c r="G10" s="30">
        <v>8732.9</v>
      </c>
      <c r="H10" s="30">
        <v>7.6</v>
      </c>
      <c r="I10" s="30">
        <v>31</v>
      </c>
      <c r="J10" s="30">
        <v>33.299999999999997</v>
      </c>
      <c r="K10" s="30">
        <v>4881</v>
      </c>
      <c r="L10" s="31">
        <v>25</v>
      </c>
    </row>
    <row r="11" spans="1:12" x14ac:dyDescent="0.2">
      <c r="A11" s="63" t="s">
        <v>5740</v>
      </c>
      <c r="B11" s="30" t="s">
        <v>5741</v>
      </c>
      <c r="C11" s="30" t="s">
        <v>5742</v>
      </c>
      <c r="D11" s="30" t="s">
        <v>5743</v>
      </c>
      <c r="E11" s="30">
        <v>16</v>
      </c>
      <c r="F11" s="30">
        <v>17</v>
      </c>
      <c r="G11" s="30">
        <v>8532.2000000000007</v>
      </c>
      <c r="H11" s="30">
        <v>9.6999999999999993</v>
      </c>
      <c r="I11" s="30">
        <v>47</v>
      </c>
      <c r="J11" s="30">
        <v>-21</v>
      </c>
      <c r="K11" s="30">
        <v>5625</v>
      </c>
      <c r="L11" s="31">
        <v>13</v>
      </c>
    </row>
    <row r="12" spans="1:12" x14ac:dyDescent="0.2">
      <c r="A12" s="63" t="s">
        <v>5740</v>
      </c>
      <c r="B12" s="30" t="s">
        <v>5741</v>
      </c>
      <c r="C12" s="30" t="s">
        <v>5742</v>
      </c>
      <c r="D12" s="30" t="s">
        <v>5743</v>
      </c>
      <c r="E12" s="30">
        <v>16</v>
      </c>
      <c r="F12" s="30">
        <v>17</v>
      </c>
      <c r="G12" s="30">
        <v>6221.1</v>
      </c>
      <c r="H12" s="30">
        <v>34.200000000000003</v>
      </c>
      <c r="I12" s="30">
        <v>48</v>
      </c>
      <c r="J12" s="30">
        <v>-24.4</v>
      </c>
      <c r="K12" s="30">
        <v>6696</v>
      </c>
      <c r="L12" s="31">
        <v>-3</v>
      </c>
    </row>
    <row r="13" spans="1:12" x14ac:dyDescent="0.2">
      <c r="A13" s="63" t="s">
        <v>5740</v>
      </c>
      <c r="B13" s="30" t="s">
        <v>5741</v>
      </c>
      <c r="C13" s="30" t="s">
        <v>5742</v>
      </c>
      <c r="D13" s="30" t="s">
        <v>5743</v>
      </c>
      <c r="E13" s="30">
        <v>21</v>
      </c>
      <c r="F13" s="30">
        <v>-9</v>
      </c>
      <c r="G13" s="30">
        <v>10013.299999999999</v>
      </c>
      <c r="H13" s="30">
        <v>-6</v>
      </c>
      <c r="I13" s="30">
        <v>43</v>
      </c>
      <c r="J13" s="30">
        <v>-7.4</v>
      </c>
      <c r="K13" s="30">
        <v>7736</v>
      </c>
      <c r="L13" s="31">
        <v>-20</v>
      </c>
    </row>
    <row r="14" spans="1:12" x14ac:dyDescent="0.2">
      <c r="A14" s="63" t="s">
        <v>5744</v>
      </c>
      <c r="B14" s="30" t="s">
        <v>85</v>
      </c>
      <c r="C14" s="30" t="s">
        <v>87</v>
      </c>
      <c r="D14" s="30" t="s">
        <v>5745</v>
      </c>
      <c r="E14" s="30">
        <v>2</v>
      </c>
      <c r="F14" s="30">
        <v>89.6</v>
      </c>
      <c r="G14" s="30">
        <v>469.8</v>
      </c>
      <c r="H14" s="30">
        <v>95</v>
      </c>
      <c r="I14" s="30">
        <v>19</v>
      </c>
      <c r="J14" s="30">
        <v>74</v>
      </c>
      <c r="K14" s="30">
        <v>4096</v>
      </c>
      <c r="L14" s="31">
        <v>37</v>
      </c>
    </row>
    <row r="15" spans="1:12" x14ac:dyDescent="0.2">
      <c r="A15" s="63" t="s">
        <v>5744</v>
      </c>
      <c r="B15" s="30" t="s">
        <v>85</v>
      </c>
      <c r="C15" s="30" t="s">
        <v>87</v>
      </c>
      <c r="D15" s="30" t="s">
        <v>5745</v>
      </c>
      <c r="E15" s="30">
        <v>2</v>
      </c>
      <c r="F15" s="30">
        <v>89.6</v>
      </c>
      <c r="G15" s="30">
        <v>378.2</v>
      </c>
      <c r="H15" s="30">
        <v>96</v>
      </c>
      <c r="I15" s="30">
        <v>22</v>
      </c>
      <c r="J15" s="30">
        <v>63.8</v>
      </c>
      <c r="K15" s="30">
        <v>4852</v>
      </c>
      <c r="L15" s="31">
        <v>25</v>
      </c>
    </row>
    <row r="16" spans="1:12" x14ac:dyDescent="0.2">
      <c r="A16" s="63" t="s">
        <v>5744</v>
      </c>
      <c r="B16" s="30" t="s">
        <v>85</v>
      </c>
      <c r="C16" s="30" t="s">
        <v>87</v>
      </c>
      <c r="D16" s="30" t="s">
        <v>5745</v>
      </c>
      <c r="E16" s="30">
        <v>1</v>
      </c>
      <c r="F16" s="30">
        <v>94.8</v>
      </c>
      <c r="G16" s="30">
        <v>209.5</v>
      </c>
      <c r="H16" s="30">
        <v>97.8</v>
      </c>
      <c r="I16" s="30">
        <v>31</v>
      </c>
      <c r="J16" s="30">
        <v>33.299999999999997</v>
      </c>
      <c r="K16" s="30">
        <v>5141</v>
      </c>
      <c r="L16" s="31">
        <v>21</v>
      </c>
    </row>
    <row r="17" spans="1:12" x14ac:dyDescent="0.2">
      <c r="A17" s="63" t="s">
        <v>5744</v>
      </c>
      <c r="B17" s="30" t="s">
        <v>85</v>
      </c>
      <c r="C17" s="30" t="s">
        <v>87</v>
      </c>
      <c r="D17" s="30" t="s">
        <v>5745</v>
      </c>
      <c r="E17" s="30">
        <v>1</v>
      </c>
      <c r="F17" s="30">
        <v>94.8</v>
      </c>
      <c r="G17" s="30">
        <v>140.1</v>
      </c>
      <c r="H17" s="30">
        <v>98.5</v>
      </c>
      <c r="I17" s="30">
        <v>30</v>
      </c>
      <c r="J17" s="30">
        <v>36.700000000000003</v>
      </c>
      <c r="K17" s="30">
        <v>5766</v>
      </c>
      <c r="L17" s="31">
        <v>11</v>
      </c>
    </row>
    <row r="18" spans="1:12" x14ac:dyDescent="0.2">
      <c r="A18" s="63" t="s">
        <v>5744</v>
      </c>
      <c r="B18" s="30" t="s">
        <v>85</v>
      </c>
      <c r="C18" s="30" t="s">
        <v>87</v>
      </c>
      <c r="D18" s="30" t="s">
        <v>5745</v>
      </c>
      <c r="E18" s="30">
        <v>4</v>
      </c>
      <c r="F18" s="30">
        <v>79.2</v>
      </c>
      <c r="G18" s="30">
        <v>826.8</v>
      </c>
      <c r="H18" s="30">
        <v>91.3</v>
      </c>
      <c r="I18" s="30">
        <v>28</v>
      </c>
      <c r="J18" s="30">
        <v>43.5</v>
      </c>
      <c r="K18" s="30">
        <v>5538</v>
      </c>
      <c r="L18" s="31">
        <v>14</v>
      </c>
    </row>
    <row r="19" spans="1:12" x14ac:dyDescent="0.2">
      <c r="A19" s="63" t="s">
        <v>5791</v>
      </c>
      <c r="B19" s="30" t="s">
        <v>28</v>
      </c>
      <c r="C19" s="30" t="s">
        <v>30</v>
      </c>
      <c r="D19" s="30" t="s">
        <v>5751</v>
      </c>
      <c r="E19" s="30">
        <v>8</v>
      </c>
      <c r="F19" s="30">
        <v>58.5</v>
      </c>
      <c r="G19" s="30">
        <v>4877.3999999999996</v>
      </c>
      <c r="H19" s="30">
        <v>48.4</v>
      </c>
      <c r="I19" s="30">
        <v>26</v>
      </c>
      <c r="J19" s="30">
        <v>50.3</v>
      </c>
      <c r="K19" s="30">
        <v>4782</v>
      </c>
      <c r="L19" s="31">
        <v>26</v>
      </c>
    </row>
    <row r="20" spans="1:12" x14ac:dyDescent="0.2">
      <c r="A20" s="63" t="s">
        <v>5791</v>
      </c>
      <c r="B20" s="30" t="s">
        <v>28</v>
      </c>
      <c r="C20" s="30" t="s">
        <v>30</v>
      </c>
      <c r="D20" s="30" t="s">
        <v>5751</v>
      </c>
      <c r="E20" s="30">
        <v>10</v>
      </c>
      <c r="F20" s="30">
        <v>48.1</v>
      </c>
      <c r="G20" s="30">
        <v>5907.2</v>
      </c>
      <c r="H20" s="30">
        <v>37.5</v>
      </c>
      <c r="I20" s="30">
        <v>16</v>
      </c>
      <c r="J20" s="30">
        <v>84.2</v>
      </c>
      <c r="K20" s="30">
        <v>3237</v>
      </c>
      <c r="L20" s="31">
        <v>50</v>
      </c>
    </row>
    <row r="21" spans="1:12" x14ac:dyDescent="0.2">
      <c r="A21" s="63" t="s">
        <v>5791</v>
      </c>
      <c r="B21" s="30" t="s">
        <v>28</v>
      </c>
      <c r="C21" s="30" t="s">
        <v>30</v>
      </c>
      <c r="D21" s="30" t="s">
        <v>5751</v>
      </c>
      <c r="E21" s="30">
        <v>10</v>
      </c>
      <c r="F21" s="30">
        <v>48.1</v>
      </c>
      <c r="G21" s="30">
        <v>4762.3</v>
      </c>
      <c r="H21" s="30">
        <v>49.6</v>
      </c>
      <c r="I21" s="30">
        <v>13</v>
      </c>
      <c r="J21" s="30">
        <v>94.3</v>
      </c>
      <c r="K21" s="30">
        <v>2276</v>
      </c>
      <c r="L21" s="31">
        <v>65</v>
      </c>
    </row>
    <row r="22" spans="1:12" x14ac:dyDescent="0.2">
      <c r="A22" s="63" t="s">
        <v>5791</v>
      </c>
      <c r="B22" s="30" t="s">
        <v>28</v>
      </c>
      <c r="C22" s="30" t="s">
        <v>30</v>
      </c>
      <c r="D22" s="30" t="s">
        <v>5751</v>
      </c>
      <c r="E22" s="30">
        <v>5</v>
      </c>
      <c r="F22" s="30">
        <v>74.099999999999994</v>
      </c>
      <c r="G22" s="30">
        <v>2761.9</v>
      </c>
      <c r="H22" s="30">
        <v>70.8</v>
      </c>
      <c r="I22" s="30">
        <v>20</v>
      </c>
      <c r="J22" s="30">
        <v>70.599999999999994</v>
      </c>
      <c r="K22" s="30">
        <v>2722</v>
      </c>
      <c r="L22" s="31">
        <v>58</v>
      </c>
    </row>
    <row r="23" spans="1:12" x14ac:dyDescent="0.2">
      <c r="A23" s="63" t="s">
        <v>5791</v>
      </c>
      <c r="B23" s="30" t="s">
        <v>28</v>
      </c>
      <c r="C23" s="30" t="s">
        <v>30</v>
      </c>
      <c r="D23" s="30" t="s">
        <v>5751</v>
      </c>
      <c r="E23" s="30">
        <v>12</v>
      </c>
      <c r="F23" s="30">
        <v>37.700000000000003</v>
      </c>
      <c r="G23" s="30">
        <v>6313.6</v>
      </c>
      <c r="H23" s="30">
        <v>33.200000000000003</v>
      </c>
      <c r="I23" s="30">
        <v>20</v>
      </c>
      <c r="J23" s="30">
        <v>70.599999999999994</v>
      </c>
      <c r="K23" s="30">
        <v>3644</v>
      </c>
      <c r="L23" s="31">
        <v>44</v>
      </c>
    </row>
    <row r="24" spans="1:12" x14ac:dyDescent="0.2">
      <c r="A24" s="63" t="s">
        <v>5752</v>
      </c>
      <c r="B24" s="30" t="s">
        <v>5753</v>
      </c>
      <c r="C24" s="30" t="s">
        <v>5754</v>
      </c>
      <c r="D24" s="30" t="s">
        <v>5755</v>
      </c>
      <c r="E24" s="30">
        <v>0</v>
      </c>
      <c r="F24" s="30">
        <v>100</v>
      </c>
      <c r="G24" s="30">
        <v>0</v>
      </c>
      <c r="H24" s="30">
        <v>100</v>
      </c>
      <c r="I24" s="30">
        <v>5</v>
      </c>
      <c r="J24" s="30">
        <v>121.5</v>
      </c>
      <c r="K24" s="30">
        <v>4498</v>
      </c>
      <c r="L24" s="31">
        <v>31</v>
      </c>
    </row>
    <row r="25" spans="1:12" x14ac:dyDescent="0.2">
      <c r="A25" s="63" t="s">
        <v>5752</v>
      </c>
      <c r="B25" s="30" t="s">
        <v>5753</v>
      </c>
      <c r="C25" s="30" t="s">
        <v>5754</v>
      </c>
      <c r="D25" s="30" t="s">
        <v>5755</v>
      </c>
      <c r="E25" s="30">
        <v>0</v>
      </c>
      <c r="F25" s="30">
        <v>100</v>
      </c>
      <c r="G25" s="30">
        <v>0</v>
      </c>
      <c r="H25" s="30">
        <v>100</v>
      </c>
      <c r="I25" s="30">
        <v>11</v>
      </c>
      <c r="J25" s="30">
        <v>101.1</v>
      </c>
      <c r="K25" s="30">
        <v>4196</v>
      </c>
      <c r="L25" s="31">
        <v>35</v>
      </c>
    </row>
    <row r="26" spans="1:12" x14ac:dyDescent="0.2">
      <c r="A26" s="63" t="s">
        <v>5752</v>
      </c>
      <c r="B26" s="30" t="s">
        <v>5753</v>
      </c>
      <c r="C26" s="30" t="s">
        <v>5754</v>
      </c>
      <c r="D26" s="30" t="s">
        <v>5755</v>
      </c>
      <c r="E26" s="30">
        <v>0</v>
      </c>
      <c r="F26" s="30">
        <v>100</v>
      </c>
      <c r="G26" s="30">
        <v>0</v>
      </c>
      <c r="H26" s="30">
        <v>100</v>
      </c>
      <c r="I26" s="30">
        <v>15</v>
      </c>
      <c r="J26" s="30">
        <v>87.6</v>
      </c>
      <c r="K26" s="30">
        <v>4205</v>
      </c>
      <c r="L26" s="31">
        <v>35</v>
      </c>
    </row>
    <row r="27" spans="1:12" x14ac:dyDescent="0.2">
      <c r="A27" s="63" t="s">
        <v>5752</v>
      </c>
      <c r="B27" s="30" t="s">
        <v>5753</v>
      </c>
      <c r="C27" s="30" t="s">
        <v>5754</v>
      </c>
      <c r="D27" s="30" t="s">
        <v>5755</v>
      </c>
      <c r="E27" s="30">
        <v>0</v>
      </c>
      <c r="F27" s="30">
        <v>100</v>
      </c>
      <c r="G27" s="30">
        <v>0</v>
      </c>
      <c r="H27" s="30">
        <v>100</v>
      </c>
      <c r="I27" s="30">
        <v>16</v>
      </c>
      <c r="J27" s="30">
        <v>84.2</v>
      </c>
      <c r="K27" s="30">
        <v>3886</v>
      </c>
      <c r="L27" s="31">
        <v>40</v>
      </c>
    </row>
    <row r="28" spans="1:12" x14ac:dyDescent="0.2">
      <c r="A28" s="63" t="s">
        <v>5752</v>
      </c>
      <c r="B28" s="30" t="s">
        <v>5753</v>
      </c>
      <c r="C28" s="30" t="s">
        <v>5754</v>
      </c>
      <c r="D28" s="30" t="s">
        <v>5755</v>
      </c>
      <c r="E28" s="30">
        <v>0</v>
      </c>
      <c r="F28" s="30">
        <v>100</v>
      </c>
      <c r="G28" s="30">
        <v>0</v>
      </c>
      <c r="H28" s="30">
        <v>100</v>
      </c>
      <c r="I28" s="30">
        <v>11</v>
      </c>
      <c r="J28" s="30">
        <v>101.1</v>
      </c>
      <c r="K28" s="30">
        <v>6291</v>
      </c>
      <c r="L28" s="31">
        <v>3</v>
      </c>
    </row>
    <row r="29" spans="1:12" x14ac:dyDescent="0.2">
      <c r="A29" s="63" t="s">
        <v>5752</v>
      </c>
      <c r="B29" s="30" t="s">
        <v>5753</v>
      </c>
      <c r="C29" s="30" t="s">
        <v>5754</v>
      </c>
      <c r="D29" s="30" t="s">
        <v>5755</v>
      </c>
      <c r="E29" s="30">
        <v>0</v>
      </c>
      <c r="F29" s="30">
        <v>100</v>
      </c>
      <c r="G29" s="30">
        <v>0</v>
      </c>
      <c r="H29" s="30">
        <v>100</v>
      </c>
      <c r="I29" s="30">
        <v>10</v>
      </c>
      <c r="J29" s="30">
        <v>104.5</v>
      </c>
      <c r="K29" s="30">
        <v>7353</v>
      </c>
      <c r="L29" s="31">
        <v>-14</v>
      </c>
    </row>
    <row r="30" spans="1:12" x14ac:dyDescent="0.2">
      <c r="A30" s="63" t="s">
        <v>5750</v>
      </c>
      <c r="B30" s="30" t="s">
        <v>67</v>
      </c>
      <c r="C30" s="30" t="s">
        <v>69</v>
      </c>
      <c r="D30" s="30" t="s">
        <v>4035</v>
      </c>
      <c r="E30" s="30">
        <v>22</v>
      </c>
      <c r="F30" s="30">
        <v>-14.2</v>
      </c>
      <c r="G30" s="30">
        <v>13861.4</v>
      </c>
      <c r="H30" s="30">
        <v>-46.7</v>
      </c>
      <c r="I30" s="30">
        <v>38</v>
      </c>
      <c r="J30" s="30">
        <v>9.6</v>
      </c>
      <c r="K30" s="30">
        <v>7897</v>
      </c>
      <c r="L30" s="31">
        <v>-22</v>
      </c>
    </row>
    <row r="31" spans="1:12" x14ac:dyDescent="0.2">
      <c r="A31" s="63" t="s">
        <v>5750</v>
      </c>
      <c r="B31" s="30" t="s">
        <v>187</v>
      </c>
      <c r="C31" s="30" t="s">
        <v>189</v>
      </c>
      <c r="D31" s="30" t="s">
        <v>4034</v>
      </c>
      <c r="E31" s="30">
        <v>23</v>
      </c>
      <c r="F31" s="30">
        <v>-19.3</v>
      </c>
      <c r="G31" s="30">
        <v>10342</v>
      </c>
      <c r="H31" s="30">
        <v>-9.4</v>
      </c>
      <c r="I31" s="30">
        <v>52</v>
      </c>
      <c r="J31" s="30">
        <v>-37.9</v>
      </c>
      <c r="K31" s="30">
        <v>6692</v>
      </c>
      <c r="L31" s="31">
        <v>-3</v>
      </c>
    </row>
    <row r="32" spans="1:12" x14ac:dyDescent="0.2">
      <c r="A32" s="63" t="s">
        <v>5750</v>
      </c>
      <c r="B32" s="30" t="s">
        <v>184</v>
      </c>
      <c r="C32" s="30" t="s">
        <v>186</v>
      </c>
      <c r="D32" s="30" t="s">
        <v>4036</v>
      </c>
      <c r="E32" s="30">
        <v>33</v>
      </c>
      <c r="F32" s="30">
        <v>-71.2</v>
      </c>
      <c r="G32" s="30">
        <v>21884.9</v>
      </c>
      <c r="H32" s="30">
        <v>-131.6</v>
      </c>
      <c r="I32" s="30">
        <v>39</v>
      </c>
      <c r="J32" s="30">
        <v>6.2</v>
      </c>
      <c r="K32" s="30">
        <v>7782</v>
      </c>
      <c r="L32" s="31">
        <v>-20</v>
      </c>
    </row>
    <row r="33" spans="1:12" x14ac:dyDescent="0.2">
      <c r="A33" s="63" t="s">
        <v>5750</v>
      </c>
      <c r="B33" s="30" t="s">
        <v>181</v>
      </c>
      <c r="C33" s="30" t="s">
        <v>183</v>
      </c>
      <c r="D33" s="30" t="s">
        <v>4092</v>
      </c>
      <c r="E33" s="30">
        <v>25</v>
      </c>
      <c r="F33" s="30">
        <v>-29.7</v>
      </c>
      <c r="G33" s="30">
        <v>12661.4</v>
      </c>
      <c r="H33" s="30">
        <v>-34</v>
      </c>
      <c r="I33" s="30">
        <v>53</v>
      </c>
      <c r="J33" s="30">
        <v>-41.3</v>
      </c>
      <c r="K33" s="30">
        <v>7134</v>
      </c>
      <c r="L33" s="31">
        <v>-10</v>
      </c>
    </row>
    <row r="34" spans="1:12" x14ac:dyDescent="0.2">
      <c r="A34" s="63" t="s">
        <v>5750</v>
      </c>
      <c r="B34" s="30" t="s">
        <v>178</v>
      </c>
      <c r="C34" s="30" t="s">
        <v>180</v>
      </c>
      <c r="D34" s="30" t="s">
        <v>4059</v>
      </c>
      <c r="E34" s="30">
        <v>20</v>
      </c>
      <c r="F34" s="30">
        <v>-3.8</v>
      </c>
      <c r="G34" s="30">
        <v>6459.3</v>
      </c>
      <c r="H34" s="30">
        <v>31.6</v>
      </c>
      <c r="I34" s="30">
        <v>47</v>
      </c>
      <c r="J34" s="30">
        <v>-21</v>
      </c>
      <c r="K34" s="30">
        <v>7592</v>
      </c>
      <c r="L34" s="31">
        <v>-17</v>
      </c>
    </row>
    <row r="35" spans="1:12" x14ac:dyDescent="0.2">
      <c r="A35" s="63" t="s">
        <v>5750</v>
      </c>
      <c r="B35" s="30" t="s">
        <v>175</v>
      </c>
      <c r="C35" s="30" t="s">
        <v>177</v>
      </c>
      <c r="D35" s="30" t="s">
        <v>4077</v>
      </c>
      <c r="E35" s="30">
        <v>17</v>
      </c>
      <c r="F35" s="30">
        <v>11.8</v>
      </c>
      <c r="G35" s="30">
        <v>11295</v>
      </c>
      <c r="H35" s="30">
        <v>-19.5</v>
      </c>
      <c r="I35" s="30">
        <v>29</v>
      </c>
      <c r="J35" s="30">
        <v>40.1</v>
      </c>
      <c r="K35" s="30">
        <v>7874</v>
      </c>
      <c r="L35" s="31">
        <v>-22</v>
      </c>
    </row>
    <row r="36" spans="1:12" x14ac:dyDescent="0.2">
      <c r="A36" s="63" t="s">
        <v>5750</v>
      </c>
      <c r="B36" s="30" t="s">
        <v>172</v>
      </c>
      <c r="C36" s="30" t="s">
        <v>174</v>
      </c>
      <c r="D36" s="30" t="s">
        <v>4536</v>
      </c>
      <c r="E36" s="30">
        <v>12</v>
      </c>
      <c r="F36" s="30">
        <v>37.700000000000003</v>
      </c>
      <c r="G36" s="30">
        <v>7035</v>
      </c>
      <c r="H36" s="30">
        <v>25.6</v>
      </c>
      <c r="I36" s="30">
        <v>31</v>
      </c>
      <c r="J36" s="30">
        <v>33.299999999999997</v>
      </c>
      <c r="K36" s="30">
        <v>7900</v>
      </c>
      <c r="L36" s="31">
        <v>-22</v>
      </c>
    </row>
    <row r="37" spans="1:12" x14ac:dyDescent="0.2">
      <c r="A37" s="63" t="s">
        <v>5750</v>
      </c>
      <c r="B37" s="30" t="s">
        <v>64</v>
      </c>
      <c r="C37" s="30" t="s">
        <v>66</v>
      </c>
      <c r="D37" s="30" t="s">
        <v>4050</v>
      </c>
      <c r="E37" s="30">
        <v>12</v>
      </c>
      <c r="F37" s="30">
        <v>37.700000000000003</v>
      </c>
      <c r="G37" s="30">
        <v>7096.5</v>
      </c>
      <c r="H37" s="30">
        <v>24.9</v>
      </c>
      <c r="I37" s="30">
        <v>38</v>
      </c>
      <c r="J37" s="30">
        <v>9.6</v>
      </c>
      <c r="K37" s="30">
        <v>7015</v>
      </c>
      <c r="L37" s="31">
        <v>-8</v>
      </c>
    </row>
    <row r="38" spans="1:12" x14ac:dyDescent="0.2">
      <c r="A38" s="63" t="s">
        <v>5750</v>
      </c>
      <c r="B38" s="30" t="s">
        <v>61</v>
      </c>
      <c r="C38" s="30" t="s">
        <v>63</v>
      </c>
      <c r="D38" s="30" t="s">
        <v>4503</v>
      </c>
      <c r="E38" s="30">
        <v>20</v>
      </c>
      <c r="F38" s="30">
        <v>-3.8</v>
      </c>
      <c r="G38" s="30">
        <v>10257.4</v>
      </c>
      <c r="H38" s="30">
        <v>-8.5</v>
      </c>
      <c r="I38" s="30">
        <v>44</v>
      </c>
      <c r="J38" s="30">
        <v>-10.8</v>
      </c>
      <c r="K38" s="30">
        <v>6625</v>
      </c>
      <c r="L38" s="31">
        <v>-2</v>
      </c>
    </row>
    <row r="39" spans="1:12" x14ac:dyDescent="0.2">
      <c r="A39" s="63" t="s">
        <v>5750</v>
      </c>
      <c r="B39" s="30" t="s">
        <v>169</v>
      </c>
      <c r="C39" s="30" t="s">
        <v>171</v>
      </c>
      <c r="D39" s="30" t="s">
        <v>4051</v>
      </c>
      <c r="E39" s="30">
        <v>15</v>
      </c>
      <c r="F39" s="30">
        <v>22.2</v>
      </c>
      <c r="G39" s="30">
        <v>8455</v>
      </c>
      <c r="H39" s="30">
        <v>10.5</v>
      </c>
      <c r="I39" s="30">
        <v>22</v>
      </c>
      <c r="J39" s="30">
        <v>63.8</v>
      </c>
      <c r="K39" s="30">
        <v>7621</v>
      </c>
      <c r="L39" s="31">
        <v>-18</v>
      </c>
    </row>
    <row r="40" spans="1:12" x14ac:dyDescent="0.2">
      <c r="A40" s="63" t="s">
        <v>5750</v>
      </c>
      <c r="B40" s="30" t="s">
        <v>58</v>
      </c>
      <c r="C40" s="30" t="s">
        <v>60</v>
      </c>
      <c r="D40" s="30" t="s">
        <v>4058</v>
      </c>
      <c r="E40" s="30">
        <v>8</v>
      </c>
      <c r="F40" s="30">
        <v>58.5</v>
      </c>
      <c r="G40" s="30">
        <v>1815.4</v>
      </c>
      <c r="H40" s="30">
        <v>80.8</v>
      </c>
      <c r="I40" s="30">
        <v>47</v>
      </c>
      <c r="J40" s="30">
        <v>-21</v>
      </c>
      <c r="K40" s="30">
        <v>4878</v>
      </c>
      <c r="L40" s="31">
        <v>25</v>
      </c>
    </row>
    <row r="41" spans="1:12" x14ac:dyDescent="0.2">
      <c r="A41" s="63" t="s">
        <v>5750</v>
      </c>
      <c r="B41" s="30" t="s">
        <v>55</v>
      </c>
      <c r="C41" s="30" t="s">
        <v>57</v>
      </c>
      <c r="D41" s="30" t="s">
        <v>4567</v>
      </c>
      <c r="E41" s="30">
        <v>2</v>
      </c>
      <c r="F41" s="30">
        <v>89.6</v>
      </c>
      <c r="G41" s="30">
        <v>477.7</v>
      </c>
      <c r="H41" s="30">
        <v>94.9</v>
      </c>
      <c r="I41" s="30">
        <v>21</v>
      </c>
      <c r="J41" s="30">
        <v>67.2</v>
      </c>
      <c r="K41" s="30">
        <v>6924</v>
      </c>
      <c r="L41" s="31">
        <v>-7</v>
      </c>
    </row>
    <row r="42" spans="1:12" x14ac:dyDescent="0.2">
      <c r="A42" s="63" t="s">
        <v>5750</v>
      </c>
      <c r="B42" s="30" t="s">
        <v>166</v>
      </c>
      <c r="C42" s="30" t="s">
        <v>168</v>
      </c>
      <c r="D42" s="30" t="s">
        <v>4031</v>
      </c>
      <c r="E42" s="30">
        <v>23</v>
      </c>
      <c r="F42" s="30">
        <v>-19.3</v>
      </c>
      <c r="G42" s="30">
        <v>12435.3</v>
      </c>
      <c r="H42" s="30">
        <v>-31.6</v>
      </c>
      <c r="I42" s="30">
        <v>42</v>
      </c>
      <c r="J42" s="30">
        <v>-4</v>
      </c>
      <c r="K42" s="30">
        <v>7093</v>
      </c>
      <c r="L42" s="31">
        <v>-10</v>
      </c>
    </row>
    <row r="43" spans="1:12" x14ac:dyDescent="0.2">
      <c r="A43" s="63" t="s">
        <v>5750</v>
      </c>
      <c r="B43" s="30" t="s">
        <v>163</v>
      </c>
      <c r="C43" s="30" t="s">
        <v>165</v>
      </c>
      <c r="D43" s="30" t="s">
        <v>4074</v>
      </c>
      <c r="E43" s="30">
        <v>18</v>
      </c>
      <c r="F43" s="30">
        <v>6.6</v>
      </c>
      <c r="G43" s="30">
        <v>6756.1</v>
      </c>
      <c r="H43" s="30">
        <v>28.5</v>
      </c>
      <c r="I43" s="30">
        <v>46</v>
      </c>
      <c r="J43" s="30">
        <v>-17.600000000000001</v>
      </c>
      <c r="K43" s="30">
        <v>6975</v>
      </c>
      <c r="L43" s="31">
        <v>-8</v>
      </c>
    </row>
    <row r="44" spans="1:12" x14ac:dyDescent="0.2">
      <c r="A44" s="63" t="s">
        <v>5750</v>
      </c>
      <c r="B44" s="30" t="s">
        <v>160</v>
      </c>
      <c r="C44" s="30" t="s">
        <v>162</v>
      </c>
      <c r="D44" s="30" t="s">
        <v>4175</v>
      </c>
      <c r="E44" s="30">
        <v>30</v>
      </c>
      <c r="F44" s="30">
        <v>-55.7</v>
      </c>
      <c r="G44" s="30">
        <v>19646.5</v>
      </c>
      <c r="H44" s="30">
        <v>-107.9</v>
      </c>
      <c r="I44" s="30">
        <v>48</v>
      </c>
      <c r="J44" s="30">
        <v>-24.4</v>
      </c>
      <c r="K44" s="30">
        <v>8219</v>
      </c>
      <c r="L44" s="31">
        <v>-27</v>
      </c>
    </row>
    <row r="45" spans="1:12" x14ac:dyDescent="0.2">
      <c r="A45" s="63" t="s">
        <v>5750</v>
      </c>
      <c r="B45" s="30" t="s">
        <v>52</v>
      </c>
      <c r="C45" s="30" t="s">
        <v>54</v>
      </c>
      <c r="D45" s="30" t="s">
        <v>4054</v>
      </c>
      <c r="E45" s="30">
        <v>21</v>
      </c>
      <c r="F45" s="30">
        <v>-9</v>
      </c>
      <c r="G45" s="30">
        <v>14511</v>
      </c>
      <c r="H45" s="30">
        <v>-53.6</v>
      </c>
      <c r="I45" s="30">
        <v>30</v>
      </c>
      <c r="J45" s="30">
        <v>36.700000000000003</v>
      </c>
      <c r="K45" s="30">
        <v>7711</v>
      </c>
      <c r="L45" s="31">
        <v>-19</v>
      </c>
    </row>
    <row r="46" spans="1:12" x14ac:dyDescent="0.2">
      <c r="A46" s="63" t="s">
        <v>5750</v>
      </c>
      <c r="B46" s="30" t="s">
        <v>157</v>
      </c>
      <c r="C46" s="30" t="s">
        <v>159</v>
      </c>
      <c r="D46" s="30" t="s">
        <v>4049</v>
      </c>
      <c r="E46" s="30">
        <v>29</v>
      </c>
      <c r="F46" s="30">
        <v>-50.5</v>
      </c>
      <c r="G46" s="30">
        <v>17281.7</v>
      </c>
      <c r="H46" s="30">
        <v>-82.9</v>
      </c>
      <c r="I46" s="30">
        <v>35</v>
      </c>
      <c r="J46" s="30">
        <v>19.7</v>
      </c>
      <c r="K46" s="30">
        <v>6971</v>
      </c>
      <c r="L46" s="31">
        <v>-8</v>
      </c>
    </row>
    <row r="47" spans="1:12" x14ac:dyDescent="0.2">
      <c r="A47" s="63" t="s">
        <v>5750</v>
      </c>
      <c r="B47" s="30" t="s">
        <v>154</v>
      </c>
      <c r="C47" s="30" t="s">
        <v>156</v>
      </c>
      <c r="D47" s="30" t="s">
        <v>4039</v>
      </c>
      <c r="E47" s="30">
        <v>16</v>
      </c>
      <c r="F47" s="30">
        <v>17</v>
      </c>
      <c r="G47" s="30">
        <v>9393.7000000000007</v>
      </c>
      <c r="H47" s="30">
        <v>0.6</v>
      </c>
      <c r="I47" s="30">
        <v>31</v>
      </c>
      <c r="J47" s="30">
        <v>33.299999999999997</v>
      </c>
      <c r="K47" s="30">
        <v>7831</v>
      </c>
      <c r="L47" s="31">
        <v>-21</v>
      </c>
    </row>
    <row r="48" spans="1:12" x14ac:dyDescent="0.2">
      <c r="A48" s="63" t="s">
        <v>5750</v>
      </c>
      <c r="B48" s="30" t="s">
        <v>151</v>
      </c>
      <c r="C48" s="30" t="s">
        <v>153</v>
      </c>
      <c r="D48" s="30" t="s">
        <v>4064</v>
      </c>
      <c r="E48" s="30">
        <v>16</v>
      </c>
      <c r="F48" s="30">
        <v>17</v>
      </c>
      <c r="G48" s="30">
        <v>10379</v>
      </c>
      <c r="H48" s="30">
        <v>-9.8000000000000007</v>
      </c>
      <c r="I48" s="30">
        <v>36</v>
      </c>
      <c r="J48" s="30">
        <v>16.3</v>
      </c>
      <c r="K48" s="30">
        <v>7487</v>
      </c>
      <c r="L48" s="31">
        <v>-16</v>
      </c>
    </row>
    <row r="49" spans="1:12" x14ac:dyDescent="0.2">
      <c r="A49" s="63" t="s">
        <v>5750</v>
      </c>
      <c r="B49" s="30" t="s">
        <v>148</v>
      </c>
      <c r="C49" s="30" t="s">
        <v>150</v>
      </c>
      <c r="D49" s="30" t="s">
        <v>4078</v>
      </c>
      <c r="E49" s="30">
        <v>14</v>
      </c>
      <c r="F49" s="30">
        <v>27.4</v>
      </c>
      <c r="G49" s="30">
        <v>6872.2</v>
      </c>
      <c r="H49" s="30">
        <v>27.3</v>
      </c>
      <c r="I49" s="30">
        <v>41</v>
      </c>
      <c r="J49" s="30">
        <v>-0.6</v>
      </c>
      <c r="K49" s="30">
        <v>7349</v>
      </c>
      <c r="L49" s="31">
        <v>-14</v>
      </c>
    </row>
    <row r="50" spans="1:12" x14ac:dyDescent="0.2">
      <c r="A50" s="63" t="s">
        <v>5750</v>
      </c>
      <c r="B50" s="30" t="s">
        <v>49</v>
      </c>
      <c r="C50" s="30" t="s">
        <v>51</v>
      </c>
      <c r="D50" s="30" t="s">
        <v>4053</v>
      </c>
      <c r="E50" s="30">
        <v>5</v>
      </c>
      <c r="F50" s="30">
        <v>74.099999999999994</v>
      </c>
      <c r="G50" s="30">
        <v>1516.2</v>
      </c>
      <c r="H50" s="30">
        <v>84</v>
      </c>
      <c r="I50" s="30">
        <v>40</v>
      </c>
      <c r="J50" s="30">
        <v>2.8</v>
      </c>
      <c r="K50" s="30">
        <v>7337</v>
      </c>
      <c r="L50" s="31">
        <v>-13</v>
      </c>
    </row>
    <row r="51" spans="1:12" x14ac:dyDescent="0.2">
      <c r="A51" s="63" t="s">
        <v>5750</v>
      </c>
      <c r="B51" s="30" t="s">
        <v>145</v>
      </c>
      <c r="C51" s="30" t="s">
        <v>147</v>
      </c>
      <c r="D51" s="30" t="s">
        <v>5306</v>
      </c>
      <c r="E51" s="30">
        <v>2</v>
      </c>
      <c r="F51" s="30">
        <v>89.6</v>
      </c>
      <c r="G51" s="30">
        <v>374.5</v>
      </c>
      <c r="H51" s="30">
        <v>96</v>
      </c>
      <c r="I51" s="30">
        <v>62</v>
      </c>
      <c r="J51" s="30">
        <v>-71.8</v>
      </c>
      <c r="K51" s="30">
        <v>4106</v>
      </c>
      <c r="L51" s="31">
        <v>37</v>
      </c>
    </row>
    <row r="52" spans="1:12" x14ac:dyDescent="0.2">
      <c r="A52" s="63" t="s">
        <v>5750</v>
      </c>
      <c r="B52" s="30" t="s">
        <v>142</v>
      </c>
      <c r="C52" s="30" t="s">
        <v>144</v>
      </c>
      <c r="D52" s="30" t="s">
        <v>4070</v>
      </c>
      <c r="E52" s="30">
        <v>28</v>
      </c>
      <c r="F52" s="30">
        <v>-45.3</v>
      </c>
      <c r="G52" s="30">
        <v>14600.3</v>
      </c>
      <c r="H52" s="30">
        <v>-54.5</v>
      </c>
      <c r="I52" s="30">
        <v>40</v>
      </c>
      <c r="J52" s="30">
        <v>2.8</v>
      </c>
      <c r="K52" s="30">
        <v>6860</v>
      </c>
      <c r="L52" s="31">
        <v>-6</v>
      </c>
    </row>
    <row r="53" spans="1:12" x14ac:dyDescent="0.2">
      <c r="A53" s="63" t="s">
        <v>5750</v>
      </c>
      <c r="B53" s="30" t="s">
        <v>139</v>
      </c>
      <c r="C53" s="30" t="s">
        <v>141</v>
      </c>
      <c r="D53" s="30" t="s">
        <v>4032</v>
      </c>
      <c r="E53" s="30">
        <v>19</v>
      </c>
      <c r="F53" s="30">
        <v>1.4</v>
      </c>
      <c r="G53" s="30">
        <v>9397.7999999999993</v>
      </c>
      <c r="H53" s="30">
        <v>0.5</v>
      </c>
      <c r="I53" s="30">
        <v>43</v>
      </c>
      <c r="J53" s="30">
        <v>-7.4</v>
      </c>
      <c r="K53" s="30">
        <v>8045</v>
      </c>
      <c r="L53" s="31">
        <v>-24</v>
      </c>
    </row>
    <row r="54" spans="1:12" x14ac:dyDescent="0.2">
      <c r="A54" s="63" t="s">
        <v>5750</v>
      </c>
      <c r="B54" s="30" t="s">
        <v>136</v>
      </c>
      <c r="C54" s="30" t="s">
        <v>138</v>
      </c>
      <c r="D54" s="30" t="s">
        <v>4079</v>
      </c>
      <c r="E54" s="30">
        <v>17</v>
      </c>
      <c r="F54" s="30">
        <v>11.8</v>
      </c>
      <c r="G54" s="30">
        <v>9420.5</v>
      </c>
      <c r="H54" s="30">
        <v>0.3</v>
      </c>
      <c r="I54" s="30">
        <v>31</v>
      </c>
      <c r="J54" s="30">
        <v>33.299999999999997</v>
      </c>
      <c r="K54" s="30">
        <v>7294</v>
      </c>
      <c r="L54" s="31">
        <v>-13</v>
      </c>
    </row>
    <row r="55" spans="1:12" x14ac:dyDescent="0.2">
      <c r="A55" s="63" t="s">
        <v>5750</v>
      </c>
      <c r="B55" s="30" t="s">
        <v>133</v>
      </c>
      <c r="C55" s="30" t="s">
        <v>135</v>
      </c>
      <c r="D55" s="30" t="s">
        <v>4065</v>
      </c>
      <c r="E55" s="30">
        <v>25</v>
      </c>
      <c r="F55" s="30">
        <v>-29.7</v>
      </c>
      <c r="G55" s="30">
        <v>13889.1</v>
      </c>
      <c r="H55" s="30">
        <v>-47</v>
      </c>
      <c r="I55" s="30">
        <v>44</v>
      </c>
      <c r="J55" s="30">
        <v>-10.8</v>
      </c>
      <c r="K55" s="30">
        <v>7071</v>
      </c>
      <c r="L55" s="31">
        <v>-9</v>
      </c>
    </row>
    <row r="56" spans="1:12" x14ac:dyDescent="0.2">
      <c r="A56" s="63" t="s">
        <v>5750</v>
      </c>
      <c r="B56" s="30" t="s">
        <v>130</v>
      </c>
      <c r="C56" s="30" t="s">
        <v>132</v>
      </c>
      <c r="D56" s="30" t="s">
        <v>4033</v>
      </c>
      <c r="E56" s="30">
        <v>18</v>
      </c>
      <c r="F56" s="30">
        <v>6.6</v>
      </c>
      <c r="G56" s="30">
        <v>8688.5</v>
      </c>
      <c r="H56" s="30">
        <v>8.1</v>
      </c>
      <c r="I56" s="30">
        <v>45</v>
      </c>
      <c r="J56" s="30">
        <v>-14.2</v>
      </c>
      <c r="K56" s="30">
        <v>7444</v>
      </c>
      <c r="L56" s="31">
        <v>-15</v>
      </c>
    </row>
    <row r="57" spans="1:12" x14ac:dyDescent="0.2">
      <c r="A57" s="63" t="s">
        <v>5750</v>
      </c>
      <c r="B57" s="30" t="s">
        <v>127</v>
      </c>
      <c r="C57" s="30" t="s">
        <v>129</v>
      </c>
      <c r="D57" s="30" t="s">
        <v>5329</v>
      </c>
      <c r="E57" s="30">
        <v>31</v>
      </c>
      <c r="F57" s="30">
        <v>-60.8</v>
      </c>
      <c r="G57" s="30">
        <v>12372</v>
      </c>
      <c r="H57" s="30">
        <v>-30.9</v>
      </c>
      <c r="I57" s="30">
        <v>45</v>
      </c>
      <c r="J57" s="30">
        <v>-14.2</v>
      </c>
      <c r="K57" s="30">
        <v>7429</v>
      </c>
      <c r="L57" s="31">
        <v>-15</v>
      </c>
    </row>
    <row r="58" spans="1:12" x14ac:dyDescent="0.2">
      <c r="A58" s="63" t="s">
        <v>5750</v>
      </c>
      <c r="B58" s="30" t="s">
        <v>124</v>
      </c>
      <c r="C58" s="30" t="s">
        <v>126</v>
      </c>
      <c r="D58" s="30" t="s">
        <v>4040</v>
      </c>
      <c r="E58" s="30">
        <v>14</v>
      </c>
      <c r="F58" s="30">
        <v>27.4</v>
      </c>
      <c r="G58" s="30">
        <v>8398.6</v>
      </c>
      <c r="H58" s="30">
        <v>11.1</v>
      </c>
      <c r="I58" s="30">
        <v>24</v>
      </c>
      <c r="J58" s="30">
        <v>57</v>
      </c>
      <c r="K58" s="30">
        <v>7449</v>
      </c>
      <c r="L58" s="31">
        <v>-15</v>
      </c>
    </row>
    <row r="59" spans="1:12" x14ac:dyDescent="0.2">
      <c r="A59" s="63" t="s">
        <v>5750</v>
      </c>
      <c r="B59" s="30" t="s">
        <v>46</v>
      </c>
      <c r="C59" s="30" t="s">
        <v>48</v>
      </c>
      <c r="D59" s="30" t="s">
        <v>4043</v>
      </c>
      <c r="E59" s="30">
        <v>23</v>
      </c>
      <c r="F59" s="30">
        <v>-19.3</v>
      </c>
      <c r="G59" s="30">
        <v>11935.9</v>
      </c>
      <c r="H59" s="30">
        <v>-26.3</v>
      </c>
      <c r="I59" s="30">
        <v>28</v>
      </c>
      <c r="J59" s="30">
        <v>43.5</v>
      </c>
      <c r="K59" s="30">
        <v>7590</v>
      </c>
      <c r="L59" s="31">
        <v>-17</v>
      </c>
    </row>
    <row r="60" spans="1:12" x14ac:dyDescent="0.2">
      <c r="A60" s="63" t="s">
        <v>5750</v>
      </c>
      <c r="B60" s="30" t="s">
        <v>121</v>
      </c>
      <c r="C60" s="30" t="s">
        <v>123</v>
      </c>
      <c r="D60" s="30" t="s">
        <v>4087</v>
      </c>
      <c r="E60" s="30">
        <v>16</v>
      </c>
      <c r="F60" s="30">
        <v>17</v>
      </c>
      <c r="G60" s="30">
        <v>4671.2</v>
      </c>
      <c r="H60" s="30">
        <v>50.6</v>
      </c>
      <c r="I60" s="30">
        <v>30</v>
      </c>
      <c r="J60" s="30">
        <v>36.700000000000003</v>
      </c>
      <c r="K60" s="30">
        <v>6001</v>
      </c>
      <c r="L60" s="31">
        <v>7</v>
      </c>
    </row>
    <row r="61" spans="1:12" x14ac:dyDescent="0.2">
      <c r="A61" s="63" t="s">
        <v>5750</v>
      </c>
      <c r="B61" s="30" t="s">
        <v>118</v>
      </c>
      <c r="C61" s="30" t="s">
        <v>5548</v>
      </c>
      <c r="D61" s="30" t="s">
        <v>4044</v>
      </c>
      <c r="E61" s="30">
        <v>12</v>
      </c>
      <c r="F61" s="30">
        <v>37.700000000000003</v>
      </c>
      <c r="G61" s="30">
        <v>6059.8</v>
      </c>
      <c r="H61" s="30">
        <v>35.9</v>
      </c>
      <c r="I61" s="30">
        <v>31</v>
      </c>
      <c r="J61" s="30">
        <v>33.299999999999997</v>
      </c>
      <c r="K61" s="30">
        <v>7193</v>
      </c>
      <c r="L61" s="31">
        <v>-11</v>
      </c>
    </row>
    <row r="62" spans="1:12" x14ac:dyDescent="0.2">
      <c r="A62" s="63" t="s">
        <v>5750</v>
      </c>
      <c r="B62" s="30" t="s">
        <v>115</v>
      </c>
      <c r="C62" s="30" t="s">
        <v>117</v>
      </c>
      <c r="D62" s="30" t="s">
        <v>5305</v>
      </c>
      <c r="E62" s="30">
        <v>26</v>
      </c>
      <c r="F62" s="30">
        <v>-34.9</v>
      </c>
      <c r="G62" s="30">
        <v>16779.599999999999</v>
      </c>
      <c r="H62" s="30">
        <v>-77.599999999999994</v>
      </c>
      <c r="I62" s="30">
        <v>35</v>
      </c>
      <c r="J62" s="30">
        <v>19.7</v>
      </c>
      <c r="K62" s="30">
        <v>7710</v>
      </c>
      <c r="L62" s="31">
        <v>-19</v>
      </c>
    </row>
    <row r="63" spans="1:12" x14ac:dyDescent="0.2">
      <c r="A63" s="63" t="s">
        <v>5750</v>
      </c>
      <c r="B63" s="30" t="s">
        <v>43</v>
      </c>
      <c r="C63" s="30" t="s">
        <v>45</v>
      </c>
      <c r="D63" s="30" t="s">
        <v>4062</v>
      </c>
      <c r="E63" s="30">
        <v>11</v>
      </c>
      <c r="F63" s="30">
        <v>42.9</v>
      </c>
      <c r="G63" s="30">
        <v>3927.2</v>
      </c>
      <c r="H63" s="30">
        <v>58.4</v>
      </c>
      <c r="I63" s="30">
        <v>33</v>
      </c>
      <c r="J63" s="30">
        <v>26.5</v>
      </c>
      <c r="K63" s="30">
        <v>7371</v>
      </c>
      <c r="L63" s="31">
        <v>-14</v>
      </c>
    </row>
    <row r="64" spans="1:12" x14ac:dyDescent="0.2">
      <c r="A64" s="63" t="s">
        <v>5750</v>
      </c>
      <c r="B64" s="30" t="s">
        <v>22</v>
      </c>
      <c r="C64" s="30" t="s">
        <v>24</v>
      </c>
      <c r="D64" s="30" t="s">
        <v>5304</v>
      </c>
      <c r="E64" s="30">
        <v>18</v>
      </c>
      <c r="F64" s="30">
        <v>6.6</v>
      </c>
      <c r="G64" s="30">
        <v>7499.7</v>
      </c>
      <c r="H64" s="30">
        <v>20.6</v>
      </c>
      <c r="I64" s="30">
        <v>44</v>
      </c>
      <c r="J64" s="30">
        <v>-10.8</v>
      </c>
      <c r="K64" s="30">
        <v>6852</v>
      </c>
      <c r="L64" s="31">
        <v>-6</v>
      </c>
    </row>
    <row r="65" spans="1:12" x14ac:dyDescent="0.2">
      <c r="A65" s="63" t="s">
        <v>5750</v>
      </c>
      <c r="B65" s="30" t="s">
        <v>40</v>
      </c>
      <c r="C65" s="30" t="s">
        <v>42</v>
      </c>
      <c r="D65" s="30" t="s">
        <v>4037</v>
      </c>
      <c r="E65" s="30">
        <v>20</v>
      </c>
      <c r="F65" s="30">
        <v>-3.8</v>
      </c>
      <c r="G65" s="30">
        <v>8547</v>
      </c>
      <c r="H65" s="30">
        <v>9.6</v>
      </c>
      <c r="I65" s="30">
        <v>39</v>
      </c>
      <c r="J65" s="30">
        <v>6.2</v>
      </c>
      <c r="K65" s="30">
        <v>7736</v>
      </c>
      <c r="L65" s="31">
        <v>-20</v>
      </c>
    </row>
    <row r="66" spans="1:12" x14ac:dyDescent="0.2">
      <c r="A66" s="63" t="s">
        <v>5750</v>
      </c>
      <c r="B66" s="30" t="s">
        <v>19</v>
      </c>
      <c r="C66" s="30" t="s">
        <v>21</v>
      </c>
      <c r="D66" s="30" t="s">
        <v>4069</v>
      </c>
      <c r="E66" s="30">
        <v>25</v>
      </c>
      <c r="F66" s="30">
        <v>-29.7</v>
      </c>
      <c r="G66" s="30">
        <v>17838.5</v>
      </c>
      <c r="H66" s="30">
        <v>-88.8</v>
      </c>
      <c r="I66" s="30">
        <v>24</v>
      </c>
      <c r="J66" s="30">
        <v>57</v>
      </c>
      <c r="K66" s="30">
        <v>7431</v>
      </c>
      <c r="L66" s="31">
        <v>-15</v>
      </c>
    </row>
    <row r="67" spans="1:12" x14ac:dyDescent="0.2">
      <c r="A67" s="63" t="s">
        <v>5750</v>
      </c>
      <c r="B67" s="30" t="s">
        <v>112</v>
      </c>
      <c r="C67" s="30" t="s">
        <v>114</v>
      </c>
      <c r="D67" s="30" t="s">
        <v>4068</v>
      </c>
      <c r="E67" s="30">
        <v>22</v>
      </c>
      <c r="F67" s="30">
        <v>-14.2</v>
      </c>
      <c r="G67" s="30">
        <v>13123.8</v>
      </c>
      <c r="H67" s="30">
        <v>-38.9</v>
      </c>
      <c r="I67" s="30">
        <v>28</v>
      </c>
      <c r="J67" s="30">
        <v>43.5</v>
      </c>
      <c r="K67" s="30">
        <v>7517</v>
      </c>
      <c r="L67" s="31">
        <v>-16</v>
      </c>
    </row>
    <row r="68" spans="1:12" x14ac:dyDescent="0.2">
      <c r="A68" s="63" t="s">
        <v>5750</v>
      </c>
      <c r="B68" s="30" t="s">
        <v>109</v>
      </c>
      <c r="C68" s="30" t="s">
        <v>111</v>
      </c>
      <c r="D68" s="30" t="s">
        <v>4067</v>
      </c>
      <c r="E68" s="30">
        <v>17</v>
      </c>
      <c r="F68" s="30">
        <v>11.8</v>
      </c>
      <c r="G68" s="30">
        <v>8458.2000000000007</v>
      </c>
      <c r="H68" s="30">
        <v>10.5</v>
      </c>
      <c r="I68" s="30">
        <v>31</v>
      </c>
      <c r="J68" s="30">
        <v>33.299999999999997</v>
      </c>
      <c r="K68" s="30">
        <v>8077</v>
      </c>
      <c r="L68" s="31">
        <v>-25</v>
      </c>
    </row>
    <row r="69" spans="1:12" x14ac:dyDescent="0.2">
      <c r="A69" s="63" t="s">
        <v>5750</v>
      </c>
      <c r="B69" s="30" t="s">
        <v>106</v>
      </c>
      <c r="C69" s="30" t="s">
        <v>108</v>
      </c>
      <c r="D69" s="30" t="s">
        <v>4730</v>
      </c>
      <c r="E69" s="30">
        <v>22</v>
      </c>
      <c r="F69" s="30">
        <v>-14.2</v>
      </c>
      <c r="G69" s="30">
        <v>7160.3</v>
      </c>
      <c r="H69" s="30">
        <v>24.2</v>
      </c>
      <c r="I69" s="30">
        <v>53</v>
      </c>
      <c r="J69" s="30">
        <v>-41.3</v>
      </c>
      <c r="K69" s="30">
        <v>6200</v>
      </c>
      <c r="L69" s="31">
        <v>4</v>
      </c>
    </row>
    <row r="70" spans="1:12" x14ac:dyDescent="0.2">
      <c r="A70" s="63" t="s">
        <v>5750</v>
      </c>
      <c r="B70" s="30" t="s">
        <v>103</v>
      </c>
      <c r="C70" s="30" t="s">
        <v>105</v>
      </c>
      <c r="D70" s="30" t="s">
        <v>4052</v>
      </c>
      <c r="E70" s="30">
        <v>17</v>
      </c>
      <c r="F70" s="30">
        <v>11.8</v>
      </c>
      <c r="G70" s="30">
        <v>7426.1</v>
      </c>
      <c r="H70" s="30">
        <v>21.4</v>
      </c>
      <c r="I70" s="30">
        <v>27</v>
      </c>
      <c r="J70" s="30">
        <v>46.9</v>
      </c>
      <c r="K70" s="30">
        <v>7310</v>
      </c>
      <c r="L70" s="31">
        <v>-13</v>
      </c>
    </row>
    <row r="71" spans="1:12" x14ac:dyDescent="0.2">
      <c r="A71" s="63" t="s">
        <v>5750</v>
      </c>
      <c r="B71" s="30" t="s">
        <v>37</v>
      </c>
      <c r="C71" s="30" t="s">
        <v>39</v>
      </c>
      <c r="D71" s="30" t="s">
        <v>4444</v>
      </c>
      <c r="E71" s="30">
        <v>14</v>
      </c>
      <c r="F71" s="30">
        <v>27.4</v>
      </c>
      <c r="G71" s="30">
        <v>6474.5</v>
      </c>
      <c r="H71" s="30">
        <v>31.5</v>
      </c>
      <c r="I71" s="30">
        <v>53</v>
      </c>
      <c r="J71" s="30">
        <v>-41.3</v>
      </c>
      <c r="K71" s="30">
        <v>6993</v>
      </c>
      <c r="L71" s="31">
        <v>-8</v>
      </c>
    </row>
    <row r="72" spans="1:12" x14ac:dyDescent="0.2">
      <c r="A72" s="63" t="s">
        <v>5750</v>
      </c>
      <c r="B72" s="30" t="s">
        <v>100</v>
      </c>
      <c r="C72" s="30" t="s">
        <v>102</v>
      </c>
      <c r="D72" s="30" t="s">
        <v>4093</v>
      </c>
      <c r="E72" s="30">
        <v>13</v>
      </c>
      <c r="F72" s="30">
        <v>32.5</v>
      </c>
      <c r="G72" s="30">
        <v>5945.5</v>
      </c>
      <c r="H72" s="30">
        <v>37.1</v>
      </c>
      <c r="I72" s="30">
        <v>31</v>
      </c>
      <c r="J72" s="30">
        <v>33.299999999999997</v>
      </c>
      <c r="K72" s="30">
        <v>7345</v>
      </c>
      <c r="L72" s="31">
        <v>-13</v>
      </c>
    </row>
    <row r="73" spans="1:12" x14ac:dyDescent="0.2">
      <c r="A73" s="63" t="s">
        <v>5750</v>
      </c>
      <c r="B73" s="30" t="s">
        <v>34</v>
      </c>
      <c r="C73" s="30" t="s">
        <v>36</v>
      </c>
      <c r="D73" s="30" t="s">
        <v>4727</v>
      </c>
      <c r="E73" s="30">
        <v>17</v>
      </c>
      <c r="F73" s="30">
        <v>11.8</v>
      </c>
      <c r="G73" s="30">
        <v>9297.9</v>
      </c>
      <c r="H73" s="30">
        <v>1.6</v>
      </c>
      <c r="I73" s="30">
        <v>36</v>
      </c>
      <c r="J73" s="30">
        <v>16.3</v>
      </c>
      <c r="K73" s="30">
        <v>6480</v>
      </c>
      <c r="L73" s="31">
        <v>0</v>
      </c>
    </row>
    <row r="74" spans="1:12" x14ac:dyDescent="0.2">
      <c r="A74" s="63" t="s">
        <v>5750</v>
      </c>
      <c r="B74" s="30" t="s">
        <v>31</v>
      </c>
      <c r="C74" s="30" t="s">
        <v>33</v>
      </c>
      <c r="D74" s="30" t="s">
        <v>4734</v>
      </c>
      <c r="E74" s="30">
        <v>14</v>
      </c>
      <c r="F74" s="30">
        <v>27.4</v>
      </c>
      <c r="G74" s="30">
        <v>7047.4</v>
      </c>
      <c r="H74" s="30">
        <v>25.4</v>
      </c>
      <c r="I74" s="30">
        <v>29</v>
      </c>
      <c r="J74" s="30">
        <v>40.1</v>
      </c>
      <c r="K74" s="30">
        <v>5826</v>
      </c>
      <c r="L74" s="31">
        <v>10</v>
      </c>
    </row>
    <row r="75" spans="1:12" x14ac:dyDescent="0.2">
      <c r="A75" s="63" t="s">
        <v>5750</v>
      </c>
      <c r="B75" s="30" t="s">
        <v>97</v>
      </c>
      <c r="C75" s="30" t="s">
        <v>99</v>
      </c>
      <c r="D75" s="30" t="s">
        <v>5303</v>
      </c>
      <c r="E75" s="30">
        <v>11</v>
      </c>
      <c r="F75" s="30">
        <v>42.9</v>
      </c>
      <c r="G75" s="30">
        <v>5385.1</v>
      </c>
      <c r="H75" s="30">
        <v>43</v>
      </c>
      <c r="I75" s="30">
        <v>22</v>
      </c>
      <c r="J75" s="30">
        <v>63.8</v>
      </c>
      <c r="K75" s="30">
        <v>7360</v>
      </c>
      <c r="L75" s="31">
        <v>-14</v>
      </c>
    </row>
    <row r="76" spans="1:12" x14ac:dyDescent="0.2">
      <c r="A76" s="63" t="s">
        <v>5750</v>
      </c>
      <c r="B76" s="30" t="s">
        <v>94</v>
      </c>
      <c r="C76" s="30" t="s">
        <v>96</v>
      </c>
      <c r="D76" s="30" t="s">
        <v>4731</v>
      </c>
      <c r="E76" s="30">
        <v>5</v>
      </c>
      <c r="F76" s="30">
        <v>74.099999999999994</v>
      </c>
      <c r="G76" s="30">
        <v>811.5</v>
      </c>
      <c r="H76" s="30">
        <v>91.4</v>
      </c>
      <c r="I76" s="30">
        <v>35</v>
      </c>
      <c r="J76" s="30">
        <v>19.7</v>
      </c>
      <c r="K76" s="30">
        <v>7225</v>
      </c>
      <c r="L76" s="31">
        <v>-12</v>
      </c>
    </row>
    <row r="77" spans="1:12" x14ac:dyDescent="0.2">
      <c r="A77" s="63" t="s">
        <v>5750</v>
      </c>
      <c r="B77" s="30" t="s">
        <v>28</v>
      </c>
      <c r="C77" s="30" t="s">
        <v>30</v>
      </c>
      <c r="D77" s="30" t="s">
        <v>4073</v>
      </c>
      <c r="E77" s="30">
        <v>17</v>
      </c>
      <c r="F77" s="30">
        <v>11.8</v>
      </c>
      <c r="G77" s="30">
        <v>6453.7</v>
      </c>
      <c r="H77" s="30">
        <v>31.7</v>
      </c>
      <c r="I77" s="30">
        <v>38</v>
      </c>
      <c r="J77" s="30">
        <v>9.6</v>
      </c>
      <c r="K77" s="30">
        <v>6851</v>
      </c>
      <c r="L77" s="31">
        <v>-6</v>
      </c>
    </row>
    <row r="78" spans="1:12" x14ac:dyDescent="0.2">
      <c r="A78" s="63" t="s">
        <v>5750</v>
      </c>
      <c r="B78" s="30" t="s">
        <v>91</v>
      </c>
      <c r="C78" s="30" t="s">
        <v>93</v>
      </c>
      <c r="D78" s="30" t="s">
        <v>5328</v>
      </c>
      <c r="E78" s="30">
        <v>18</v>
      </c>
      <c r="F78" s="30">
        <v>6.6</v>
      </c>
      <c r="G78" s="30">
        <v>6448.2</v>
      </c>
      <c r="H78" s="30">
        <v>31.8</v>
      </c>
      <c r="I78" s="30">
        <v>23</v>
      </c>
      <c r="J78" s="30">
        <v>60.4</v>
      </c>
      <c r="K78" s="30">
        <v>6471</v>
      </c>
      <c r="L78" s="31">
        <v>0</v>
      </c>
    </row>
    <row r="79" spans="1:12" x14ac:dyDescent="0.2">
      <c r="A79" s="63" t="s">
        <v>5750</v>
      </c>
      <c r="B79" s="30" t="s">
        <v>10</v>
      </c>
      <c r="C79" s="30" t="s">
        <v>12</v>
      </c>
      <c r="D79" s="30" t="s">
        <v>4055</v>
      </c>
      <c r="E79" s="30">
        <v>14</v>
      </c>
      <c r="F79" s="30">
        <v>27.4</v>
      </c>
      <c r="G79" s="30">
        <v>6152.7</v>
      </c>
      <c r="H79" s="30">
        <v>34.9</v>
      </c>
      <c r="I79" s="30">
        <v>38</v>
      </c>
      <c r="J79" s="30">
        <v>9.6</v>
      </c>
      <c r="K79" s="30">
        <v>6981</v>
      </c>
      <c r="L79" s="31">
        <v>-8</v>
      </c>
    </row>
    <row r="80" spans="1:12" x14ac:dyDescent="0.2">
      <c r="A80" s="63" t="s">
        <v>5750</v>
      </c>
      <c r="B80" s="30" t="s">
        <v>88</v>
      </c>
      <c r="C80" s="30" t="s">
        <v>90</v>
      </c>
      <c r="D80" s="30" t="s">
        <v>4569</v>
      </c>
      <c r="E80" s="30">
        <v>5</v>
      </c>
      <c r="F80" s="30">
        <v>74.099999999999994</v>
      </c>
      <c r="G80" s="30">
        <v>1076.5</v>
      </c>
      <c r="H80" s="30">
        <v>88.6</v>
      </c>
      <c r="I80" s="30">
        <v>47</v>
      </c>
      <c r="J80" s="30">
        <v>-21</v>
      </c>
      <c r="K80" s="30">
        <v>7256</v>
      </c>
      <c r="L80" s="31">
        <v>-12</v>
      </c>
    </row>
    <row r="81" spans="1:12" x14ac:dyDescent="0.2">
      <c r="A81" s="63" t="s">
        <v>5750</v>
      </c>
      <c r="B81" s="30" t="s">
        <v>25</v>
      </c>
      <c r="C81" s="30" t="s">
        <v>27</v>
      </c>
      <c r="D81" s="30" t="s">
        <v>4057</v>
      </c>
      <c r="E81" s="30">
        <v>14</v>
      </c>
      <c r="F81" s="30">
        <v>27.4</v>
      </c>
      <c r="G81" s="30">
        <v>8152.1</v>
      </c>
      <c r="H81" s="30">
        <v>13.7</v>
      </c>
      <c r="I81" s="30">
        <v>38</v>
      </c>
      <c r="J81" s="30">
        <v>9.6</v>
      </c>
      <c r="K81" s="30">
        <v>7358</v>
      </c>
      <c r="L81" s="31">
        <v>-14</v>
      </c>
    </row>
    <row r="82" spans="1:12" x14ac:dyDescent="0.2">
      <c r="A82" s="63" t="s">
        <v>5750</v>
      </c>
      <c r="B82" s="30" t="s">
        <v>13</v>
      </c>
      <c r="C82" s="30" t="s">
        <v>15</v>
      </c>
      <c r="D82" s="30" t="s">
        <v>5302</v>
      </c>
      <c r="E82" s="30">
        <v>23</v>
      </c>
      <c r="F82" s="30">
        <v>-19.3</v>
      </c>
      <c r="G82" s="30">
        <v>8539.6</v>
      </c>
      <c r="H82" s="30">
        <v>9.6</v>
      </c>
      <c r="I82" s="30">
        <v>49</v>
      </c>
      <c r="J82" s="30">
        <v>-27.7</v>
      </c>
      <c r="K82" s="30">
        <v>6781</v>
      </c>
      <c r="L82" s="31">
        <v>-5</v>
      </c>
    </row>
    <row r="83" spans="1:12" x14ac:dyDescent="0.2">
      <c r="A83" s="63" t="s">
        <v>5750</v>
      </c>
      <c r="B83" s="30" t="s">
        <v>82</v>
      </c>
      <c r="C83" s="30" t="s">
        <v>84</v>
      </c>
      <c r="D83" s="30" t="s">
        <v>5301</v>
      </c>
      <c r="E83" s="30">
        <v>22</v>
      </c>
      <c r="F83" s="30">
        <v>-14.2</v>
      </c>
      <c r="G83" s="30">
        <v>10820.6</v>
      </c>
      <c r="H83" s="30">
        <v>-14.5</v>
      </c>
      <c r="I83" s="30">
        <v>38</v>
      </c>
      <c r="J83" s="30">
        <v>9.6</v>
      </c>
      <c r="K83" s="30">
        <v>6862</v>
      </c>
      <c r="L83" s="31">
        <v>-6</v>
      </c>
    </row>
    <row r="84" spans="1:12" x14ac:dyDescent="0.2">
      <c r="A84" s="63" t="s">
        <v>5750</v>
      </c>
      <c r="B84" s="30" t="s">
        <v>79</v>
      </c>
      <c r="C84" s="30" t="s">
        <v>81</v>
      </c>
      <c r="D84" s="30" t="s">
        <v>4091</v>
      </c>
      <c r="E84" s="30">
        <v>11</v>
      </c>
      <c r="F84" s="30">
        <v>42.9</v>
      </c>
      <c r="G84" s="30">
        <v>6227.6</v>
      </c>
      <c r="H84" s="30">
        <v>34.1</v>
      </c>
      <c r="I84" s="30">
        <v>34</v>
      </c>
      <c r="J84" s="30">
        <v>23.1</v>
      </c>
      <c r="K84" s="30">
        <v>7299</v>
      </c>
      <c r="L84" s="31">
        <v>-13</v>
      </c>
    </row>
    <row r="85" spans="1:12" x14ac:dyDescent="0.2">
      <c r="A85" s="63" t="s">
        <v>5750</v>
      </c>
      <c r="B85" s="30" t="s">
        <v>76</v>
      </c>
      <c r="C85" s="30" t="s">
        <v>78</v>
      </c>
      <c r="D85" s="30" t="s">
        <v>4060</v>
      </c>
      <c r="E85" s="30">
        <v>15</v>
      </c>
      <c r="F85" s="30">
        <v>22.2</v>
      </c>
      <c r="G85" s="30">
        <v>7788.2</v>
      </c>
      <c r="H85" s="30">
        <v>17.600000000000001</v>
      </c>
      <c r="I85" s="30">
        <v>23</v>
      </c>
      <c r="J85" s="30">
        <v>60.4</v>
      </c>
      <c r="K85" s="30">
        <v>7718</v>
      </c>
      <c r="L85" s="31">
        <v>-19</v>
      </c>
    </row>
    <row r="86" spans="1:12" x14ac:dyDescent="0.2">
      <c r="A86" s="63" t="s">
        <v>5750</v>
      </c>
      <c r="B86" s="30" t="s">
        <v>73</v>
      </c>
      <c r="C86" s="30" t="s">
        <v>75</v>
      </c>
      <c r="D86" s="30" t="s">
        <v>4061</v>
      </c>
      <c r="E86" s="30">
        <v>12</v>
      </c>
      <c r="F86" s="30">
        <v>37.700000000000003</v>
      </c>
      <c r="G86" s="30">
        <v>7377.6</v>
      </c>
      <c r="H86" s="30">
        <v>21.9</v>
      </c>
      <c r="I86" s="30">
        <v>37</v>
      </c>
      <c r="J86" s="30">
        <v>12.9</v>
      </c>
      <c r="K86" s="30">
        <v>7372</v>
      </c>
      <c r="L86" s="31">
        <v>-14</v>
      </c>
    </row>
    <row r="87" spans="1:12" x14ac:dyDescent="0.2">
      <c r="A87" s="63" t="s">
        <v>5750</v>
      </c>
      <c r="B87" s="30" t="s">
        <v>70</v>
      </c>
      <c r="C87" s="30" t="s">
        <v>72</v>
      </c>
      <c r="D87" s="30" t="s">
        <v>4075</v>
      </c>
      <c r="E87" s="30">
        <v>15</v>
      </c>
      <c r="F87" s="30">
        <v>22.2</v>
      </c>
      <c r="G87" s="30">
        <v>8980.2999999999993</v>
      </c>
      <c r="H87" s="30">
        <v>5</v>
      </c>
      <c r="I87" s="30">
        <v>41</v>
      </c>
      <c r="J87" s="30">
        <v>-0.6</v>
      </c>
      <c r="K87" s="30">
        <v>7419</v>
      </c>
      <c r="L87" s="31">
        <v>-15</v>
      </c>
    </row>
    <row r="88" spans="1:12" x14ac:dyDescent="0.2">
      <c r="A88" s="63" t="s">
        <v>5750</v>
      </c>
      <c r="B88" s="30" t="s">
        <v>85</v>
      </c>
      <c r="C88" s="30" t="s">
        <v>87</v>
      </c>
      <c r="D88" s="30" t="s">
        <v>4502</v>
      </c>
      <c r="E88" s="30">
        <v>1</v>
      </c>
      <c r="F88" s="30">
        <v>94.8</v>
      </c>
      <c r="G88" s="30">
        <v>144.69999999999999</v>
      </c>
      <c r="H88" s="30">
        <v>98.5</v>
      </c>
      <c r="I88" s="30">
        <v>21</v>
      </c>
      <c r="J88" s="30">
        <v>67.2</v>
      </c>
      <c r="K88" s="30">
        <v>6801</v>
      </c>
      <c r="L88" s="31">
        <v>-5</v>
      </c>
    </row>
    <row r="89" spans="1:12" x14ac:dyDescent="0.2">
      <c r="A89" s="63" t="s">
        <v>5750</v>
      </c>
      <c r="B89" s="30" t="s">
        <v>3216</v>
      </c>
      <c r="C89" s="30" t="s">
        <v>3217</v>
      </c>
      <c r="D89" s="30" t="s">
        <v>5508</v>
      </c>
      <c r="E89" s="30">
        <v>6</v>
      </c>
      <c r="F89" s="30">
        <v>68.900000000000006</v>
      </c>
      <c r="G89" s="30">
        <v>2448.9</v>
      </c>
      <c r="H89" s="30">
        <v>74.099999999999994</v>
      </c>
      <c r="I89" s="30">
        <v>16</v>
      </c>
      <c r="J89" s="30">
        <v>84.2</v>
      </c>
      <c r="K89" s="30">
        <v>2368</v>
      </c>
      <c r="L89" s="31">
        <v>63</v>
      </c>
    </row>
    <row r="90" spans="1:12" x14ac:dyDescent="0.2">
      <c r="A90" s="63" t="s">
        <v>5750</v>
      </c>
      <c r="B90" s="30" t="s">
        <v>3214</v>
      </c>
      <c r="C90" s="30" t="s">
        <v>3215</v>
      </c>
      <c r="D90" s="30" t="s">
        <v>5507</v>
      </c>
      <c r="E90" s="30">
        <v>7</v>
      </c>
      <c r="F90" s="30">
        <v>63.7</v>
      </c>
      <c r="G90" s="30">
        <v>3515.2</v>
      </c>
      <c r="H90" s="30">
        <v>62.8</v>
      </c>
      <c r="I90" s="30">
        <v>18</v>
      </c>
      <c r="J90" s="30">
        <v>77.400000000000006</v>
      </c>
      <c r="K90" s="30">
        <v>2157</v>
      </c>
      <c r="L90" s="31">
        <v>67</v>
      </c>
    </row>
    <row r="91" spans="1:12" x14ac:dyDescent="0.2">
      <c r="A91" s="63" t="s">
        <v>5750</v>
      </c>
      <c r="B91" s="30" t="s">
        <v>3212</v>
      </c>
      <c r="C91" s="30" t="s">
        <v>3213</v>
      </c>
      <c r="D91" s="30" t="s">
        <v>5327</v>
      </c>
      <c r="E91" s="30">
        <v>13</v>
      </c>
      <c r="F91" s="30">
        <v>32.5</v>
      </c>
      <c r="G91" s="30">
        <v>6955</v>
      </c>
      <c r="H91" s="30">
        <v>26.4</v>
      </c>
      <c r="I91" s="30">
        <v>23</v>
      </c>
      <c r="J91" s="30">
        <v>60.4</v>
      </c>
      <c r="K91" s="30">
        <v>3855</v>
      </c>
      <c r="L91" s="31">
        <v>40</v>
      </c>
    </row>
    <row r="92" spans="1:12" x14ac:dyDescent="0.2">
      <c r="A92" s="63" t="s">
        <v>5750</v>
      </c>
      <c r="B92" s="30" t="s">
        <v>3210</v>
      </c>
      <c r="C92" s="30" t="s">
        <v>3211</v>
      </c>
      <c r="D92" s="30" t="s">
        <v>5326</v>
      </c>
      <c r="E92" s="30">
        <v>20</v>
      </c>
      <c r="F92" s="30">
        <v>-3.8</v>
      </c>
      <c r="G92" s="30">
        <v>11050.9</v>
      </c>
      <c r="H92" s="30">
        <v>-16.899999999999999</v>
      </c>
      <c r="I92" s="30">
        <v>28</v>
      </c>
      <c r="J92" s="30">
        <v>43.5</v>
      </c>
      <c r="K92" s="30">
        <v>4202</v>
      </c>
      <c r="L92" s="31">
        <v>35</v>
      </c>
    </row>
    <row r="93" spans="1:12" x14ac:dyDescent="0.2">
      <c r="A93" s="63" t="s">
        <v>5750</v>
      </c>
      <c r="B93" s="30" t="s">
        <v>3208</v>
      </c>
      <c r="C93" s="30" t="s">
        <v>3209</v>
      </c>
      <c r="D93" s="30" t="s">
        <v>5506</v>
      </c>
      <c r="E93" s="30">
        <v>23</v>
      </c>
      <c r="F93" s="30">
        <v>-19.3</v>
      </c>
      <c r="G93" s="30">
        <v>12524.1</v>
      </c>
      <c r="H93" s="30">
        <v>-32.5</v>
      </c>
      <c r="I93" s="30">
        <v>44</v>
      </c>
      <c r="J93" s="30">
        <v>-10.8</v>
      </c>
      <c r="K93" s="30">
        <v>5676</v>
      </c>
      <c r="L93" s="31">
        <v>12</v>
      </c>
    </row>
    <row r="94" spans="1:12" x14ac:dyDescent="0.2">
      <c r="A94" s="63" t="s">
        <v>5750</v>
      </c>
      <c r="B94" s="30" t="s">
        <v>3206</v>
      </c>
      <c r="C94" s="30" t="s">
        <v>3207</v>
      </c>
      <c r="D94" s="30" t="s">
        <v>5505</v>
      </c>
      <c r="E94" s="30">
        <v>19</v>
      </c>
      <c r="F94" s="30">
        <v>1.4</v>
      </c>
      <c r="G94" s="30">
        <v>8152.1</v>
      </c>
      <c r="H94" s="30">
        <v>13.7</v>
      </c>
      <c r="I94" s="30">
        <v>40</v>
      </c>
      <c r="J94" s="30">
        <v>2.8</v>
      </c>
      <c r="K94" s="30">
        <v>6052</v>
      </c>
      <c r="L94" s="31">
        <v>7</v>
      </c>
    </row>
    <row r="95" spans="1:12" x14ac:dyDescent="0.2">
      <c r="A95" s="63" t="s">
        <v>5750</v>
      </c>
      <c r="B95" s="30" t="s">
        <v>3204</v>
      </c>
      <c r="C95" s="30" t="s">
        <v>3205</v>
      </c>
      <c r="D95" s="30" t="s">
        <v>5504</v>
      </c>
      <c r="E95" s="30">
        <v>17</v>
      </c>
      <c r="F95" s="30">
        <v>11.8</v>
      </c>
      <c r="G95" s="30">
        <v>7667.5</v>
      </c>
      <c r="H95" s="30">
        <v>18.899999999999999</v>
      </c>
      <c r="I95" s="30">
        <v>37</v>
      </c>
      <c r="J95" s="30">
        <v>12.9</v>
      </c>
      <c r="K95" s="30">
        <v>5048</v>
      </c>
      <c r="L95" s="31">
        <v>22</v>
      </c>
    </row>
    <row r="96" spans="1:12" x14ac:dyDescent="0.2">
      <c r="A96" s="63" t="s">
        <v>5750</v>
      </c>
      <c r="B96" s="30" t="s">
        <v>3202</v>
      </c>
      <c r="C96" s="30" t="s">
        <v>3203</v>
      </c>
      <c r="D96" s="30" t="s">
        <v>5503</v>
      </c>
      <c r="E96" s="30">
        <v>17</v>
      </c>
      <c r="F96" s="30">
        <v>11.8</v>
      </c>
      <c r="G96" s="30">
        <v>9041.7999999999993</v>
      </c>
      <c r="H96" s="30">
        <v>4.3</v>
      </c>
      <c r="I96" s="30">
        <v>40</v>
      </c>
      <c r="J96" s="30">
        <v>2.8</v>
      </c>
      <c r="K96" s="30">
        <v>4628</v>
      </c>
      <c r="L96" s="31">
        <v>29</v>
      </c>
    </row>
    <row r="97" spans="1:12" x14ac:dyDescent="0.2">
      <c r="A97" s="63" t="s">
        <v>5750</v>
      </c>
      <c r="B97" s="30" t="s">
        <v>3200</v>
      </c>
      <c r="C97" s="30" t="s">
        <v>3201</v>
      </c>
      <c r="D97" s="30" t="s">
        <v>5502</v>
      </c>
      <c r="E97" s="30">
        <v>13</v>
      </c>
      <c r="F97" s="30">
        <v>32.5</v>
      </c>
      <c r="G97" s="30">
        <v>7989.8</v>
      </c>
      <c r="H97" s="30">
        <v>15.4</v>
      </c>
      <c r="I97" s="30">
        <v>33</v>
      </c>
      <c r="J97" s="30">
        <v>26.5</v>
      </c>
      <c r="K97" s="30">
        <v>4521</v>
      </c>
      <c r="L97" s="31">
        <v>30</v>
      </c>
    </row>
    <row r="98" spans="1:12" x14ac:dyDescent="0.2">
      <c r="A98" s="63" t="s">
        <v>5750</v>
      </c>
      <c r="B98" s="30" t="s">
        <v>3198</v>
      </c>
      <c r="C98" s="30" t="s">
        <v>3199</v>
      </c>
      <c r="D98" s="30" t="s">
        <v>5501</v>
      </c>
      <c r="E98" s="30">
        <v>19</v>
      </c>
      <c r="F98" s="30">
        <v>1.4</v>
      </c>
      <c r="G98" s="30">
        <v>9426</v>
      </c>
      <c r="H98" s="30">
        <v>0.3</v>
      </c>
      <c r="I98" s="30">
        <v>36</v>
      </c>
      <c r="J98" s="30">
        <v>16.3</v>
      </c>
      <c r="K98" s="30">
        <v>5171</v>
      </c>
      <c r="L98" s="31">
        <v>20</v>
      </c>
    </row>
    <row r="99" spans="1:12" x14ac:dyDescent="0.2">
      <c r="A99" s="63" t="s">
        <v>5750</v>
      </c>
      <c r="B99" s="30" t="s">
        <v>3196</v>
      </c>
      <c r="C99" s="30" t="s">
        <v>3197</v>
      </c>
      <c r="D99" s="30" t="s">
        <v>5500</v>
      </c>
      <c r="E99" s="30">
        <v>32</v>
      </c>
      <c r="F99" s="30">
        <v>-66</v>
      </c>
      <c r="G99" s="30">
        <v>13291.2</v>
      </c>
      <c r="H99" s="30">
        <v>-40.700000000000003</v>
      </c>
      <c r="I99" s="30">
        <v>41</v>
      </c>
      <c r="J99" s="30">
        <v>-0.6</v>
      </c>
      <c r="K99" s="30">
        <v>4849</v>
      </c>
      <c r="L99" s="31">
        <v>25</v>
      </c>
    </row>
    <row r="100" spans="1:12" x14ac:dyDescent="0.2">
      <c r="A100" s="63" t="s">
        <v>5750</v>
      </c>
      <c r="B100" s="30" t="s">
        <v>3194</v>
      </c>
      <c r="C100" s="30" t="s">
        <v>3195</v>
      </c>
      <c r="D100" s="30" t="s">
        <v>5499</v>
      </c>
      <c r="E100" s="30">
        <v>21</v>
      </c>
      <c r="F100" s="30">
        <v>-9</v>
      </c>
      <c r="G100" s="30">
        <v>8624.2000000000007</v>
      </c>
      <c r="H100" s="30">
        <v>8.6999999999999993</v>
      </c>
      <c r="I100" s="30">
        <v>46</v>
      </c>
      <c r="J100" s="30">
        <v>-17.600000000000001</v>
      </c>
      <c r="K100" s="30">
        <v>5062</v>
      </c>
      <c r="L100" s="31">
        <v>22</v>
      </c>
    </row>
    <row r="101" spans="1:12" x14ac:dyDescent="0.2">
      <c r="A101" s="63" t="s">
        <v>5750</v>
      </c>
      <c r="B101" s="30" t="s">
        <v>3192</v>
      </c>
      <c r="C101" s="30" t="s">
        <v>3193</v>
      </c>
      <c r="D101" s="30" t="s">
        <v>5498</v>
      </c>
      <c r="E101" s="30">
        <v>18</v>
      </c>
      <c r="F101" s="30">
        <v>6.6</v>
      </c>
      <c r="G101" s="30">
        <v>10693.9</v>
      </c>
      <c r="H101" s="30">
        <v>-13.2</v>
      </c>
      <c r="I101" s="30">
        <v>54</v>
      </c>
      <c r="J101" s="30">
        <v>-44.7</v>
      </c>
      <c r="K101" s="30">
        <v>3971</v>
      </c>
      <c r="L101" s="31">
        <v>39</v>
      </c>
    </row>
    <row r="102" spans="1:12" x14ac:dyDescent="0.2">
      <c r="A102" s="63" t="s">
        <v>5750</v>
      </c>
      <c r="B102" s="30" t="s">
        <v>3190</v>
      </c>
      <c r="C102" s="30" t="s">
        <v>3191</v>
      </c>
      <c r="D102" s="30" t="s">
        <v>5497</v>
      </c>
      <c r="E102" s="30">
        <v>16</v>
      </c>
      <c r="F102" s="30">
        <v>17</v>
      </c>
      <c r="G102" s="30">
        <v>7145.9</v>
      </c>
      <c r="H102" s="30">
        <v>24.4</v>
      </c>
      <c r="I102" s="30">
        <v>21</v>
      </c>
      <c r="J102" s="30">
        <v>67.2</v>
      </c>
      <c r="K102" s="30">
        <v>2694</v>
      </c>
      <c r="L102" s="31">
        <v>58</v>
      </c>
    </row>
    <row r="103" spans="1:12" x14ac:dyDescent="0.2">
      <c r="A103" s="63" t="s">
        <v>5750</v>
      </c>
      <c r="B103" s="30" t="s">
        <v>3188</v>
      </c>
      <c r="C103" s="30" t="s">
        <v>3189</v>
      </c>
      <c r="D103" s="30" t="s">
        <v>5496</v>
      </c>
      <c r="E103" s="30">
        <v>13</v>
      </c>
      <c r="F103" s="30">
        <v>32.5</v>
      </c>
      <c r="G103" s="30">
        <v>7780.8</v>
      </c>
      <c r="H103" s="30">
        <v>17.7</v>
      </c>
      <c r="I103" s="30">
        <v>18</v>
      </c>
      <c r="J103" s="30">
        <v>77.400000000000006</v>
      </c>
      <c r="K103" s="30">
        <v>1796</v>
      </c>
      <c r="L103" s="31">
        <v>72</v>
      </c>
    </row>
    <row r="104" spans="1:12" x14ac:dyDescent="0.2">
      <c r="A104" s="63" t="s">
        <v>5750</v>
      </c>
      <c r="B104" s="30" t="s">
        <v>3186</v>
      </c>
      <c r="C104" s="30" t="s">
        <v>3187</v>
      </c>
      <c r="D104" s="30" t="s">
        <v>5495</v>
      </c>
      <c r="E104" s="30">
        <v>13</v>
      </c>
      <c r="F104" s="30">
        <v>32.5</v>
      </c>
      <c r="G104" s="30">
        <v>7932.5</v>
      </c>
      <c r="H104" s="30">
        <v>16.100000000000001</v>
      </c>
      <c r="I104" s="30">
        <v>20</v>
      </c>
      <c r="J104" s="30">
        <v>70.599999999999994</v>
      </c>
      <c r="K104" s="30">
        <v>2399</v>
      </c>
      <c r="L104" s="31">
        <v>63</v>
      </c>
    </row>
    <row r="105" spans="1:12" x14ac:dyDescent="0.2">
      <c r="A105" s="63" t="s">
        <v>5750</v>
      </c>
      <c r="B105" s="30" t="s">
        <v>3184</v>
      </c>
      <c r="C105" s="30" t="s">
        <v>3185</v>
      </c>
      <c r="D105" s="30" t="s">
        <v>5325</v>
      </c>
      <c r="E105" s="30">
        <v>20</v>
      </c>
      <c r="F105" s="30">
        <v>-3.8</v>
      </c>
      <c r="G105" s="30">
        <v>12277.2</v>
      </c>
      <c r="H105" s="30">
        <v>-29.9</v>
      </c>
      <c r="I105" s="30">
        <v>25</v>
      </c>
      <c r="J105" s="30">
        <v>53.6</v>
      </c>
      <c r="K105" s="30">
        <v>3022</v>
      </c>
      <c r="L105" s="31">
        <v>53</v>
      </c>
    </row>
    <row r="106" spans="1:12" x14ac:dyDescent="0.2">
      <c r="A106" s="63" t="s">
        <v>5750</v>
      </c>
      <c r="B106" s="30" t="s">
        <v>3182</v>
      </c>
      <c r="C106" s="30" t="s">
        <v>3183</v>
      </c>
      <c r="D106" s="30" t="s">
        <v>5324</v>
      </c>
      <c r="E106" s="30">
        <v>5</v>
      </c>
      <c r="F106" s="30">
        <v>74.099999999999994</v>
      </c>
      <c r="G106" s="30">
        <v>1196.7</v>
      </c>
      <c r="H106" s="30">
        <v>87.3</v>
      </c>
      <c r="I106" s="30">
        <v>26</v>
      </c>
      <c r="J106" s="30">
        <v>50.3</v>
      </c>
      <c r="K106" s="30">
        <v>5013</v>
      </c>
      <c r="L106" s="31">
        <v>23</v>
      </c>
    </row>
    <row r="107" spans="1:12" x14ac:dyDescent="0.2">
      <c r="A107" s="63" t="s">
        <v>5750</v>
      </c>
      <c r="B107" s="30" t="s">
        <v>3180</v>
      </c>
      <c r="C107" s="30" t="s">
        <v>3181</v>
      </c>
      <c r="D107" s="30" t="s">
        <v>5494</v>
      </c>
      <c r="E107" s="30">
        <v>9</v>
      </c>
      <c r="F107" s="30">
        <v>53.3</v>
      </c>
      <c r="G107" s="30">
        <v>3986.4</v>
      </c>
      <c r="H107" s="30">
        <v>57.8</v>
      </c>
      <c r="I107" s="30">
        <v>27</v>
      </c>
      <c r="J107" s="30">
        <v>46.9</v>
      </c>
      <c r="K107" s="30">
        <v>6775</v>
      </c>
      <c r="L107" s="31">
        <v>-5</v>
      </c>
    </row>
    <row r="108" spans="1:12" x14ac:dyDescent="0.2">
      <c r="A108" s="63" t="s">
        <v>5750</v>
      </c>
      <c r="B108" s="30" t="s">
        <v>3178</v>
      </c>
      <c r="C108" s="30" t="s">
        <v>3179</v>
      </c>
      <c r="D108" s="30" t="s">
        <v>5493</v>
      </c>
      <c r="E108" s="30">
        <v>41</v>
      </c>
      <c r="F108" s="30">
        <v>-112.7</v>
      </c>
      <c r="G108" s="30">
        <v>17203.599999999999</v>
      </c>
      <c r="H108" s="30">
        <v>-82.1</v>
      </c>
      <c r="I108" s="30">
        <v>40</v>
      </c>
      <c r="J108" s="30">
        <v>2.8</v>
      </c>
      <c r="K108" s="30">
        <v>7468</v>
      </c>
      <c r="L108" s="31">
        <v>-15</v>
      </c>
    </row>
    <row r="109" spans="1:12" x14ac:dyDescent="0.2">
      <c r="A109" s="63" t="s">
        <v>5750</v>
      </c>
      <c r="B109" s="30" t="s">
        <v>3176</v>
      </c>
      <c r="C109" s="30" t="s">
        <v>3177</v>
      </c>
      <c r="D109" s="30" t="s">
        <v>5492</v>
      </c>
      <c r="E109" s="30">
        <v>30</v>
      </c>
      <c r="F109" s="30">
        <v>-55.7</v>
      </c>
      <c r="G109" s="30">
        <v>12807.6</v>
      </c>
      <c r="H109" s="30">
        <v>-35.5</v>
      </c>
      <c r="I109" s="30">
        <v>47</v>
      </c>
      <c r="J109" s="30">
        <v>-21</v>
      </c>
      <c r="K109" s="30">
        <v>6655</v>
      </c>
      <c r="L109" s="31">
        <v>-3</v>
      </c>
    </row>
    <row r="110" spans="1:12" x14ac:dyDescent="0.2">
      <c r="A110" s="63" t="s">
        <v>5750</v>
      </c>
      <c r="B110" s="30" t="s">
        <v>3174</v>
      </c>
      <c r="C110" s="30" t="s">
        <v>3175</v>
      </c>
      <c r="D110" s="30" t="s">
        <v>5491</v>
      </c>
      <c r="E110" s="30">
        <v>14</v>
      </c>
      <c r="F110" s="30">
        <v>27.4</v>
      </c>
      <c r="G110" s="30">
        <v>7123.3</v>
      </c>
      <c r="H110" s="30">
        <v>24.6</v>
      </c>
      <c r="I110" s="30">
        <v>45</v>
      </c>
      <c r="J110" s="30">
        <v>-14.2</v>
      </c>
      <c r="K110" s="30">
        <v>6467</v>
      </c>
      <c r="L110" s="31">
        <v>0</v>
      </c>
    </row>
    <row r="111" spans="1:12" x14ac:dyDescent="0.2">
      <c r="A111" s="63" t="s">
        <v>5750</v>
      </c>
      <c r="B111" s="30" t="s">
        <v>3172</v>
      </c>
      <c r="C111" s="30" t="s">
        <v>3173</v>
      </c>
      <c r="D111" s="30" t="s">
        <v>5490</v>
      </c>
      <c r="E111" s="30">
        <v>23</v>
      </c>
      <c r="F111" s="30">
        <v>-19.3</v>
      </c>
      <c r="G111" s="30">
        <v>10812.3</v>
      </c>
      <c r="H111" s="30">
        <v>-14.4</v>
      </c>
      <c r="I111" s="30">
        <v>50</v>
      </c>
      <c r="J111" s="30">
        <v>-31.1</v>
      </c>
      <c r="K111" s="30">
        <v>6354</v>
      </c>
      <c r="L111" s="31">
        <v>2</v>
      </c>
    </row>
    <row r="112" spans="1:12" x14ac:dyDescent="0.2">
      <c r="A112" s="63" t="s">
        <v>5750</v>
      </c>
      <c r="B112" s="30" t="s">
        <v>3170</v>
      </c>
      <c r="C112" s="30" t="s">
        <v>3171</v>
      </c>
      <c r="D112" s="30" t="s">
        <v>5489</v>
      </c>
      <c r="E112" s="30">
        <v>27</v>
      </c>
      <c r="F112" s="30">
        <v>-40.1</v>
      </c>
      <c r="G112" s="30">
        <v>11864.7</v>
      </c>
      <c r="H112" s="30">
        <v>-25.6</v>
      </c>
      <c r="I112" s="30">
        <v>39</v>
      </c>
      <c r="J112" s="30">
        <v>6.2</v>
      </c>
      <c r="K112" s="30">
        <v>6584</v>
      </c>
      <c r="L112" s="31">
        <v>-2</v>
      </c>
    </row>
    <row r="113" spans="1:12" x14ac:dyDescent="0.2">
      <c r="A113" s="63" t="s">
        <v>5750</v>
      </c>
      <c r="B113" s="30" t="s">
        <v>3168</v>
      </c>
      <c r="C113" s="30" t="s">
        <v>3169</v>
      </c>
      <c r="D113" s="30" t="s">
        <v>5488</v>
      </c>
      <c r="E113" s="30">
        <v>24</v>
      </c>
      <c r="F113" s="30">
        <v>-24.5</v>
      </c>
      <c r="G113" s="30">
        <v>12844.1</v>
      </c>
      <c r="H113" s="30">
        <v>-35.9</v>
      </c>
      <c r="I113" s="30">
        <v>42</v>
      </c>
      <c r="J113" s="30">
        <v>-4</v>
      </c>
      <c r="K113" s="30">
        <v>5818</v>
      </c>
      <c r="L113" s="31">
        <v>10</v>
      </c>
    </row>
    <row r="114" spans="1:12" x14ac:dyDescent="0.2">
      <c r="A114" s="63" t="s">
        <v>5750</v>
      </c>
      <c r="B114" s="30" t="s">
        <v>3166</v>
      </c>
      <c r="C114" s="30" t="s">
        <v>3167</v>
      </c>
      <c r="D114" s="30" t="s">
        <v>5487</v>
      </c>
      <c r="E114" s="30">
        <v>25</v>
      </c>
      <c r="F114" s="30">
        <v>-29.7</v>
      </c>
      <c r="G114" s="30">
        <v>9897.2000000000007</v>
      </c>
      <c r="H114" s="30">
        <v>-4.7</v>
      </c>
      <c r="I114" s="30">
        <v>42</v>
      </c>
      <c r="J114" s="30">
        <v>-4</v>
      </c>
      <c r="K114" s="30">
        <v>6048</v>
      </c>
      <c r="L114" s="31">
        <v>7</v>
      </c>
    </row>
    <row r="115" spans="1:12" x14ac:dyDescent="0.2">
      <c r="A115" s="63" t="s">
        <v>5750</v>
      </c>
      <c r="B115" s="30" t="s">
        <v>3164</v>
      </c>
      <c r="C115" s="30" t="s">
        <v>3165</v>
      </c>
      <c r="D115" s="30" t="s">
        <v>5486</v>
      </c>
      <c r="E115" s="30">
        <v>28</v>
      </c>
      <c r="F115" s="30">
        <v>-45.3</v>
      </c>
      <c r="G115" s="30">
        <v>13367.1</v>
      </c>
      <c r="H115" s="30">
        <v>-41.5</v>
      </c>
      <c r="I115" s="30">
        <v>47</v>
      </c>
      <c r="J115" s="30">
        <v>-21</v>
      </c>
      <c r="K115" s="30">
        <v>6307</v>
      </c>
      <c r="L115" s="31">
        <v>3</v>
      </c>
    </row>
    <row r="116" spans="1:12" x14ac:dyDescent="0.2">
      <c r="A116" s="63" t="s">
        <v>5750</v>
      </c>
      <c r="B116" s="30" t="s">
        <v>3162</v>
      </c>
      <c r="C116" s="30" t="s">
        <v>3163</v>
      </c>
      <c r="D116" s="30" t="s">
        <v>5485</v>
      </c>
      <c r="E116" s="30">
        <v>19</v>
      </c>
      <c r="F116" s="30">
        <v>1.4</v>
      </c>
      <c r="G116" s="30">
        <v>7686</v>
      </c>
      <c r="H116" s="30">
        <v>18.7</v>
      </c>
      <c r="I116" s="30">
        <v>51</v>
      </c>
      <c r="J116" s="30">
        <v>-34.5</v>
      </c>
      <c r="K116" s="30">
        <v>5992</v>
      </c>
      <c r="L116" s="31">
        <v>7</v>
      </c>
    </row>
    <row r="117" spans="1:12" x14ac:dyDescent="0.2">
      <c r="A117" s="63" t="s">
        <v>5750</v>
      </c>
      <c r="B117" s="30" t="s">
        <v>3160</v>
      </c>
      <c r="C117" s="30" t="s">
        <v>3161</v>
      </c>
      <c r="D117" s="30" t="s">
        <v>5484</v>
      </c>
      <c r="E117" s="30">
        <v>20</v>
      </c>
      <c r="F117" s="30">
        <v>-3.8</v>
      </c>
      <c r="G117" s="30">
        <v>9288.2000000000007</v>
      </c>
      <c r="H117" s="30">
        <v>1.7</v>
      </c>
      <c r="I117" s="30">
        <v>46</v>
      </c>
      <c r="J117" s="30">
        <v>-17.600000000000001</v>
      </c>
      <c r="K117" s="30">
        <v>5339</v>
      </c>
      <c r="L117" s="31">
        <v>18</v>
      </c>
    </row>
    <row r="118" spans="1:12" x14ac:dyDescent="0.2">
      <c r="A118" s="63" t="s">
        <v>5750</v>
      </c>
      <c r="B118" s="30" t="s">
        <v>3158</v>
      </c>
      <c r="C118" s="30" t="s">
        <v>3159</v>
      </c>
      <c r="D118" s="30" t="s">
        <v>5483</v>
      </c>
      <c r="E118" s="30">
        <v>11</v>
      </c>
      <c r="F118" s="30">
        <v>42.9</v>
      </c>
      <c r="G118" s="30">
        <v>4924.6000000000004</v>
      </c>
      <c r="H118" s="30">
        <v>47.9</v>
      </c>
      <c r="I118" s="30">
        <v>25</v>
      </c>
      <c r="J118" s="30">
        <v>53.6</v>
      </c>
      <c r="K118" s="30">
        <v>4530</v>
      </c>
      <c r="L118" s="31">
        <v>30</v>
      </c>
    </row>
    <row r="119" spans="1:12" x14ac:dyDescent="0.2">
      <c r="A119" s="63" t="s">
        <v>5750</v>
      </c>
      <c r="B119" s="30" t="s">
        <v>3156</v>
      </c>
      <c r="C119" s="30" t="s">
        <v>3157</v>
      </c>
      <c r="D119" s="30" t="s">
        <v>5482</v>
      </c>
      <c r="E119" s="30">
        <v>17</v>
      </c>
      <c r="F119" s="30">
        <v>11.8</v>
      </c>
      <c r="G119" s="30">
        <v>8703.7999999999993</v>
      </c>
      <c r="H119" s="30">
        <v>7.9</v>
      </c>
      <c r="I119" s="30">
        <v>30</v>
      </c>
      <c r="J119" s="30">
        <v>36.700000000000003</v>
      </c>
      <c r="K119" s="30">
        <v>3628</v>
      </c>
      <c r="L119" s="31">
        <v>44</v>
      </c>
    </row>
    <row r="120" spans="1:12" x14ac:dyDescent="0.2">
      <c r="A120" s="63" t="s">
        <v>5750</v>
      </c>
      <c r="B120" s="30" t="s">
        <v>3154</v>
      </c>
      <c r="C120" s="30" t="s">
        <v>3155</v>
      </c>
      <c r="D120" s="30" t="s">
        <v>5481</v>
      </c>
      <c r="E120" s="30">
        <v>8</v>
      </c>
      <c r="F120" s="30">
        <v>58.5</v>
      </c>
      <c r="G120" s="30">
        <v>2460</v>
      </c>
      <c r="H120" s="30">
        <v>74</v>
      </c>
      <c r="I120" s="30">
        <v>26</v>
      </c>
      <c r="J120" s="30">
        <v>50.3</v>
      </c>
      <c r="K120" s="30">
        <v>3853</v>
      </c>
      <c r="L120" s="31">
        <v>40</v>
      </c>
    </row>
    <row r="121" spans="1:12" x14ac:dyDescent="0.2">
      <c r="A121" s="63" t="s">
        <v>5750</v>
      </c>
      <c r="B121" s="30" t="s">
        <v>3152</v>
      </c>
      <c r="C121" s="30" t="s">
        <v>3153</v>
      </c>
      <c r="D121" s="30" t="s">
        <v>5480</v>
      </c>
      <c r="E121" s="30">
        <v>12</v>
      </c>
      <c r="F121" s="30">
        <v>37.700000000000003</v>
      </c>
      <c r="G121" s="30">
        <v>5875.7</v>
      </c>
      <c r="H121" s="30">
        <v>37.799999999999997</v>
      </c>
      <c r="I121" s="30">
        <v>14</v>
      </c>
      <c r="J121" s="30">
        <v>91</v>
      </c>
      <c r="K121" s="30">
        <v>3261</v>
      </c>
      <c r="L121" s="31">
        <v>50</v>
      </c>
    </row>
    <row r="122" spans="1:12" x14ac:dyDescent="0.2">
      <c r="A122" s="63" t="s">
        <v>5750</v>
      </c>
      <c r="B122" s="30" t="s">
        <v>3150</v>
      </c>
      <c r="C122" s="30" t="s">
        <v>3151</v>
      </c>
      <c r="D122" s="30" t="s">
        <v>5323</v>
      </c>
      <c r="E122" s="30">
        <v>16</v>
      </c>
      <c r="F122" s="30">
        <v>17</v>
      </c>
      <c r="G122" s="30">
        <v>6612.8</v>
      </c>
      <c r="H122" s="30">
        <v>30</v>
      </c>
      <c r="I122" s="30">
        <v>24</v>
      </c>
      <c r="J122" s="30">
        <v>57</v>
      </c>
      <c r="K122" s="30">
        <v>4430</v>
      </c>
      <c r="L122" s="31">
        <v>32</v>
      </c>
    </row>
    <row r="123" spans="1:12" x14ac:dyDescent="0.2">
      <c r="A123" s="63" t="s">
        <v>5750</v>
      </c>
      <c r="B123" s="30" t="s">
        <v>3148</v>
      </c>
      <c r="C123" s="30" t="s">
        <v>3149</v>
      </c>
      <c r="D123" s="30" t="s">
        <v>5479</v>
      </c>
      <c r="E123" s="30">
        <v>15</v>
      </c>
      <c r="F123" s="30">
        <v>22.2</v>
      </c>
      <c r="G123" s="30">
        <v>8848.5</v>
      </c>
      <c r="H123" s="30">
        <v>6.4</v>
      </c>
      <c r="I123" s="30">
        <v>33</v>
      </c>
      <c r="J123" s="30">
        <v>26.5</v>
      </c>
      <c r="K123" s="30">
        <v>5365</v>
      </c>
      <c r="L123" s="31">
        <v>17</v>
      </c>
    </row>
    <row r="124" spans="1:12" x14ac:dyDescent="0.2">
      <c r="A124" s="63" t="s">
        <v>5750</v>
      </c>
      <c r="B124" s="30" t="s">
        <v>3146</v>
      </c>
      <c r="C124" s="30" t="s">
        <v>3147</v>
      </c>
      <c r="D124" s="30" t="s">
        <v>5478</v>
      </c>
      <c r="E124" s="30">
        <v>22</v>
      </c>
      <c r="F124" s="30">
        <v>-14.2</v>
      </c>
      <c r="G124" s="30">
        <v>12511.6</v>
      </c>
      <c r="H124" s="30">
        <v>-32.4</v>
      </c>
      <c r="I124" s="30">
        <v>24</v>
      </c>
      <c r="J124" s="30">
        <v>57</v>
      </c>
      <c r="K124" s="30">
        <v>7035</v>
      </c>
      <c r="L124" s="31">
        <v>-9</v>
      </c>
    </row>
    <row r="125" spans="1:12" x14ac:dyDescent="0.2">
      <c r="A125" s="63" t="s">
        <v>5750</v>
      </c>
      <c r="B125" s="30" t="s">
        <v>3144</v>
      </c>
      <c r="C125" s="30" t="s">
        <v>3145</v>
      </c>
      <c r="D125" s="30" t="s">
        <v>5477</v>
      </c>
      <c r="E125" s="30">
        <v>37</v>
      </c>
      <c r="F125" s="30">
        <v>-92</v>
      </c>
      <c r="G125" s="30">
        <v>17923.099999999999</v>
      </c>
      <c r="H125" s="30">
        <v>-89.7</v>
      </c>
      <c r="I125" s="30">
        <v>62</v>
      </c>
      <c r="J125" s="30">
        <v>-71.8</v>
      </c>
      <c r="K125" s="30">
        <v>7677</v>
      </c>
      <c r="L125" s="31">
        <v>-19</v>
      </c>
    </row>
    <row r="126" spans="1:12" x14ac:dyDescent="0.2">
      <c r="A126" s="63" t="s">
        <v>5750</v>
      </c>
      <c r="B126" s="30" t="s">
        <v>3142</v>
      </c>
      <c r="C126" s="30" t="s">
        <v>3143</v>
      </c>
      <c r="D126" s="30" t="s">
        <v>5476</v>
      </c>
      <c r="E126" s="30">
        <v>20</v>
      </c>
      <c r="F126" s="30">
        <v>-3.8</v>
      </c>
      <c r="G126" s="30">
        <v>9585.6</v>
      </c>
      <c r="H126" s="30">
        <v>-1.4</v>
      </c>
      <c r="I126" s="30">
        <v>55</v>
      </c>
      <c r="J126" s="30">
        <v>-48.1</v>
      </c>
      <c r="K126" s="30">
        <v>6364</v>
      </c>
      <c r="L126" s="31">
        <v>2</v>
      </c>
    </row>
    <row r="127" spans="1:12" x14ac:dyDescent="0.2">
      <c r="A127" s="63" t="s">
        <v>5750</v>
      </c>
      <c r="B127" s="30" t="s">
        <v>3140</v>
      </c>
      <c r="C127" s="30" t="s">
        <v>3141</v>
      </c>
      <c r="D127" s="30" t="s">
        <v>5475</v>
      </c>
      <c r="E127" s="30">
        <v>21</v>
      </c>
      <c r="F127" s="30">
        <v>-9</v>
      </c>
      <c r="G127" s="30">
        <v>8655.2000000000007</v>
      </c>
      <c r="H127" s="30">
        <v>8.4</v>
      </c>
      <c r="I127" s="30">
        <v>49</v>
      </c>
      <c r="J127" s="30">
        <v>-27.7</v>
      </c>
      <c r="K127" s="30">
        <v>6446</v>
      </c>
      <c r="L127" s="31">
        <v>0</v>
      </c>
    </row>
    <row r="128" spans="1:12" x14ac:dyDescent="0.2">
      <c r="A128" s="63" t="s">
        <v>5750</v>
      </c>
      <c r="B128" s="30" t="s">
        <v>3138</v>
      </c>
      <c r="C128" s="30" t="s">
        <v>3139</v>
      </c>
      <c r="D128" s="30" t="s">
        <v>5474</v>
      </c>
      <c r="E128" s="30">
        <v>29</v>
      </c>
      <c r="F128" s="30">
        <v>-50.5</v>
      </c>
      <c r="G128" s="30">
        <v>14141.6</v>
      </c>
      <c r="H128" s="30">
        <v>-49.7</v>
      </c>
      <c r="I128" s="30">
        <v>39</v>
      </c>
      <c r="J128" s="30">
        <v>6.2</v>
      </c>
      <c r="K128" s="30">
        <v>6544</v>
      </c>
      <c r="L128" s="31">
        <v>-1</v>
      </c>
    </row>
    <row r="129" spans="1:12" x14ac:dyDescent="0.2">
      <c r="A129" s="63" t="s">
        <v>5750</v>
      </c>
      <c r="B129" s="30" t="s">
        <v>3136</v>
      </c>
      <c r="C129" s="30" t="s">
        <v>3137</v>
      </c>
      <c r="D129" s="30" t="s">
        <v>5473</v>
      </c>
      <c r="E129" s="30">
        <v>25</v>
      </c>
      <c r="F129" s="30">
        <v>-29.7</v>
      </c>
      <c r="G129" s="30">
        <v>12127.4</v>
      </c>
      <c r="H129" s="30">
        <v>-28.3</v>
      </c>
      <c r="I129" s="30">
        <v>39</v>
      </c>
      <c r="J129" s="30">
        <v>6.2</v>
      </c>
      <c r="K129" s="30">
        <v>5756</v>
      </c>
      <c r="L129" s="31">
        <v>11</v>
      </c>
    </row>
    <row r="130" spans="1:12" x14ac:dyDescent="0.2">
      <c r="A130" s="63" t="s">
        <v>5750</v>
      </c>
      <c r="B130" s="30" t="s">
        <v>3134</v>
      </c>
      <c r="C130" s="30" t="s">
        <v>3135</v>
      </c>
      <c r="D130" s="30" t="s">
        <v>5472</v>
      </c>
      <c r="E130" s="30">
        <v>28</v>
      </c>
      <c r="F130" s="30">
        <v>-45.3</v>
      </c>
      <c r="G130" s="30">
        <v>14034.3</v>
      </c>
      <c r="H130" s="30">
        <v>-48.5</v>
      </c>
      <c r="I130" s="30">
        <v>41</v>
      </c>
      <c r="J130" s="30">
        <v>-0.6</v>
      </c>
      <c r="K130" s="30">
        <v>6208</v>
      </c>
      <c r="L130" s="31">
        <v>4</v>
      </c>
    </row>
    <row r="131" spans="1:12" x14ac:dyDescent="0.2">
      <c r="A131" s="63" t="s">
        <v>5750</v>
      </c>
      <c r="B131" s="30" t="s">
        <v>3132</v>
      </c>
      <c r="C131" s="30" t="s">
        <v>3133</v>
      </c>
      <c r="D131" s="30" t="s">
        <v>5322</v>
      </c>
      <c r="E131" s="30">
        <v>8</v>
      </c>
      <c r="F131" s="30">
        <v>58.5</v>
      </c>
      <c r="G131" s="30">
        <v>3334.8</v>
      </c>
      <c r="H131" s="30">
        <v>64.7</v>
      </c>
      <c r="I131" s="30">
        <v>33</v>
      </c>
      <c r="J131" s="30">
        <v>26.5</v>
      </c>
      <c r="K131" s="30">
        <v>6514</v>
      </c>
      <c r="L131" s="31">
        <v>-1</v>
      </c>
    </row>
    <row r="132" spans="1:12" x14ac:dyDescent="0.2">
      <c r="A132" s="63" t="s">
        <v>5750</v>
      </c>
      <c r="B132" s="30" t="s">
        <v>3130</v>
      </c>
      <c r="C132" s="30" t="s">
        <v>3131</v>
      </c>
      <c r="D132" s="30" t="s">
        <v>5471</v>
      </c>
      <c r="E132" s="30">
        <v>19</v>
      </c>
      <c r="F132" s="30">
        <v>1.4</v>
      </c>
      <c r="G132" s="30">
        <v>9951.7999999999993</v>
      </c>
      <c r="H132" s="30">
        <v>-5.3</v>
      </c>
      <c r="I132" s="30">
        <v>50</v>
      </c>
      <c r="J132" s="30">
        <v>-31.1</v>
      </c>
      <c r="K132" s="30">
        <v>5803</v>
      </c>
      <c r="L132" s="31">
        <v>10</v>
      </c>
    </row>
    <row r="133" spans="1:12" x14ac:dyDescent="0.2">
      <c r="A133" s="63" t="s">
        <v>5750</v>
      </c>
      <c r="B133" s="30" t="s">
        <v>3128</v>
      </c>
      <c r="C133" s="30" t="s">
        <v>3129</v>
      </c>
      <c r="D133" s="30" t="s">
        <v>5470</v>
      </c>
      <c r="E133" s="30">
        <v>20</v>
      </c>
      <c r="F133" s="30">
        <v>-3.8</v>
      </c>
      <c r="G133" s="30">
        <v>8287.6</v>
      </c>
      <c r="H133" s="30">
        <v>12.3</v>
      </c>
      <c r="I133" s="30">
        <v>47</v>
      </c>
      <c r="J133" s="30">
        <v>-21</v>
      </c>
      <c r="K133" s="30">
        <v>5920</v>
      </c>
      <c r="L133" s="31">
        <v>9</v>
      </c>
    </row>
    <row r="134" spans="1:12" x14ac:dyDescent="0.2">
      <c r="A134" s="63" t="s">
        <v>5750</v>
      </c>
      <c r="B134" s="30" t="s">
        <v>3126</v>
      </c>
      <c r="C134" s="30" t="s">
        <v>3127</v>
      </c>
      <c r="D134" s="30" t="s">
        <v>5469</v>
      </c>
      <c r="E134" s="30">
        <v>15</v>
      </c>
      <c r="F134" s="30">
        <v>22.2</v>
      </c>
      <c r="G134" s="30">
        <v>6840.3</v>
      </c>
      <c r="H134" s="30">
        <v>27.6</v>
      </c>
      <c r="I134" s="30">
        <v>30</v>
      </c>
      <c r="J134" s="30">
        <v>36.700000000000003</v>
      </c>
      <c r="K134" s="30">
        <v>5705</v>
      </c>
      <c r="L134" s="31">
        <v>12</v>
      </c>
    </row>
    <row r="135" spans="1:12" x14ac:dyDescent="0.2">
      <c r="A135" s="63" t="s">
        <v>5750</v>
      </c>
      <c r="B135" s="30" t="s">
        <v>3124</v>
      </c>
      <c r="C135" s="30" t="s">
        <v>3125</v>
      </c>
      <c r="D135" s="30" t="s">
        <v>5321</v>
      </c>
      <c r="E135" s="30">
        <v>12</v>
      </c>
      <c r="F135" s="30">
        <v>37.700000000000003</v>
      </c>
      <c r="G135" s="30">
        <v>3634.9</v>
      </c>
      <c r="H135" s="30">
        <v>61.5</v>
      </c>
      <c r="I135" s="30">
        <v>28</v>
      </c>
      <c r="J135" s="30">
        <v>43.5</v>
      </c>
      <c r="K135" s="30">
        <v>5500</v>
      </c>
      <c r="L135" s="31">
        <v>15</v>
      </c>
    </row>
    <row r="136" spans="1:12" x14ac:dyDescent="0.2">
      <c r="A136" s="63" t="s">
        <v>5750</v>
      </c>
      <c r="B136" s="30" t="s">
        <v>3122</v>
      </c>
      <c r="C136" s="30" t="s">
        <v>3123</v>
      </c>
      <c r="D136" s="30" t="s">
        <v>5320</v>
      </c>
      <c r="E136" s="30">
        <v>19</v>
      </c>
      <c r="F136" s="30">
        <v>1.4</v>
      </c>
      <c r="G136" s="30">
        <v>9175.4</v>
      </c>
      <c r="H136" s="30">
        <v>2.9</v>
      </c>
      <c r="I136" s="30">
        <v>42</v>
      </c>
      <c r="J136" s="30">
        <v>-4</v>
      </c>
      <c r="K136" s="30">
        <v>5555</v>
      </c>
      <c r="L136" s="31">
        <v>14</v>
      </c>
    </row>
    <row r="137" spans="1:12" x14ac:dyDescent="0.2">
      <c r="A137" s="63" t="s">
        <v>5750</v>
      </c>
      <c r="B137" s="30" t="s">
        <v>3120</v>
      </c>
      <c r="C137" s="30" t="s">
        <v>3121</v>
      </c>
      <c r="D137" s="30" t="s">
        <v>5468</v>
      </c>
      <c r="E137" s="30">
        <v>19</v>
      </c>
      <c r="F137" s="30">
        <v>1.4</v>
      </c>
      <c r="G137" s="30">
        <v>10343</v>
      </c>
      <c r="H137" s="30">
        <v>-9.5</v>
      </c>
      <c r="I137" s="30">
        <v>28</v>
      </c>
      <c r="J137" s="30">
        <v>43.5</v>
      </c>
      <c r="K137" s="30">
        <v>3987</v>
      </c>
      <c r="L137" s="31">
        <v>38</v>
      </c>
    </row>
    <row r="138" spans="1:12" x14ac:dyDescent="0.2">
      <c r="A138" s="63" t="s">
        <v>5750</v>
      </c>
      <c r="B138" s="30" t="s">
        <v>3118</v>
      </c>
      <c r="C138" s="30" t="s">
        <v>3119</v>
      </c>
      <c r="D138" s="30" t="s">
        <v>5467</v>
      </c>
      <c r="E138" s="30">
        <v>13</v>
      </c>
      <c r="F138" s="30">
        <v>32.5</v>
      </c>
      <c r="G138" s="30">
        <v>6952.6</v>
      </c>
      <c r="H138" s="30">
        <v>26.4</v>
      </c>
      <c r="I138" s="30">
        <v>31</v>
      </c>
      <c r="J138" s="30">
        <v>33.299999999999997</v>
      </c>
      <c r="K138" s="30">
        <v>4638</v>
      </c>
      <c r="L138" s="31">
        <v>28</v>
      </c>
    </row>
    <row r="139" spans="1:12" x14ac:dyDescent="0.2">
      <c r="A139" s="63" t="s">
        <v>5750</v>
      </c>
      <c r="B139" s="30" t="s">
        <v>3116</v>
      </c>
      <c r="C139" s="30" t="s">
        <v>3117</v>
      </c>
      <c r="D139" s="30" t="s">
        <v>5466</v>
      </c>
      <c r="E139" s="30">
        <v>23</v>
      </c>
      <c r="F139" s="30">
        <v>-19.3</v>
      </c>
      <c r="G139" s="30">
        <v>12845.9</v>
      </c>
      <c r="H139" s="30">
        <v>-35.9</v>
      </c>
      <c r="I139" s="30">
        <v>38</v>
      </c>
      <c r="J139" s="30">
        <v>9.6</v>
      </c>
      <c r="K139" s="30">
        <v>4756</v>
      </c>
      <c r="L139" s="31">
        <v>27</v>
      </c>
    </row>
    <row r="140" spans="1:12" x14ac:dyDescent="0.2">
      <c r="A140" s="63" t="s">
        <v>5750</v>
      </c>
      <c r="B140" s="30" t="s">
        <v>3114</v>
      </c>
      <c r="C140" s="30" t="s">
        <v>3115</v>
      </c>
      <c r="D140" s="30" t="s">
        <v>5465</v>
      </c>
      <c r="E140" s="30">
        <v>26</v>
      </c>
      <c r="F140" s="30">
        <v>-34.9</v>
      </c>
      <c r="G140" s="30">
        <v>13599.2</v>
      </c>
      <c r="H140" s="30">
        <v>-43.9</v>
      </c>
      <c r="I140" s="30">
        <v>29</v>
      </c>
      <c r="J140" s="30">
        <v>40.1</v>
      </c>
      <c r="K140" s="30">
        <v>5755</v>
      </c>
      <c r="L140" s="31">
        <v>11</v>
      </c>
    </row>
    <row r="141" spans="1:12" x14ac:dyDescent="0.2">
      <c r="A141" s="63" t="s">
        <v>5750</v>
      </c>
      <c r="B141" s="30" t="s">
        <v>3112</v>
      </c>
      <c r="C141" s="30" t="s">
        <v>3113</v>
      </c>
      <c r="D141" s="30" t="s">
        <v>5464</v>
      </c>
      <c r="E141" s="30">
        <v>19</v>
      </c>
      <c r="F141" s="30">
        <v>1.4</v>
      </c>
      <c r="G141" s="30">
        <v>8776.4</v>
      </c>
      <c r="H141" s="30">
        <v>7.1</v>
      </c>
      <c r="I141" s="30">
        <v>36</v>
      </c>
      <c r="J141" s="30">
        <v>16.3</v>
      </c>
      <c r="K141" s="30">
        <v>5723</v>
      </c>
      <c r="L141" s="31">
        <v>12</v>
      </c>
    </row>
    <row r="142" spans="1:12" x14ac:dyDescent="0.2">
      <c r="A142" s="63" t="s">
        <v>5750</v>
      </c>
      <c r="B142" s="30" t="s">
        <v>3110</v>
      </c>
      <c r="C142" s="30" t="s">
        <v>3111</v>
      </c>
      <c r="D142" s="30" t="s">
        <v>5463</v>
      </c>
      <c r="E142" s="30">
        <v>24</v>
      </c>
      <c r="F142" s="30">
        <v>-24.5</v>
      </c>
      <c r="G142" s="30">
        <v>11499</v>
      </c>
      <c r="H142" s="30">
        <v>-21.7</v>
      </c>
      <c r="I142" s="30">
        <v>41</v>
      </c>
      <c r="J142" s="30">
        <v>-0.6</v>
      </c>
      <c r="K142" s="30">
        <v>5888</v>
      </c>
      <c r="L142" s="31">
        <v>9</v>
      </c>
    </row>
    <row r="143" spans="1:12" x14ac:dyDescent="0.2">
      <c r="A143" s="63" t="s">
        <v>5750</v>
      </c>
      <c r="B143" s="30" t="s">
        <v>3108</v>
      </c>
      <c r="C143" s="30" t="s">
        <v>3109</v>
      </c>
      <c r="D143" s="30" t="s">
        <v>5462</v>
      </c>
      <c r="E143" s="30">
        <v>22</v>
      </c>
      <c r="F143" s="30">
        <v>-14.2</v>
      </c>
      <c r="G143" s="30">
        <v>8608.5</v>
      </c>
      <c r="H143" s="30">
        <v>8.9</v>
      </c>
      <c r="I143" s="30">
        <v>46</v>
      </c>
      <c r="J143" s="30">
        <v>-17.600000000000001</v>
      </c>
      <c r="K143" s="30">
        <v>6542</v>
      </c>
      <c r="L143" s="31">
        <v>-1</v>
      </c>
    </row>
    <row r="144" spans="1:12" x14ac:dyDescent="0.2">
      <c r="A144" s="63" t="s">
        <v>5750</v>
      </c>
      <c r="B144" s="30" t="s">
        <v>3106</v>
      </c>
      <c r="C144" s="30" t="s">
        <v>3107</v>
      </c>
      <c r="D144" s="30" t="s">
        <v>5461</v>
      </c>
      <c r="E144" s="30">
        <v>21</v>
      </c>
      <c r="F144" s="30">
        <v>-9</v>
      </c>
      <c r="G144" s="30">
        <v>10825.2</v>
      </c>
      <c r="H144" s="30">
        <v>-14.6</v>
      </c>
      <c r="I144" s="30">
        <v>39</v>
      </c>
      <c r="J144" s="30">
        <v>6.2</v>
      </c>
      <c r="K144" s="30">
        <v>6159</v>
      </c>
      <c r="L144" s="31">
        <v>5</v>
      </c>
    </row>
    <row r="145" spans="1:12" x14ac:dyDescent="0.2">
      <c r="A145" s="63" t="s">
        <v>5750</v>
      </c>
      <c r="B145" s="30" t="s">
        <v>3104</v>
      </c>
      <c r="C145" s="30" t="s">
        <v>3105</v>
      </c>
      <c r="D145" s="30" t="s">
        <v>5460</v>
      </c>
      <c r="E145" s="30">
        <v>20</v>
      </c>
      <c r="F145" s="30">
        <v>-3.8</v>
      </c>
      <c r="G145" s="30">
        <v>7987.5</v>
      </c>
      <c r="H145" s="30">
        <v>15.5</v>
      </c>
      <c r="I145" s="30">
        <v>51</v>
      </c>
      <c r="J145" s="30">
        <v>-34.5</v>
      </c>
      <c r="K145" s="30">
        <v>6750</v>
      </c>
      <c r="L145" s="31">
        <v>-4</v>
      </c>
    </row>
    <row r="146" spans="1:12" x14ac:dyDescent="0.2">
      <c r="A146" s="63" t="s">
        <v>5750</v>
      </c>
      <c r="B146" s="30" t="s">
        <v>3102</v>
      </c>
      <c r="C146" s="30" t="s">
        <v>3103</v>
      </c>
      <c r="D146" s="30" t="s">
        <v>5459</v>
      </c>
      <c r="E146" s="30">
        <v>20</v>
      </c>
      <c r="F146" s="30">
        <v>-3.8</v>
      </c>
      <c r="G146" s="30">
        <v>7476.5</v>
      </c>
      <c r="H146" s="30">
        <v>20.9</v>
      </c>
      <c r="I146" s="30">
        <v>58</v>
      </c>
      <c r="J146" s="30">
        <v>-58.3</v>
      </c>
      <c r="K146" s="30">
        <v>6601</v>
      </c>
      <c r="L146" s="31">
        <v>-2</v>
      </c>
    </row>
    <row r="147" spans="1:12" x14ac:dyDescent="0.2">
      <c r="A147" s="63" t="s">
        <v>5750</v>
      </c>
      <c r="B147" s="30" t="s">
        <v>3100</v>
      </c>
      <c r="C147" s="30" t="s">
        <v>3101</v>
      </c>
      <c r="D147" s="30" t="s">
        <v>5458</v>
      </c>
      <c r="E147" s="30">
        <v>13</v>
      </c>
      <c r="F147" s="30">
        <v>32.5</v>
      </c>
      <c r="G147" s="30">
        <v>6316.4</v>
      </c>
      <c r="H147" s="30">
        <v>33.200000000000003</v>
      </c>
      <c r="I147" s="30">
        <v>45</v>
      </c>
      <c r="J147" s="30">
        <v>-14.2</v>
      </c>
      <c r="K147" s="30">
        <v>7163</v>
      </c>
      <c r="L147" s="31">
        <v>-11</v>
      </c>
    </row>
    <row r="148" spans="1:12" x14ac:dyDescent="0.2">
      <c r="A148" s="63" t="s">
        <v>5750</v>
      </c>
      <c r="B148" s="30" t="s">
        <v>3098</v>
      </c>
      <c r="C148" s="30" t="s">
        <v>3099</v>
      </c>
      <c r="D148" s="30" t="s">
        <v>5457</v>
      </c>
      <c r="E148" s="30">
        <v>30</v>
      </c>
      <c r="F148" s="30">
        <v>-55.7</v>
      </c>
      <c r="G148" s="30">
        <v>14592.9</v>
      </c>
      <c r="H148" s="30">
        <v>-54.4</v>
      </c>
      <c r="I148" s="30">
        <v>52</v>
      </c>
      <c r="J148" s="30">
        <v>-37.9</v>
      </c>
      <c r="K148" s="30">
        <v>6290</v>
      </c>
      <c r="L148" s="31">
        <v>3</v>
      </c>
    </row>
    <row r="149" spans="1:12" x14ac:dyDescent="0.2">
      <c r="A149" s="63" t="s">
        <v>5750</v>
      </c>
      <c r="B149" s="30" t="s">
        <v>3096</v>
      </c>
      <c r="C149" s="30" t="s">
        <v>3097</v>
      </c>
      <c r="D149" s="30" t="s">
        <v>5456</v>
      </c>
      <c r="E149" s="30">
        <v>15</v>
      </c>
      <c r="F149" s="30">
        <v>22.2</v>
      </c>
      <c r="G149" s="30">
        <v>6650.2</v>
      </c>
      <c r="H149" s="30">
        <v>29.6</v>
      </c>
      <c r="I149" s="30">
        <v>39</v>
      </c>
      <c r="J149" s="30">
        <v>6.2</v>
      </c>
      <c r="K149" s="30">
        <v>5925</v>
      </c>
      <c r="L149" s="31">
        <v>8</v>
      </c>
    </row>
    <row r="150" spans="1:12" x14ac:dyDescent="0.2">
      <c r="A150" s="63" t="s">
        <v>5750</v>
      </c>
      <c r="B150" s="30" t="s">
        <v>3094</v>
      </c>
      <c r="C150" s="30" t="s">
        <v>3095</v>
      </c>
      <c r="D150" s="30" t="s">
        <v>5319</v>
      </c>
      <c r="E150" s="30">
        <v>14</v>
      </c>
      <c r="F150" s="30">
        <v>27.4</v>
      </c>
      <c r="G150" s="30">
        <v>7511.2</v>
      </c>
      <c r="H150" s="30">
        <v>20.5</v>
      </c>
      <c r="I150" s="30">
        <v>55</v>
      </c>
      <c r="J150" s="30">
        <v>-48.1</v>
      </c>
      <c r="K150" s="30">
        <v>5733</v>
      </c>
      <c r="L150" s="31">
        <v>11</v>
      </c>
    </row>
    <row r="151" spans="1:12" x14ac:dyDescent="0.2">
      <c r="A151" s="63" t="s">
        <v>5750</v>
      </c>
      <c r="B151" s="30" t="s">
        <v>3092</v>
      </c>
      <c r="C151" s="30" t="s">
        <v>3093</v>
      </c>
      <c r="D151" s="30" t="s">
        <v>5455</v>
      </c>
      <c r="E151" s="30">
        <v>23</v>
      </c>
      <c r="F151" s="30">
        <v>-19.3</v>
      </c>
      <c r="G151" s="30">
        <v>10290.200000000001</v>
      </c>
      <c r="H151" s="30">
        <v>-8.9</v>
      </c>
      <c r="I151" s="30">
        <v>30</v>
      </c>
      <c r="J151" s="30">
        <v>36.700000000000003</v>
      </c>
      <c r="K151" s="30">
        <v>5600</v>
      </c>
      <c r="L151" s="31">
        <v>13</v>
      </c>
    </row>
    <row r="152" spans="1:12" x14ac:dyDescent="0.2">
      <c r="A152" s="63" t="s">
        <v>5750</v>
      </c>
      <c r="B152" s="30" t="s">
        <v>3090</v>
      </c>
      <c r="C152" s="30" t="s">
        <v>3091</v>
      </c>
      <c r="D152" s="30" t="s">
        <v>5454</v>
      </c>
      <c r="E152" s="30">
        <v>20</v>
      </c>
      <c r="F152" s="30">
        <v>-3.8</v>
      </c>
      <c r="G152" s="30">
        <v>8677.4</v>
      </c>
      <c r="H152" s="30">
        <v>8.1999999999999993</v>
      </c>
      <c r="I152" s="30">
        <v>40</v>
      </c>
      <c r="J152" s="30">
        <v>2.8</v>
      </c>
      <c r="K152" s="30">
        <v>5975</v>
      </c>
      <c r="L152" s="31">
        <v>8</v>
      </c>
    </row>
    <row r="153" spans="1:12" x14ac:dyDescent="0.2">
      <c r="A153" s="63" t="s">
        <v>5750</v>
      </c>
      <c r="B153" s="30" t="s">
        <v>3088</v>
      </c>
      <c r="C153" s="30" t="s">
        <v>3089</v>
      </c>
      <c r="D153" s="30" t="s">
        <v>5453</v>
      </c>
      <c r="E153" s="30">
        <v>20</v>
      </c>
      <c r="F153" s="30">
        <v>-3.8</v>
      </c>
      <c r="G153" s="30">
        <v>10259.700000000001</v>
      </c>
      <c r="H153" s="30">
        <v>-8.6</v>
      </c>
      <c r="I153" s="30">
        <v>36</v>
      </c>
      <c r="J153" s="30">
        <v>16.3</v>
      </c>
      <c r="K153" s="30">
        <v>5657</v>
      </c>
      <c r="L153" s="31">
        <v>13</v>
      </c>
    </row>
    <row r="154" spans="1:12" x14ac:dyDescent="0.2">
      <c r="A154" s="63" t="s">
        <v>5750</v>
      </c>
      <c r="B154" s="30" t="s">
        <v>3086</v>
      </c>
      <c r="C154" s="30" t="s">
        <v>3087</v>
      </c>
      <c r="D154" s="30" t="s">
        <v>5452</v>
      </c>
      <c r="E154" s="30">
        <v>17</v>
      </c>
      <c r="F154" s="30">
        <v>11.8</v>
      </c>
      <c r="G154" s="30">
        <v>7256.4</v>
      </c>
      <c r="H154" s="30">
        <v>23.2</v>
      </c>
      <c r="I154" s="30">
        <v>33</v>
      </c>
      <c r="J154" s="30">
        <v>26.5</v>
      </c>
      <c r="K154" s="30">
        <v>6552</v>
      </c>
      <c r="L154" s="31">
        <v>-1</v>
      </c>
    </row>
    <row r="155" spans="1:12" x14ac:dyDescent="0.2">
      <c r="A155" s="63" t="s">
        <v>5750</v>
      </c>
      <c r="B155" s="30" t="s">
        <v>3084</v>
      </c>
      <c r="C155" s="30" t="s">
        <v>3085</v>
      </c>
      <c r="D155" s="30" t="s">
        <v>5451</v>
      </c>
      <c r="E155" s="30">
        <v>17</v>
      </c>
      <c r="F155" s="30">
        <v>11.8</v>
      </c>
      <c r="G155" s="30">
        <v>9306.2999999999993</v>
      </c>
      <c r="H155" s="30">
        <v>1.5</v>
      </c>
      <c r="I155" s="30">
        <v>32</v>
      </c>
      <c r="J155" s="30">
        <v>29.9</v>
      </c>
      <c r="K155" s="30">
        <v>7376</v>
      </c>
      <c r="L155" s="31">
        <v>-14</v>
      </c>
    </row>
    <row r="156" spans="1:12" x14ac:dyDescent="0.2">
      <c r="A156" s="63" t="s">
        <v>5750</v>
      </c>
      <c r="B156" s="30" t="s">
        <v>3082</v>
      </c>
      <c r="C156" s="30" t="s">
        <v>3083</v>
      </c>
      <c r="D156" s="30" t="s">
        <v>5450</v>
      </c>
      <c r="E156" s="30">
        <v>25</v>
      </c>
      <c r="F156" s="30">
        <v>-29.7</v>
      </c>
      <c r="G156" s="30">
        <v>12653.6</v>
      </c>
      <c r="H156" s="30">
        <v>-33.9</v>
      </c>
      <c r="I156" s="30">
        <v>52</v>
      </c>
      <c r="J156" s="30">
        <v>-37.9</v>
      </c>
      <c r="K156" s="30">
        <v>8203</v>
      </c>
      <c r="L156" s="31">
        <v>-27</v>
      </c>
    </row>
    <row r="157" spans="1:12" x14ac:dyDescent="0.2">
      <c r="A157" s="63" t="s">
        <v>5750</v>
      </c>
      <c r="B157" s="30" t="s">
        <v>3080</v>
      </c>
      <c r="C157" s="30" t="s">
        <v>3081</v>
      </c>
      <c r="D157" s="30" t="s">
        <v>5449</v>
      </c>
      <c r="E157" s="30">
        <v>28</v>
      </c>
      <c r="F157" s="30">
        <v>-45.3</v>
      </c>
      <c r="G157" s="30">
        <v>11857.8</v>
      </c>
      <c r="H157" s="30">
        <v>-25.5</v>
      </c>
      <c r="I157" s="30">
        <v>53</v>
      </c>
      <c r="J157" s="30">
        <v>-41.3</v>
      </c>
      <c r="K157" s="30">
        <v>6673</v>
      </c>
      <c r="L157" s="31">
        <v>-3</v>
      </c>
    </row>
    <row r="158" spans="1:12" x14ac:dyDescent="0.2">
      <c r="A158" s="63" t="s">
        <v>5750</v>
      </c>
      <c r="B158" s="30" t="s">
        <v>3078</v>
      </c>
      <c r="C158" s="30" t="s">
        <v>3079</v>
      </c>
      <c r="D158" s="30" t="s">
        <v>5448</v>
      </c>
      <c r="E158" s="30">
        <v>19</v>
      </c>
      <c r="F158" s="30">
        <v>1.4</v>
      </c>
      <c r="G158" s="30">
        <v>9404.7999999999993</v>
      </c>
      <c r="H158" s="30">
        <v>0.5</v>
      </c>
      <c r="I158" s="30">
        <v>36</v>
      </c>
      <c r="J158" s="30">
        <v>16.3</v>
      </c>
      <c r="K158" s="30">
        <v>6315</v>
      </c>
      <c r="L158" s="31">
        <v>2</v>
      </c>
    </row>
    <row r="159" spans="1:12" x14ac:dyDescent="0.2">
      <c r="A159" s="63" t="s">
        <v>5750</v>
      </c>
      <c r="B159" s="30" t="s">
        <v>3076</v>
      </c>
      <c r="C159" s="30" t="s">
        <v>3077</v>
      </c>
      <c r="D159" s="30" t="s">
        <v>5447</v>
      </c>
      <c r="E159" s="30">
        <v>29</v>
      </c>
      <c r="F159" s="30">
        <v>-50.5</v>
      </c>
      <c r="G159" s="30">
        <v>11972.9</v>
      </c>
      <c r="H159" s="30">
        <v>-26.7</v>
      </c>
      <c r="I159" s="30">
        <v>50</v>
      </c>
      <c r="J159" s="30">
        <v>-31.1</v>
      </c>
      <c r="K159" s="30">
        <v>5975</v>
      </c>
      <c r="L159" s="31">
        <v>8</v>
      </c>
    </row>
    <row r="160" spans="1:12" x14ac:dyDescent="0.2">
      <c r="A160" s="63" t="s">
        <v>5750</v>
      </c>
      <c r="B160" s="30" t="s">
        <v>3074</v>
      </c>
      <c r="C160" s="30" t="s">
        <v>3075</v>
      </c>
      <c r="D160" s="30" t="s">
        <v>5446</v>
      </c>
      <c r="E160" s="30">
        <v>18</v>
      </c>
      <c r="F160" s="30">
        <v>6.6</v>
      </c>
      <c r="G160" s="30">
        <v>6573</v>
      </c>
      <c r="H160" s="30">
        <v>30.4</v>
      </c>
      <c r="I160" s="30">
        <v>50</v>
      </c>
      <c r="J160" s="30">
        <v>-31.1</v>
      </c>
      <c r="K160" s="30">
        <v>6584</v>
      </c>
      <c r="L160" s="31">
        <v>-2</v>
      </c>
    </row>
    <row r="161" spans="1:12" x14ac:dyDescent="0.2">
      <c r="A161" s="63" t="s">
        <v>5750</v>
      </c>
      <c r="B161" s="30" t="s">
        <v>3072</v>
      </c>
      <c r="C161" s="30" t="s">
        <v>3073</v>
      </c>
      <c r="D161" s="30" t="s">
        <v>5445</v>
      </c>
      <c r="E161" s="30">
        <v>16</v>
      </c>
      <c r="F161" s="30">
        <v>17</v>
      </c>
      <c r="G161" s="30">
        <v>7885.8</v>
      </c>
      <c r="H161" s="30">
        <v>16.5</v>
      </c>
      <c r="I161" s="30">
        <v>48</v>
      </c>
      <c r="J161" s="30">
        <v>-24.4</v>
      </c>
      <c r="K161" s="30">
        <v>5575</v>
      </c>
      <c r="L161" s="31">
        <v>14</v>
      </c>
    </row>
    <row r="162" spans="1:12" x14ac:dyDescent="0.2">
      <c r="A162" s="63" t="s">
        <v>5750</v>
      </c>
      <c r="B162" s="30" t="s">
        <v>3070</v>
      </c>
      <c r="C162" s="30" t="s">
        <v>3071</v>
      </c>
      <c r="D162" s="30" t="s">
        <v>5444</v>
      </c>
      <c r="E162" s="30">
        <v>30</v>
      </c>
      <c r="F162" s="30">
        <v>-55.7</v>
      </c>
      <c r="G162" s="30">
        <v>13662.1</v>
      </c>
      <c r="H162" s="30">
        <v>-44.6</v>
      </c>
      <c r="I162" s="30">
        <v>67</v>
      </c>
      <c r="J162" s="30">
        <v>-88.8</v>
      </c>
      <c r="K162" s="30">
        <v>6131</v>
      </c>
      <c r="L162" s="31">
        <v>5</v>
      </c>
    </row>
    <row r="163" spans="1:12" x14ac:dyDescent="0.2">
      <c r="A163" s="63" t="s">
        <v>5750</v>
      </c>
      <c r="B163" s="30" t="s">
        <v>3068</v>
      </c>
      <c r="C163" s="30" t="s">
        <v>3069</v>
      </c>
      <c r="D163" s="30" t="s">
        <v>5443</v>
      </c>
      <c r="E163" s="30">
        <v>30</v>
      </c>
      <c r="F163" s="30">
        <v>-55.7</v>
      </c>
      <c r="G163" s="30">
        <v>12209.2</v>
      </c>
      <c r="H163" s="30">
        <v>-29.2</v>
      </c>
      <c r="I163" s="30">
        <v>59</v>
      </c>
      <c r="J163" s="30">
        <v>-61.7</v>
      </c>
      <c r="K163" s="30">
        <v>5572</v>
      </c>
      <c r="L163" s="31">
        <v>14</v>
      </c>
    </row>
    <row r="164" spans="1:12" x14ac:dyDescent="0.2">
      <c r="A164" s="63" t="s">
        <v>5750</v>
      </c>
      <c r="B164" s="30" t="s">
        <v>3066</v>
      </c>
      <c r="C164" s="30" t="s">
        <v>3067</v>
      </c>
      <c r="D164" s="30" t="s">
        <v>5318</v>
      </c>
      <c r="E164" s="30">
        <v>26</v>
      </c>
      <c r="F164" s="30">
        <v>-34.9</v>
      </c>
      <c r="G164" s="30">
        <v>11835.6</v>
      </c>
      <c r="H164" s="30">
        <v>-25.2</v>
      </c>
      <c r="I164" s="30">
        <v>48</v>
      </c>
      <c r="J164" s="30">
        <v>-24.4</v>
      </c>
      <c r="K164" s="30">
        <v>5763</v>
      </c>
      <c r="L164" s="31">
        <v>11</v>
      </c>
    </row>
    <row r="165" spans="1:12" x14ac:dyDescent="0.2">
      <c r="A165" s="63" t="s">
        <v>5750</v>
      </c>
      <c r="B165" s="30" t="s">
        <v>3064</v>
      </c>
      <c r="C165" s="30" t="s">
        <v>3065</v>
      </c>
      <c r="D165" s="30" t="s">
        <v>5442</v>
      </c>
      <c r="E165" s="30">
        <v>26</v>
      </c>
      <c r="F165" s="30">
        <v>-34.9</v>
      </c>
      <c r="G165" s="30">
        <v>11936.9</v>
      </c>
      <c r="H165" s="30">
        <v>-26.3</v>
      </c>
      <c r="I165" s="30">
        <v>59</v>
      </c>
      <c r="J165" s="30">
        <v>-61.7</v>
      </c>
      <c r="K165" s="30">
        <v>5917</v>
      </c>
      <c r="L165" s="31">
        <v>9</v>
      </c>
    </row>
    <row r="166" spans="1:12" x14ac:dyDescent="0.2">
      <c r="A166" s="63" t="s">
        <v>5750</v>
      </c>
      <c r="B166" s="30" t="s">
        <v>3062</v>
      </c>
      <c r="C166" s="30" t="s">
        <v>3063</v>
      </c>
      <c r="D166" s="30" t="s">
        <v>5441</v>
      </c>
      <c r="E166" s="30">
        <v>20</v>
      </c>
      <c r="F166" s="30">
        <v>-3.8</v>
      </c>
      <c r="G166" s="30">
        <v>9723.7999999999993</v>
      </c>
      <c r="H166" s="30">
        <v>-2.9</v>
      </c>
      <c r="I166" s="30">
        <v>35</v>
      </c>
      <c r="J166" s="30">
        <v>19.7</v>
      </c>
      <c r="K166" s="30">
        <v>5376</v>
      </c>
      <c r="L166" s="31">
        <v>17</v>
      </c>
    </row>
    <row r="167" spans="1:12" x14ac:dyDescent="0.2">
      <c r="A167" s="63" t="s">
        <v>5750</v>
      </c>
      <c r="B167" s="30" t="s">
        <v>3060</v>
      </c>
      <c r="C167" s="30" t="s">
        <v>3061</v>
      </c>
      <c r="D167" s="30" t="s">
        <v>5440</v>
      </c>
      <c r="E167" s="30">
        <v>28</v>
      </c>
      <c r="F167" s="30">
        <v>-45.3</v>
      </c>
      <c r="G167" s="30">
        <v>13078.1</v>
      </c>
      <c r="H167" s="30">
        <v>-38.4</v>
      </c>
      <c r="I167" s="30">
        <v>67</v>
      </c>
      <c r="J167" s="30">
        <v>-88.8</v>
      </c>
      <c r="K167" s="30">
        <v>5874</v>
      </c>
      <c r="L167" s="31">
        <v>9</v>
      </c>
    </row>
    <row r="168" spans="1:12" x14ac:dyDescent="0.2">
      <c r="A168" s="63" t="s">
        <v>5750</v>
      </c>
      <c r="B168" s="30" t="s">
        <v>3058</v>
      </c>
      <c r="C168" s="30" t="s">
        <v>3059</v>
      </c>
      <c r="D168" s="30" t="s">
        <v>5439</v>
      </c>
      <c r="E168" s="30">
        <v>17</v>
      </c>
      <c r="F168" s="30">
        <v>11.8</v>
      </c>
      <c r="G168" s="30">
        <v>6621.6</v>
      </c>
      <c r="H168" s="30">
        <v>29.9</v>
      </c>
      <c r="I168" s="30">
        <v>40</v>
      </c>
      <c r="J168" s="30">
        <v>2.8</v>
      </c>
      <c r="K168" s="30">
        <v>5047</v>
      </c>
      <c r="L168" s="31">
        <v>22</v>
      </c>
    </row>
    <row r="169" spans="1:12" x14ac:dyDescent="0.2">
      <c r="A169" s="63" t="s">
        <v>5750</v>
      </c>
      <c r="B169" s="30" t="s">
        <v>3056</v>
      </c>
      <c r="C169" s="30" t="s">
        <v>3057</v>
      </c>
      <c r="D169" s="30" t="s">
        <v>5438</v>
      </c>
      <c r="E169" s="30">
        <v>24</v>
      </c>
      <c r="F169" s="30">
        <v>-24.5</v>
      </c>
      <c r="G169" s="30">
        <v>12526.9</v>
      </c>
      <c r="H169" s="30">
        <v>-32.6</v>
      </c>
      <c r="I169" s="30">
        <v>46</v>
      </c>
      <c r="J169" s="30">
        <v>-17.600000000000001</v>
      </c>
      <c r="K169" s="30">
        <v>5069</v>
      </c>
      <c r="L169" s="31">
        <v>22</v>
      </c>
    </row>
    <row r="170" spans="1:12" x14ac:dyDescent="0.2">
      <c r="A170" s="63" t="s">
        <v>5750</v>
      </c>
      <c r="B170" s="30" t="s">
        <v>3054</v>
      </c>
      <c r="C170" s="30" t="s">
        <v>3055</v>
      </c>
      <c r="D170" s="30" t="s">
        <v>5437</v>
      </c>
      <c r="E170" s="30">
        <v>10</v>
      </c>
      <c r="F170" s="30">
        <v>48.1</v>
      </c>
      <c r="G170" s="30">
        <v>3997</v>
      </c>
      <c r="H170" s="30">
        <v>57.7</v>
      </c>
      <c r="I170" s="30">
        <v>39</v>
      </c>
      <c r="J170" s="30">
        <v>6.2</v>
      </c>
      <c r="K170" s="30">
        <v>5648</v>
      </c>
      <c r="L170" s="31">
        <v>13</v>
      </c>
    </row>
    <row r="171" spans="1:12" x14ac:dyDescent="0.2">
      <c r="A171" s="63" t="s">
        <v>5750</v>
      </c>
      <c r="B171" s="30" t="s">
        <v>3052</v>
      </c>
      <c r="C171" s="30" t="s">
        <v>3053</v>
      </c>
      <c r="D171" s="30" t="s">
        <v>5436</v>
      </c>
      <c r="E171" s="30">
        <v>29</v>
      </c>
      <c r="F171" s="30">
        <v>-50.5</v>
      </c>
      <c r="G171" s="30">
        <v>17125.400000000001</v>
      </c>
      <c r="H171" s="30">
        <v>-81.2</v>
      </c>
      <c r="I171" s="30">
        <v>42</v>
      </c>
      <c r="J171" s="30">
        <v>-4</v>
      </c>
      <c r="K171" s="30">
        <v>7013</v>
      </c>
      <c r="L171" s="31">
        <v>-8</v>
      </c>
    </row>
    <row r="172" spans="1:12" x14ac:dyDescent="0.2">
      <c r="A172" s="63" t="s">
        <v>5750</v>
      </c>
      <c r="B172" s="30" t="s">
        <v>3050</v>
      </c>
      <c r="C172" s="30" t="s">
        <v>3051</v>
      </c>
      <c r="D172" s="30" t="s">
        <v>5435</v>
      </c>
      <c r="E172" s="30">
        <v>42</v>
      </c>
      <c r="F172" s="30">
        <v>-117.9</v>
      </c>
      <c r="G172" s="30">
        <v>26359.1</v>
      </c>
      <c r="H172" s="30">
        <v>-178.9</v>
      </c>
      <c r="I172" s="30">
        <v>56</v>
      </c>
      <c r="J172" s="30">
        <v>-51.5</v>
      </c>
      <c r="K172" s="30">
        <v>8078</v>
      </c>
      <c r="L172" s="31">
        <v>-25</v>
      </c>
    </row>
    <row r="173" spans="1:12" x14ac:dyDescent="0.2">
      <c r="A173" s="63" t="s">
        <v>5750</v>
      </c>
      <c r="B173" s="30" t="s">
        <v>3048</v>
      </c>
      <c r="C173" s="30" t="s">
        <v>3049</v>
      </c>
      <c r="D173" s="30" t="s">
        <v>5434</v>
      </c>
      <c r="E173" s="30">
        <v>26</v>
      </c>
      <c r="F173" s="30">
        <v>-34.9</v>
      </c>
      <c r="G173" s="30">
        <v>10366.1</v>
      </c>
      <c r="H173" s="30">
        <v>-9.6999999999999993</v>
      </c>
      <c r="I173" s="30">
        <v>55</v>
      </c>
      <c r="J173" s="30">
        <v>-48.1</v>
      </c>
      <c r="K173" s="30">
        <v>7059</v>
      </c>
      <c r="L173" s="31">
        <v>-9</v>
      </c>
    </row>
    <row r="174" spans="1:12" x14ac:dyDescent="0.2">
      <c r="A174" s="63" t="s">
        <v>5750</v>
      </c>
      <c r="B174" s="30" t="s">
        <v>3046</v>
      </c>
      <c r="C174" s="30" t="s">
        <v>3047</v>
      </c>
      <c r="D174" s="30" t="s">
        <v>5433</v>
      </c>
      <c r="E174" s="30">
        <v>25</v>
      </c>
      <c r="F174" s="30">
        <v>-29.7</v>
      </c>
      <c r="G174" s="30">
        <v>12644.3</v>
      </c>
      <c r="H174" s="30">
        <v>-33.799999999999997</v>
      </c>
      <c r="I174" s="30">
        <v>56</v>
      </c>
      <c r="J174" s="30">
        <v>-51.5</v>
      </c>
      <c r="K174" s="30">
        <v>6617</v>
      </c>
      <c r="L174" s="31">
        <v>-2</v>
      </c>
    </row>
    <row r="175" spans="1:12" x14ac:dyDescent="0.2">
      <c r="A175" s="63" t="s">
        <v>5750</v>
      </c>
      <c r="B175" s="30" t="s">
        <v>3044</v>
      </c>
      <c r="C175" s="30" t="s">
        <v>3045</v>
      </c>
      <c r="D175" s="30" t="s">
        <v>5432</v>
      </c>
      <c r="E175" s="30">
        <v>25</v>
      </c>
      <c r="F175" s="30">
        <v>-29.7</v>
      </c>
      <c r="G175" s="30">
        <v>11836.1</v>
      </c>
      <c r="H175" s="30">
        <v>-25.3</v>
      </c>
      <c r="I175" s="30">
        <v>49</v>
      </c>
      <c r="J175" s="30">
        <v>-27.7</v>
      </c>
      <c r="K175" s="30">
        <v>6624</v>
      </c>
      <c r="L175" s="31">
        <v>-2</v>
      </c>
    </row>
    <row r="176" spans="1:12" x14ac:dyDescent="0.2">
      <c r="A176" s="63" t="s">
        <v>5750</v>
      </c>
      <c r="B176" s="30" t="s">
        <v>3042</v>
      </c>
      <c r="C176" s="30" t="s">
        <v>3043</v>
      </c>
      <c r="D176" s="30" t="s">
        <v>5431</v>
      </c>
      <c r="E176" s="30">
        <v>23</v>
      </c>
      <c r="F176" s="30">
        <v>-19.3</v>
      </c>
      <c r="G176" s="30">
        <v>9342.7999999999993</v>
      </c>
      <c r="H176" s="30">
        <v>1.1000000000000001</v>
      </c>
      <c r="I176" s="30">
        <v>47</v>
      </c>
      <c r="J176" s="30">
        <v>-21</v>
      </c>
      <c r="K176" s="30">
        <v>5867</v>
      </c>
      <c r="L176" s="31">
        <v>9</v>
      </c>
    </row>
    <row r="177" spans="1:12" x14ac:dyDescent="0.2">
      <c r="A177" s="63" t="s">
        <v>5750</v>
      </c>
      <c r="B177" s="30" t="s">
        <v>3040</v>
      </c>
      <c r="C177" s="30" t="s">
        <v>3041</v>
      </c>
      <c r="D177" s="30" t="s">
        <v>5430</v>
      </c>
      <c r="E177" s="30">
        <v>29</v>
      </c>
      <c r="F177" s="30">
        <v>-50.5</v>
      </c>
      <c r="G177" s="30">
        <v>12482</v>
      </c>
      <c r="H177" s="30">
        <v>-32.1</v>
      </c>
      <c r="I177" s="30">
        <v>57</v>
      </c>
      <c r="J177" s="30">
        <v>-54.9</v>
      </c>
      <c r="K177" s="30">
        <v>6154</v>
      </c>
      <c r="L177" s="31">
        <v>5</v>
      </c>
    </row>
    <row r="178" spans="1:12" x14ac:dyDescent="0.2">
      <c r="A178" s="63" t="s">
        <v>5750</v>
      </c>
      <c r="B178" s="30" t="s">
        <v>3038</v>
      </c>
      <c r="C178" s="30" t="s">
        <v>3039</v>
      </c>
      <c r="D178" s="30" t="s">
        <v>5429</v>
      </c>
      <c r="E178" s="30">
        <v>33</v>
      </c>
      <c r="F178" s="30">
        <v>-71.2</v>
      </c>
      <c r="G178" s="30">
        <v>13445.2</v>
      </c>
      <c r="H178" s="30">
        <v>-42.3</v>
      </c>
      <c r="I178" s="30">
        <v>57</v>
      </c>
      <c r="J178" s="30">
        <v>-54.9</v>
      </c>
      <c r="K178" s="30">
        <v>5731</v>
      </c>
      <c r="L178" s="31">
        <v>11</v>
      </c>
    </row>
    <row r="179" spans="1:12" x14ac:dyDescent="0.2">
      <c r="A179" s="63" t="s">
        <v>5750</v>
      </c>
      <c r="B179" s="30" t="s">
        <v>3036</v>
      </c>
      <c r="C179" s="30" t="s">
        <v>3037</v>
      </c>
      <c r="D179" s="30" t="s">
        <v>5428</v>
      </c>
      <c r="E179" s="30">
        <v>23</v>
      </c>
      <c r="F179" s="30">
        <v>-19.3</v>
      </c>
      <c r="G179" s="30">
        <v>8882.7000000000007</v>
      </c>
      <c r="H179" s="30">
        <v>6</v>
      </c>
      <c r="I179" s="30">
        <v>52</v>
      </c>
      <c r="J179" s="30">
        <v>-37.9</v>
      </c>
      <c r="K179" s="30">
        <v>6412</v>
      </c>
      <c r="L179" s="31">
        <v>1</v>
      </c>
    </row>
    <row r="180" spans="1:12" x14ac:dyDescent="0.2">
      <c r="A180" s="63" t="s">
        <v>5750</v>
      </c>
      <c r="B180" s="30" t="s">
        <v>3034</v>
      </c>
      <c r="C180" s="30" t="s">
        <v>3035</v>
      </c>
      <c r="D180" s="30" t="s">
        <v>5427</v>
      </c>
      <c r="E180" s="30">
        <v>21</v>
      </c>
      <c r="F180" s="30">
        <v>-9</v>
      </c>
      <c r="G180" s="30">
        <v>9633.6</v>
      </c>
      <c r="H180" s="30">
        <v>-1.9</v>
      </c>
      <c r="I180" s="30">
        <v>50</v>
      </c>
      <c r="J180" s="30">
        <v>-31.1</v>
      </c>
      <c r="K180" s="30">
        <v>5732</v>
      </c>
      <c r="L180" s="31">
        <v>11</v>
      </c>
    </row>
    <row r="181" spans="1:12" x14ac:dyDescent="0.2">
      <c r="A181" s="63" t="s">
        <v>5750</v>
      </c>
      <c r="B181" s="30" t="s">
        <v>3032</v>
      </c>
      <c r="C181" s="30" t="s">
        <v>3033</v>
      </c>
      <c r="D181" s="30" t="s">
        <v>5426</v>
      </c>
      <c r="E181" s="30">
        <v>22</v>
      </c>
      <c r="F181" s="30">
        <v>-14.2</v>
      </c>
      <c r="G181" s="30">
        <v>10256</v>
      </c>
      <c r="H181" s="30">
        <v>-8.5</v>
      </c>
      <c r="I181" s="30">
        <v>32</v>
      </c>
      <c r="J181" s="30">
        <v>29.9</v>
      </c>
      <c r="K181" s="30">
        <v>5884</v>
      </c>
      <c r="L181" s="31">
        <v>9</v>
      </c>
    </row>
    <row r="182" spans="1:12" x14ac:dyDescent="0.2">
      <c r="A182" s="63" t="s">
        <v>5750</v>
      </c>
      <c r="B182" s="30" t="s">
        <v>3030</v>
      </c>
      <c r="C182" s="30" t="s">
        <v>3031</v>
      </c>
      <c r="D182" s="30" t="s">
        <v>5425</v>
      </c>
      <c r="E182" s="30">
        <v>22</v>
      </c>
      <c r="F182" s="30">
        <v>-14.2</v>
      </c>
      <c r="G182" s="30">
        <v>9490.7999999999993</v>
      </c>
      <c r="H182" s="30">
        <v>-0.4</v>
      </c>
      <c r="I182" s="30">
        <v>42</v>
      </c>
      <c r="J182" s="30">
        <v>-4</v>
      </c>
      <c r="K182" s="30">
        <v>5349</v>
      </c>
      <c r="L182" s="31">
        <v>17</v>
      </c>
    </row>
    <row r="183" spans="1:12" x14ac:dyDescent="0.2">
      <c r="A183" s="63" t="s">
        <v>5750</v>
      </c>
      <c r="B183" s="30" t="s">
        <v>3028</v>
      </c>
      <c r="C183" s="30" t="s">
        <v>3029</v>
      </c>
      <c r="D183" s="30" t="s">
        <v>5424</v>
      </c>
      <c r="E183" s="30">
        <v>21</v>
      </c>
      <c r="F183" s="30">
        <v>-9</v>
      </c>
      <c r="G183" s="30">
        <v>10470.1</v>
      </c>
      <c r="H183" s="30">
        <v>-10.8</v>
      </c>
      <c r="I183" s="30">
        <v>47</v>
      </c>
      <c r="J183" s="30">
        <v>-21</v>
      </c>
      <c r="K183" s="30">
        <v>5788</v>
      </c>
      <c r="L183" s="31">
        <v>11</v>
      </c>
    </row>
    <row r="184" spans="1:12" x14ac:dyDescent="0.2">
      <c r="A184" s="63" t="s">
        <v>5750</v>
      </c>
      <c r="B184" s="30" t="s">
        <v>3026</v>
      </c>
      <c r="C184" s="30" t="s">
        <v>3027</v>
      </c>
      <c r="D184" s="30" t="s">
        <v>5423</v>
      </c>
      <c r="E184" s="30">
        <v>27</v>
      </c>
      <c r="F184" s="30">
        <v>-40.1</v>
      </c>
      <c r="G184" s="30">
        <v>12212.4</v>
      </c>
      <c r="H184" s="30">
        <v>-29.2</v>
      </c>
      <c r="I184" s="30">
        <v>46</v>
      </c>
      <c r="J184" s="30">
        <v>-17.600000000000001</v>
      </c>
      <c r="K184" s="30">
        <v>5600</v>
      </c>
      <c r="L184" s="31">
        <v>13</v>
      </c>
    </row>
    <row r="185" spans="1:12" x14ac:dyDescent="0.2">
      <c r="A185" s="63" t="s">
        <v>5750</v>
      </c>
      <c r="B185" s="30" t="s">
        <v>3024</v>
      </c>
      <c r="C185" s="30" t="s">
        <v>3025</v>
      </c>
      <c r="D185" s="30" t="s">
        <v>5317</v>
      </c>
      <c r="E185" s="30">
        <v>7</v>
      </c>
      <c r="F185" s="30">
        <v>63.7</v>
      </c>
      <c r="G185" s="30">
        <v>3201.2</v>
      </c>
      <c r="H185" s="30">
        <v>66.099999999999994</v>
      </c>
      <c r="I185" s="30">
        <v>44</v>
      </c>
      <c r="J185" s="30">
        <v>-10.8</v>
      </c>
      <c r="K185" s="30">
        <v>5825</v>
      </c>
      <c r="L185" s="31">
        <v>10</v>
      </c>
    </row>
    <row r="186" spans="1:12" x14ac:dyDescent="0.2">
      <c r="A186" s="63" t="s">
        <v>5750</v>
      </c>
      <c r="B186" s="30" t="s">
        <v>3022</v>
      </c>
      <c r="C186" s="30" t="s">
        <v>3023</v>
      </c>
      <c r="D186" s="30" t="s">
        <v>5422</v>
      </c>
      <c r="E186" s="30">
        <v>13</v>
      </c>
      <c r="F186" s="30">
        <v>32.5</v>
      </c>
      <c r="G186" s="30">
        <v>8771.2999999999993</v>
      </c>
      <c r="H186" s="30">
        <v>7.2</v>
      </c>
      <c r="I186" s="30">
        <v>43</v>
      </c>
      <c r="J186" s="30">
        <v>-7.4</v>
      </c>
      <c r="K186" s="30">
        <v>6520</v>
      </c>
      <c r="L186" s="31">
        <v>-1</v>
      </c>
    </row>
    <row r="187" spans="1:12" x14ac:dyDescent="0.2">
      <c r="A187" s="63" t="s">
        <v>5750</v>
      </c>
      <c r="B187" s="30" t="s">
        <v>3020</v>
      </c>
      <c r="C187" s="30" t="s">
        <v>3021</v>
      </c>
      <c r="D187" s="30" t="s">
        <v>5421</v>
      </c>
      <c r="E187" s="30">
        <v>35</v>
      </c>
      <c r="F187" s="30">
        <v>-81.599999999999994</v>
      </c>
      <c r="G187" s="30">
        <v>17628.5</v>
      </c>
      <c r="H187" s="30">
        <v>-86.6</v>
      </c>
      <c r="I187" s="30">
        <v>58</v>
      </c>
      <c r="J187" s="30">
        <v>-58.3</v>
      </c>
      <c r="K187" s="30">
        <v>7797</v>
      </c>
      <c r="L187" s="31">
        <v>-20</v>
      </c>
    </row>
    <row r="188" spans="1:12" x14ac:dyDescent="0.2">
      <c r="A188" s="63" t="s">
        <v>5750</v>
      </c>
      <c r="B188" s="30" t="s">
        <v>3018</v>
      </c>
      <c r="C188" s="30" t="s">
        <v>3019</v>
      </c>
      <c r="D188" s="30" t="s">
        <v>5420</v>
      </c>
      <c r="E188" s="30">
        <v>36</v>
      </c>
      <c r="F188" s="30">
        <v>-86.8</v>
      </c>
      <c r="G188" s="30">
        <v>15145.9</v>
      </c>
      <c r="H188" s="30">
        <v>-60.3</v>
      </c>
      <c r="I188" s="30">
        <v>56</v>
      </c>
      <c r="J188" s="30">
        <v>-51.5</v>
      </c>
      <c r="K188" s="30">
        <v>6421</v>
      </c>
      <c r="L188" s="31">
        <v>1</v>
      </c>
    </row>
    <row r="189" spans="1:12" x14ac:dyDescent="0.2">
      <c r="A189" s="63" t="s">
        <v>5750</v>
      </c>
      <c r="B189" s="30" t="s">
        <v>3016</v>
      </c>
      <c r="C189" s="30" t="s">
        <v>3017</v>
      </c>
      <c r="D189" s="30" t="s">
        <v>5419</v>
      </c>
      <c r="E189" s="30">
        <v>16</v>
      </c>
      <c r="F189" s="30">
        <v>17</v>
      </c>
      <c r="G189" s="30">
        <v>6187.4</v>
      </c>
      <c r="H189" s="30">
        <v>34.5</v>
      </c>
      <c r="I189" s="30">
        <v>45</v>
      </c>
      <c r="J189" s="30">
        <v>-14.2</v>
      </c>
      <c r="K189" s="30">
        <v>6287</v>
      </c>
      <c r="L189" s="31">
        <v>3</v>
      </c>
    </row>
    <row r="190" spans="1:12" x14ac:dyDescent="0.2">
      <c r="A190" s="63" t="s">
        <v>5750</v>
      </c>
      <c r="B190" s="30" t="s">
        <v>3014</v>
      </c>
      <c r="C190" s="30" t="s">
        <v>3015</v>
      </c>
      <c r="D190" s="30" t="s">
        <v>5418</v>
      </c>
      <c r="E190" s="30">
        <v>13</v>
      </c>
      <c r="F190" s="30">
        <v>32.5</v>
      </c>
      <c r="G190" s="30">
        <v>5838.7</v>
      </c>
      <c r="H190" s="30">
        <v>38.200000000000003</v>
      </c>
      <c r="I190" s="30">
        <v>50</v>
      </c>
      <c r="J190" s="30">
        <v>-31.1</v>
      </c>
      <c r="K190" s="30">
        <v>6823</v>
      </c>
      <c r="L190" s="31">
        <v>-5</v>
      </c>
    </row>
    <row r="191" spans="1:12" x14ac:dyDescent="0.2">
      <c r="A191" s="63" t="s">
        <v>5750</v>
      </c>
      <c r="B191" s="30" t="s">
        <v>3012</v>
      </c>
      <c r="C191" s="30" t="s">
        <v>3013</v>
      </c>
      <c r="D191" s="30" t="s">
        <v>5417</v>
      </c>
      <c r="E191" s="30">
        <v>22</v>
      </c>
      <c r="F191" s="30">
        <v>-14.2</v>
      </c>
      <c r="G191" s="30">
        <v>9713.2000000000007</v>
      </c>
      <c r="H191" s="30">
        <v>-2.8</v>
      </c>
      <c r="I191" s="30">
        <v>54</v>
      </c>
      <c r="J191" s="30">
        <v>-44.7</v>
      </c>
      <c r="K191" s="30">
        <v>6509</v>
      </c>
      <c r="L191" s="31">
        <v>-1</v>
      </c>
    </row>
    <row r="192" spans="1:12" x14ac:dyDescent="0.2">
      <c r="A192" s="63" t="s">
        <v>5750</v>
      </c>
      <c r="B192" s="30" t="s">
        <v>3010</v>
      </c>
      <c r="C192" s="30" t="s">
        <v>3011</v>
      </c>
      <c r="D192" s="30" t="s">
        <v>5416</v>
      </c>
      <c r="E192" s="30">
        <v>14</v>
      </c>
      <c r="F192" s="30">
        <v>27.4</v>
      </c>
      <c r="G192" s="30">
        <v>4551.8999999999996</v>
      </c>
      <c r="H192" s="30">
        <v>51.8</v>
      </c>
      <c r="I192" s="30">
        <v>49</v>
      </c>
      <c r="J192" s="30">
        <v>-27.7</v>
      </c>
      <c r="K192" s="30">
        <v>6834</v>
      </c>
      <c r="L192" s="31">
        <v>-6</v>
      </c>
    </row>
    <row r="193" spans="1:12" x14ac:dyDescent="0.2">
      <c r="A193" s="63" t="s">
        <v>5750</v>
      </c>
      <c r="B193" s="30" t="s">
        <v>3008</v>
      </c>
      <c r="C193" s="30" t="s">
        <v>3009</v>
      </c>
      <c r="D193" s="30" t="s">
        <v>5415</v>
      </c>
      <c r="E193" s="30">
        <v>32</v>
      </c>
      <c r="F193" s="30">
        <v>-66</v>
      </c>
      <c r="G193" s="30">
        <v>16479.5</v>
      </c>
      <c r="H193" s="30">
        <v>-74.400000000000006</v>
      </c>
      <c r="I193" s="30">
        <v>69</v>
      </c>
      <c r="J193" s="30">
        <v>-95.6</v>
      </c>
      <c r="K193" s="30">
        <v>5945</v>
      </c>
      <c r="L193" s="31">
        <v>8</v>
      </c>
    </row>
    <row r="194" spans="1:12" x14ac:dyDescent="0.2">
      <c r="A194" s="63" t="s">
        <v>5750</v>
      </c>
      <c r="B194" s="30" t="s">
        <v>3006</v>
      </c>
      <c r="C194" s="30" t="s">
        <v>3007</v>
      </c>
      <c r="D194" s="30" t="s">
        <v>5414</v>
      </c>
      <c r="E194" s="30">
        <v>19</v>
      </c>
      <c r="F194" s="30">
        <v>1.4</v>
      </c>
      <c r="G194" s="30">
        <v>9383.9</v>
      </c>
      <c r="H194" s="30">
        <v>0.7</v>
      </c>
      <c r="I194" s="30">
        <v>61</v>
      </c>
      <c r="J194" s="30">
        <v>-68.400000000000006</v>
      </c>
      <c r="K194" s="30">
        <v>6706</v>
      </c>
      <c r="L194" s="31">
        <v>-4</v>
      </c>
    </row>
    <row r="195" spans="1:12" x14ac:dyDescent="0.2">
      <c r="A195" s="63" t="s">
        <v>5750</v>
      </c>
      <c r="B195" s="30" t="s">
        <v>3004</v>
      </c>
      <c r="C195" s="30" t="s">
        <v>3005</v>
      </c>
      <c r="D195" s="30" t="s">
        <v>5413</v>
      </c>
      <c r="E195" s="30">
        <v>23</v>
      </c>
      <c r="F195" s="30">
        <v>-19.3</v>
      </c>
      <c r="G195" s="30">
        <v>9552.7000000000007</v>
      </c>
      <c r="H195" s="30">
        <v>-1.1000000000000001</v>
      </c>
      <c r="I195" s="30">
        <v>53</v>
      </c>
      <c r="J195" s="30">
        <v>-41.3</v>
      </c>
      <c r="K195" s="30">
        <v>6595</v>
      </c>
      <c r="L195" s="31">
        <v>-2</v>
      </c>
    </row>
    <row r="196" spans="1:12" x14ac:dyDescent="0.2">
      <c r="A196" s="63" t="s">
        <v>5750</v>
      </c>
      <c r="B196" s="30" t="s">
        <v>3002</v>
      </c>
      <c r="C196" s="30" t="s">
        <v>3003</v>
      </c>
      <c r="D196" s="30" t="s">
        <v>5412</v>
      </c>
      <c r="E196" s="30">
        <v>20</v>
      </c>
      <c r="F196" s="30">
        <v>-3.8</v>
      </c>
      <c r="G196" s="30">
        <v>11030.1</v>
      </c>
      <c r="H196" s="30">
        <v>-16.7</v>
      </c>
      <c r="I196" s="30">
        <v>48</v>
      </c>
      <c r="J196" s="30">
        <v>-24.4</v>
      </c>
      <c r="K196" s="30">
        <v>5547</v>
      </c>
      <c r="L196" s="31">
        <v>14</v>
      </c>
    </row>
    <row r="197" spans="1:12" x14ac:dyDescent="0.2">
      <c r="A197" s="63" t="s">
        <v>5750</v>
      </c>
      <c r="B197" s="30" t="s">
        <v>3000</v>
      </c>
      <c r="C197" s="30" t="s">
        <v>3001</v>
      </c>
      <c r="D197" s="30" t="s">
        <v>5316</v>
      </c>
      <c r="E197" s="30">
        <v>17</v>
      </c>
      <c r="F197" s="30">
        <v>11.8</v>
      </c>
      <c r="G197" s="30">
        <v>8251.5</v>
      </c>
      <c r="H197" s="30">
        <v>12.7</v>
      </c>
      <c r="I197" s="30">
        <v>54</v>
      </c>
      <c r="J197" s="30">
        <v>-44.7</v>
      </c>
      <c r="K197" s="30">
        <v>6150</v>
      </c>
      <c r="L197" s="31">
        <v>5</v>
      </c>
    </row>
    <row r="198" spans="1:12" x14ac:dyDescent="0.2">
      <c r="A198" s="63" t="s">
        <v>5750</v>
      </c>
      <c r="B198" s="30" t="s">
        <v>2998</v>
      </c>
      <c r="C198" s="30" t="s">
        <v>2999</v>
      </c>
      <c r="D198" s="30" t="s">
        <v>5411</v>
      </c>
      <c r="E198" s="30">
        <v>21</v>
      </c>
      <c r="F198" s="30">
        <v>-9</v>
      </c>
      <c r="G198" s="30">
        <v>8436</v>
      </c>
      <c r="H198" s="30">
        <v>10.7</v>
      </c>
      <c r="I198" s="30">
        <v>53</v>
      </c>
      <c r="J198" s="30">
        <v>-41.3</v>
      </c>
      <c r="K198" s="30">
        <v>5910</v>
      </c>
      <c r="L198" s="31">
        <v>9</v>
      </c>
    </row>
    <row r="199" spans="1:12" x14ac:dyDescent="0.2">
      <c r="A199" s="63" t="s">
        <v>5750</v>
      </c>
      <c r="B199" s="30" t="s">
        <v>2996</v>
      </c>
      <c r="C199" s="30" t="s">
        <v>2997</v>
      </c>
      <c r="D199" s="30" t="s">
        <v>5410</v>
      </c>
      <c r="E199" s="30">
        <v>36</v>
      </c>
      <c r="F199" s="30">
        <v>-86.8</v>
      </c>
      <c r="G199" s="30">
        <v>17308.599999999999</v>
      </c>
      <c r="H199" s="30">
        <v>-83.2</v>
      </c>
      <c r="I199" s="30">
        <v>48</v>
      </c>
      <c r="J199" s="30">
        <v>-24.4</v>
      </c>
      <c r="K199" s="30">
        <v>5730</v>
      </c>
      <c r="L199" s="31">
        <v>11</v>
      </c>
    </row>
    <row r="200" spans="1:12" x14ac:dyDescent="0.2">
      <c r="A200" s="63" t="s">
        <v>5750</v>
      </c>
      <c r="B200" s="30" t="s">
        <v>2994</v>
      </c>
      <c r="C200" s="30" t="s">
        <v>2995</v>
      </c>
      <c r="D200" s="30" t="s">
        <v>5409</v>
      </c>
      <c r="E200" s="30">
        <v>21</v>
      </c>
      <c r="F200" s="30">
        <v>-9</v>
      </c>
      <c r="G200" s="30">
        <v>9859.7999999999993</v>
      </c>
      <c r="H200" s="30">
        <v>-4.3</v>
      </c>
      <c r="I200" s="30">
        <v>44</v>
      </c>
      <c r="J200" s="30">
        <v>-10.8</v>
      </c>
      <c r="K200" s="30">
        <v>5942</v>
      </c>
      <c r="L200" s="31">
        <v>8</v>
      </c>
    </row>
    <row r="201" spans="1:12" x14ac:dyDescent="0.2">
      <c r="A201" s="63" t="s">
        <v>5750</v>
      </c>
      <c r="B201" s="30" t="s">
        <v>2992</v>
      </c>
      <c r="C201" s="30" t="s">
        <v>2993</v>
      </c>
      <c r="D201" s="30" t="s">
        <v>5408</v>
      </c>
      <c r="E201" s="30">
        <v>32</v>
      </c>
      <c r="F201" s="30">
        <v>-66</v>
      </c>
      <c r="G201" s="30">
        <v>16535</v>
      </c>
      <c r="H201" s="30">
        <v>-75</v>
      </c>
      <c r="I201" s="30">
        <v>47</v>
      </c>
      <c r="J201" s="30">
        <v>-21</v>
      </c>
      <c r="K201" s="30">
        <v>6012</v>
      </c>
      <c r="L201" s="31">
        <v>7</v>
      </c>
    </row>
    <row r="202" spans="1:12" x14ac:dyDescent="0.2">
      <c r="A202" s="63" t="s">
        <v>5750</v>
      </c>
      <c r="B202" s="30" t="s">
        <v>2990</v>
      </c>
      <c r="C202" s="30" t="s">
        <v>2991</v>
      </c>
      <c r="D202" s="30" t="s">
        <v>5407</v>
      </c>
      <c r="E202" s="30">
        <v>25</v>
      </c>
      <c r="F202" s="30">
        <v>-29.7</v>
      </c>
      <c r="G202" s="30">
        <v>17554.599999999999</v>
      </c>
      <c r="H202" s="30">
        <v>-85.8</v>
      </c>
      <c r="I202" s="30">
        <v>49</v>
      </c>
      <c r="J202" s="30">
        <v>-27.7</v>
      </c>
      <c r="K202" s="30">
        <v>7656</v>
      </c>
      <c r="L202" s="31">
        <v>-18</v>
      </c>
    </row>
    <row r="203" spans="1:12" x14ac:dyDescent="0.2">
      <c r="A203" s="63" t="s">
        <v>5750</v>
      </c>
      <c r="B203" s="30" t="s">
        <v>2988</v>
      </c>
      <c r="C203" s="30" t="s">
        <v>2989</v>
      </c>
      <c r="D203" s="30" t="s">
        <v>5406</v>
      </c>
      <c r="E203" s="30">
        <v>27</v>
      </c>
      <c r="F203" s="30">
        <v>-40.1</v>
      </c>
      <c r="G203" s="30">
        <v>12066.8</v>
      </c>
      <c r="H203" s="30">
        <v>-27.7</v>
      </c>
      <c r="I203" s="30">
        <v>53</v>
      </c>
      <c r="J203" s="30">
        <v>-41.3</v>
      </c>
      <c r="K203" s="30">
        <v>7628</v>
      </c>
      <c r="L203" s="31">
        <v>-18</v>
      </c>
    </row>
    <row r="204" spans="1:12" x14ac:dyDescent="0.2">
      <c r="A204" s="63" t="s">
        <v>5750</v>
      </c>
      <c r="B204" s="30" t="s">
        <v>2986</v>
      </c>
      <c r="C204" s="30" t="s">
        <v>2987</v>
      </c>
      <c r="D204" s="30" t="s">
        <v>5405</v>
      </c>
      <c r="E204" s="30">
        <v>21</v>
      </c>
      <c r="F204" s="30">
        <v>-9</v>
      </c>
      <c r="G204" s="30">
        <v>13716.2</v>
      </c>
      <c r="H204" s="30">
        <v>-45.2</v>
      </c>
      <c r="I204" s="30">
        <v>69</v>
      </c>
      <c r="J204" s="30">
        <v>-95.6</v>
      </c>
      <c r="K204" s="30">
        <v>8198</v>
      </c>
      <c r="L204" s="31">
        <v>-27</v>
      </c>
    </row>
    <row r="205" spans="1:12" x14ac:dyDescent="0.2">
      <c r="A205" s="63" t="s">
        <v>5750</v>
      </c>
      <c r="B205" s="30" t="s">
        <v>2984</v>
      </c>
      <c r="C205" s="30" t="s">
        <v>2985</v>
      </c>
      <c r="D205" s="30" t="s">
        <v>5404</v>
      </c>
      <c r="E205" s="30">
        <v>23</v>
      </c>
      <c r="F205" s="30">
        <v>-19.3</v>
      </c>
      <c r="G205" s="30">
        <v>8757.9</v>
      </c>
      <c r="H205" s="30">
        <v>7.3</v>
      </c>
      <c r="I205" s="30">
        <v>50</v>
      </c>
      <c r="J205" s="30">
        <v>-31.1</v>
      </c>
      <c r="K205" s="30">
        <v>6355</v>
      </c>
      <c r="L205" s="31">
        <v>2</v>
      </c>
    </row>
    <row r="206" spans="1:12" x14ac:dyDescent="0.2">
      <c r="A206" s="63" t="s">
        <v>5750</v>
      </c>
      <c r="B206" s="30" t="s">
        <v>2982</v>
      </c>
      <c r="C206" s="30" t="s">
        <v>2983</v>
      </c>
      <c r="D206" s="30" t="s">
        <v>5403</v>
      </c>
      <c r="E206" s="30">
        <v>24</v>
      </c>
      <c r="F206" s="30">
        <v>-24.5</v>
      </c>
      <c r="G206" s="30">
        <v>10739.7</v>
      </c>
      <c r="H206" s="30">
        <v>-13.7</v>
      </c>
      <c r="I206" s="30">
        <v>53</v>
      </c>
      <c r="J206" s="30">
        <v>-41.3</v>
      </c>
      <c r="K206" s="30">
        <v>6783</v>
      </c>
      <c r="L206" s="31">
        <v>-5</v>
      </c>
    </row>
    <row r="207" spans="1:12" x14ac:dyDescent="0.2">
      <c r="A207" s="63" t="s">
        <v>5750</v>
      </c>
      <c r="B207" s="30" t="s">
        <v>2980</v>
      </c>
      <c r="C207" s="30" t="s">
        <v>2981</v>
      </c>
      <c r="D207" s="30" t="s">
        <v>5402</v>
      </c>
      <c r="E207" s="30">
        <v>22</v>
      </c>
      <c r="F207" s="30">
        <v>-14.2</v>
      </c>
      <c r="G207" s="30">
        <v>8184.9</v>
      </c>
      <c r="H207" s="30">
        <v>13.4</v>
      </c>
      <c r="I207" s="30">
        <v>47</v>
      </c>
      <c r="J207" s="30">
        <v>-21</v>
      </c>
      <c r="K207" s="30">
        <v>6399</v>
      </c>
      <c r="L207" s="31">
        <v>1</v>
      </c>
    </row>
    <row r="208" spans="1:12" x14ac:dyDescent="0.2">
      <c r="A208" s="63" t="s">
        <v>5750</v>
      </c>
      <c r="B208" s="30" t="s">
        <v>2978</v>
      </c>
      <c r="C208" s="30" t="s">
        <v>2979</v>
      </c>
      <c r="D208" s="30" t="s">
        <v>5401</v>
      </c>
      <c r="E208" s="30">
        <v>18</v>
      </c>
      <c r="F208" s="30">
        <v>6.6</v>
      </c>
      <c r="G208" s="30">
        <v>9193.4</v>
      </c>
      <c r="H208" s="30">
        <v>2.7</v>
      </c>
      <c r="I208" s="30">
        <v>40</v>
      </c>
      <c r="J208" s="30">
        <v>2.8</v>
      </c>
      <c r="K208" s="30">
        <v>6508</v>
      </c>
      <c r="L208" s="31">
        <v>-1</v>
      </c>
    </row>
    <row r="209" spans="1:12" x14ac:dyDescent="0.2">
      <c r="A209" s="63" t="s">
        <v>5750</v>
      </c>
      <c r="B209" s="30" t="s">
        <v>2976</v>
      </c>
      <c r="C209" s="30" t="s">
        <v>2977</v>
      </c>
      <c r="D209" s="30" t="s">
        <v>5400</v>
      </c>
      <c r="E209" s="30">
        <v>24</v>
      </c>
      <c r="F209" s="30">
        <v>-24.5</v>
      </c>
      <c r="G209" s="30">
        <v>9647.5</v>
      </c>
      <c r="H209" s="30">
        <v>-2.1</v>
      </c>
      <c r="I209" s="30">
        <v>47</v>
      </c>
      <c r="J209" s="30">
        <v>-21</v>
      </c>
      <c r="K209" s="30">
        <v>6840</v>
      </c>
      <c r="L209" s="31">
        <v>-6</v>
      </c>
    </row>
    <row r="210" spans="1:12" x14ac:dyDescent="0.2">
      <c r="A210" s="63" t="s">
        <v>5750</v>
      </c>
      <c r="B210" s="30" t="s">
        <v>2974</v>
      </c>
      <c r="C210" s="30" t="s">
        <v>2975</v>
      </c>
      <c r="D210" s="30" t="s">
        <v>5399</v>
      </c>
      <c r="E210" s="30">
        <v>23</v>
      </c>
      <c r="F210" s="30">
        <v>-19.3</v>
      </c>
      <c r="G210" s="30">
        <v>10406.799999999999</v>
      </c>
      <c r="H210" s="30">
        <v>-10.1</v>
      </c>
      <c r="I210" s="30">
        <v>55</v>
      </c>
      <c r="J210" s="30">
        <v>-48.1</v>
      </c>
      <c r="K210" s="30">
        <v>6679</v>
      </c>
      <c r="L210" s="31">
        <v>-3</v>
      </c>
    </row>
    <row r="211" spans="1:12" x14ac:dyDescent="0.2">
      <c r="A211" s="63" t="s">
        <v>5750</v>
      </c>
      <c r="B211" s="30" t="s">
        <v>2972</v>
      </c>
      <c r="C211" s="30" t="s">
        <v>2973</v>
      </c>
      <c r="D211" s="30" t="s">
        <v>5398</v>
      </c>
      <c r="E211" s="30">
        <v>13</v>
      </c>
      <c r="F211" s="30">
        <v>32.5</v>
      </c>
      <c r="G211" s="30">
        <v>7153.8</v>
      </c>
      <c r="H211" s="30">
        <v>24.3</v>
      </c>
      <c r="I211" s="30">
        <v>50</v>
      </c>
      <c r="J211" s="30">
        <v>-31.1</v>
      </c>
      <c r="K211" s="30">
        <v>6301</v>
      </c>
      <c r="L211" s="31">
        <v>3</v>
      </c>
    </row>
    <row r="212" spans="1:12" x14ac:dyDescent="0.2">
      <c r="A212" s="63" t="s">
        <v>5750</v>
      </c>
      <c r="B212" s="30" t="s">
        <v>2970</v>
      </c>
      <c r="C212" s="30" t="s">
        <v>2971</v>
      </c>
      <c r="D212" s="30" t="s">
        <v>5397</v>
      </c>
      <c r="E212" s="30">
        <v>13</v>
      </c>
      <c r="F212" s="30">
        <v>32.5</v>
      </c>
      <c r="G212" s="30">
        <v>6900.4</v>
      </c>
      <c r="H212" s="30">
        <v>27</v>
      </c>
      <c r="I212" s="30">
        <v>30</v>
      </c>
      <c r="J212" s="30">
        <v>36.700000000000003</v>
      </c>
      <c r="K212" s="30">
        <v>6196</v>
      </c>
      <c r="L212" s="31">
        <v>4</v>
      </c>
    </row>
    <row r="213" spans="1:12" x14ac:dyDescent="0.2">
      <c r="A213" s="63" t="s">
        <v>5750</v>
      </c>
      <c r="B213" s="30" t="s">
        <v>2968</v>
      </c>
      <c r="C213" s="30" t="s">
        <v>2969</v>
      </c>
      <c r="D213" s="30" t="s">
        <v>5396</v>
      </c>
      <c r="E213" s="30">
        <v>19</v>
      </c>
      <c r="F213" s="30">
        <v>1.4</v>
      </c>
      <c r="G213" s="30">
        <v>10166.799999999999</v>
      </c>
      <c r="H213" s="30">
        <v>-7.6</v>
      </c>
      <c r="I213" s="30">
        <v>41</v>
      </c>
      <c r="J213" s="30">
        <v>-0.6</v>
      </c>
      <c r="K213" s="30">
        <v>5669</v>
      </c>
      <c r="L213" s="31">
        <v>12</v>
      </c>
    </row>
    <row r="214" spans="1:12" x14ac:dyDescent="0.2">
      <c r="A214" s="63" t="s">
        <v>5750</v>
      </c>
      <c r="B214" s="30" t="s">
        <v>2966</v>
      </c>
      <c r="C214" s="30" t="s">
        <v>2967</v>
      </c>
      <c r="D214" s="30" t="s">
        <v>5395</v>
      </c>
      <c r="E214" s="30">
        <v>25</v>
      </c>
      <c r="F214" s="30">
        <v>-29.7</v>
      </c>
      <c r="G214" s="30">
        <v>12421</v>
      </c>
      <c r="H214" s="30">
        <v>-31.4</v>
      </c>
      <c r="I214" s="30">
        <v>44</v>
      </c>
      <c r="J214" s="30">
        <v>-10.8</v>
      </c>
      <c r="K214" s="30">
        <v>6333</v>
      </c>
      <c r="L214" s="31">
        <v>2</v>
      </c>
    </row>
    <row r="215" spans="1:12" x14ac:dyDescent="0.2">
      <c r="A215" s="63" t="s">
        <v>5750</v>
      </c>
      <c r="B215" s="30" t="s">
        <v>2964</v>
      </c>
      <c r="C215" s="30" t="s">
        <v>2965</v>
      </c>
      <c r="D215" s="30" t="s">
        <v>5394</v>
      </c>
      <c r="E215" s="30">
        <v>22</v>
      </c>
      <c r="F215" s="30">
        <v>-14.2</v>
      </c>
      <c r="G215" s="30">
        <v>11770.4</v>
      </c>
      <c r="H215" s="30">
        <v>-24.6</v>
      </c>
      <c r="I215" s="30">
        <v>37</v>
      </c>
      <c r="J215" s="30">
        <v>12.9</v>
      </c>
      <c r="K215" s="30">
        <v>6408</v>
      </c>
      <c r="L215" s="31">
        <v>1</v>
      </c>
    </row>
    <row r="216" spans="1:12" x14ac:dyDescent="0.2">
      <c r="A216" s="63" t="s">
        <v>5750</v>
      </c>
      <c r="B216" s="30" t="s">
        <v>2962</v>
      </c>
      <c r="C216" s="30" t="s">
        <v>2963</v>
      </c>
      <c r="D216" s="30" t="s">
        <v>5393</v>
      </c>
      <c r="E216" s="30">
        <v>16</v>
      </c>
      <c r="F216" s="30">
        <v>17</v>
      </c>
      <c r="G216" s="30">
        <v>7083</v>
      </c>
      <c r="H216" s="30">
        <v>25</v>
      </c>
      <c r="I216" s="30">
        <v>45</v>
      </c>
      <c r="J216" s="30">
        <v>-14.2</v>
      </c>
      <c r="K216" s="30">
        <v>6726</v>
      </c>
      <c r="L216" s="31">
        <v>-4</v>
      </c>
    </row>
    <row r="217" spans="1:12" x14ac:dyDescent="0.2">
      <c r="A217" s="63" t="s">
        <v>5750</v>
      </c>
      <c r="B217" s="30" t="s">
        <v>2960</v>
      </c>
      <c r="C217" s="30" t="s">
        <v>2961</v>
      </c>
      <c r="D217" s="30" t="s">
        <v>5392</v>
      </c>
      <c r="E217" s="30">
        <v>20</v>
      </c>
      <c r="F217" s="30">
        <v>-3.8</v>
      </c>
      <c r="G217" s="30">
        <v>7978.7</v>
      </c>
      <c r="H217" s="30">
        <v>15.6</v>
      </c>
      <c r="I217" s="30">
        <v>32</v>
      </c>
      <c r="J217" s="30">
        <v>29.9</v>
      </c>
      <c r="K217" s="30">
        <v>6672</v>
      </c>
      <c r="L217" s="31">
        <v>-3</v>
      </c>
    </row>
    <row r="218" spans="1:12" x14ac:dyDescent="0.2">
      <c r="A218" s="63" t="s">
        <v>5750</v>
      </c>
      <c r="B218" s="30" t="s">
        <v>2958</v>
      </c>
      <c r="C218" s="30" t="s">
        <v>2959</v>
      </c>
      <c r="D218" s="30" t="s">
        <v>5391</v>
      </c>
      <c r="E218" s="30">
        <v>23</v>
      </c>
      <c r="F218" s="30">
        <v>-19.3</v>
      </c>
      <c r="G218" s="30">
        <v>13254.2</v>
      </c>
      <c r="H218" s="30">
        <v>-40.299999999999997</v>
      </c>
      <c r="I218" s="30">
        <v>39</v>
      </c>
      <c r="J218" s="30">
        <v>6.2</v>
      </c>
      <c r="K218" s="30">
        <v>7231</v>
      </c>
      <c r="L218" s="31">
        <v>-12</v>
      </c>
    </row>
    <row r="219" spans="1:12" x14ac:dyDescent="0.2">
      <c r="A219" s="63" t="s">
        <v>5750</v>
      </c>
      <c r="B219" s="30" t="s">
        <v>2956</v>
      </c>
      <c r="C219" s="30" t="s">
        <v>2957</v>
      </c>
      <c r="D219" s="30" t="s">
        <v>5390</v>
      </c>
      <c r="E219" s="30">
        <v>35</v>
      </c>
      <c r="F219" s="30">
        <v>-81.599999999999994</v>
      </c>
      <c r="G219" s="30">
        <v>17676.2</v>
      </c>
      <c r="H219" s="30">
        <v>-87.1</v>
      </c>
      <c r="I219" s="30">
        <v>56</v>
      </c>
      <c r="J219" s="30">
        <v>-51.5</v>
      </c>
      <c r="K219" s="30">
        <v>6714</v>
      </c>
      <c r="L219" s="31">
        <v>-4</v>
      </c>
    </row>
    <row r="220" spans="1:12" x14ac:dyDescent="0.2">
      <c r="A220" s="63" t="s">
        <v>5750</v>
      </c>
      <c r="B220" s="30" t="s">
        <v>2954</v>
      </c>
      <c r="C220" s="30" t="s">
        <v>2955</v>
      </c>
      <c r="D220" s="30" t="s">
        <v>5389</v>
      </c>
      <c r="E220" s="30">
        <v>20</v>
      </c>
      <c r="F220" s="30">
        <v>-3.8</v>
      </c>
      <c r="G220" s="30">
        <v>8704.2000000000007</v>
      </c>
      <c r="H220" s="30">
        <v>7.9</v>
      </c>
      <c r="I220" s="30">
        <v>47</v>
      </c>
      <c r="J220" s="30">
        <v>-21</v>
      </c>
      <c r="K220" s="30">
        <v>6891</v>
      </c>
      <c r="L220" s="31">
        <v>-6</v>
      </c>
    </row>
    <row r="221" spans="1:12" x14ac:dyDescent="0.2">
      <c r="A221" s="63" t="s">
        <v>5750</v>
      </c>
      <c r="B221" s="30" t="s">
        <v>2952</v>
      </c>
      <c r="C221" s="30" t="s">
        <v>2953</v>
      </c>
      <c r="D221" s="30" t="s">
        <v>5315</v>
      </c>
      <c r="E221" s="30">
        <v>25</v>
      </c>
      <c r="F221" s="30">
        <v>-29.7</v>
      </c>
      <c r="G221" s="30">
        <v>12241.1</v>
      </c>
      <c r="H221" s="30">
        <v>-29.5</v>
      </c>
      <c r="I221" s="30">
        <v>60</v>
      </c>
      <c r="J221" s="30">
        <v>-65.099999999999994</v>
      </c>
      <c r="K221" s="30">
        <v>5963</v>
      </c>
      <c r="L221" s="31">
        <v>8</v>
      </c>
    </row>
    <row r="222" spans="1:12" x14ac:dyDescent="0.2">
      <c r="A222" s="63" t="s">
        <v>5750</v>
      </c>
      <c r="B222" s="30" t="s">
        <v>2950</v>
      </c>
      <c r="C222" s="30" t="s">
        <v>2951</v>
      </c>
      <c r="D222" s="30" t="s">
        <v>5388</v>
      </c>
      <c r="E222" s="30">
        <v>20</v>
      </c>
      <c r="F222" s="30">
        <v>-3.8</v>
      </c>
      <c r="G222" s="30">
        <v>11892</v>
      </c>
      <c r="H222" s="30">
        <v>-25.8</v>
      </c>
      <c r="I222" s="30">
        <v>47</v>
      </c>
      <c r="J222" s="30">
        <v>-21</v>
      </c>
      <c r="K222" s="30">
        <v>5951</v>
      </c>
      <c r="L222" s="31">
        <v>8</v>
      </c>
    </row>
    <row r="223" spans="1:12" x14ac:dyDescent="0.2">
      <c r="A223" s="63" t="s">
        <v>5750</v>
      </c>
      <c r="B223" s="30" t="s">
        <v>2948</v>
      </c>
      <c r="C223" s="30" t="s">
        <v>2949</v>
      </c>
      <c r="D223" s="30" t="s">
        <v>5387</v>
      </c>
      <c r="E223" s="30">
        <v>31</v>
      </c>
      <c r="F223" s="30">
        <v>-60.8</v>
      </c>
      <c r="G223" s="30">
        <v>14162.8</v>
      </c>
      <c r="H223" s="30">
        <v>-49.9</v>
      </c>
      <c r="I223" s="30">
        <v>45</v>
      </c>
      <c r="J223" s="30">
        <v>-14.2</v>
      </c>
      <c r="K223" s="30">
        <v>6029</v>
      </c>
      <c r="L223" s="31">
        <v>7</v>
      </c>
    </row>
    <row r="224" spans="1:12" x14ac:dyDescent="0.2">
      <c r="A224" s="63" t="s">
        <v>5750</v>
      </c>
      <c r="B224" s="30" t="s">
        <v>2946</v>
      </c>
      <c r="C224" s="30" t="s">
        <v>2947</v>
      </c>
      <c r="D224" s="30" t="s">
        <v>5386</v>
      </c>
      <c r="E224" s="30">
        <v>21</v>
      </c>
      <c r="F224" s="30">
        <v>-9</v>
      </c>
      <c r="G224" s="30">
        <v>10711.5</v>
      </c>
      <c r="H224" s="30">
        <v>-13.4</v>
      </c>
      <c r="I224" s="30">
        <v>55</v>
      </c>
      <c r="J224" s="30">
        <v>-48.1</v>
      </c>
      <c r="K224" s="30">
        <v>6042</v>
      </c>
      <c r="L224" s="31">
        <v>7</v>
      </c>
    </row>
    <row r="225" spans="1:12" x14ac:dyDescent="0.2">
      <c r="A225" s="63" t="s">
        <v>5750</v>
      </c>
      <c r="B225" s="30" t="s">
        <v>2944</v>
      </c>
      <c r="C225" s="30" t="s">
        <v>2945</v>
      </c>
      <c r="D225" s="30" t="s">
        <v>5385</v>
      </c>
      <c r="E225" s="30">
        <v>18</v>
      </c>
      <c r="F225" s="30">
        <v>6.6</v>
      </c>
      <c r="G225" s="30">
        <v>8802.2000000000007</v>
      </c>
      <c r="H225" s="30">
        <v>6.9</v>
      </c>
      <c r="I225" s="30">
        <v>41</v>
      </c>
      <c r="J225" s="30">
        <v>-0.6</v>
      </c>
      <c r="K225" s="30">
        <v>6114</v>
      </c>
      <c r="L225" s="31">
        <v>6</v>
      </c>
    </row>
    <row r="226" spans="1:12" x14ac:dyDescent="0.2">
      <c r="A226" s="63" t="s">
        <v>5750</v>
      </c>
      <c r="B226" s="30" t="s">
        <v>2942</v>
      </c>
      <c r="C226" s="30" t="s">
        <v>2943</v>
      </c>
      <c r="D226" s="30" t="s">
        <v>5384</v>
      </c>
      <c r="E226" s="30">
        <v>15</v>
      </c>
      <c r="F226" s="30">
        <v>22.2</v>
      </c>
      <c r="G226" s="30">
        <v>5525.7</v>
      </c>
      <c r="H226" s="30">
        <v>41.5</v>
      </c>
      <c r="I226" s="30">
        <v>57</v>
      </c>
      <c r="J226" s="30">
        <v>-54.9</v>
      </c>
      <c r="K226" s="30">
        <v>5931</v>
      </c>
      <c r="L226" s="31">
        <v>8</v>
      </c>
    </row>
    <row r="227" spans="1:12" x14ac:dyDescent="0.2">
      <c r="A227" s="63" t="s">
        <v>5750</v>
      </c>
      <c r="B227" s="30" t="s">
        <v>2940</v>
      </c>
      <c r="C227" s="30" t="s">
        <v>2941</v>
      </c>
      <c r="D227" s="30" t="s">
        <v>5383</v>
      </c>
      <c r="E227" s="30">
        <v>21</v>
      </c>
      <c r="F227" s="30">
        <v>-9</v>
      </c>
      <c r="G227" s="30">
        <v>10972.3</v>
      </c>
      <c r="H227" s="30">
        <v>-16.100000000000001</v>
      </c>
      <c r="I227" s="30">
        <v>40</v>
      </c>
      <c r="J227" s="30">
        <v>2.8</v>
      </c>
      <c r="K227" s="30">
        <v>6117</v>
      </c>
      <c r="L227" s="31">
        <v>5</v>
      </c>
    </row>
    <row r="228" spans="1:12" x14ac:dyDescent="0.2">
      <c r="A228" s="63" t="s">
        <v>5750</v>
      </c>
      <c r="B228" s="30" t="s">
        <v>2938</v>
      </c>
      <c r="C228" s="30" t="s">
        <v>2939</v>
      </c>
      <c r="D228" s="30" t="s">
        <v>5382</v>
      </c>
      <c r="E228" s="30">
        <v>24</v>
      </c>
      <c r="F228" s="30">
        <v>-24.5</v>
      </c>
      <c r="G228" s="30">
        <v>9352.5</v>
      </c>
      <c r="H228" s="30">
        <v>1</v>
      </c>
      <c r="I228" s="30">
        <v>48</v>
      </c>
      <c r="J228" s="30">
        <v>-24.4</v>
      </c>
      <c r="K228" s="30">
        <v>6556</v>
      </c>
      <c r="L228" s="31">
        <v>-1</v>
      </c>
    </row>
    <row r="229" spans="1:12" x14ac:dyDescent="0.2">
      <c r="A229" s="63" t="s">
        <v>5750</v>
      </c>
      <c r="B229" s="30" t="s">
        <v>2936</v>
      </c>
      <c r="C229" s="30" t="s">
        <v>2937</v>
      </c>
      <c r="D229" s="30" t="s">
        <v>5381</v>
      </c>
      <c r="E229" s="30">
        <v>31</v>
      </c>
      <c r="F229" s="30">
        <v>-60.8</v>
      </c>
      <c r="G229" s="30">
        <v>16167.4</v>
      </c>
      <c r="H229" s="30">
        <v>-71.099999999999994</v>
      </c>
      <c r="I229" s="30">
        <v>34</v>
      </c>
      <c r="J229" s="30">
        <v>23.1</v>
      </c>
      <c r="K229" s="30">
        <v>5915</v>
      </c>
      <c r="L229" s="31">
        <v>9</v>
      </c>
    </row>
    <row r="230" spans="1:12" x14ac:dyDescent="0.2">
      <c r="A230" s="63" t="s">
        <v>5750</v>
      </c>
      <c r="B230" s="30" t="s">
        <v>2934</v>
      </c>
      <c r="C230" s="30" t="s">
        <v>2935</v>
      </c>
      <c r="D230" s="30" t="s">
        <v>5380</v>
      </c>
      <c r="E230" s="30">
        <v>25</v>
      </c>
      <c r="F230" s="30">
        <v>-29.7</v>
      </c>
      <c r="G230" s="30">
        <v>13144.6</v>
      </c>
      <c r="H230" s="30">
        <v>-39.1</v>
      </c>
      <c r="I230" s="30">
        <v>37</v>
      </c>
      <c r="J230" s="30">
        <v>12.9</v>
      </c>
      <c r="K230" s="30">
        <v>7424</v>
      </c>
      <c r="L230" s="31">
        <v>-15</v>
      </c>
    </row>
    <row r="231" spans="1:12" x14ac:dyDescent="0.2">
      <c r="A231" s="63" t="s">
        <v>5750</v>
      </c>
      <c r="B231" s="30" t="s">
        <v>2932</v>
      </c>
      <c r="C231" s="30" t="s">
        <v>2933</v>
      </c>
      <c r="D231" s="30" t="s">
        <v>5379</v>
      </c>
      <c r="E231" s="30">
        <v>37</v>
      </c>
      <c r="F231" s="30">
        <v>-92</v>
      </c>
      <c r="G231" s="30">
        <v>22155</v>
      </c>
      <c r="H231" s="30">
        <v>-134.5</v>
      </c>
      <c r="I231" s="30">
        <v>67</v>
      </c>
      <c r="J231" s="30">
        <v>-88.8</v>
      </c>
      <c r="K231" s="30">
        <v>7534</v>
      </c>
      <c r="L231" s="31">
        <v>-16</v>
      </c>
    </row>
    <row r="232" spans="1:12" x14ac:dyDescent="0.2">
      <c r="A232" s="63" t="s">
        <v>5750</v>
      </c>
      <c r="B232" s="30" t="s">
        <v>2930</v>
      </c>
      <c r="C232" s="30" t="s">
        <v>2931</v>
      </c>
      <c r="D232" s="30" t="s">
        <v>5378</v>
      </c>
      <c r="E232" s="30">
        <v>1</v>
      </c>
      <c r="F232" s="30">
        <v>94.8</v>
      </c>
      <c r="G232" s="30">
        <v>591.4</v>
      </c>
      <c r="H232" s="30">
        <v>93.7</v>
      </c>
      <c r="I232" s="30">
        <v>6</v>
      </c>
      <c r="J232" s="30">
        <v>118.1</v>
      </c>
      <c r="K232" s="30">
        <v>458</v>
      </c>
      <c r="L232" s="31">
        <v>93</v>
      </c>
    </row>
    <row r="233" spans="1:12" x14ac:dyDescent="0.2">
      <c r="A233" s="63" t="s">
        <v>5750</v>
      </c>
      <c r="B233" s="30" t="s">
        <v>2928</v>
      </c>
      <c r="C233" s="30" t="s">
        <v>2929</v>
      </c>
      <c r="D233" s="30" t="s">
        <v>5377</v>
      </c>
      <c r="E233" s="30">
        <v>20</v>
      </c>
      <c r="F233" s="30">
        <v>-3.8</v>
      </c>
      <c r="G233" s="30">
        <v>10496.5</v>
      </c>
      <c r="H233" s="30">
        <v>-11.1</v>
      </c>
      <c r="I233" s="30">
        <v>56</v>
      </c>
      <c r="J233" s="30">
        <v>-51.5</v>
      </c>
      <c r="K233" s="30">
        <v>7423</v>
      </c>
      <c r="L233" s="31">
        <v>-15</v>
      </c>
    </row>
    <row r="234" spans="1:12" x14ac:dyDescent="0.2">
      <c r="A234" s="63" t="s">
        <v>5750</v>
      </c>
      <c r="B234" s="30" t="s">
        <v>2926</v>
      </c>
      <c r="C234" s="30" t="s">
        <v>2927</v>
      </c>
      <c r="D234" s="30" t="s">
        <v>5376</v>
      </c>
      <c r="E234" s="30">
        <v>15</v>
      </c>
      <c r="F234" s="30">
        <v>22.2</v>
      </c>
      <c r="G234" s="30">
        <v>5378.2</v>
      </c>
      <c r="H234" s="30">
        <v>43.1</v>
      </c>
      <c r="I234" s="30">
        <v>41</v>
      </c>
      <c r="J234" s="30">
        <v>-0.6</v>
      </c>
      <c r="K234" s="30">
        <v>6323</v>
      </c>
      <c r="L234" s="31">
        <v>2</v>
      </c>
    </row>
    <row r="235" spans="1:12" x14ac:dyDescent="0.2">
      <c r="A235" s="63" t="s">
        <v>5750</v>
      </c>
      <c r="B235" s="30" t="s">
        <v>2924</v>
      </c>
      <c r="C235" s="30" t="s">
        <v>2925</v>
      </c>
      <c r="D235" s="30" t="s">
        <v>5375</v>
      </c>
      <c r="E235" s="30">
        <v>13</v>
      </c>
      <c r="F235" s="30">
        <v>32.5</v>
      </c>
      <c r="G235" s="30">
        <v>7473.3</v>
      </c>
      <c r="H235" s="30">
        <v>20.9</v>
      </c>
      <c r="I235" s="30">
        <v>40</v>
      </c>
      <c r="J235" s="30">
        <v>2.8</v>
      </c>
      <c r="K235" s="30">
        <v>6419</v>
      </c>
      <c r="L235" s="31">
        <v>1</v>
      </c>
    </row>
    <row r="236" spans="1:12" x14ac:dyDescent="0.2">
      <c r="A236" s="63" t="s">
        <v>5750</v>
      </c>
      <c r="B236" s="30" t="s">
        <v>2922</v>
      </c>
      <c r="C236" s="30" t="s">
        <v>2923</v>
      </c>
      <c r="D236" s="30" t="s">
        <v>5374</v>
      </c>
      <c r="E236" s="30">
        <v>17</v>
      </c>
      <c r="F236" s="30">
        <v>11.8</v>
      </c>
      <c r="G236" s="30">
        <v>9195.7000000000007</v>
      </c>
      <c r="H236" s="30">
        <v>2.7</v>
      </c>
      <c r="I236" s="30">
        <v>45</v>
      </c>
      <c r="J236" s="30">
        <v>-14.2</v>
      </c>
      <c r="K236" s="30">
        <v>6564</v>
      </c>
      <c r="L236" s="31">
        <v>-1</v>
      </c>
    </row>
    <row r="237" spans="1:12" x14ac:dyDescent="0.2">
      <c r="A237" s="63" t="s">
        <v>5750</v>
      </c>
      <c r="B237" s="30" t="s">
        <v>2920</v>
      </c>
      <c r="C237" s="30" t="s">
        <v>2921</v>
      </c>
      <c r="D237" s="30" t="s">
        <v>5373</v>
      </c>
      <c r="E237" s="30">
        <v>21</v>
      </c>
      <c r="F237" s="30">
        <v>-9</v>
      </c>
      <c r="G237" s="30">
        <v>10302.700000000001</v>
      </c>
      <c r="H237" s="30">
        <v>-9</v>
      </c>
      <c r="I237" s="30">
        <v>44</v>
      </c>
      <c r="J237" s="30">
        <v>-10.8</v>
      </c>
      <c r="K237" s="30">
        <v>6350</v>
      </c>
      <c r="L237" s="31">
        <v>2</v>
      </c>
    </row>
    <row r="238" spans="1:12" x14ac:dyDescent="0.2">
      <c r="A238" s="63" t="s">
        <v>5750</v>
      </c>
      <c r="B238" s="30" t="s">
        <v>2918</v>
      </c>
      <c r="C238" s="30" t="s">
        <v>2919</v>
      </c>
      <c r="D238" s="30" t="s">
        <v>5372</v>
      </c>
      <c r="E238" s="30">
        <v>16</v>
      </c>
      <c r="F238" s="30">
        <v>17</v>
      </c>
      <c r="G238" s="30">
        <v>7357.2</v>
      </c>
      <c r="H238" s="30">
        <v>22.1</v>
      </c>
      <c r="I238" s="30">
        <v>41</v>
      </c>
      <c r="J238" s="30">
        <v>-0.6</v>
      </c>
      <c r="K238" s="30">
        <v>6708</v>
      </c>
      <c r="L238" s="31">
        <v>-4</v>
      </c>
    </row>
    <row r="239" spans="1:12" x14ac:dyDescent="0.2">
      <c r="A239" s="63" t="s">
        <v>5750</v>
      </c>
      <c r="B239" s="30" t="s">
        <v>2916</v>
      </c>
      <c r="C239" s="30" t="s">
        <v>2917</v>
      </c>
      <c r="D239" s="30" t="s">
        <v>5371</v>
      </c>
      <c r="E239" s="30">
        <v>23</v>
      </c>
      <c r="F239" s="30">
        <v>-19.3</v>
      </c>
      <c r="G239" s="30">
        <v>10363.299999999999</v>
      </c>
      <c r="H239" s="30">
        <v>-9.6999999999999993</v>
      </c>
      <c r="I239" s="30">
        <v>41</v>
      </c>
      <c r="J239" s="30">
        <v>-0.6</v>
      </c>
      <c r="K239" s="30">
        <v>6780</v>
      </c>
      <c r="L239" s="31">
        <v>-5</v>
      </c>
    </row>
    <row r="240" spans="1:12" x14ac:dyDescent="0.2">
      <c r="A240" s="63" t="s">
        <v>5750</v>
      </c>
      <c r="B240" s="30" t="s">
        <v>2914</v>
      </c>
      <c r="C240" s="30" t="s">
        <v>2915</v>
      </c>
      <c r="D240" s="30" t="s">
        <v>5370</v>
      </c>
      <c r="E240" s="30">
        <v>17</v>
      </c>
      <c r="F240" s="30">
        <v>11.8</v>
      </c>
      <c r="G240" s="30">
        <v>6377</v>
      </c>
      <c r="H240" s="30">
        <v>32.5</v>
      </c>
      <c r="I240" s="30">
        <v>38</v>
      </c>
      <c r="J240" s="30">
        <v>9.6</v>
      </c>
      <c r="K240" s="30">
        <v>6433</v>
      </c>
      <c r="L240" s="31">
        <v>1</v>
      </c>
    </row>
    <row r="241" spans="1:12" x14ac:dyDescent="0.2">
      <c r="A241" s="63" t="s">
        <v>5750</v>
      </c>
      <c r="B241" s="30" t="s">
        <v>2912</v>
      </c>
      <c r="C241" s="30" t="s">
        <v>2913</v>
      </c>
      <c r="D241" s="30" t="s">
        <v>5369</v>
      </c>
      <c r="E241" s="30">
        <v>25</v>
      </c>
      <c r="F241" s="30">
        <v>-29.7</v>
      </c>
      <c r="G241" s="30">
        <v>12058.9</v>
      </c>
      <c r="H241" s="30">
        <v>-27.6</v>
      </c>
      <c r="I241" s="30">
        <v>44</v>
      </c>
      <c r="J241" s="30">
        <v>-10.8</v>
      </c>
      <c r="K241" s="30">
        <v>6419</v>
      </c>
      <c r="L241" s="31">
        <v>1</v>
      </c>
    </row>
    <row r="242" spans="1:12" x14ac:dyDescent="0.2">
      <c r="A242" s="63" t="s">
        <v>5750</v>
      </c>
      <c r="B242" s="30" t="s">
        <v>2910</v>
      </c>
      <c r="C242" s="30" t="s">
        <v>2911</v>
      </c>
      <c r="D242" s="30" t="s">
        <v>5368</v>
      </c>
      <c r="E242" s="30">
        <v>18</v>
      </c>
      <c r="F242" s="30">
        <v>6.6</v>
      </c>
      <c r="G242" s="30">
        <v>7533.9</v>
      </c>
      <c r="H242" s="30">
        <v>20.3</v>
      </c>
      <c r="I242" s="30">
        <v>35</v>
      </c>
      <c r="J242" s="30">
        <v>19.7</v>
      </c>
      <c r="K242" s="30">
        <v>6356</v>
      </c>
      <c r="L242" s="31">
        <v>2</v>
      </c>
    </row>
    <row r="243" spans="1:12" x14ac:dyDescent="0.2">
      <c r="A243" s="63" t="s">
        <v>5750</v>
      </c>
      <c r="B243" s="30" t="s">
        <v>2908</v>
      </c>
      <c r="C243" s="30" t="s">
        <v>2909</v>
      </c>
      <c r="D243" s="30" t="s">
        <v>5367</v>
      </c>
      <c r="E243" s="30">
        <v>17</v>
      </c>
      <c r="F243" s="30">
        <v>11.8</v>
      </c>
      <c r="G243" s="30">
        <v>8265.4</v>
      </c>
      <c r="H243" s="30">
        <v>12.5</v>
      </c>
      <c r="I243" s="30">
        <v>36</v>
      </c>
      <c r="J243" s="30">
        <v>16.3</v>
      </c>
      <c r="K243" s="30">
        <v>5653</v>
      </c>
      <c r="L243" s="31">
        <v>13</v>
      </c>
    </row>
    <row r="244" spans="1:12" x14ac:dyDescent="0.2">
      <c r="A244" s="63" t="s">
        <v>5750</v>
      </c>
      <c r="B244" s="30" t="s">
        <v>2906</v>
      </c>
      <c r="C244" s="30" t="s">
        <v>2907</v>
      </c>
      <c r="D244" s="30" t="s">
        <v>5366</v>
      </c>
      <c r="E244" s="30">
        <v>20</v>
      </c>
      <c r="F244" s="30">
        <v>-3.8</v>
      </c>
      <c r="G244" s="30">
        <v>11930.8</v>
      </c>
      <c r="H244" s="30">
        <v>-26.3</v>
      </c>
      <c r="I244" s="30">
        <v>43</v>
      </c>
      <c r="J244" s="30">
        <v>-7.4</v>
      </c>
      <c r="K244" s="30">
        <v>5507</v>
      </c>
      <c r="L244" s="31">
        <v>15</v>
      </c>
    </row>
    <row r="245" spans="1:12" x14ac:dyDescent="0.2">
      <c r="A245" s="63" t="s">
        <v>5750</v>
      </c>
      <c r="B245" s="30" t="s">
        <v>2904</v>
      </c>
      <c r="C245" s="30" t="s">
        <v>2905</v>
      </c>
      <c r="D245" s="30" t="s">
        <v>5365</v>
      </c>
      <c r="E245" s="30">
        <v>23</v>
      </c>
      <c r="F245" s="30">
        <v>-19.3</v>
      </c>
      <c r="G245" s="30">
        <v>12532</v>
      </c>
      <c r="H245" s="30">
        <v>-32.6</v>
      </c>
      <c r="I245" s="30">
        <v>54</v>
      </c>
      <c r="J245" s="30">
        <v>-44.7</v>
      </c>
      <c r="K245" s="30">
        <v>6194</v>
      </c>
      <c r="L245" s="31">
        <v>4</v>
      </c>
    </row>
    <row r="246" spans="1:12" x14ac:dyDescent="0.2">
      <c r="A246" s="63" t="s">
        <v>5750</v>
      </c>
      <c r="B246" s="30" t="s">
        <v>2902</v>
      </c>
      <c r="C246" s="30" t="s">
        <v>2903</v>
      </c>
      <c r="D246" s="30" t="s">
        <v>5364</v>
      </c>
      <c r="E246" s="30">
        <v>13</v>
      </c>
      <c r="F246" s="30">
        <v>32.5</v>
      </c>
      <c r="G246" s="30">
        <v>7837.2</v>
      </c>
      <c r="H246" s="30">
        <v>17.100000000000001</v>
      </c>
      <c r="I246" s="30">
        <v>30</v>
      </c>
      <c r="J246" s="30">
        <v>36.700000000000003</v>
      </c>
      <c r="K246" s="30">
        <v>6974</v>
      </c>
      <c r="L246" s="31">
        <v>-8</v>
      </c>
    </row>
    <row r="247" spans="1:12" x14ac:dyDescent="0.2">
      <c r="A247" s="63" t="s">
        <v>5750</v>
      </c>
      <c r="B247" s="30" t="s">
        <v>2900</v>
      </c>
      <c r="C247" s="30" t="s">
        <v>2901</v>
      </c>
      <c r="D247" s="30" t="s">
        <v>5363</v>
      </c>
      <c r="E247" s="30">
        <v>17</v>
      </c>
      <c r="F247" s="30">
        <v>11.8</v>
      </c>
      <c r="G247" s="30">
        <v>9003.9</v>
      </c>
      <c r="H247" s="30">
        <v>4.7</v>
      </c>
      <c r="I247" s="30">
        <v>32</v>
      </c>
      <c r="J247" s="30">
        <v>29.9</v>
      </c>
      <c r="K247" s="30">
        <v>6692</v>
      </c>
      <c r="L247" s="31">
        <v>-3</v>
      </c>
    </row>
    <row r="248" spans="1:12" x14ac:dyDescent="0.2">
      <c r="A248" s="63" t="s">
        <v>5750</v>
      </c>
      <c r="B248" s="30" t="s">
        <v>2898</v>
      </c>
      <c r="C248" s="30" t="s">
        <v>2899</v>
      </c>
      <c r="D248" s="30" t="s">
        <v>5362</v>
      </c>
      <c r="E248" s="30">
        <v>25</v>
      </c>
      <c r="F248" s="30">
        <v>-29.7</v>
      </c>
      <c r="G248" s="30">
        <v>16937.7</v>
      </c>
      <c r="H248" s="30">
        <v>-79.2</v>
      </c>
      <c r="I248" s="30">
        <v>47</v>
      </c>
      <c r="J248" s="30">
        <v>-21</v>
      </c>
      <c r="K248" s="30">
        <v>7998</v>
      </c>
      <c r="L248" s="31">
        <v>-24</v>
      </c>
    </row>
    <row r="249" spans="1:12" x14ac:dyDescent="0.2">
      <c r="A249" s="63" t="s">
        <v>5750</v>
      </c>
      <c r="B249" s="30" t="s">
        <v>2896</v>
      </c>
      <c r="C249" s="30" t="s">
        <v>2897</v>
      </c>
      <c r="D249" s="30" t="s">
        <v>5361</v>
      </c>
      <c r="E249" s="30">
        <v>20</v>
      </c>
      <c r="F249" s="30">
        <v>-3.8</v>
      </c>
      <c r="G249" s="30">
        <v>10868.2</v>
      </c>
      <c r="H249" s="30">
        <v>-15</v>
      </c>
      <c r="I249" s="30">
        <v>40</v>
      </c>
      <c r="J249" s="30">
        <v>2.8</v>
      </c>
      <c r="K249" s="30">
        <v>6099</v>
      </c>
      <c r="L249" s="31">
        <v>6</v>
      </c>
    </row>
    <row r="250" spans="1:12" x14ac:dyDescent="0.2">
      <c r="A250" s="63" t="s">
        <v>5750</v>
      </c>
      <c r="B250" s="30" t="s">
        <v>2894</v>
      </c>
      <c r="C250" s="30" t="s">
        <v>2895</v>
      </c>
      <c r="D250" s="30" t="s">
        <v>5360</v>
      </c>
      <c r="E250" s="30">
        <v>22</v>
      </c>
      <c r="F250" s="30">
        <v>-14.2</v>
      </c>
      <c r="G250" s="30">
        <v>12222.2</v>
      </c>
      <c r="H250" s="30">
        <v>-29.3</v>
      </c>
      <c r="I250" s="30">
        <v>48</v>
      </c>
      <c r="J250" s="30">
        <v>-24.4</v>
      </c>
      <c r="K250" s="30">
        <v>6275</v>
      </c>
      <c r="L250" s="31">
        <v>3</v>
      </c>
    </row>
    <row r="251" spans="1:12" x14ac:dyDescent="0.2">
      <c r="A251" s="63" t="s">
        <v>5750</v>
      </c>
      <c r="B251" s="30" t="s">
        <v>2892</v>
      </c>
      <c r="C251" s="30" t="s">
        <v>2893</v>
      </c>
      <c r="D251" s="30" t="s">
        <v>5359</v>
      </c>
      <c r="E251" s="30">
        <v>19</v>
      </c>
      <c r="F251" s="30">
        <v>1.4</v>
      </c>
      <c r="G251" s="30">
        <v>8903</v>
      </c>
      <c r="H251" s="30">
        <v>5.8</v>
      </c>
      <c r="I251" s="30">
        <v>42</v>
      </c>
      <c r="J251" s="30">
        <v>-4</v>
      </c>
      <c r="K251" s="30">
        <v>6722</v>
      </c>
      <c r="L251" s="31">
        <v>-4</v>
      </c>
    </row>
    <row r="252" spans="1:12" x14ac:dyDescent="0.2">
      <c r="A252" s="63" t="s">
        <v>5750</v>
      </c>
      <c r="B252" s="30" t="s">
        <v>2890</v>
      </c>
      <c r="C252" s="30" t="s">
        <v>2891</v>
      </c>
      <c r="D252" s="30" t="s">
        <v>5358</v>
      </c>
      <c r="E252" s="30">
        <v>15</v>
      </c>
      <c r="F252" s="30">
        <v>22.2</v>
      </c>
      <c r="G252" s="30">
        <v>6311.3</v>
      </c>
      <c r="H252" s="30">
        <v>33.200000000000003</v>
      </c>
      <c r="I252" s="30">
        <v>34</v>
      </c>
      <c r="J252" s="30">
        <v>23.1</v>
      </c>
      <c r="K252" s="30">
        <v>6305</v>
      </c>
      <c r="L252" s="31">
        <v>3</v>
      </c>
    </row>
    <row r="253" spans="1:12" x14ac:dyDescent="0.2">
      <c r="A253" s="63" t="s">
        <v>5750</v>
      </c>
      <c r="B253" s="30" t="s">
        <v>2888</v>
      </c>
      <c r="C253" s="30" t="s">
        <v>2889</v>
      </c>
      <c r="D253" s="30" t="s">
        <v>5357</v>
      </c>
      <c r="E253" s="30">
        <v>24</v>
      </c>
      <c r="F253" s="30">
        <v>-24.5</v>
      </c>
      <c r="G253" s="30">
        <v>11420.4</v>
      </c>
      <c r="H253" s="30">
        <v>-20.9</v>
      </c>
      <c r="I253" s="30">
        <v>31</v>
      </c>
      <c r="J253" s="30">
        <v>33.299999999999997</v>
      </c>
      <c r="K253" s="30">
        <v>5761</v>
      </c>
      <c r="L253" s="31">
        <v>11</v>
      </c>
    </row>
    <row r="254" spans="1:12" x14ac:dyDescent="0.2">
      <c r="A254" s="63" t="s">
        <v>5750</v>
      </c>
      <c r="B254" s="30" t="s">
        <v>2886</v>
      </c>
      <c r="C254" s="30" t="s">
        <v>2887</v>
      </c>
      <c r="D254" s="30" t="s">
        <v>5356</v>
      </c>
      <c r="E254" s="30">
        <v>18</v>
      </c>
      <c r="F254" s="30">
        <v>6.6</v>
      </c>
      <c r="G254" s="30">
        <v>8988.6</v>
      </c>
      <c r="H254" s="30">
        <v>4.9000000000000004</v>
      </c>
      <c r="I254" s="30">
        <v>46</v>
      </c>
      <c r="J254" s="30">
        <v>-17.600000000000001</v>
      </c>
      <c r="K254" s="30">
        <v>6528</v>
      </c>
      <c r="L254" s="31">
        <v>-1</v>
      </c>
    </row>
    <row r="255" spans="1:12" x14ac:dyDescent="0.2">
      <c r="A255" s="63" t="s">
        <v>5750</v>
      </c>
      <c r="B255" s="30" t="s">
        <v>2884</v>
      </c>
      <c r="C255" s="30" t="s">
        <v>2885</v>
      </c>
      <c r="D255" s="30" t="s">
        <v>5355</v>
      </c>
      <c r="E255" s="30">
        <v>15</v>
      </c>
      <c r="F255" s="30">
        <v>22.2</v>
      </c>
      <c r="G255" s="30">
        <v>8265.9</v>
      </c>
      <c r="H255" s="30">
        <v>12.5</v>
      </c>
      <c r="I255" s="30">
        <v>45</v>
      </c>
      <c r="J255" s="30">
        <v>-14.2</v>
      </c>
      <c r="K255" s="30">
        <v>6017</v>
      </c>
      <c r="L255" s="31">
        <v>7</v>
      </c>
    </row>
    <row r="256" spans="1:12" x14ac:dyDescent="0.2">
      <c r="A256" s="63" t="s">
        <v>5750</v>
      </c>
      <c r="B256" s="30" t="s">
        <v>2882</v>
      </c>
      <c r="C256" s="30" t="s">
        <v>2883</v>
      </c>
      <c r="D256" s="30" t="s">
        <v>5354</v>
      </c>
      <c r="E256" s="30">
        <v>24</v>
      </c>
      <c r="F256" s="30">
        <v>-24.5</v>
      </c>
      <c r="G256" s="30">
        <v>10017.4</v>
      </c>
      <c r="H256" s="30">
        <v>-6</v>
      </c>
      <c r="I256" s="30">
        <v>37</v>
      </c>
      <c r="J256" s="30">
        <v>12.9</v>
      </c>
      <c r="K256" s="30">
        <v>6411</v>
      </c>
      <c r="L256" s="31">
        <v>1</v>
      </c>
    </row>
    <row r="257" spans="1:12" x14ac:dyDescent="0.2">
      <c r="A257" s="63" t="s">
        <v>5750</v>
      </c>
      <c r="B257" s="30" t="s">
        <v>2880</v>
      </c>
      <c r="C257" s="30" t="s">
        <v>2881</v>
      </c>
      <c r="D257" s="30" t="s">
        <v>5353</v>
      </c>
      <c r="E257" s="30">
        <v>20</v>
      </c>
      <c r="F257" s="30">
        <v>-3.8</v>
      </c>
      <c r="G257" s="30">
        <v>8226.6</v>
      </c>
      <c r="H257" s="30">
        <v>12.9</v>
      </c>
      <c r="I257" s="30">
        <v>35</v>
      </c>
      <c r="J257" s="30">
        <v>19.7</v>
      </c>
      <c r="K257" s="30">
        <v>6306</v>
      </c>
      <c r="L257" s="31">
        <v>3</v>
      </c>
    </row>
    <row r="258" spans="1:12" x14ac:dyDescent="0.2">
      <c r="A258" s="63" t="s">
        <v>5750</v>
      </c>
      <c r="B258" s="30" t="s">
        <v>2878</v>
      </c>
      <c r="C258" s="30" t="s">
        <v>2879</v>
      </c>
      <c r="D258" s="30" t="s">
        <v>5352</v>
      </c>
      <c r="E258" s="30">
        <v>14</v>
      </c>
      <c r="F258" s="30">
        <v>27.4</v>
      </c>
      <c r="G258" s="30">
        <v>11293.7</v>
      </c>
      <c r="H258" s="30">
        <v>-19.5</v>
      </c>
      <c r="I258" s="30">
        <v>34</v>
      </c>
      <c r="J258" s="30">
        <v>23.1</v>
      </c>
      <c r="K258" s="30">
        <v>5428</v>
      </c>
      <c r="L258" s="31">
        <v>16</v>
      </c>
    </row>
    <row r="259" spans="1:12" x14ac:dyDescent="0.2">
      <c r="A259" s="63" t="s">
        <v>5750</v>
      </c>
      <c r="B259" s="30" t="s">
        <v>2876</v>
      </c>
      <c r="C259" s="30" t="s">
        <v>2877</v>
      </c>
      <c r="D259" s="30" t="s">
        <v>5351</v>
      </c>
      <c r="E259" s="30">
        <v>14</v>
      </c>
      <c r="F259" s="30">
        <v>27.4</v>
      </c>
      <c r="G259" s="30">
        <v>7259.2</v>
      </c>
      <c r="H259" s="30">
        <v>23.2</v>
      </c>
      <c r="I259" s="30">
        <v>43</v>
      </c>
      <c r="J259" s="30">
        <v>-7.4</v>
      </c>
      <c r="K259" s="30">
        <v>5825</v>
      </c>
      <c r="L259" s="31">
        <v>10</v>
      </c>
    </row>
    <row r="260" spans="1:12" x14ac:dyDescent="0.2">
      <c r="A260" s="63" t="s">
        <v>5750</v>
      </c>
      <c r="B260" s="30" t="s">
        <v>2874</v>
      </c>
      <c r="C260" s="30" t="s">
        <v>2875</v>
      </c>
      <c r="D260" s="30" t="s">
        <v>5314</v>
      </c>
      <c r="E260" s="30">
        <v>9</v>
      </c>
      <c r="F260" s="30">
        <v>53.3</v>
      </c>
      <c r="G260" s="30">
        <v>3865.2</v>
      </c>
      <c r="H260" s="30">
        <v>59.1</v>
      </c>
      <c r="I260" s="30">
        <v>40</v>
      </c>
      <c r="J260" s="30">
        <v>2.8</v>
      </c>
      <c r="K260" s="30">
        <v>6769</v>
      </c>
      <c r="L260" s="31">
        <v>-5</v>
      </c>
    </row>
    <row r="261" spans="1:12" x14ac:dyDescent="0.2">
      <c r="A261" s="63" t="s">
        <v>5750</v>
      </c>
      <c r="B261" s="30" t="s">
        <v>2872</v>
      </c>
      <c r="C261" s="30" t="s">
        <v>2873</v>
      </c>
      <c r="D261" s="30" t="s">
        <v>5350</v>
      </c>
      <c r="E261" s="30">
        <v>18</v>
      </c>
      <c r="F261" s="30">
        <v>6.6</v>
      </c>
      <c r="G261" s="30">
        <v>9638.7000000000007</v>
      </c>
      <c r="H261" s="30">
        <v>-2</v>
      </c>
      <c r="I261" s="30">
        <v>35</v>
      </c>
      <c r="J261" s="30">
        <v>19.7</v>
      </c>
      <c r="K261" s="30">
        <v>6696</v>
      </c>
      <c r="L261" s="31">
        <v>-3</v>
      </c>
    </row>
    <row r="262" spans="1:12" x14ac:dyDescent="0.2">
      <c r="A262" s="63" t="s">
        <v>5750</v>
      </c>
      <c r="B262" s="30" t="s">
        <v>2870</v>
      </c>
      <c r="C262" s="30" t="s">
        <v>2871</v>
      </c>
      <c r="D262" s="30" t="s">
        <v>5349</v>
      </c>
      <c r="E262" s="30">
        <v>14</v>
      </c>
      <c r="F262" s="30">
        <v>27.4</v>
      </c>
      <c r="G262" s="30">
        <v>6775.5</v>
      </c>
      <c r="H262" s="30">
        <v>28.3</v>
      </c>
      <c r="I262" s="30">
        <v>29</v>
      </c>
      <c r="J262" s="30">
        <v>40.1</v>
      </c>
      <c r="K262" s="30">
        <v>7077</v>
      </c>
      <c r="L262" s="31">
        <v>-9</v>
      </c>
    </row>
    <row r="263" spans="1:12" x14ac:dyDescent="0.2">
      <c r="A263" s="63" t="s">
        <v>5750</v>
      </c>
      <c r="B263" s="30" t="s">
        <v>2868</v>
      </c>
      <c r="C263" s="30" t="s">
        <v>2869</v>
      </c>
      <c r="D263" s="30" t="s">
        <v>5348</v>
      </c>
      <c r="E263" s="30">
        <v>17</v>
      </c>
      <c r="F263" s="30">
        <v>11.8</v>
      </c>
      <c r="G263" s="30">
        <v>10275</v>
      </c>
      <c r="H263" s="30">
        <v>-8.6999999999999993</v>
      </c>
      <c r="I263" s="30">
        <v>28</v>
      </c>
      <c r="J263" s="30">
        <v>43.5</v>
      </c>
      <c r="K263" s="30">
        <v>7620</v>
      </c>
      <c r="L263" s="31">
        <v>-18</v>
      </c>
    </row>
    <row r="264" spans="1:12" x14ac:dyDescent="0.2">
      <c r="A264" s="63" t="s">
        <v>5750</v>
      </c>
      <c r="B264" s="30" t="s">
        <v>2866</v>
      </c>
      <c r="C264" s="30" t="s">
        <v>2867</v>
      </c>
      <c r="D264" s="30" t="s">
        <v>5347</v>
      </c>
      <c r="E264" s="30">
        <v>37</v>
      </c>
      <c r="F264" s="30">
        <v>-92</v>
      </c>
      <c r="G264" s="30">
        <v>16500.3</v>
      </c>
      <c r="H264" s="30">
        <v>-74.599999999999994</v>
      </c>
      <c r="I264" s="30">
        <v>45</v>
      </c>
      <c r="J264" s="30">
        <v>-14.2</v>
      </c>
      <c r="K264" s="30">
        <v>7568</v>
      </c>
      <c r="L264" s="31">
        <v>-17</v>
      </c>
    </row>
    <row r="265" spans="1:12" x14ac:dyDescent="0.2">
      <c r="A265" s="63" t="s">
        <v>5750</v>
      </c>
      <c r="B265" s="30" t="s">
        <v>2864</v>
      </c>
      <c r="C265" s="30" t="s">
        <v>2865</v>
      </c>
      <c r="D265" s="30" t="s">
        <v>5313</v>
      </c>
      <c r="E265" s="30">
        <v>24</v>
      </c>
      <c r="F265" s="30">
        <v>-24.5</v>
      </c>
      <c r="G265" s="30">
        <v>9856.5</v>
      </c>
      <c r="H265" s="30">
        <v>-4.3</v>
      </c>
      <c r="I265" s="30">
        <v>39</v>
      </c>
      <c r="J265" s="30">
        <v>6.2</v>
      </c>
      <c r="K265" s="30">
        <v>6984</v>
      </c>
      <c r="L265" s="31">
        <v>-8</v>
      </c>
    </row>
    <row r="266" spans="1:12" x14ac:dyDescent="0.2">
      <c r="A266" s="63" t="s">
        <v>5750</v>
      </c>
      <c r="B266" s="30" t="s">
        <v>2862</v>
      </c>
      <c r="C266" s="30" t="s">
        <v>2863</v>
      </c>
      <c r="D266" s="30" t="s">
        <v>5346</v>
      </c>
      <c r="E266" s="30">
        <v>21</v>
      </c>
      <c r="F266" s="30">
        <v>-9</v>
      </c>
      <c r="G266" s="30">
        <v>11821.7</v>
      </c>
      <c r="H266" s="30">
        <v>-25.1</v>
      </c>
      <c r="I266" s="30">
        <v>37</v>
      </c>
      <c r="J266" s="30">
        <v>12.9</v>
      </c>
      <c r="K266" s="30">
        <v>6959</v>
      </c>
      <c r="L266" s="31">
        <v>-8</v>
      </c>
    </row>
    <row r="267" spans="1:12" x14ac:dyDescent="0.2">
      <c r="A267" s="63" t="s">
        <v>5750</v>
      </c>
      <c r="B267" s="30" t="s">
        <v>2860</v>
      </c>
      <c r="C267" s="30" t="s">
        <v>2861</v>
      </c>
      <c r="D267" s="30" t="s">
        <v>5345</v>
      </c>
      <c r="E267" s="30">
        <v>18</v>
      </c>
      <c r="F267" s="30">
        <v>6.6</v>
      </c>
      <c r="G267" s="30">
        <v>8653.4</v>
      </c>
      <c r="H267" s="30">
        <v>8.4</v>
      </c>
      <c r="I267" s="30">
        <v>34</v>
      </c>
      <c r="J267" s="30">
        <v>23.1</v>
      </c>
      <c r="K267" s="30">
        <v>6787</v>
      </c>
      <c r="L267" s="31">
        <v>-5</v>
      </c>
    </row>
    <row r="268" spans="1:12" x14ac:dyDescent="0.2">
      <c r="A268" s="63" t="s">
        <v>5750</v>
      </c>
      <c r="B268" s="30" t="s">
        <v>2858</v>
      </c>
      <c r="C268" s="30" t="s">
        <v>2859</v>
      </c>
      <c r="D268" s="30" t="s">
        <v>5344</v>
      </c>
      <c r="E268" s="30">
        <v>26</v>
      </c>
      <c r="F268" s="30">
        <v>-34.9</v>
      </c>
      <c r="G268" s="30">
        <v>13011.9</v>
      </c>
      <c r="H268" s="30">
        <v>-37.700000000000003</v>
      </c>
      <c r="I268" s="30">
        <v>40</v>
      </c>
      <c r="J268" s="30">
        <v>2.8</v>
      </c>
      <c r="K268" s="30">
        <v>6332</v>
      </c>
      <c r="L268" s="31">
        <v>2</v>
      </c>
    </row>
    <row r="269" spans="1:12" x14ac:dyDescent="0.2">
      <c r="A269" s="63" t="s">
        <v>5750</v>
      </c>
      <c r="B269" s="30" t="s">
        <v>2856</v>
      </c>
      <c r="C269" s="30" t="s">
        <v>2857</v>
      </c>
      <c r="D269" s="30" t="s">
        <v>5343</v>
      </c>
      <c r="E269" s="30">
        <v>20</v>
      </c>
      <c r="F269" s="30">
        <v>-3.8</v>
      </c>
      <c r="G269" s="30">
        <v>7014.6</v>
      </c>
      <c r="H269" s="30">
        <v>25.8</v>
      </c>
      <c r="I269" s="30">
        <v>42</v>
      </c>
      <c r="J269" s="30">
        <v>-4</v>
      </c>
      <c r="K269" s="30">
        <v>6396</v>
      </c>
      <c r="L269" s="31">
        <v>1</v>
      </c>
    </row>
    <row r="270" spans="1:12" x14ac:dyDescent="0.2">
      <c r="A270" s="63" t="s">
        <v>5750</v>
      </c>
      <c r="B270" s="30" t="s">
        <v>2854</v>
      </c>
      <c r="C270" s="30" t="s">
        <v>2855</v>
      </c>
      <c r="D270" s="30" t="s">
        <v>5342</v>
      </c>
      <c r="E270" s="30">
        <v>14</v>
      </c>
      <c r="F270" s="30">
        <v>27.4</v>
      </c>
      <c r="G270" s="30">
        <v>5978.8</v>
      </c>
      <c r="H270" s="30">
        <v>36.700000000000003</v>
      </c>
      <c r="I270" s="30">
        <v>34</v>
      </c>
      <c r="J270" s="30">
        <v>23.1</v>
      </c>
      <c r="K270" s="30">
        <v>6954</v>
      </c>
      <c r="L270" s="31">
        <v>-7</v>
      </c>
    </row>
    <row r="271" spans="1:12" x14ac:dyDescent="0.2">
      <c r="A271" s="63" t="s">
        <v>5750</v>
      </c>
      <c r="B271" s="30" t="s">
        <v>2852</v>
      </c>
      <c r="C271" s="30" t="s">
        <v>2853</v>
      </c>
      <c r="D271" s="30" t="s">
        <v>5341</v>
      </c>
      <c r="E271" s="30">
        <v>15</v>
      </c>
      <c r="F271" s="30">
        <v>22.2</v>
      </c>
      <c r="G271" s="30">
        <v>6526.8</v>
      </c>
      <c r="H271" s="30">
        <v>30.9</v>
      </c>
      <c r="I271" s="30">
        <v>29</v>
      </c>
      <c r="J271" s="30">
        <v>40.1</v>
      </c>
      <c r="K271" s="30">
        <v>6645</v>
      </c>
      <c r="L271" s="31">
        <v>-3</v>
      </c>
    </row>
    <row r="272" spans="1:12" x14ac:dyDescent="0.2">
      <c r="A272" s="63" t="s">
        <v>5750</v>
      </c>
      <c r="B272" s="30" t="s">
        <v>2850</v>
      </c>
      <c r="C272" s="30" t="s">
        <v>2851</v>
      </c>
      <c r="D272" s="30" t="s">
        <v>5340</v>
      </c>
      <c r="E272" s="30">
        <v>16</v>
      </c>
      <c r="F272" s="30">
        <v>17</v>
      </c>
      <c r="G272" s="30">
        <v>6512.4</v>
      </c>
      <c r="H272" s="30">
        <v>31.1</v>
      </c>
      <c r="I272" s="30">
        <v>37</v>
      </c>
      <c r="J272" s="30">
        <v>12.9</v>
      </c>
      <c r="K272" s="30">
        <v>6557</v>
      </c>
      <c r="L272" s="31">
        <v>-1</v>
      </c>
    </row>
    <row r="273" spans="1:12" x14ac:dyDescent="0.2">
      <c r="A273" s="63" t="s">
        <v>5750</v>
      </c>
      <c r="B273" s="30" t="s">
        <v>2848</v>
      </c>
      <c r="C273" s="30" t="s">
        <v>2849</v>
      </c>
      <c r="D273" s="30" t="s">
        <v>5339</v>
      </c>
      <c r="E273" s="30">
        <v>15</v>
      </c>
      <c r="F273" s="30">
        <v>22.2</v>
      </c>
      <c r="G273" s="30">
        <v>7391</v>
      </c>
      <c r="H273" s="30">
        <v>21.8</v>
      </c>
      <c r="I273" s="30">
        <v>27</v>
      </c>
      <c r="J273" s="30">
        <v>46.9</v>
      </c>
      <c r="K273" s="30">
        <v>6217</v>
      </c>
      <c r="L273" s="31">
        <v>4</v>
      </c>
    </row>
    <row r="274" spans="1:12" x14ac:dyDescent="0.2">
      <c r="A274" s="63" t="s">
        <v>5750</v>
      </c>
      <c r="B274" s="30" t="s">
        <v>2846</v>
      </c>
      <c r="C274" s="30" t="s">
        <v>2847</v>
      </c>
      <c r="D274" s="30" t="s">
        <v>5338</v>
      </c>
      <c r="E274" s="30">
        <v>12</v>
      </c>
      <c r="F274" s="30">
        <v>37.700000000000003</v>
      </c>
      <c r="G274" s="30">
        <v>6446.8</v>
      </c>
      <c r="H274" s="30">
        <v>31.8</v>
      </c>
      <c r="I274" s="30">
        <v>33</v>
      </c>
      <c r="J274" s="30">
        <v>26.5</v>
      </c>
      <c r="K274" s="30">
        <v>5565</v>
      </c>
      <c r="L274" s="31">
        <v>14</v>
      </c>
    </row>
    <row r="275" spans="1:12" x14ac:dyDescent="0.2">
      <c r="A275" s="63" t="s">
        <v>5750</v>
      </c>
      <c r="B275" s="30" t="s">
        <v>2844</v>
      </c>
      <c r="C275" s="30" t="s">
        <v>2845</v>
      </c>
      <c r="D275" s="30" t="s">
        <v>5337</v>
      </c>
      <c r="E275" s="30">
        <v>16</v>
      </c>
      <c r="F275" s="30">
        <v>17</v>
      </c>
      <c r="G275" s="30">
        <v>7962.5</v>
      </c>
      <c r="H275" s="30">
        <v>15.7</v>
      </c>
      <c r="I275" s="30">
        <v>37</v>
      </c>
      <c r="J275" s="30">
        <v>12.9</v>
      </c>
      <c r="K275" s="30">
        <v>6257</v>
      </c>
      <c r="L275" s="31">
        <v>3</v>
      </c>
    </row>
    <row r="276" spans="1:12" x14ac:dyDescent="0.2">
      <c r="A276" s="63" t="s">
        <v>5750</v>
      </c>
      <c r="B276" s="30" t="s">
        <v>2842</v>
      </c>
      <c r="C276" s="30" t="s">
        <v>2843</v>
      </c>
      <c r="D276" s="30" t="s">
        <v>5336</v>
      </c>
      <c r="E276" s="30">
        <v>22</v>
      </c>
      <c r="F276" s="30">
        <v>-14.2</v>
      </c>
      <c r="G276" s="30">
        <v>11542.4</v>
      </c>
      <c r="H276" s="30">
        <v>-22.1</v>
      </c>
      <c r="I276" s="30">
        <v>40</v>
      </c>
      <c r="J276" s="30">
        <v>2.8</v>
      </c>
      <c r="K276" s="30">
        <v>6082</v>
      </c>
      <c r="L276" s="31">
        <v>6</v>
      </c>
    </row>
    <row r="277" spans="1:12" x14ac:dyDescent="0.2">
      <c r="A277" s="63" t="s">
        <v>5750</v>
      </c>
      <c r="B277" s="30" t="s">
        <v>2840</v>
      </c>
      <c r="C277" s="30" t="s">
        <v>2841</v>
      </c>
      <c r="D277" s="30" t="s">
        <v>5335</v>
      </c>
      <c r="E277" s="30">
        <v>21</v>
      </c>
      <c r="F277" s="30">
        <v>-9</v>
      </c>
      <c r="G277" s="30">
        <v>9649.7999999999993</v>
      </c>
      <c r="H277" s="30">
        <v>-2.1</v>
      </c>
      <c r="I277" s="30">
        <v>26</v>
      </c>
      <c r="J277" s="30">
        <v>50.3</v>
      </c>
      <c r="K277" s="30">
        <v>6887</v>
      </c>
      <c r="L277" s="31">
        <v>-6</v>
      </c>
    </row>
    <row r="278" spans="1:12" x14ac:dyDescent="0.2">
      <c r="A278" s="63" t="s">
        <v>5750</v>
      </c>
      <c r="B278" s="30" t="s">
        <v>2838</v>
      </c>
      <c r="C278" s="30" t="s">
        <v>2839</v>
      </c>
      <c r="D278" s="30" t="s">
        <v>5312</v>
      </c>
      <c r="E278" s="30">
        <v>6</v>
      </c>
      <c r="F278" s="30">
        <v>68.900000000000006</v>
      </c>
      <c r="G278" s="30">
        <v>3209.5</v>
      </c>
      <c r="H278" s="30">
        <v>66</v>
      </c>
      <c r="I278" s="30">
        <v>20</v>
      </c>
      <c r="J278" s="30">
        <v>70.599999999999994</v>
      </c>
      <c r="K278" s="30">
        <v>6963</v>
      </c>
      <c r="L278" s="31">
        <v>-8</v>
      </c>
    </row>
    <row r="279" spans="1:12" x14ac:dyDescent="0.2">
      <c r="A279" s="63" t="s">
        <v>5750</v>
      </c>
      <c r="B279" s="30" t="s">
        <v>2836</v>
      </c>
      <c r="C279" s="30" t="s">
        <v>2837</v>
      </c>
      <c r="D279" s="30" t="s">
        <v>5311</v>
      </c>
      <c r="E279" s="30">
        <v>19</v>
      </c>
      <c r="F279" s="30">
        <v>1.4</v>
      </c>
      <c r="G279" s="30">
        <v>11512.4</v>
      </c>
      <c r="H279" s="30">
        <v>-21.8</v>
      </c>
      <c r="I279" s="30">
        <v>26</v>
      </c>
      <c r="J279" s="30">
        <v>50.3</v>
      </c>
      <c r="K279" s="30">
        <v>7472</v>
      </c>
      <c r="L279" s="31">
        <v>-15</v>
      </c>
    </row>
    <row r="280" spans="1:12" x14ac:dyDescent="0.2">
      <c r="A280" s="63" t="s">
        <v>5750</v>
      </c>
      <c r="B280" s="30" t="s">
        <v>2834</v>
      </c>
      <c r="C280" s="30" t="s">
        <v>2835</v>
      </c>
      <c r="D280" s="30" t="s">
        <v>5310</v>
      </c>
      <c r="E280" s="30">
        <v>21</v>
      </c>
      <c r="F280" s="30">
        <v>-9</v>
      </c>
      <c r="G280" s="30">
        <v>9995.2000000000007</v>
      </c>
      <c r="H280" s="30">
        <v>-5.8</v>
      </c>
      <c r="I280" s="30">
        <v>51</v>
      </c>
      <c r="J280" s="30">
        <v>-34.5</v>
      </c>
      <c r="K280" s="30">
        <v>6467</v>
      </c>
      <c r="L280" s="31">
        <v>0</v>
      </c>
    </row>
    <row r="281" spans="1:12" x14ac:dyDescent="0.2">
      <c r="A281" s="63" t="s">
        <v>5750</v>
      </c>
      <c r="B281" s="30" t="s">
        <v>2832</v>
      </c>
      <c r="C281" s="30" t="s">
        <v>2833</v>
      </c>
      <c r="D281" s="30" t="s">
        <v>5309</v>
      </c>
      <c r="E281" s="30">
        <v>17</v>
      </c>
      <c r="F281" s="30">
        <v>11.8</v>
      </c>
      <c r="G281" s="30">
        <v>7922.8</v>
      </c>
      <c r="H281" s="30">
        <v>16.2</v>
      </c>
      <c r="I281" s="30">
        <v>38</v>
      </c>
      <c r="J281" s="30">
        <v>9.6</v>
      </c>
      <c r="K281" s="30">
        <v>6484</v>
      </c>
      <c r="L281" s="31">
        <v>0</v>
      </c>
    </row>
    <row r="282" spans="1:12" x14ac:dyDescent="0.2">
      <c r="A282" s="63" t="s">
        <v>5750</v>
      </c>
      <c r="B282" s="30" t="s">
        <v>2830</v>
      </c>
      <c r="C282" s="30" t="s">
        <v>2831</v>
      </c>
      <c r="D282" s="30" t="s">
        <v>5334</v>
      </c>
      <c r="E282" s="30">
        <v>17</v>
      </c>
      <c r="F282" s="30">
        <v>11.8</v>
      </c>
      <c r="G282" s="30">
        <v>8392.1</v>
      </c>
      <c r="H282" s="30">
        <v>11.2</v>
      </c>
      <c r="I282" s="30">
        <v>40</v>
      </c>
      <c r="J282" s="30">
        <v>2.8</v>
      </c>
      <c r="K282" s="30">
        <v>6826</v>
      </c>
      <c r="L282" s="31">
        <v>-5</v>
      </c>
    </row>
    <row r="283" spans="1:12" x14ac:dyDescent="0.2">
      <c r="A283" s="63" t="s">
        <v>5750</v>
      </c>
      <c r="B283" s="30" t="s">
        <v>2828</v>
      </c>
      <c r="C283" s="30" t="s">
        <v>2829</v>
      </c>
      <c r="D283" s="30" t="s">
        <v>5308</v>
      </c>
      <c r="E283" s="30">
        <v>15</v>
      </c>
      <c r="F283" s="30">
        <v>22.2</v>
      </c>
      <c r="G283" s="30">
        <v>8014.3</v>
      </c>
      <c r="H283" s="30">
        <v>15.2</v>
      </c>
      <c r="I283" s="30">
        <v>20</v>
      </c>
      <c r="J283" s="30">
        <v>70.599999999999994</v>
      </c>
      <c r="K283" s="30">
        <v>6719</v>
      </c>
      <c r="L283" s="31">
        <v>-4</v>
      </c>
    </row>
    <row r="284" spans="1:12" x14ac:dyDescent="0.2">
      <c r="A284" s="63" t="s">
        <v>5750</v>
      </c>
      <c r="B284" s="30" t="s">
        <v>2826</v>
      </c>
      <c r="C284" s="30" t="s">
        <v>2827</v>
      </c>
      <c r="D284" s="30" t="s">
        <v>5333</v>
      </c>
      <c r="E284" s="30">
        <v>21</v>
      </c>
      <c r="F284" s="30">
        <v>-9</v>
      </c>
      <c r="G284" s="30">
        <v>10021.1</v>
      </c>
      <c r="H284" s="30">
        <v>-6</v>
      </c>
      <c r="I284" s="30">
        <v>27</v>
      </c>
      <c r="J284" s="30">
        <v>46.9</v>
      </c>
      <c r="K284" s="30">
        <v>6150</v>
      </c>
      <c r="L284" s="31">
        <v>5</v>
      </c>
    </row>
    <row r="285" spans="1:12" x14ac:dyDescent="0.2">
      <c r="A285" s="63" t="s">
        <v>5750</v>
      </c>
      <c r="B285" s="30" t="s">
        <v>2824</v>
      </c>
      <c r="C285" s="30" t="s">
        <v>2825</v>
      </c>
      <c r="D285" s="30" t="s">
        <v>5332</v>
      </c>
      <c r="E285" s="30">
        <v>21</v>
      </c>
      <c r="F285" s="30">
        <v>-9</v>
      </c>
      <c r="G285" s="30">
        <v>14570.7</v>
      </c>
      <c r="H285" s="30">
        <v>-54.2</v>
      </c>
      <c r="I285" s="30">
        <v>34</v>
      </c>
      <c r="J285" s="30">
        <v>23.1</v>
      </c>
      <c r="K285" s="30">
        <v>6312</v>
      </c>
      <c r="L285" s="31">
        <v>2</v>
      </c>
    </row>
    <row r="286" spans="1:12" x14ac:dyDescent="0.2">
      <c r="A286" s="63" t="s">
        <v>5750</v>
      </c>
      <c r="B286" s="30" t="s">
        <v>2822</v>
      </c>
      <c r="C286" s="30" t="s">
        <v>2823</v>
      </c>
      <c r="D286" s="30" t="s">
        <v>5307</v>
      </c>
      <c r="E286" s="30">
        <v>9</v>
      </c>
      <c r="F286" s="30">
        <v>53.3</v>
      </c>
      <c r="G286" s="30">
        <v>4738.7</v>
      </c>
      <c r="H286" s="30">
        <v>49.9</v>
      </c>
      <c r="I286" s="30">
        <v>22</v>
      </c>
      <c r="J286" s="30">
        <v>63.8</v>
      </c>
      <c r="K286" s="30">
        <v>6532</v>
      </c>
      <c r="L286" s="31">
        <v>-1</v>
      </c>
    </row>
    <row r="287" spans="1:12" x14ac:dyDescent="0.2">
      <c r="A287" s="63" t="s">
        <v>5750</v>
      </c>
      <c r="B287" s="30" t="s">
        <v>2820</v>
      </c>
      <c r="C287" s="30" t="s">
        <v>2821</v>
      </c>
      <c r="D287" s="30" t="s">
        <v>5331</v>
      </c>
      <c r="E287" s="30">
        <v>27</v>
      </c>
      <c r="F287" s="30">
        <v>-40.1</v>
      </c>
      <c r="G287" s="30">
        <v>15014.1</v>
      </c>
      <c r="H287" s="30">
        <v>-58.9</v>
      </c>
      <c r="I287" s="30">
        <v>26</v>
      </c>
      <c r="J287" s="30">
        <v>50.3</v>
      </c>
      <c r="K287" s="30">
        <v>7375</v>
      </c>
      <c r="L287" s="31">
        <v>-14</v>
      </c>
    </row>
    <row r="288" spans="1:12" x14ac:dyDescent="0.2">
      <c r="A288" s="63" t="s">
        <v>5750</v>
      </c>
      <c r="B288" s="30" t="s">
        <v>2818</v>
      </c>
      <c r="C288" s="30" t="s">
        <v>2819</v>
      </c>
      <c r="D288" s="30" t="s">
        <v>5330</v>
      </c>
      <c r="E288" s="30">
        <v>25</v>
      </c>
      <c r="F288" s="30">
        <v>-29.7</v>
      </c>
      <c r="G288" s="30">
        <v>16164.6</v>
      </c>
      <c r="H288" s="30">
        <v>-71.099999999999994</v>
      </c>
      <c r="I288" s="30">
        <v>31</v>
      </c>
      <c r="J288" s="30">
        <v>33.299999999999997</v>
      </c>
      <c r="K288" s="30">
        <v>6717</v>
      </c>
      <c r="L288" s="31">
        <v>-4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2DD64-E87B-5640-A9BF-35B57E5AB29F}">
  <dimension ref="A1:AW42"/>
  <sheetViews>
    <sheetView zoomScale="60" zoomScaleNormal="60" workbookViewId="0">
      <selection activeCell="J11" sqref="J11"/>
    </sheetView>
  </sheetViews>
  <sheetFormatPr baseColWidth="10" defaultColWidth="8.83203125" defaultRowHeight="16" x14ac:dyDescent="0.2"/>
  <cols>
    <col min="1" max="1" width="14" customWidth="1"/>
    <col min="2" max="2" width="38.83203125" customWidth="1"/>
    <col min="3" max="3" width="24" customWidth="1"/>
    <col min="4" max="4" width="17.33203125" customWidth="1"/>
    <col min="5" max="5" width="17" customWidth="1"/>
    <col min="6" max="6" width="17.33203125" customWidth="1"/>
    <col min="7" max="7" width="16" customWidth="1"/>
    <col min="8" max="8" width="16.5" customWidth="1"/>
    <col min="9" max="9" width="18.83203125" customWidth="1"/>
    <col min="10" max="11" width="17.83203125" customWidth="1"/>
    <col min="12" max="12" width="19.5" customWidth="1"/>
    <col min="13" max="13" width="19.6640625" customWidth="1"/>
    <col min="14" max="14" width="17.1640625" customWidth="1"/>
    <col min="15" max="15" width="16.1640625" customWidth="1"/>
    <col min="16" max="16" width="18.83203125" customWidth="1"/>
    <col min="17" max="17" width="17" customWidth="1"/>
    <col min="18" max="18" width="22.1640625" customWidth="1"/>
    <col min="19" max="19" width="20.1640625" customWidth="1"/>
    <col min="20" max="20" width="17.1640625" customWidth="1"/>
    <col min="21" max="21" width="18.5" customWidth="1"/>
    <col min="22" max="22" width="14" customWidth="1"/>
    <col min="23" max="23" width="18" customWidth="1"/>
    <col min="24" max="24" width="17.33203125" customWidth="1"/>
    <col min="25" max="25" width="14.83203125" customWidth="1"/>
    <col min="26" max="26" width="21.1640625" customWidth="1"/>
  </cols>
  <sheetData>
    <row r="1" spans="1:49" s="8" customFormat="1" ht="51" customHeight="1" x14ac:dyDescent="0.2">
      <c r="A1" s="108" t="s">
        <v>6389</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24"/>
      <c r="AB1" s="24"/>
      <c r="AC1" s="24"/>
      <c r="AD1" s="24"/>
      <c r="AE1" s="24"/>
      <c r="AF1" s="24"/>
      <c r="AG1" s="24"/>
      <c r="AH1" s="24"/>
      <c r="AI1" s="24"/>
      <c r="AJ1" s="24"/>
      <c r="AK1" s="24"/>
      <c r="AL1" s="24"/>
      <c r="AM1" s="24"/>
      <c r="AN1" s="24"/>
      <c r="AO1" s="24"/>
      <c r="AP1" s="24"/>
      <c r="AQ1" s="24"/>
      <c r="AR1" s="24"/>
      <c r="AS1" s="24"/>
      <c r="AT1" s="24"/>
      <c r="AU1" s="24"/>
      <c r="AV1" s="24"/>
      <c r="AW1" s="24"/>
    </row>
    <row r="2" spans="1:49" ht="188" customHeight="1" x14ac:dyDescent="0.2">
      <c r="A2" s="52" t="s">
        <v>7</v>
      </c>
      <c r="B2" s="52" t="s">
        <v>9</v>
      </c>
      <c r="C2" s="52" t="s">
        <v>6360</v>
      </c>
      <c r="D2" s="52" t="s">
        <v>6361</v>
      </c>
      <c r="E2" s="52" t="s">
        <v>6362</v>
      </c>
      <c r="F2" s="52" t="s">
        <v>6363</v>
      </c>
      <c r="G2" s="80" t="s">
        <v>6364</v>
      </c>
      <c r="H2" s="52" t="s">
        <v>6365</v>
      </c>
      <c r="I2" s="52" t="s">
        <v>6366</v>
      </c>
      <c r="J2" s="52" t="s">
        <v>6367</v>
      </c>
      <c r="K2" s="52" t="s">
        <v>6368</v>
      </c>
      <c r="L2" s="52" t="s">
        <v>6366</v>
      </c>
      <c r="M2" s="52" t="s">
        <v>6369</v>
      </c>
      <c r="N2" s="52" t="s">
        <v>6368</v>
      </c>
      <c r="O2" s="52" t="s">
        <v>6370</v>
      </c>
      <c r="P2" s="52" t="s">
        <v>6367</v>
      </c>
      <c r="Q2" s="52" t="s">
        <v>6371</v>
      </c>
      <c r="R2" s="52" t="s">
        <v>6372</v>
      </c>
      <c r="S2" s="52" t="s">
        <v>6373</v>
      </c>
      <c r="T2" s="52" t="s">
        <v>6374</v>
      </c>
      <c r="U2" s="52" t="s">
        <v>6375</v>
      </c>
      <c r="V2" s="52" t="s">
        <v>6376</v>
      </c>
      <c r="W2" s="52" t="s">
        <v>6377</v>
      </c>
      <c r="X2" s="52" t="s">
        <v>6378</v>
      </c>
      <c r="Y2" s="52" t="s">
        <v>6379</v>
      </c>
      <c r="Z2" s="52" t="s">
        <v>6380</v>
      </c>
    </row>
    <row r="3" spans="1:49" ht="16" customHeight="1" x14ac:dyDescent="0.2">
      <c r="A3" s="25" t="s">
        <v>2615</v>
      </c>
      <c r="B3" s="25" t="s">
        <v>2617</v>
      </c>
      <c r="C3" s="81" t="s">
        <v>5792</v>
      </c>
      <c r="D3" s="81"/>
      <c r="E3" s="81"/>
      <c r="F3" s="81"/>
      <c r="G3" s="81"/>
      <c r="H3" s="81"/>
      <c r="I3" s="81"/>
      <c r="J3" s="81"/>
      <c r="K3" s="81"/>
      <c r="L3" s="81"/>
      <c r="M3" s="81"/>
      <c r="N3" s="81"/>
      <c r="O3" s="81"/>
      <c r="P3" s="81"/>
      <c r="Q3" s="81"/>
      <c r="R3" s="81"/>
      <c r="S3" s="81"/>
      <c r="T3" s="81"/>
      <c r="U3" s="81"/>
      <c r="V3" s="81"/>
      <c r="W3" s="81"/>
      <c r="X3" s="81"/>
      <c r="Y3" s="81"/>
      <c r="Z3" s="81"/>
    </row>
    <row r="4" spans="1:49" ht="16" customHeight="1" x14ac:dyDescent="0.2">
      <c r="A4" s="25" t="s">
        <v>643</v>
      </c>
      <c r="B4" s="25" t="s">
        <v>645</v>
      </c>
      <c r="C4" s="81" t="s">
        <v>5793</v>
      </c>
      <c r="D4" s="81"/>
      <c r="E4" s="81">
        <v>94.998199999999997</v>
      </c>
      <c r="F4" s="81">
        <v>105.84099999999999</v>
      </c>
      <c r="G4" s="81">
        <v>212.499</v>
      </c>
      <c r="H4" s="81" t="s">
        <v>5794</v>
      </c>
      <c r="I4" s="81"/>
      <c r="J4" s="81"/>
      <c r="K4" s="81"/>
      <c r="L4" s="81"/>
      <c r="M4" s="81"/>
      <c r="N4" s="81"/>
      <c r="O4" s="81"/>
      <c r="P4" s="81"/>
      <c r="Q4" s="81"/>
      <c r="R4" s="81"/>
      <c r="S4" s="81"/>
      <c r="T4" s="81"/>
      <c r="U4" s="81"/>
      <c r="V4" s="81"/>
      <c r="W4" s="81"/>
      <c r="X4" s="81"/>
      <c r="Y4" s="81"/>
      <c r="Z4" s="81"/>
    </row>
    <row r="5" spans="1:49" ht="16" customHeight="1" x14ac:dyDescent="0.2">
      <c r="A5" s="25" t="s">
        <v>88</v>
      </c>
      <c r="B5" s="25" t="s">
        <v>90</v>
      </c>
      <c r="C5" s="81" t="s">
        <v>5795</v>
      </c>
      <c r="D5" s="81"/>
      <c r="E5" s="81"/>
      <c r="F5" s="81"/>
      <c r="G5" s="81"/>
      <c r="H5" s="81"/>
      <c r="I5" s="81"/>
      <c r="J5" s="81"/>
      <c r="K5" s="81"/>
      <c r="L5" s="81"/>
      <c r="M5" s="81"/>
      <c r="N5" s="81"/>
      <c r="O5" s="81"/>
      <c r="P5" s="81"/>
      <c r="Q5" s="81"/>
      <c r="R5" s="81"/>
      <c r="S5" s="81"/>
      <c r="T5" s="81"/>
      <c r="U5" s="81"/>
      <c r="V5" s="81"/>
      <c r="W5" s="81"/>
      <c r="X5" s="81"/>
      <c r="Y5" s="81"/>
      <c r="Z5" s="81"/>
    </row>
    <row r="6" spans="1:49" ht="16" customHeight="1" x14ac:dyDescent="0.2">
      <c r="A6" s="25" t="s">
        <v>55</v>
      </c>
      <c r="B6" s="25" t="s">
        <v>57</v>
      </c>
      <c r="C6" s="81">
        <v>2.38</v>
      </c>
      <c r="D6" s="81"/>
      <c r="E6" s="81"/>
      <c r="F6" s="81"/>
      <c r="G6" s="81"/>
      <c r="H6" s="81"/>
      <c r="I6" s="81"/>
      <c r="J6" s="81"/>
      <c r="K6" s="81"/>
      <c r="L6" s="81"/>
      <c r="M6" s="81"/>
      <c r="N6" s="81"/>
      <c r="O6" s="81"/>
      <c r="P6" s="81"/>
      <c r="Q6" s="81"/>
      <c r="R6" s="81"/>
      <c r="S6" s="81"/>
      <c r="T6" s="81"/>
      <c r="U6" s="81"/>
      <c r="V6" s="81"/>
      <c r="W6" s="81"/>
      <c r="X6" s="81"/>
      <c r="Y6" s="81"/>
      <c r="Z6" s="81"/>
    </row>
    <row r="7" spans="1:49" ht="16" customHeight="1" x14ac:dyDescent="0.2">
      <c r="A7" s="25" t="s">
        <v>748</v>
      </c>
      <c r="B7" s="25" t="s">
        <v>750</v>
      </c>
      <c r="C7" s="81" t="s">
        <v>5796</v>
      </c>
      <c r="D7" s="81"/>
      <c r="E7" s="81" t="s">
        <v>5797</v>
      </c>
      <c r="F7" s="81"/>
      <c r="G7" s="81"/>
      <c r="H7" s="81"/>
      <c r="I7" s="81"/>
      <c r="J7" s="81"/>
      <c r="K7" s="81"/>
      <c r="L7" s="81"/>
      <c r="M7" s="81"/>
      <c r="N7" s="81"/>
      <c r="O7" s="81"/>
      <c r="P7" s="81"/>
      <c r="Q7" s="81"/>
      <c r="R7" s="81"/>
      <c r="S7" s="81"/>
      <c r="T7" s="81"/>
      <c r="U7" s="81"/>
      <c r="V7" s="81"/>
      <c r="W7" s="81"/>
      <c r="X7" s="81"/>
      <c r="Y7" s="81"/>
      <c r="Z7" s="81"/>
    </row>
    <row r="8" spans="1:49" ht="16" customHeight="1" x14ac:dyDescent="0.2">
      <c r="A8" s="25" t="s">
        <v>2624</v>
      </c>
      <c r="B8" s="25" t="s">
        <v>5798</v>
      </c>
      <c r="C8" s="81" t="s">
        <v>5799</v>
      </c>
      <c r="D8" s="81"/>
      <c r="E8" s="81"/>
      <c r="F8" s="81"/>
      <c r="G8" s="81"/>
      <c r="H8" s="81"/>
      <c r="I8" s="81"/>
      <c r="J8" s="81"/>
      <c r="K8" s="81"/>
      <c r="L8" s="81"/>
      <c r="M8" s="81"/>
      <c r="N8" s="81"/>
      <c r="O8" s="81"/>
      <c r="P8" s="81"/>
      <c r="Q8" s="81"/>
      <c r="R8" s="81"/>
      <c r="S8" s="81"/>
      <c r="T8" s="81"/>
      <c r="U8" s="81"/>
      <c r="V8" s="81"/>
      <c r="W8" s="81"/>
      <c r="X8" s="81"/>
      <c r="Y8" s="81"/>
      <c r="Z8" s="81"/>
    </row>
    <row r="9" spans="1:49" ht="16" customHeight="1" x14ac:dyDescent="0.2">
      <c r="A9" s="25" t="s">
        <v>225</v>
      </c>
      <c r="B9" s="25" t="s">
        <v>227</v>
      </c>
      <c r="C9" s="81">
        <v>23.9</v>
      </c>
      <c r="D9" s="81"/>
      <c r="E9" s="81"/>
      <c r="F9" s="81"/>
      <c r="G9" s="81"/>
      <c r="H9" s="81"/>
      <c r="I9" s="81"/>
      <c r="J9" s="81"/>
      <c r="K9" s="81"/>
      <c r="L9" s="81"/>
      <c r="M9" s="81"/>
      <c r="N9" s="81"/>
      <c r="O9" s="81"/>
      <c r="P9" s="81"/>
      <c r="Q9" s="81"/>
      <c r="R9" s="81"/>
      <c r="S9" s="81"/>
      <c r="T9" s="81"/>
      <c r="U9" s="81"/>
      <c r="V9" s="81"/>
      <c r="W9" s="81"/>
      <c r="X9" s="81"/>
      <c r="Y9" s="81"/>
      <c r="Z9" s="81"/>
    </row>
    <row r="10" spans="1:49" ht="16" customHeight="1" x14ac:dyDescent="0.2">
      <c r="A10" s="25" t="s">
        <v>583</v>
      </c>
      <c r="B10" s="25" t="s">
        <v>585</v>
      </c>
      <c r="C10" s="81">
        <v>26.6</v>
      </c>
      <c r="D10" s="81"/>
      <c r="E10" s="81">
        <v>282.57900000000001</v>
      </c>
      <c r="F10" s="81">
        <v>385.01490000000001</v>
      </c>
      <c r="G10" s="81">
        <v>596.65099999999995</v>
      </c>
      <c r="H10" s="81" t="s">
        <v>5800</v>
      </c>
      <c r="I10" s="81"/>
      <c r="J10" s="81"/>
      <c r="K10" s="81"/>
      <c r="L10" s="81"/>
      <c r="M10" s="81"/>
      <c r="N10" s="81"/>
      <c r="O10" s="81"/>
      <c r="P10" s="81"/>
      <c r="Q10" s="81"/>
      <c r="R10" s="81"/>
      <c r="S10" s="81"/>
      <c r="T10" s="81"/>
      <c r="U10" s="81"/>
      <c r="V10" s="81"/>
      <c r="W10" s="81"/>
      <c r="X10" s="81"/>
      <c r="Y10" s="81"/>
      <c r="Z10" s="81"/>
    </row>
    <row r="11" spans="1:49" ht="16" customHeight="1" x14ac:dyDescent="0.2">
      <c r="A11" s="25" t="s">
        <v>2618</v>
      </c>
      <c r="B11" s="25" t="s">
        <v>5801</v>
      </c>
      <c r="C11" s="81" t="s">
        <v>5802</v>
      </c>
      <c r="D11" s="81"/>
      <c r="E11" s="81"/>
      <c r="F11" s="81"/>
      <c r="G11" s="81"/>
      <c r="H11" s="81"/>
      <c r="I11" s="81"/>
      <c r="J11" s="81"/>
      <c r="K11" s="81"/>
      <c r="L11" s="81"/>
      <c r="M11" s="81"/>
      <c r="N11" s="81"/>
      <c r="O11" s="81"/>
      <c r="P11" s="81"/>
      <c r="Q11" s="81"/>
      <c r="R11" s="81"/>
      <c r="S11" s="81"/>
      <c r="T11" s="81"/>
      <c r="U11" s="81"/>
      <c r="V11" s="81"/>
      <c r="W11" s="81"/>
      <c r="X11" s="81"/>
      <c r="Y11" s="81"/>
      <c r="Z11" s="81"/>
    </row>
    <row r="12" spans="1:49" ht="16" customHeight="1" x14ac:dyDescent="0.2">
      <c r="A12" s="25" t="s">
        <v>2621</v>
      </c>
      <c r="B12" s="25" t="s">
        <v>2623</v>
      </c>
      <c r="C12" s="81" t="s">
        <v>5803</v>
      </c>
      <c r="D12" s="81"/>
      <c r="E12" s="81"/>
      <c r="F12" s="81"/>
      <c r="G12" s="81"/>
      <c r="H12" s="81"/>
      <c r="I12" s="81"/>
      <c r="J12" s="81"/>
      <c r="K12" s="81"/>
      <c r="L12" s="81"/>
      <c r="M12" s="81"/>
      <c r="N12" s="81"/>
      <c r="O12" s="81"/>
      <c r="P12" s="81"/>
      <c r="Q12" s="81"/>
      <c r="R12" s="81"/>
      <c r="S12" s="81"/>
      <c r="T12" s="81"/>
      <c r="U12" s="81"/>
      <c r="V12" s="81"/>
      <c r="W12" s="81"/>
      <c r="X12" s="81"/>
      <c r="Y12" s="81"/>
      <c r="Z12" s="81"/>
    </row>
    <row r="13" spans="1:49" ht="16" customHeight="1" x14ac:dyDescent="0.2">
      <c r="A13" s="25" t="s">
        <v>145</v>
      </c>
      <c r="B13" s="25" t="s">
        <v>147</v>
      </c>
      <c r="C13" s="81" t="s">
        <v>5804</v>
      </c>
      <c r="D13" s="81" t="s">
        <v>5805</v>
      </c>
      <c r="E13" s="81"/>
      <c r="F13" s="81"/>
      <c r="G13" s="81"/>
      <c r="H13" s="81"/>
      <c r="I13" s="81"/>
      <c r="J13" s="81"/>
      <c r="K13" s="81"/>
      <c r="L13" s="81"/>
      <c r="M13" s="81"/>
      <c r="N13" s="81"/>
      <c r="O13" s="81"/>
      <c r="P13" s="81"/>
      <c r="Q13" s="81"/>
      <c r="R13" s="81"/>
      <c r="S13" s="81"/>
      <c r="T13" s="81"/>
      <c r="U13" s="81"/>
      <c r="V13" s="81"/>
      <c r="W13" s="81"/>
      <c r="X13" s="81"/>
      <c r="Y13" s="81"/>
      <c r="Z13" s="81"/>
    </row>
    <row r="14" spans="1:49" ht="16" customHeight="1" x14ac:dyDescent="0.2">
      <c r="A14" s="25" t="s">
        <v>751</v>
      </c>
      <c r="B14" s="25" t="s">
        <v>753</v>
      </c>
      <c r="C14" s="81" t="s">
        <v>5806</v>
      </c>
      <c r="D14" s="81"/>
      <c r="E14" s="81"/>
      <c r="F14" s="81"/>
      <c r="G14" s="81"/>
      <c r="H14" s="81"/>
      <c r="I14" s="81"/>
      <c r="J14" s="81"/>
      <c r="K14" s="81"/>
      <c r="L14" s="81"/>
      <c r="M14" s="81"/>
      <c r="N14" s="81"/>
      <c r="O14" s="81"/>
      <c r="P14" s="81"/>
      <c r="Q14" s="81"/>
      <c r="R14" s="81"/>
      <c r="S14" s="81"/>
      <c r="T14" s="81"/>
      <c r="U14" s="81"/>
      <c r="V14" s="81"/>
      <c r="W14" s="81"/>
      <c r="X14" s="81"/>
      <c r="Y14" s="81"/>
      <c r="Z14" s="81"/>
    </row>
    <row r="15" spans="1:49" ht="16" customHeight="1" x14ac:dyDescent="0.2">
      <c r="A15" s="25" t="s">
        <v>763</v>
      </c>
      <c r="B15" s="25" t="s">
        <v>765</v>
      </c>
      <c r="C15" s="81" t="s">
        <v>5807</v>
      </c>
      <c r="D15" s="81"/>
      <c r="E15" s="81"/>
      <c r="F15" s="81"/>
      <c r="G15" s="81"/>
      <c r="H15" s="81"/>
      <c r="I15" s="81"/>
      <c r="J15" s="81"/>
      <c r="K15" s="81"/>
      <c r="L15" s="81"/>
      <c r="M15" s="81"/>
      <c r="N15" s="81"/>
      <c r="O15" s="81"/>
      <c r="P15" s="81"/>
      <c r="Q15" s="81"/>
      <c r="R15" s="81"/>
      <c r="S15" s="81"/>
      <c r="T15" s="81"/>
      <c r="U15" s="81"/>
      <c r="V15" s="81"/>
      <c r="W15" s="81"/>
      <c r="X15" s="81"/>
      <c r="Y15" s="81"/>
      <c r="Z15" s="81"/>
    </row>
    <row r="16" spans="1:49" ht="16" customHeight="1" x14ac:dyDescent="0.2">
      <c r="A16" s="25" t="s">
        <v>94</v>
      </c>
      <c r="B16" s="25" t="s">
        <v>96</v>
      </c>
      <c r="C16" s="81" t="s">
        <v>5808</v>
      </c>
      <c r="D16" s="81"/>
      <c r="E16" s="81"/>
      <c r="F16" s="81"/>
      <c r="G16" s="81"/>
      <c r="H16" s="81"/>
      <c r="I16" s="81"/>
      <c r="J16" s="81"/>
      <c r="K16" s="81"/>
      <c r="L16" s="81"/>
      <c r="M16" s="81"/>
      <c r="N16" s="81"/>
      <c r="O16" s="81"/>
      <c r="P16" s="81"/>
      <c r="Q16" s="81"/>
      <c r="R16" s="81"/>
      <c r="S16" s="81"/>
      <c r="T16" s="81"/>
      <c r="U16" s="81"/>
      <c r="V16" s="81"/>
      <c r="W16" s="81"/>
      <c r="X16" s="81"/>
      <c r="Y16" s="81"/>
      <c r="Z16" s="81"/>
    </row>
    <row r="17" spans="1:26" ht="16" customHeight="1" x14ac:dyDescent="0.2">
      <c r="A17" s="25" t="s">
        <v>106</v>
      </c>
      <c r="B17" s="25" t="s">
        <v>108</v>
      </c>
      <c r="C17" s="81" t="s">
        <v>5809</v>
      </c>
      <c r="D17" s="81"/>
      <c r="E17" s="81"/>
      <c r="F17" s="81"/>
      <c r="G17" s="81"/>
      <c r="H17" s="81"/>
      <c r="I17" s="81"/>
      <c r="J17" s="81"/>
      <c r="K17" s="81"/>
      <c r="L17" s="81"/>
      <c r="M17" s="81"/>
      <c r="N17" s="81"/>
      <c r="O17" s="81"/>
      <c r="P17" s="81"/>
      <c r="Q17" s="81"/>
      <c r="R17" s="81"/>
      <c r="S17" s="81"/>
      <c r="T17" s="81"/>
      <c r="U17" s="81"/>
      <c r="V17" s="81"/>
      <c r="W17" s="81"/>
      <c r="X17" s="81"/>
      <c r="Y17" s="81"/>
      <c r="Z17" s="81"/>
    </row>
    <row r="18" spans="1:26" ht="16" customHeight="1" x14ac:dyDescent="0.2">
      <c r="A18" s="25" t="s">
        <v>3766</v>
      </c>
      <c r="B18" s="25" t="s">
        <v>3768</v>
      </c>
      <c r="C18" s="81" t="s">
        <v>5810</v>
      </c>
      <c r="D18" s="81"/>
      <c r="E18" s="81"/>
      <c r="F18" s="81"/>
      <c r="G18" s="81"/>
      <c r="H18" s="81"/>
      <c r="I18" s="81"/>
      <c r="J18" s="81"/>
      <c r="K18" s="81"/>
      <c r="L18" s="81"/>
      <c r="M18" s="81"/>
      <c r="N18" s="81"/>
      <c r="O18" s="81"/>
      <c r="P18" s="81"/>
      <c r="Q18" s="81"/>
      <c r="R18" s="81"/>
      <c r="S18" s="81"/>
      <c r="T18" s="81"/>
      <c r="U18" s="81"/>
      <c r="V18" s="81"/>
      <c r="W18" s="81"/>
      <c r="X18" s="81"/>
      <c r="Y18" s="81"/>
      <c r="Z18" s="81"/>
    </row>
    <row r="19" spans="1:26" ht="16" customHeight="1" x14ac:dyDescent="0.2">
      <c r="A19" s="25" t="s">
        <v>577</v>
      </c>
      <c r="B19" s="25" t="s">
        <v>579</v>
      </c>
      <c r="C19" s="81" t="s">
        <v>5811</v>
      </c>
      <c r="D19" s="81"/>
      <c r="E19" s="81">
        <v>503.02499999999998</v>
      </c>
      <c r="F19" s="81">
        <v>683.63900000000001</v>
      </c>
      <c r="G19" s="81" t="s">
        <v>5812</v>
      </c>
      <c r="H19" s="81"/>
      <c r="I19" s="81"/>
      <c r="J19" s="81"/>
      <c r="K19" s="81"/>
      <c r="L19" s="81"/>
      <c r="M19" s="81"/>
      <c r="N19" s="81"/>
      <c r="O19" s="81"/>
      <c r="P19" s="81"/>
      <c r="Q19" s="81"/>
      <c r="R19" s="81"/>
      <c r="S19" s="81"/>
      <c r="T19" s="81"/>
      <c r="U19" s="81"/>
      <c r="V19" s="81"/>
      <c r="W19" s="81"/>
      <c r="X19" s="81"/>
      <c r="Y19" s="81"/>
      <c r="Z19" s="81"/>
    </row>
    <row r="20" spans="1:26" ht="16" customHeight="1" x14ac:dyDescent="0.2">
      <c r="A20" s="25" t="s">
        <v>532</v>
      </c>
      <c r="B20" s="25" t="s">
        <v>534</v>
      </c>
      <c r="C20" s="81" t="s">
        <v>5813</v>
      </c>
      <c r="D20" s="81"/>
      <c r="E20" s="81">
        <v>1496.2819999999999</v>
      </c>
      <c r="F20" s="81">
        <v>1659.355</v>
      </c>
      <c r="G20" s="81">
        <v>1852.6320000000001</v>
      </c>
      <c r="H20" s="81" t="s">
        <v>5814</v>
      </c>
      <c r="I20" s="81"/>
      <c r="J20" s="81"/>
      <c r="K20" s="81"/>
      <c r="L20" s="81"/>
      <c r="M20" s="81"/>
      <c r="N20" s="81"/>
      <c r="O20" s="81"/>
      <c r="P20" s="81"/>
      <c r="Q20" s="81"/>
      <c r="R20" s="81"/>
      <c r="S20" s="81"/>
      <c r="T20" s="81"/>
      <c r="U20" s="81"/>
      <c r="V20" s="81"/>
      <c r="W20" s="81"/>
      <c r="X20" s="81"/>
      <c r="Y20" s="81"/>
      <c r="Z20" s="81"/>
    </row>
    <row r="21" spans="1:26" ht="16" customHeight="1" x14ac:dyDescent="0.2">
      <c r="A21" s="25" t="s">
        <v>1844</v>
      </c>
      <c r="B21" s="25" t="s">
        <v>1846</v>
      </c>
      <c r="C21" s="81" t="s">
        <v>5815</v>
      </c>
      <c r="D21" s="81"/>
      <c r="E21" s="81"/>
      <c r="F21" s="81"/>
      <c r="G21" s="81"/>
      <c r="H21" s="81"/>
      <c r="I21" s="81" t="s">
        <v>5816</v>
      </c>
      <c r="J21" s="81"/>
      <c r="K21" s="81" t="s">
        <v>5817</v>
      </c>
      <c r="L21" s="81">
        <v>150.19999999999999</v>
      </c>
      <c r="M21" s="81" t="s">
        <v>5818</v>
      </c>
      <c r="N21" s="81" t="s">
        <v>5819</v>
      </c>
      <c r="O21" s="81" t="s">
        <v>5820</v>
      </c>
      <c r="P21" s="81" t="s">
        <v>5821</v>
      </c>
      <c r="Q21" s="81" t="s">
        <v>5822</v>
      </c>
      <c r="R21" s="81"/>
      <c r="S21" s="81"/>
      <c r="T21" s="81"/>
      <c r="U21" s="81" t="s">
        <v>5823</v>
      </c>
      <c r="V21" s="81"/>
      <c r="W21" s="81"/>
      <c r="X21" s="81"/>
      <c r="Y21" s="81" t="s">
        <v>5824</v>
      </c>
      <c r="Z21" s="81" t="s">
        <v>5825</v>
      </c>
    </row>
    <row r="22" spans="1:26" ht="16" customHeight="1" x14ac:dyDescent="0.2">
      <c r="A22" s="25" t="s">
        <v>3265</v>
      </c>
      <c r="B22" s="25" t="s">
        <v>3267</v>
      </c>
      <c r="C22" s="81" t="s">
        <v>5826</v>
      </c>
      <c r="D22" s="81"/>
      <c r="E22" s="81"/>
      <c r="F22" s="81"/>
      <c r="G22" s="81"/>
      <c r="H22" s="81"/>
      <c r="I22" s="81"/>
      <c r="J22" s="81"/>
      <c r="K22" s="81"/>
      <c r="L22" s="81"/>
      <c r="M22" s="81"/>
      <c r="N22" s="81"/>
      <c r="O22" s="81"/>
      <c r="P22" s="81"/>
      <c r="Q22" s="81"/>
      <c r="R22" s="81"/>
      <c r="S22" s="81"/>
      <c r="T22" s="81"/>
      <c r="U22" s="81"/>
      <c r="V22" s="81"/>
      <c r="W22" s="81"/>
      <c r="X22" s="81"/>
      <c r="Y22" s="81"/>
      <c r="Z22" s="81"/>
    </row>
    <row r="23" spans="1:26" ht="16" customHeight="1" x14ac:dyDescent="0.2">
      <c r="A23" s="25" t="s">
        <v>2165</v>
      </c>
      <c r="B23" s="25" t="s">
        <v>2167</v>
      </c>
      <c r="C23" s="81" t="s">
        <v>5827</v>
      </c>
      <c r="D23" s="81"/>
      <c r="E23" s="81"/>
      <c r="F23" s="81"/>
      <c r="G23" s="81"/>
      <c r="H23" s="81"/>
      <c r="I23" s="81" t="s">
        <v>5828</v>
      </c>
      <c r="J23" s="81" t="s">
        <v>5829</v>
      </c>
      <c r="K23" s="81" t="s">
        <v>5830</v>
      </c>
      <c r="L23" s="81" t="s">
        <v>5831</v>
      </c>
      <c r="M23" s="81" t="s">
        <v>5832</v>
      </c>
      <c r="N23" s="81" t="s">
        <v>5833</v>
      </c>
      <c r="O23" s="81">
        <v>62.46</v>
      </c>
      <c r="P23" s="81" t="s">
        <v>5834</v>
      </c>
      <c r="Q23" s="81">
        <v>43.73</v>
      </c>
      <c r="R23" s="81" t="s">
        <v>5835</v>
      </c>
      <c r="S23" s="81" t="s">
        <v>5836</v>
      </c>
      <c r="T23" s="81" t="s">
        <v>5837</v>
      </c>
      <c r="U23" s="81" t="s">
        <v>5838</v>
      </c>
      <c r="V23" s="81" t="s">
        <v>5839</v>
      </c>
      <c r="W23" s="81" t="s">
        <v>5840</v>
      </c>
      <c r="X23" s="81" t="s">
        <v>5841</v>
      </c>
      <c r="Y23" s="81"/>
      <c r="Z23" s="81"/>
    </row>
    <row r="24" spans="1:26" ht="16" customHeight="1" x14ac:dyDescent="0.2">
      <c r="A24" s="25" t="s">
        <v>2630</v>
      </c>
      <c r="B24" s="25" t="s">
        <v>2632</v>
      </c>
      <c r="C24" s="81" t="s">
        <v>5842</v>
      </c>
      <c r="D24" s="81"/>
      <c r="E24" s="81"/>
      <c r="F24" s="81"/>
      <c r="G24" s="81"/>
      <c r="H24" s="81"/>
      <c r="I24" s="81"/>
      <c r="J24" s="81"/>
      <c r="K24" s="81"/>
      <c r="L24" s="81"/>
      <c r="M24" s="81"/>
      <c r="N24" s="81"/>
      <c r="O24" s="81"/>
      <c r="P24" s="81"/>
      <c r="Q24" s="81"/>
      <c r="R24" s="81"/>
      <c r="S24" s="81"/>
      <c r="T24" s="81"/>
      <c r="U24" s="81"/>
      <c r="V24" s="81"/>
      <c r="W24" s="81"/>
      <c r="X24" s="81"/>
      <c r="Y24" s="81"/>
      <c r="Z24" s="81"/>
    </row>
    <row r="25" spans="1:26" ht="16" customHeight="1" x14ac:dyDescent="0.2">
      <c r="A25" s="25" t="s">
        <v>568</v>
      </c>
      <c r="B25" s="25" t="s">
        <v>570</v>
      </c>
      <c r="C25" s="81" t="s">
        <v>5843</v>
      </c>
      <c r="D25" s="81"/>
      <c r="E25" s="81">
        <v>720.98900000000003</v>
      </c>
      <c r="F25" s="81">
        <v>672.375</v>
      </c>
      <c r="G25" s="81">
        <v>791.82</v>
      </c>
      <c r="H25" s="81" t="s">
        <v>5844</v>
      </c>
      <c r="I25" s="81"/>
      <c r="J25" s="81"/>
      <c r="K25" s="81"/>
      <c r="L25" s="81"/>
      <c r="M25" s="81"/>
      <c r="N25" s="81"/>
      <c r="O25" s="81"/>
      <c r="P25" s="81"/>
      <c r="Q25" s="81"/>
      <c r="R25" s="81"/>
      <c r="S25" s="81"/>
      <c r="T25" s="81"/>
      <c r="U25" s="81"/>
      <c r="V25" s="81"/>
      <c r="W25" s="81"/>
      <c r="X25" s="81"/>
      <c r="Y25" s="81"/>
      <c r="Z25" s="81"/>
    </row>
    <row r="26" spans="1:26" ht="16" customHeight="1" x14ac:dyDescent="0.2">
      <c r="A26" s="25" t="s">
        <v>2658</v>
      </c>
      <c r="B26" s="25" t="s">
        <v>2660</v>
      </c>
      <c r="C26" s="81" t="s">
        <v>5845</v>
      </c>
      <c r="D26" s="81"/>
      <c r="E26" s="81"/>
      <c r="F26" s="81"/>
      <c r="G26" s="81"/>
      <c r="H26" s="81"/>
      <c r="I26" s="81"/>
      <c r="J26" s="81"/>
      <c r="K26" s="81"/>
      <c r="L26" s="81"/>
      <c r="M26" s="81"/>
      <c r="N26" s="81"/>
      <c r="O26" s="81"/>
      <c r="P26" s="81"/>
      <c r="Q26" s="81"/>
      <c r="R26" s="81"/>
      <c r="S26" s="81"/>
      <c r="T26" s="81"/>
      <c r="U26" s="81"/>
      <c r="V26" s="81"/>
      <c r="W26" s="81"/>
      <c r="X26" s="81"/>
      <c r="Y26" s="81"/>
      <c r="Z26" s="81"/>
    </row>
    <row r="27" spans="1:26" ht="16" customHeight="1" x14ac:dyDescent="0.2">
      <c r="A27" s="25" t="s">
        <v>97</v>
      </c>
      <c r="B27" s="25" t="s">
        <v>99</v>
      </c>
      <c r="C27" s="81">
        <v>10000</v>
      </c>
      <c r="D27" s="81"/>
      <c r="E27" s="81"/>
      <c r="F27" s="81"/>
      <c r="G27" s="81"/>
      <c r="H27" s="81"/>
      <c r="I27" s="81"/>
      <c r="J27" s="81"/>
      <c r="K27" s="81"/>
      <c r="L27" s="81"/>
      <c r="M27" s="81"/>
      <c r="N27" s="81"/>
      <c r="O27" s="81"/>
      <c r="P27" s="81"/>
      <c r="Q27" s="81"/>
      <c r="R27" s="81"/>
      <c r="S27" s="81"/>
      <c r="T27" s="81"/>
      <c r="U27" s="81"/>
      <c r="V27" s="81"/>
      <c r="W27" s="81"/>
      <c r="X27" s="81"/>
      <c r="Y27" s="81"/>
      <c r="Z27" s="81"/>
    </row>
    <row r="28" spans="1:26" ht="16" customHeight="1" x14ac:dyDescent="0.2">
      <c r="A28" s="25" t="s">
        <v>2612</v>
      </c>
      <c r="B28" s="25" t="s">
        <v>2614</v>
      </c>
      <c r="C28" s="81">
        <v>10000</v>
      </c>
      <c r="D28" s="81"/>
      <c r="E28" s="81"/>
      <c r="F28" s="81"/>
      <c r="G28" s="81"/>
      <c r="H28" s="81"/>
      <c r="I28" s="81"/>
      <c r="J28" s="81"/>
      <c r="K28" s="81"/>
      <c r="L28" s="81"/>
      <c r="M28" s="81"/>
      <c r="N28" s="81"/>
      <c r="O28" s="81"/>
      <c r="P28" s="81"/>
      <c r="Q28" s="81"/>
      <c r="R28" s="81"/>
      <c r="S28" s="81"/>
      <c r="T28" s="81"/>
      <c r="U28" s="81"/>
      <c r="V28" s="81"/>
      <c r="W28" s="81"/>
      <c r="X28" s="81"/>
      <c r="Y28" s="81"/>
      <c r="Z28" s="81"/>
    </row>
    <row r="29" spans="1:26" ht="16" customHeight="1" x14ac:dyDescent="0.2">
      <c r="A29" s="25" t="s">
        <v>2609</v>
      </c>
      <c r="B29" s="25" t="s">
        <v>2611</v>
      </c>
      <c r="C29" s="81">
        <v>10000</v>
      </c>
      <c r="D29" s="81"/>
      <c r="E29" s="81"/>
      <c r="F29" s="81"/>
      <c r="G29" s="81"/>
      <c r="H29" s="81"/>
      <c r="I29" s="81"/>
      <c r="J29" s="81"/>
      <c r="K29" s="81"/>
      <c r="L29" s="81"/>
      <c r="M29" s="81"/>
      <c r="N29" s="81"/>
      <c r="O29" s="81"/>
      <c r="P29" s="81"/>
      <c r="Q29" s="81"/>
      <c r="R29" s="81"/>
      <c r="S29" s="81"/>
      <c r="T29" s="81"/>
      <c r="U29" s="81"/>
      <c r="V29" s="81"/>
      <c r="W29" s="81"/>
      <c r="X29" s="81"/>
      <c r="Y29" s="81"/>
      <c r="Z29" s="81"/>
    </row>
    <row r="30" spans="1:26" ht="16" customHeight="1" x14ac:dyDescent="0.2">
      <c r="A30" s="25" t="s">
        <v>103</v>
      </c>
      <c r="B30" s="25" t="s">
        <v>105</v>
      </c>
      <c r="C30" s="81">
        <v>10000</v>
      </c>
      <c r="D30" s="81" t="s">
        <v>5846</v>
      </c>
      <c r="E30" s="81"/>
      <c r="F30" s="81"/>
      <c r="G30" s="81"/>
      <c r="H30" s="81"/>
      <c r="I30" s="81"/>
      <c r="J30" s="81"/>
      <c r="K30" s="81"/>
      <c r="L30" s="81"/>
      <c r="M30" s="81"/>
      <c r="N30" s="81"/>
      <c r="O30" s="81"/>
      <c r="P30" s="81"/>
      <c r="Q30" s="81"/>
      <c r="R30" s="81"/>
      <c r="S30" s="81"/>
      <c r="T30" s="81"/>
      <c r="U30" s="81"/>
      <c r="V30" s="81"/>
      <c r="W30" s="81"/>
      <c r="X30" s="81"/>
      <c r="Y30" s="81"/>
      <c r="Z30" s="81"/>
    </row>
    <row r="31" spans="1:26" ht="16" customHeight="1" x14ac:dyDescent="0.2">
      <c r="A31" s="25" t="s">
        <v>1381</v>
      </c>
      <c r="B31" s="25" t="s">
        <v>1383</v>
      </c>
      <c r="C31" s="81">
        <v>10000</v>
      </c>
      <c r="D31" s="81"/>
      <c r="E31" s="81">
        <v>1974.7349999999999</v>
      </c>
      <c r="F31" s="81">
        <v>1989.1</v>
      </c>
      <c r="G31" s="81" t="s">
        <v>5847</v>
      </c>
      <c r="H31" s="81"/>
      <c r="I31" s="81"/>
      <c r="J31" s="81"/>
      <c r="K31" s="81"/>
      <c r="L31" s="81"/>
      <c r="M31" s="81"/>
      <c r="N31" s="81"/>
      <c r="O31" s="81"/>
      <c r="P31" s="81"/>
      <c r="Q31" s="81"/>
      <c r="R31" s="81"/>
      <c r="S31" s="81"/>
      <c r="T31" s="81"/>
      <c r="U31" s="81"/>
      <c r="V31" s="81"/>
      <c r="W31" s="81"/>
      <c r="X31" s="81"/>
      <c r="Y31" s="81"/>
      <c r="Z31" s="81"/>
    </row>
    <row r="32" spans="1:26" ht="16" customHeight="1" x14ac:dyDescent="0.2">
      <c r="A32" s="25" t="s">
        <v>1243</v>
      </c>
      <c r="B32" s="25" t="s">
        <v>1245</v>
      </c>
      <c r="C32" s="81">
        <v>10000</v>
      </c>
      <c r="D32" s="81"/>
      <c r="E32" s="81"/>
      <c r="F32" s="81"/>
      <c r="G32" s="81"/>
      <c r="H32" s="81"/>
      <c r="I32" s="81"/>
      <c r="J32" s="81"/>
      <c r="K32" s="81"/>
      <c r="L32" s="81"/>
      <c r="M32" s="81"/>
      <c r="N32" s="81"/>
      <c r="O32" s="81"/>
      <c r="P32" s="81"/>
      <c r="Q32" s="81"/>
      <c r="R32" s="81"/>
      <c r="S32" s="81"/>
      <c r="T32" s="81"/>
      <c r="U32" s="81"/>
      <c r="V32" s="81"/>
      <c r="W32" s="81"/>
      <c r="X32" s="81"/>
      <c r="Y32" s="81"/>
      <c r="Z32" s="81"/>
    </row>
    <row r="33" spans="1:26" ht="16" customHeight="1" x14ac:dyDescent="0.2">
      <c r="A33" s="25" t="s">
        <v>379</v>
      </c>
      <c r="B33" s="25" t="s">
        <v>381</v>
      </c>
      <c r="C33" s="81">
        <v>10000</v>
      </c>
      <c r="D33" s="81"/>
      <c r="E33" s="81">
        <v>97.129000000000005</v>
      </c>
      <c r="F33" s="81">
        <v>141.58199999999999</v>
      </c>
      <c r="G33" s="81">
        <v>101.783</v>
      </c>
      <c r="H33" s="81" t="s">
        <v>5848</v>
      </c>
      <c r="I33" s="81"/>
      <c r="J33" s="81"/>
      <c r="K33" s="81"/>
      <c r="L33" s="81"/>
      <c r="M33" s="81"/>
      <c r="N33" s="81"/>
      <c r="O33" s="81"/>
      <c r="P33" s="81"/>
      <c r="Q33" s="81"/>
      <c r="R33" s="81"/>
      <c r="S33" s="81"/>
      <c r="T33" s="81"/>
      <c r="U33" s="81"/>
      <c r="V33" s="81"/>
      <c r="W33" s="81"/>
      <c r="X33" s="81"/>
      <c r="Y33" s="81"/>
      <c r="Z33" s="81"/>
    </row>
    <row r="34" spans="1:26" ht="16" customHeight="1" x14ac:dyDescent="0.2">
      <c r="A34" s="25" t="s">
        <v>2747</v>
      </c>
      <c r="B34" s="25" t="s">
        <v>2748</v>
      </c>
      <c r="C34" s="81">
        <v>10000</v>
      </c>
      <c r="D34" s="81"/>
      <c r="E34" s="81"/>
      <c r="F34" s="81"/>
      <c r="G34" s="81"/>
      <c r="H34" s="81"/>
      <c r="I34" s="81"/>
      <c r="J34" s="81"/>
      <c r="K34" s="81"/>
      <c r="L34" s="81"/>
      <c r="M34" s="81"/>
      <c r="N34" s="81"/>
      <c r="O34" s="81"/>
      <c r="P34" s="81"/>
      <c r="Q34" s="81"/>
      <c r="R34" s="81"/>
      <c r="S34" s="81"/>
      <c r="T34" s="81"/>
      <c r="U34" s="81"/>
      <c r="V34" s="81"/>
      <c r="W34" s="81"/>
      <c r="X34" s="81"/>
      <c r="Y34" s="81"/>
      <c r="Z34" s="81"/>
    </row>
    <row r="35" spans="1:26" ht="16" customHeight="1" x14ac:dyDescent="0.2">
      <c r="A35" s="25" t="s">
        <v>2651</v>
      </c>
      <c r="B35" s="25" t="s">
        <v>2652</v>
      </c>
      <c r="C35" s="81">
        <v>10000</v>
      </c>
      <c r="D35" s="81"/>
      <c r="E35" s="81"/>
      <c r="F35" s="81"/>
      <c r="G35" s="81"/>
      <c r="H35" s="81"/>
      <c r="I35" s="81"/>
      <c r="J35" s="81"/>
      <c r="K35" s="81"/>
      <c r="L35" s="81"/>
      <c r="M35" s="81"/>
      <c r="N35" s="81"/>
      <c r="O35" s="81"/>
      <c r="P35" s="81"/>
      <c r="Q35" s="81"/>
      <c r="R35" s="81"/>
      <c r="S35" s="81"/>
      <c r="T35" s="81"/>
      <c r="U35" s="81"/>
      <c r="V35" s="81"/>
      <c r="W35" s="81"/>
      <c r="X35" s="81"/>
      <c r="Y35" s="81"/>
      <c r="Z35" s="81"/>
    </row>
    <row r="36" spans="1:26" ht="16" customHeight="1" x14ac:dyDescent="0.2">
      <c r="A36" s="25" t="s">
        <v>210</v>
      </c>
      <c r="B36" s="25" t="s">
        <v>212</v>
      </c>
      <c r="C36" s="81">
        <v>10000</v>
      </c>
      <c r="D36" s="81"/>
      <c r="E36" s="81"/>
      <c r="F36" s="81"/>
      <c r="G36" s="81"/>
      <c r="H36" s="81"/>
      <c r="I36" s="81"/>
      <c r="J36" s="81"/>
      <c r="K36" s="81"/>
      <c r="L36" s="81"/>
      <c r="M36" s="81"/>
      <c r="N36" s="81"/>
      <c r="O36" s="81"/>
      <c r="P36" s="81"/>
      <c r="Q36" s="81"/>
      <c r="R36" s="81"/>
      <c r="S36" s="81"/>
      <c r="T36" s="81"/>
      <c r="U36" s="81"/>
      <c r="V36" s="81"/>
      <c r="W36" s="81"/>
      <c r="X36" s="81"/>
      <c r="Y36" s="81"/>
      <c r="Z36" s="81"/>
    </row>
    <row r="37" spans="1:26" ht="16" customHeight="1" x14ac:dyDescent="0.2">
      <c r="A37" s="25" t="s">
        <v>43</v>
      </c>
      <c r="B37" s="25" t="s">
        <v>45</v>
      </c>
      <c r="C37" s="81">
        <v>10000</v>
      </c>
      <c r="D37" s="81" t="s">
        <v>5849</v>
      </c>
      <c r="E37" s="81"/>
      <c r="F37" s="81"/>
      <c r="G37" s="81"/>
      <c r="H37" s="81"/>
      <c r="I37" s="81"/>
      <c r="J37" s="81"/>
      <c r="K37" s="81"/>
      <c r="L37" s="81"/>
      <c r="M37" s="81"/>
      <c r="N37" s="81"/>
      <c r="O37" s="81"/>
      <c r="P37" s="81"/>
      <c r="Q37" s="81"/>
      <c r="R37" s="81"/>
      <c r="S37" s="81"/>
      <c r="T37" s="81"/>
      <c r="U37" s="81"/>
      <c r="V37" s="81"/>
      <c r="W37" s="81"/>
      <c r="X37" s="81"/>
      <c r="Y37" s="81"/>
      <c r="Z37" s="81"/>
    </row>
    <row r="38" spans="1:26" ht="16" customHeight="1" x14ac:dyDescent="0.2">
      <c r="A38" s="25" t="s">
        <v>526</v>
      </c>
      <c r="B38" s="25" t="s">
        <v>528</v>
      </c>
      <c r="C38" s="81">
        <v>10000</v>
      </c>
      <c r="D38" s="81"/>
      <c r="E38" s="81" t="s">
        <v>5850</v>
      </c>
      <c r="F38" s="81"/>
      <c r="G38" s="81"/>
      <c r="H38" s="81"/>
      <c r="I38" s="81"/>
      <c r="J38" s="81"/>
      <c r="K38" s="81"/>
      <c r="L38" s="81"/>
      <c r="M38" s="81"/>
      <c r="N38" s="81"/>
      <c r="O38" s="81"/>
      <c r="P38" s="81"/>
      <c r="Q38" s="81"/>
      <c r="R38" s="81"/>
      <c r="S38" s="81"/>
      <c r="T38" s="81"/>
      <c r="U38" s="81"/>
      <c r="V38" s="81"/>
      <c r="W38" s="81"/>
      <c r="X38" s="81"/>
      <c r="Y38" s="81"/>
      <c r="Z38" s="81"/>
    </row>
    <row r="39" spans="1:26" ht="16" customHeight="1" x14ac:dyDescent="0.2">
      <c r="A39" s="25" t="s">
        <v>2696</v>
      </c>
      <c r="B39" s="25" t="s">
        <v>2697</v>
      </c>
      <c r="C39" s="81">
        <v>10000</v>
      </c>
      <c r="D39" s="81"/>
      <c r="E39" s="81"/>
      <c r="F39" s="81"/>
      <c r="G39" s="81"/>
      <c r="H39" s="81"/>
      <c r="I39" s="81"/>
      <c r="J39" s="81"/>
      <c r="K39" s="81"/>
      <c r="L39" s="81"/>
      <c r="M39" s="81"/>
      <c r="N39" s="81"/>
      <c r="O39" s="81"/>
      <c r="P39" s="81"/>
      <c r="Q39" s="81"/>
      <c r="R39" s="81"/>
      <c r="S39" s="81"/>
      <c r="T39" s="81"/>
      <c r="U39" s="81"/>
      <c r="V39" s="81"/>
      <c r="W39" s="81"/>
      <c r="X39" s="81"/>
      <c r="Y39" s="81"/>
      <c r="Z39" s="81"/>
    </row>
    <row r="40" spans="1:26" x14ac:dyDescent="0.2">
      <c r="C40" s="22"/>
      <c r="D40" s="22"/>
      <c r="E40" s="22"/>
      <c r="F40" s="22"/>
      <c r="G40" s="23"/>
      <c r="H40" s="23"/>
      <c r="I40" s="23"/>
      <c r="J40" s="23"/>
      <c r="K40" s="23"/>
      <c r="L40" s="23"/>
      <c r="M40" s="23"/>
      <c r="N40" s="23"/>
      <c r="O40" s="23"/>
      <c r="P40" s="23"/>
      <c r="Q40" s="23"/>
      <c r="R40" s="23"/>
      <c r="S40" s="23"/>
      <c r="T40" s="23"/>
      <c r="U40" s="23"/>
      <c r="V40" s="23"/>
      <c r="W40" s="23"/>
      <c r="X40" s="23"/>
      <c r="Y40" s="23"/>
      <c r="Z40" s="23"/>
    </row>
    <row r="41" spans="1:26" x14ac:dyDescent="0.2">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
      <c r="C42" s="23"/>
      <c r="D42" s="23"/>
      <c r="E42" s="23"/>
      <c r="F42" s="23"/>
      <c r="G42" s="23"/>
      <c r="H42" s="23"/>
      <c r="I42" s="23"/>
      <c r="J42" s="23"/>
      <c r="K42" s="23"/>
      <c r="L42" s="23"/>
      <c r="M42" s="23"/>
      <c r="N42" s="23"/>
      <c r="O42" s="23"/>
      <c r="P42" s="23"/>
      <c r="Q42" s="23"/>
      <c r="R42" s="23"/>
      <c r="S42" s="23"/>
      <c r="T42" s="23"/>
      <c r="U42" s="23"/>
      <c r="V42" s="23"/>
      <c r="W42" s="23"/>
      <c r="X42" s="23"/>
      <c r="Y42" s="23"/>
      <c r="Z42" s="23"/>
    </row>
  </sheetData>
  <mergeCells count="1">
    <mergeCell ref="A1:Z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4C5D2-AAF8-0B4D-907E-3A3E3318908D}">
  <dimension ref="A1:O387"/>
  <sheetViews>
    <sheetView workbookViewId="0">
      <selection activeCell="C8" sqref="C8"/>
    </sheetView>
  </sheetViews>
  <sheetFormatPr baseColWidth="10" defaultRowHeight="16" x14ac:dyDescent="0.2"/>
  <cols>
    <col min="1" max="1" width="5" style="20" bestFit="1" customWidth="1"/>
    <col min="2" max="2" width="20" style="20" bestFit="1" customWidth="1"/>
    <col min="3" max="3" width="23.1640625" style="20" bestFit="1" customWidth="1"/>
    <col min="4" max="4" width="10.83203125" style="20"/>
    <col min="5" max="5" width="5" style="20" bestFit="1" customWidth="1"/>
    <col min="6" max="6" width="20" style="20" bestFit="1" customWidth="1"/>
    <col min="7" max="7" width="23.1640625" style="20" bestFit="1" customWidth="1"/>
    <col min="8" max="8" width="10.83203125" style="20"/>
    <col min="9" max="9" width="5" style="20" bestFit="1" customWidth="1"/>
    <col min="10" max="10" width="20" style="20" bestFit="1" customWidth="1"/>
    <col min="11" max="11" width="23.1640625" style="20" bestFit="1" customWidth="1"/>
    <col min="12" max="12" width="10.83203125" style="20"/>
    <col min="13" max="13" width="5" style="20" bestFit="1" customWidth="1"/>
    <col min="14" max="14" width="20" style="20" bestFit="1" customWidth="1"/>
    <col min="15" max="15" width="23.1640625" style="20" bestFit="1" customWidth="1"/>
    <col min="16" max="16384" width="10.83203125" style="20"/>
  </cols>
  <sheetData>
    <row r="1" spans="1:15" x14ac:dyDescent="0.2">
      <c r="A1" s="110" t="s">
        <v>6224</v>
      </c>
      <c r="B1" s="110"/>
      <c r="C1" s="110"/>
      <c r="E1" s="109" t="s">
        <v>6381</v>
      </c>
      <c r="F1" s="109"/>
      <c r="G1" s="109"/>
      <c r="I1" s="109" t="s">
        <v>6225</v>
      </c>
      <c r="J1" s="109"/>
      <c r="K1" s="109"/>
      <c r="M1" s="109" t="s">
        <v>6222</v>
      </c>
      <c r="N1" s="109"/>
      <c r="O1" s="109"/>
    </row>
    <row r="2" spans="1:15" s="15" customFormat="1" x14ac:dyDescent="0.2">
      <c r="A2" s="53" t="s">
        <v>6223</v>
      </c>
      <c r="B2" s="53" t="s">
        <v>6220</v>
      </c>
      <c r="C2" s="53" t="s">
        <v>6221</v>
      </c>
      <c r="E2" s="53" t="s">
        <v>6223</v>
      </c>
      <c r="F2" s="53" t="s">
        <v>6220</v>
      </c>
      <c r="G2" s="53" t="s">
        <v>6221</v>
      </c>
      <c r="I2" s="53" t="s">
        <v>6223</v>
      </c>
      <c r="J2" s="53" t="s">
        <v>6220</v>
      </c>
      <c r="K2" s="53" t="s">
        <v>6221</v>
      </c>
      <c r="M2" s="53" t="s">
        <v>6223</v>
      </c>
      <c r="N2" s="53" t="s">
        <v>6220</v>
      </c>
      <c r="O2" s="53" t="s">
        <v>6221</v>
      </c>
    </row>
    <row r="3" spans="1:15" x14ac:dyDescent="0.2">
      <c r="A3" s="54" t="s">
        <v>5851</v>
      </c>
      <c r="B3" s="55">
        <v>90</v>
      </c>
      <c r="C3" s="55">
        <v>101</v>
      </c>
      <c r="E3" s="54" t="s">
        <v>5851</v>
      </c>
      <c r="F3" s="55">
        <v>39417.599999999999</v>
      </c>
      <c r="G3" s="55">
        <v>41686.738279999998</v>
      </c>
      <c r="I3" s="54" t="s">
        <v>5851</v>
      </c>
      <c r="J3" s="55">
        <v>476</v>
      </c>
      <c r="K3" s="55">
        <v>482</v>
      </c>
      <c r="M3" s="54" t="s">
        <v>5851</v>
      </c>
      <c r="N3" s="55">
        <v>1649</v>
      </c>
      <c r="O3" s="55">
        <v>11900</v>
      </c>
    </row>
    <row r="4" spans="1:15" x14ac:dyDescent="0.2">
      <c r="A4" s="54" t="s">
        <v>5852</v>
      </c>
      <c r="B4" s="55">
        <v>102</v>
      </c>
      <c r="C4" s="55">
        <v>103</v>
      </c>
      <c r="E4" s="54" t="s">
        <v>5852</v>
      </c>
      <c r="F4" s="55">
        <v>44999.9</v>
      </c>
      <c r="G4" s="55">
        <v>42515.242189999997</v>
      </c>
      <c r="I4" s="54" t="s">
        <v>5852</v>
      </c>
      <c r="J4" s="55">
        <v>384</v>
      </c>
      <c r="K4" s="55">
        <v>438</v>
      </c>
      <c r="M4" s="54" t="s">
        <v>5852</v>
      </c>
      <c r="N4" s="55">
        <v>11315</v>
      </c>
      <c r="O4" s="55">
        <v>11500</v>
      </c>
    </row>
    <row r="5" spans="1:15" x14ac:dyDescent="0.2">
      <c r="A5" s="54" t="s">
        <v>5853</v>
      </c>
      <c r="B5" s="55">
        <v>79</v>
      </c>
      <c r="C5" s="55">
        <v>78</v>
      </c>
      <c r="D5" s="52"/>
      <c r="E5" s="54" t="s">
        <v>5853</v>
      </c>
      <c r="F5" s="55">
        <v>30843.200000000001</v>
      </c>
      <c r="G5" s="55">
        <v>32898.800779999998</v>
      </c>
      <c r="H5" s="52"/>
      <c r="I5" s="54" t="s">
        <v>5853</v>
      </c>
      <c r="J5" s="55">
        <v>343</v>
      </c>
      <c r="K5" s="55">
        <v>374</v>
      </c>
      <c r="M5" s="54" t="s">
        <v>5853</v>
      </c>
      <c r="N5" s="55">
        <v>10547</v>
      </c>
      <c r="O5" s="55">
        <v>10900</v>
      </c>
    </row>
    <row r="6" spans="1:15" x14ac:dyDescent="0.2">
      <c r="A6" s="54" t="s">
        <v>5854</v>
      </c>
      <c r="B6" s="55">
        <v>101</v>
      </c>
      <c r="C6" s="55">
        <v>134</v>
      </c>
      <c r="E6" s="54" t="s">
        <v>5854</v>
      </c>
      <c r="F6" s="55">
        <v>35206.5</v>
      </c>
      <c r="G6" s="55">
        <v>46436.816409999999</v>
      </c>
      <c r="I6" s="54" t="s">
        <v>5854</v>
      </c>
      <c r="J6" s="55">
        <v>341</v>
      </c>
      <c r="K6" s="55">
        <v>338</v>
      </c>
      <c r="M6" s="54" t="s">
        <v>5854</v>
      </c>
      <c r="N6" s="55">
        <v>10931</v>
      </c>
      <c r="O6" s="55">
        <v>11000</v>
      </c>
    </row>
    <row r="7" spans="1:15" x14ac:dyDescent="0.2">
      <c r="A7" s="54" t="s">
        <v>5855</v>
      </c>
      <c r="B7" s="55">
        <v>86</v>
      </c>
      <c r="C7" s="55">
        <v>113</v>
      </c>
      <c r="E7" s="54" t="s">
        <v>5855</v>
      </c>
      <c r="F7" s="55">
        <v>34355.9</v>
      </c>
      <c r="G7" s="55">
        <v>44628.648439999997</v>
      </c>
      <c r="I7" s="54" t="s">
        <v>5855</v>
      </c>
      <c r="J7" s="55">
        <v>285</v>
      </c>
      <c r="K7" s="55">
        <v>290</v>
      </c>
      <c r="M7" s="54" t="s">
        <v>5855</v>
      </c>
      <c r="N7" s="55">
        <v>9774</v>
      </c>
      <c r="O7" s="55">
        <v>9800</v>
      </c>
    </row>
    <row r="8" spans="1:15" x14ac:dyDescent="0.2">
      <c r="A8" s="54" t="s">
        <v>5856</v>
      </c>
      <c r="B8" s="55">
        <v>84</v>
      </c>
      <c r="C8" s="55">
        <v>103</v>
      </c>
      <c r="E8" s="54" t="s">
        <v>5856</v>
      </c>
      <c r="F8" s="55">
        <v>36299.599999999999</v>
      </c>
      <c r="G8" s="55">
        <v>41709.996090000001</v>
      </c>
      <c r="I8" s="54" t="s">
        <v>5856</v>
      </c>
      <c r="J8" s="55">
        <v>320</v>
      </c>
      <c r="K8" s="55">
        <v>312</v>
      </c>
      <c r="M8" s="54" t="s">
        <v>5856</v>
      </c>
      <c r="N8" s="55">
        <v>9343</v>
      </c>
      <c r="O8" s="55">
        <v>9340</v>
      </c>
    </row>
    <row r="9" spans="1:15" x14ac:dyDescent="0.2">
      <c r="A9" s="54" t="s">
        <v>5857</v>
      </c>
      <c r="B9" s="55">
        <v>94</v>
      </c>
      <c r="C9" s="55">
        <v>136</v>
      </c>
      <c r="E9" s="54" t="s">
        <v>5857</v>
      </c>
      <c r="F9" s="55">
        <v>33336</v>
      </c>
      <c r="G9" s="55">
        <v>47442.648439999997</v>
      </c>
      <c r="I9" s="54" t="s">
        <v>5857</v>
      </c>
      <c r="J9" s="55">
        <v>399</v>
      </c>
      <c r="K9" s="55">
        <v>385</v>
      </c>
      <c r="M9" s="54" t="s">
        <v>5857</v>
      </c>
      <c r="N9" s="55">
        <v>10721</v>
      </c>
      <c r="O9" s="55">
        <v>10800</v>
      </c>
    </row>
    <row r="10" spans="1:15" x14ac:dyDescent="0.2">
      <c r="A10" s="54" t="s">
        <v>5858</v>
      </c>
      <c r="B10" s="55">
        <v>123</v>
      </c>
      <c r="C10" s="55">
        <v>150</v>
      </c>
      <c r="E10" s="54" t="s">
        <v>5858</v>
      </c>
      <c r="F10" s="55">
        <v>46561.5</v>
      </c>
      <c r="G10" s="55">
        <v>51259.570310000003</v>
      </c>
      <c r="I10" s="54" t="s">
        <v>5858</v>
      </c>
      <c r="J10" s="55">
        <v>410</v>
      </c>
      <c r="K10" s="55">
        <v>419</v>
      </c>
      <c r="M10" s="54" t="s">
        <v>5858</v>
      </c>
      <c r="N10" s="55">
        <v>10329</v>
      </c>
      <c r="O10" s="55">
        <v>10500</v>
      </c>
    </row>
    <row r="11" spans="1:15" x14ac:dyDescent="0.2">
      <c r="A11" s="54" t="s">
        <v>5859</v>
      </c>
      <c r="B11" s="55">
        <v>126</v>
      </c>
      <c r="C11" s="55">
        <v>175</v>
      </c>
      <c r="E11" s="54" t="s">
        <v>5859</v>
      </c>
      <c r="F11" s="55">
        <v>41017</v>
      </c>
      <c r="G11" s="55">
        <v>54785.792970000002</v>
      </c>
      <c r="I11" s="54" t="s">
        <v>5859</v>
      </c>
      <c r="J11" s="55">
        <v>495</v>
      </c>
      <c r="K11" s="55">
        <v>493</v>
      </c>
      <c r="M11" s="54" t="s">
        <v>5859</v>
      </c>
      <c r="N11" s="55">
        <v>11269</v>
      </c>
      <c r="O11" s="55">
        <v>11400</v>
      </c>
    </row>
    <row r="12" spans="1:15" x14ac:dyDescent="0.2">
      <c r="A12" s="54" t="s">
        <v>5860</v>
      </c>
      <c r="B12" s="55">
        <v>103</v>
      </c>
      <c r="C12" s="55">
        <v>123</v>
      </c>
      <c r="E12" s="54" t="s">
        <v>5860</v>
      </c>
      <c r="F12" s="55">
        <v>41664.699999999997</v>
      </c>
      <c r="G12" s="55">
        <v>44061.777340000001</v>
      </c>
      <c r="I12" s="54" t="s">
        <v>5860</v>
      </c>
      <c r="J12" s="55">
        <v>475</v>
      </c>
      <c r="K12" s="55">
        <v>469</v>
      </c>
      <c r="M12" s="54" t="s">
        <v>5860</v>
      </c>
      <c r="N12" s="55">
        <v>10970</v>
      </c>
      <c r="O12" s="55">
        <v>11100</v>
      </c>
    </row>
    <row r="13" spans="1:15" x14ac:dyDescent="0.2">
      <c r="A13" s="54" t="s">
        <v>5861</v>
      </c>
      <c r="B13" s="55">
        <v>101</v>
      </c>
      <c r="C13" s="55">
        <v>126</v>
      </c>
      <c r="E13" s="54" t="s">
        <v>5861</v>
      </c>
      <c r="F13" s="55">
        <v>31000.9</v>
      </c>
      <c r="G13" s="55">
        <v>38576.222659999999</v>
      </c>
      <c r="I13" s="54" t="s">
        <v>5861</v>
      </c>
      <c r="J13" s="55">
        <v>439</v>
      </c>
      <c r="K13" s="55">
        <v>463</v>
      </c>
      <c r="M13" s="54" t="s">
        <v>5861</v>
      </c>
      <c r="N13" s="55">
        <v>10769</v>
      </c>
      <c r="O13" s="55">
        <v>10900</v>
      </c>
    </row>
    <row r="14" spans="1:15" x14ac:dyDescent="0.2">
      <c r="A14" s="54" t="s">
        <v>5862</v>
      </c>
      <c r="B14" s="55">
        <v>124</v>
      </c>
      <c r="C14" s="55">
        <v>147</v>
      </c>
      <c r="E14" s="54" t="s">
        <v>5862</v>
      </c>
      <c r="F14" s="55">
        <v>48703.9</v>
      </c>
      <c r="G14" s="55">
        <v>56338.144529999998</v>
      </c>
      <c r="I14" s="54" t="s">
        <v>5862</v>
      </c>
      <c r="J14" s="55">
        <v>445</v>
      </c>
      <c r="K14" s="55">
        <v>441</v>
      </c>
      <c r="M14" s="54" t="s">
        <v>5862</v>
      </c>
      <c r="N14" s="55">
        <v>10445</v>
      </c>
      <c r="O14" s="55">
        <v>10500</v>
      </c>
    </row>
    <row r="15" spans="1:15" x14ac:dyDescent="0.2">
      <c r="A15" s="54" t="s">
        <v>5863</v>
      </c>
      <c r="B15" s="55">
        <v>125</v>
      </c>
      <c r="C15" s="55">
        <v>168</v>
      </c>
      <c r="E15" s="54" t="s">
        <v>5863</v>
      </c>
      <c r="F15" s="55">
        <v>53011.9</v>
      </c>
      <c r="G15" s="55">
        <v>61753.933590000001</v>
      </c>
      <c r="I15" s="54" t="s">
        <v>5863</v>
      </c>
      <c r="J15" s="55">
        <v>386</v>
      </c>
      <c r="K15" s="55">
        <v>361</v>
      </c>
      <c r="M15" s="54" t="s">
        <v>5863</v>
      </c>
      <c r="N15" s="55">
        <v>10050</v>
      </c>
      <c r="O15" s="55">
        <v>10100</v>
      </c>
    </row>
    <row r="16" spans="1:15" x14ac:dyDescent="0.2">
      <c r="A16" s="54" t="s">
        <v>5864</v>
      </c>
      <c r="B16" s="55">
        <v>119</v>
      </c>
      <c r="C16" s="55">
        <v>144</v>
      </c>
      <c r="E16" s="54" t="s">
        <v>5864</v>
      </c>
      <c r="F16" s="55">
        <v>39685</v>
      </c>
      <c r="G16" s="55">
        <v>47460.089840000001</v>
      </c>
      <c r="I16" s="54" t="s">
        <v>5864</v>
      </c>
      <c r="J16" s="55">
        <v>379</v>
      </c>
      <c r="K16" s="55">
        <v>372</v>
      </c>
      <c r="M16" s="54" t="s">
        <v>5864</v>
      </c>
      <c r="N16" s="55">
        <v>10558</v>
      </c>
      <c r="O16" s="55">
        <v>10600</v>
      </c>
    </row>
    <row r="17" spans="1:15" x14ac:dyDescent="0.2">
      <c r="A17" s="54" t="s">
        <v>5865</v>
      </c>
      <c r="B17" s="55">
        <v>101</v>
      </c>
      <c r="C17" s="55">
        <v>164</v>
      </c>
      <c r="E17" s="54" t="s">
        <v>5865</v>
      </c>
      <c r="F17" s="55">
        <v>41902.6</v>
      </c>
      <c r="G17" s="55">
        <v>64181.296880000002</v>
      </c>
      <c r="I17" s="54" t="s">
        <v>5865</v>
      </c>
      <c r="J17" s="55">
        <v>366</v>
      </c>
      <c r="K17" s="55">
        <v>366</v>
      </c>
      <c r="M17" s="54" t="s">
        <v>5865</v>
      </c>
      <c r="N17" s="55">
        <v>10586</v>
      </c>
      <c r="O17" s="55">
        <v>10700</v>
      </c>
    </row>
    <row r="18" spans="1:15" x14ac:dyDescent="0.2">
      <c r="A18" s="54" t="s">
        <v>5866</v>
      </c>
      <c r="B18" s="55">
        <v>91</v>
      </c>
      <c r="C18" s="55">
        <v>134</v>
      </c>
      <c r="E18" s="54" t="s">
        <v>5866</v>
      </c>
      <c r="F18" s="55">
        <v>31814.1</v>
      </c>
      <c r="G18" s="55">
        <v>48803.136720000002</v>
      </c>
      <c r="I18" s="54" t="s">
        <v>5866</v>
      </c>
      <c r="J18" s="55">
        <v>434</v>
      </c>
      <c r="K18" s="55">
        <v>435</v>
      </c>
      <c r="M18" s="54" t="s">
        <v>5866</v>
      </c>
      <c r="N18" s="55">
        <v>10700</v>
      </c>
      <c r="O18" s="55">
        <v>10800</v>
      </c>
    </row>
    <row r="19" spans="1:15" x14ac:dyDescent="0.2">
      <c r="A19" s="54" t="s">
        <v>5867</v>
      </c>
      <c r="B19" s="55">
        <v>94</v>
      </c>
      <c r="C19" s="55">
        <v>126</v>
      </c>
      <c r="E19" s="54" t="s">
        <v>5867</v>
      </c>
      <c r="F19" s="55">
        <v>33952.400000000001</v>
      </c>
      <c r="G19" s="55">
        <v>43776.890630000002</v>
      </c>
      <c r="I19" s="54" t="s">
        <v>5867</v>
      </c>
      <c r="J19" s="55">
        <v>365</v>
      </c>
      <c r="K19" s="55">
        <v>345</v>
      </c>
      <c r="M19" s="54" t="s">
        <v>5867</v>
      </c>
      <c r="N19" s="55">
        <v>9802</v>
      </c>
      <c r="O19" s="55">
        <v>9930</v>
      </c>
    </row>
    <row r="20" spans="1:15" x14ac:dyDescent="0.2">
      <c r="A20" s="54" t="s">
        <v>5868</v>
      </c>
      <c r="B20" s="55">
        <v>112</v>
      </c>
      <c r="C20" s="55">
        <v>136</v>
      </c>
      <c r="E20" s="54" t="s">
        <v>5868</v>
      </c>
      <c r="F20" s="55">
        <v>41127.599999999999</v>
      </c>
      <c r="G20" s="55">
        <v>48556.039060000003</v>
      </c>
      <c r="I20" s="54" t="s">
        <v>5868</v>
      </c>
      <c r="J20" s="55">
        <v>373</v>
      </c>
      <c r="K20" s="55">
        <v>379</v>
      </c>
      <c r="M20" s="54" t="s">
        <v>5868</v>
      </c>
      <c r="N20" s="55">
        <v>10130</v>
      </c>
      <c r="O20" s="55">
        <v>10200</v>
      </c>
    </row>
    <row r="21" spans="1:15" x14ac:dyDescent="0.2">
      <c r="A21" s="54" t="s">
        <v>5869</v>
      </c>
      <c r="B21" s="55">
        <v>123</v>
      </c>
      <c r="C21" s="55">
        <v>145</v>
      </c>
      <c r="E21" s="54" t="s">
        <v>5869</v>
      </c>
      <c r="F21" s="55">
        <v>49536.6</v>
      </c>
      <c r="G21" s="55">
        <v>57218.972659999999</v>
      </c>
      <c r="I21" s="54" t="s">
        <v>5869</v>
      </c>
      <c r="J21" s="55">
        <v>324</v>
      </c>
      <c r="K21" s="55">
        <v>329</v>
      </c>
      <c r="M21" s="54" t="s">
        <v>5869</v>
      </c>
      <c r="N21" s="55">
        <v>9664</v>
      </c>
      <c r="O21" s="55">
        <v>9920</v>
      </c>
    </row>
    <row r="22" spans="1:15" x14ac:dyDescent="0.2">
      <c r="A22" s="54" t="s">
        <v>5870</v>
      </c>
      <c r="B22" s="55">
        <v>96</v>
      </c>
      <c r="C22" s="55">
        <v>108</v>
      </c>
      <c r="E22" s="54" t="s">
        <v>5870</v>
      </c>
      <c r="F22" s="55">
        <v>38674</v>
      </c>
      <c r="G22" s="55">
        <v>40143.109380000002</v>
      </c>
      <c r="I22" s="54" t="s">
        <v>5870</v>
      </c>
      <c r="J22" s="55">
        <v>287</v>
      </c>
      <c r="K22" s="55">
        <v>313</v>
      </c>
      <c r="M22" s="54" t="s">
        <v>5870</v>
      </c>
      <c r="N22" s="55">
        <v>6464</v>
      </c>
      <c r="O22" s="55">
        <v>9780</v>
      </c>
    </row>
    <row r="23" spans="1:15" x14ac:dyDescent="0.2">
      <c r="A23" s="54" t="s">
        <v>5871</v>
      </c>
      <c r="B23" s="55">
        <v>108</v>
      </c>
      <c r="C23" s="55">
        <v>171</v>
      </c>
      <c r="E23" s="54" t="s">
        <v>5871</v>
      </c>
      <c r="F23" s="55">
        <v>41672.1</v>
      </c>
      <c r="G23" s="55">
        <v>58381.78125</v>
      </c>
      <c r="I23" s="54" t="s">
        <v>5871</v>
      </c>
      <c r="J23" s="55">
        <v>370</v>
      </c>
      <c r="K23" s="55">
        <v>323</v>
      </c>
      <c r="M23" s="54" t="s">
        <v>5871</v>
      </c>
      <c r="N23" s="55">
        <v>10792</v>
      </c>
      <c r="O23" s="55">
        <v>10900</v>
      </c>
    </row>
    <row r="24" spans="1:15" x14ac:dyDescent="0.2">
      <c r="A24" s="54" t="s">
        <v>5872</v>
      </c>
      <c r="B24" s="55">
        <v>106</v>
      </c>
      <c r="C24" s="55">
        <v>137</v>
      </c>
      <c r="E24" s="54" t="s">
        <v>5872</v>
      </c>
      <c r="F24" s="55">
        <v>31797.5</v>
      </c>
      <c r="G24" s="55">
        <v>40340.785159999999</v>
      </c>
      <c r="I24" s="54" t="s">
        <v>5872</v>
      </c>
      <c r="J24" s="55">
        <v>318</v>
      </c>
      <c r="K24" s="55">
        <v>370</v>
      </c>
      <c r="M24" s="54" t="s">
        <v>5872</v>
      </c>
      <c r="N24" s="55">
        <v>10673</v>
      </c>
      <c r="O24" s="55">
        <v>10700</v>
      </c>
    </row>
    <row r="25" spans="1:15" x14ac:dyDescent="0.2">
      <c r="A25" s="54" t="s">
        <v>5873</v>
      </c>
      <c r="B25" s="55">
        <v>117</v>
      </c>
      <c r="C25" s="55">
        <v>126</v>
      </c>
      <c r="E25" s="54" t="s">
        <v>5873</v>
      </c>
      <c r="F25" s="55">
        <v>51793.3</v>
      </c>
      <c r="G25" s="55">
        <v>52146.214840000001</v>
      </c>
      <c r="I25" s="54" t="s">
        <v>5873</v>
      </c>
      <c r="J25" s="55">
        <v>279</v>
      </c>
      <c r="K25" s="55">
        <v>298</v>
      </c>
      <c r="M25" s="54" t="s">
        <v>5873</v>
      </c>
      <c r="N25" s="55">
        <v>1118</v>
      </c>
      <c r="O25" s="55">
        <v>9850</v>
      </c>
    </row>
    <row r="26" spans="1:15" x14ac:dyDescent="0.2">
      <c r="A26" s="54" t="s">
        <v>5874</v>
      </c>
      <c r="B26" s="55">
        <v>28</v>
      </c>
      <c r="C26" s="55">
        <v>63</v>
      </c>
      <c r="E26" s="54" t="s">
        <v>5874</v>
      </c>
      <c r="F26" s="55">
        <v>6085.7</v>
      </c>
      <c r="G26" s="55">
        <v>12817.07324</v>
      </c>
      <c r="I26" s="54" t="s">
        <v>5874</v>
      </c>
      <c r="J26" s="55">
        <v>318</v>
      </c>
      <c r="K26" s="55">
        <v>299</v>
      </c>
      <c r="M26" s="54" t="s">
        <v>5874</v>
      </c>
      <c r="N26" s="55">
        <v>295</v>
      </c>
      <c r="O26" s="55">
        <v>9880</v>
      </c>
    </row>
    <row r="27" spans="1:15" x14ac:dyDescent="0.2">
      <c r="A27" s="54" t="s">
        <v>5875</v>
      </c>
      <c r="B27" s="55">
        <v>96</v>
      </c>
      <c r="C27" s="55">
        <v>125</v>
      </c>
      <c r="E27" s="54" t="s">
        <v>5875</v>
      </c>
      <c r="F27" s="55">
        <v>38548.6</v>
      </c>
      <c r="G27" s="55">
        <v>45189.703130000002</v>
      </c>
      <c r="I27" s="54" t="s">
        <v>5875</v>
      </c>
      <c r="J27" s="55">
        <v>405</v>
      </c>
      <c r="K27" s="55">
        <v>395</v>
      </c>
      <c r="M27" s="54" t="s">
        <v>5875</v>
      </c>
      <c r="N27" s="55">
        <v>11120</v>
      </c>
      <c r="O27" s="55">
        <v>11300</v>
      </c>
    </row>
    <row r="28" spans="1:15" x14ac:dyDescent="0.2">
      <c r="A28" s="54" t="s">
        <v>5876</v>
      </c>
      <c r="B28" s="55">
        <v>84</v>
      </c>
      <c r="C28" s="55">
        <v>115</v>
      </c>
      <c r="E28" s="54" t="s">
        <v>5876</v>
      </c>
      <c r="F28" s="55">
        <v>32744.1</v>
      </c>
      <c r="G28" s="55">
        <v>43965.847659999999</v>
      </c>
      <c r="I28" s="54" t="s">
        <v>5876</v>
      </c>
      <c r="J28" s="55">
        <v>268</v>
      </c>
      <c r="K28" s="55">
        <v>267</v>
      </c>
      <c r="M28" s="54" t="s">
        <v>5876</v>
      </c>
      <c r="N28" s="55">
        <v>10118</v>
      </c>
      <c r="O28" s="55">
        <v>10200</v>
      </c>
    </row>
    <row r="29" spans="1:15" x14ac:dyDescent="0.2">
      <c r="A29" s="54" t="s">
        <v>5877</v>
      </c>
      <c r="B29" s="55">
        <v>105</v>
      </c>
      <c r="C29" s="55">
        <v>157</v>
      </c>
      <c r="E29" s="54" t="s">
        <v>5877</v>
      </c>
      <c r="F29" s="55">
        <v>35393.699999999997</v>
      </c>
      <c r="G29" s="55">
        <v>49506.636720000002</v>
      </c>
      <c r="I29" s="54" t="s">
        <v>5877</v>
      </c>
      <c r="J29" s="55">
        <v>349</v>
      </c>
      <c r="K29" s="55">
        <v>332</v>
      </c>
      <c r="M29" s="54" t="s">
        <v>5877</v>
      </c>
      <c r="N29" s="55">
        <v>11101</v>
      </c>
      <c r="O29" s="55">
        <v>11300</v>
      </c>
    </row>
    <row r="30" spans="1:15" x14ac:dyDescent="0.2">
      <c r="A30" s="54" t="s">
        <v>5878</v>
      </c>
      <c r="B30" s="55">
        <v>90</v>
      </c>
      <c r="C30" s="55">
        <v>132</v>
      </c>
      <c r="E30" s="54" t="s">
        <v>5878</v>
      </c>
      <c r="F30" s="55">
        <v>34113.300000000003</v>
      </c>
      <c r="G30" s="55">
        <v>45576.339840000001</v>
      </c>
      <c r="I30" s="54" t="s">
        <v>5878</v>
      </c>
      <c r="J30" s="55">
        <v>350</v>
      </c>
      <c r="K30" s="55">
        <v>333</v>
      </c>
      <c r="M30" s="54" t="s">
        <v>5878</v>
      </c>
      <c r="N30" s="55">
        <v>11063</v>
      </c>
      <c r="O30" s="55">
        <v>11200</v>
      </c>
    </row>
    <row r="31" spans="1:15" x14ac:dyDescent="0.2">
      <c r="A31" s="54" t="s">
        <v>5879</v>
      </c>
      <c r="B31" s="55">
        <v>85</v>
      </c>
      <c r="C31" s="55">
        <v>121</v>
      </c>
      <c r="E31" s="54" t="s">
        <v>5879</v>
      </c>
      <c r="F31" s="55">
        <v>28343.4</v>
      </c>
      <c r="G31" s="55">
        <v>39084.949220000002</v>
      </c>
      <c r="I31" s="54" t="s">
        <v>5879</v>
      </c>
      <c r="J31" s="55">
        <v>344</v>
      </c>
      <c r="K31" s="55">
        <v>325</v>
      </c>
      <c r="M31" s="54" t="s">
        <v>5879</v>
      </c>
      <c r="N31" s="55">
        <v>9733</v>
      </c>
      <c r="O31" s="55">
        <v>9820</v>
      </c>
    </row>
    <row r="32" spans="1:15" x14ac:dyDescent="0.2">
      <c r="A32" s="54" t="s">
        <v>5880</v>
      </c>
      <c r="B32" s="55">
        <v>85</v>
      </c>
      <c r="C32" s="55">
        <v>121</v>
      </c>
      <c r="E32" s="54" t="s">
        <v>5880</v>
      </c>
      <c r="F32" s="55">
        <v>28482.7</v>
      </c>
      <c r="G32" s="55">
        <v>39285.535159999999</v>
      </c>
      <c r="I32" s="54" t="s">
        <v>5880</v>
      </c>
      <c r="J32" s="55">
        <v>266</v>
      </c>
      <c r="K32" s="55">
        <v>258</v>
      </c>
      <c r="M32" s="54" t="s">
        <v>5880</v>
      </c>
      <c r="N32" s="55">
        <v>8567</v>
      </c>
      <c r="O32" s="55">
        <v>8640</v>
      </c>
    </row>
    <row r="33" spans="1:15" x14ac:dyDescent="0.2">
      <c r="A33" s="54" t="s">
        <v>5881</v>
      </c>
      <c r="B33" s="55">
        <v>87</v>
      </c>
      <c r="C33" s="55">
        <v>123</v>
      </c>
      <c r="E33" s="54" t="s">
        <v>5881</v>
      </c>
      <c r="F33" s="55">
        <v>32754.2</v>
      </c>
      <c r="G33" s="55">
        <v>45335.054689999997</v>
      </c>
      <c r="I33" s="54" t="s">
        <v>5881</v>
      </c>
      <c r="J33" s="55">
        <v>361</v>
      </c>
      <c r="K33" s="55">
        <v>369</v>
      </c>
      <c r="M33" s="54" t="s">
        <v>5881</v>
      </c>
      <c r="N33" s="55">
        <v>9891</v>
      </c>
      <c r="O33" s="55">
        <v>10100</v>
      </c>
    </row>
    <row r="34" spans="1:15" x14ac:dyDescent="0.2">
      <c r="A34" s="54" t="s">
        <v>5882</v>
      </c>
      <c r="B34" s="55">
        <v>109</v>
      </c>
      <c r="C34" s="55">
        <v>164</v>
      </c>
      <c r="E34" s="54" t="s">
        <v>5882</v>
      </c>
      <c r="F34" s="55">
        <v>35838.6</v>
      </c>
      <c r="G34" s="55">
        <v>49901.992189999997</v>
      </c>
      <c r="I34" s="54" t="s">
        <v>5882</v>
      </c>
      <c r="J34" s="55">
        <v>385</v>
      </c>
      <c r="K34" s="55">
        <v>368</v>
      </c>
      <c r="M34" s="54" t="s">
        <v>5882</v>
      </c>
      <c r="N34" s="55">
        <v>10384</v>
      </c>
      <c r="O34" s="55">
        <v>10600</v>
      </c>
    </row>
    <row r="35" spans="1:15" x14ac:dyDescent="0.2">
      <c r="A35" s="54" t="s">
        <v>5883</v>
      </c>
      <c r="B35" s="55">
        <v>105</v>
      </c>
      <c r="C35" s="55">
        <v>153</v>
      </c>
      <c r="E35" s="54" t="s">
        <v>5883</v>
      </c>
      <c r="F35" s="55">
        <v>39737.599999999999</v>
      </c>
      <c r="G35" s="55">
        <v>53756.707029999998</v>
      </c>
      <c r="I35" s="54" t="s">
        <v>5883</v>
      </c>
      <c r="J35" s="55">
        <v>403</v>
      </c>
      <c r="K35" s="55">
        <v>394</v>
      </c>
      <c r="M35" s="54" t="s">
        <v>5883</v>
      </c>
      <c r="N35" s="55">
        <v>10598</v>
      </c>
      <c r="O35" s="55">
        <v>10700</v>
      </c>
    </row>
    <row r="36" spans="1:15" x14ac:dyDescent="0.2">
      <c r="A36" s="54" t="s">
        <v>5884</v>
      </c>
      <c r="B36" s="55">
        <v>119</v>
      </c>
      <c r="C36" s="55">
        <v>172</v>
      </c>
      <c r="E36" s="54" t="s">
        <v>5884</v>
      </c>
      <c r="F36" s="55">
        <v>43233.7</v>
      </c>
      <c r="G36" s="55">
        <v>58721.90625</v>
      </c>
      <c r="I36" s="54" t="s">
        <v>5884</v>
      </c>
      <c r="J36" s="55">
        <v>402</v>
      </c>
      <c r="K36" s="55">
        <v>362</v>
      </c>
      <c r="M36" s="54" t="s">
        <v>5884</v>
      </c>
      <c r="N36" s="55">
        <v>10383</v>
      </c>
      <c r="O36" s="55">
        <v>10600</v>
      </c>
    </row>
    <row r="37" spans="1:15" x14ac:dyDescent="0.2">
      <c r="A37" s="54" t="s">
        <v>5885</v>
      </c>
      <c r="B37" s="55">
        <v>98</v>
      </c>
      <c r="C37" s="55">
        <v>130</v>
      </c>
      <c r="E37" s="54" t="s">
        <v>5885</v>
      </c>
      <c r="F37" s="55">
        <v>35644.9</v>
      </c>
      <c r="G37" s="55">
        <v>45192.609380000002</v>
      </c>
      <c r="I37" s="54" t="s">
        <v>5885</v>
      </c>
      <c r="J37" s="55">
        <v>459</v>
      </c>
      <c r="K37" s="55">
        <v>472</v>
      </c>
      <c r="M37" s="54" t="s">
        <v>5885</v>
      </c>
      <c r="N37" s="55">
        <v>10860</v>
      </c>
      <c r="O37" s="55">
        <v>11000</v>
      </c>
    </row>
    <row r="38" spans="1:15" x14ac:dyDescent="0.2">
      <c r="A38" s="54" t="s">
        <v>5886</v>
      </c>
      <c r="B38" s="55">
        <v>107</v>
      </c>
      <c r="C38" s="55">
        <v>130</v>
      </c>
      <c r="E38" s="54" t="s">
        <v>5886</v>
      </c>
      <c r="F38" s="55">
        <v>43381.7</v>
      </c>
      <c r="G38" s="55">
        <v>47875.792970000002</v>
      </c>
      <c r="I38" s="54" t="s">
        <v>5886</v>
      </c>
      <c r="J38" s="55">
        <v>460</v>
      </c>
      <c r="K38" s="55">
        <v>449</v>
      </c>
      <c r="M38" s="54" t="s">
        <v>5886</v>
      </c>
      <c r="N38" s="55">
        <v>7102</v>
      </c>
      <c r="O38" s="55">
        <v>10500</v>
      </c>
    </row>
    <row r="39" spans="1:15" x14ac:dyDescent="0.2">
      <c r="A39" s="54" t="s">
        <v>5887</v>
      </c>
      <c r="B39" s="55">
        <v>90</v>
      </c>
      <c r="C39" s="55">
        <v>147</v>
      </c>
      <c r="E39" s="54" t="s">
        <v>5887</v>
      </c>
      <c r="F39" s="55">
        <v>37496</v>
      </c>
      <c r="G39" s="55">
        <v>52355.519529999998</v>
      </c>
      <c r="I39" s="54" t="s">
        <v>5887</v>
      </c>
      <c r="J39" s="55">
        <v>391</v>
      </c>
      <c r="K39" s="55">
        <v>364</v>
      </c>
      <c r="M39" s="54" t="s">
        <v>5887</v>
      </c>
      <c r="N39" s="55">
        <v>10359</v>
      </c>
      <c r="O39" s="55">
        <v>10500</v>
      </c>
    </row>
    <row r="40" spans="1:15" x14ac:dyDescent="0.2">
      <c r="A40" s="54" t="s">
        <v>5888</v>
      </c>
      <c r="B40" s="55">
        <v>114</v>
      </c>
      <c r="C40" s="55">
        <v>154</v>
      </c>
      <c r="E40" s="54" t="s">
        <v>5888</v>
      </c>
      <c r="F40" s="55">
        <v>46174.2</v>
      </c>
      <c r="G40" s="55">
        <v>57820.726560000003</v>
      </c>
      <c r="I40" s="54" t="s">
        <v>5888</v>
      </c>
      <c r="J40" s="55">
        <v>352</v>
      </c>
      <c r="K40" s="55">
        <v>339</v>
      </c>
      <c r="M40" s="54" t="s">
        <v>5888</v>
      </c>
      <c r="N40" s="55">
        <v>9843</v>
      </c>
      <c r="O40" s="55">
        <v>9920</v>
      </c>
    </row>
    <row r="41" spans="1:15" x14ac:dyDescent="0.2">
      <c r="A41" s="54" t="s">
        <v>5889</v>
      </c>
      <c r="B41" s="55">
        <v>99</v>
      </c>
      <c r="C41" s="55">
        <v>128</v>
      </c>
      <c r="E41" s="54" t="s">
        <v>5889</v>
      </c>
      <c r="F41" s="55">
        <v>33446.699999999997</v>
      </c>
      <c r="G41" s="55">
        <v>42852.457029999998</v>
      </c>
      <c r="I41" s="54" t="s">
        <v>5889</v>
      </c>
      <c r="J41" s="55">
        <v>481</v>
      </c>
      <c r="K41" s="55">
        <v>542</v>
      </c>
      <c r="M41" s="54" t="s">
        <v>5889</v>
      </c>
      <c r="N41" s="55">
        <v>11000</v>
      </c>
      <c r="O41" s="55">
        <v>11100</v>
      </c>
    </row>
    <row r="42" spans="1:15" x14ac:dyDescent="0.2">
      <c r="A42" s="54" t="s">
        <v>5890</v>
      </c>
      <c r="B42" s="55">
        <v>79</v>
      </c>
      <c r="C42" s="55">
        <v>125</v>
      </c>
      <c r="E42" s="54" t="s">
        <v>5890</v>
      </c>
      <c r="F42" s="55">
        <v>26520</v>
      </c>
      <c r="G42" s="55">
        <v>39983.222659999999</v>
      </c>
      <c r="I42" s="54" t="s">
        <v>5890</v>
      </c>
      <c r="J42" s="55">
        <v>373</v>
      </c>
      <c r="K42" s="55">
        <v>338</v>
      </c>
      <c r="M42" s="54" t="s">
        <v>5890</v>
      </c>
      <c r="N42" s="55">
        <v>10387</v>
      </c>
      <c r="O42" s="55">
        <v>10500</v>
      </c>
    </row>
    <row r="43" spans="1:15" x14ac:dyDescent="0.2">
      <c r="A43" s="54" t="s">
        <v>5891</v>
      </c>
      <c r="B43" s="55">
        <v>98</v>
      </c>
      <c r="C43" s="55">
        <v>138</v>
      </c>
      <c r="E43" s="54" t="s">
        <v>5891</v>
      </c>
      <c r="F43" s="55">
        <v>39004.1</v>
      </c>
      <c r="G43" s="55">
        <v>50768.285159999999</v>
      </c>
      <c r="I43" s="54" t="s">
        <v>5891</v>
      </c>
      <c r="J43" s="55">
        <v>350</v>
      </c>
      <c r="K43" s="55">
        <v>350</v>
      </c>
      <c r="M43" s="54" t="s">
        <v>5891</v>
      </c>
      <c r="N43" s="55">
        <v>10205</v>
      </c>
      <c r="O43" s="55">
        <v>10400</v>
      </c>
    </row>
    <row r="44" spans="1:15" x14ac:dyDescent="0.2">
      <c r="A44" s="54" t="s">
        <v>5892</v>
      </c>
      <c r="B44" s="55">
        <v>116</v>
      </c>
      <c r="C44" s="55">
        <v>148</v>
      </c>
      <c r="E44" s="54" t="s">
        <v>5892</v>
      </c>
      <c r="F44" s="55">
        <v>43214.3</v>
      </c>
      <c r="G44" s="55">
        <v>54218.921880000002</v>
      </c>
      <c r="I44" s="54" t="s">
        <v>5892</v>
      </c>
      <c r="J44" s="55">
        <v>256</v>
      </c>
      <c r="K44" s="55">
        <v>243</v>
      </c>
      <c r="M44" s="54" t="s">
        <v>5892</v>
      </c>
      <c r="N44" s="55">
        <v>8833</v>
      </c>
      <c r="O44" s="55">
        <v>8910</v>
      </c>
    </row>
    <row r="45" spans="1:15" x14ac:dyDescent="0.2">
      <c r="A45" s="54" t="s">
        <v>5893</v>
      </c>
      <c r="B45" s="55">
        <v>89</v>
      </c>
      <c r="C45" s="55">
        <v>136</v>
      </c>
      <c r="E45" s="54" t="s">
        <v>5893</v>
      </c>
      <c r="F45" s="55">
        <v>33804.9</v>
      </c>
      <c r="G45" s="55">
        <v>47061.828130000002</v>
      </c>
      <c r="I45" s="54" t="s">
        <v>5893</v>
      </c>
      <c r="J45" s="55">
        <v>318</v>
      </c>
      <c r="K45" s="55">
        <v>284</v>
      </c>
      <c r="M45" s="54" t="s">
        <v>5893</v>
      </c>
      <c r="N45" s="55">
        <v>9455</v>
      </c>
      <c r="O45" s="55">
        <v>9540</v>
      </c>
    </row>
    <row r="46" spans="1:15" x14ac:dyDescent="0.2">
      <c r="A46" s="54" t="s">
        <v>5894</v>
      </c>
      <c r="B46" s="55">
        <v>88</v>
      </c>
      <c r="C46" s="55">
        <v>119</v>
      </c>
      <c r="E46" s="54" t="s">
        <v>5894</v>
      </c>
      <c r="F46" s="55">
        <v>32715</v>
      </c>
      <c r="G46" s="55">
        <v>41105.332029999998</v>
      </c>
      <c r="I46" s="54" t="s">
        <v>5894</v>
      </c>
      <c r="J46" s="55">
        <v>297</v>
      </c>
      <c r="K46" s="55">
        <v>290</v>
      </c>
      <c r="M46" s="54" t="s">
        <v>5894</v>
      </c>
      <c r="N46" s="55">
        <v>9384</v>
      </c>
      <c r="O46" s="55">
        <v>9440</v>
      </c>
    </row>
    <row r="47" spans="1:15" x14ac:dyDescent="0.2">
      <c r="A47" s="54" t="s">
        <v>5895</v>
      </c>
      <c r="B47" s="55">
        <v>102</v>
      </c>
      <c r="C47" s="55">
        <v>143</v>
      </c>
      <c r="E47" s="54" t="s">
        <v>5895</v>
      </c>
      <c r="F47" s="55">
        <v>42292.2</v>
      </c>
      <c r="G47" s="55">
        <v>55021.261720000002</v>
      </c>
      <c r="I47" s="54" t="s">
        <v>5895</v>
      </c>
      <c r="J47" s="55">
        <v>322</v>
      </c>
      <c r="K47" s="55">
        <v>316</v>
      </c>
      <c r="M47" s="54" t="s">
        <v>5895</v>
      </c>
      <c r="N47" s="55">
        <v>10430</v>
      </c>
      <c r="O47" s="55">
        <v>10600</v>
      </c>
    </row>
    <row r="48" spans="1:15" x14ac:dyDescent="0.2">
      <c r="A48" s="54" t="s">
        <v>5896</v>
      </c>
      <c r="B48" s="55">
        <v>80</v>
      </c>
      <c r="C48" s="55">
        <v>108</v>
      </c>
      <c r="E48" s="54" t="s">
        <v>5896</v>
      </c>
      <c r="F48" s="55">
        <v>26757.4</v>
      </c>
      <c r="G48" s="55">
        <v>36811.65625</v>
      </c>
      <c r="I48" s="54" t="s">
        <v>5896</v>
      </c>
      <c r="J48" s="55">
        <v>321</v>
      </c>
      <c r="K48" s="55">
        <v>322</v>
      </c>
      <c r="M48" s="54" t="s">
        <v>5896</v>
      </c>
      <c r="N48" s="55">
        <v>10509</v>
      </c>
      <c r="O48" s="55">
        <v>10600</v>
      </c>
    </row>
    <row r="49" spans="1:15" x14ac:dyDescent="0.2">
      <c r="A49" s="54" t="s">
        <v>5897</v>
      </c>
      <c r="B49" s="55">
        <v>96</v>
      </c>
      <c r="C49" s="55">
        <v>104</v>
      </c>
      <c r="E49" s="54" t="s">
        <v>5897</v>
      </c>
      <c r="F49" s="55">
        <v>41210.1</v>
      </c>
      <c r="G49" s="55">
        <v>46968.804689999997</v>
      </c>
      <c r="I49" s="54" t="s">
        <v>5897</v>
      </c>
      <c r="J49" s="55">
        <v>210</v>
      </c>
      <c r="K49" s="55">
        <v>236</v>
      </c>
      <c r="M49" s="54" t="s">
        <v>5897</v>
      </c>
      <c r="N49" s="55">
        <v>9416</v>
      </c>
      <c r="O49" s="55">
        <v>9440</v>
      </c>
    </row>
    <row r="50" spans="1:15" x14ac:dyDescent="0.2">
      <c r="A50" s="54" t="s">
        <v>5898</v>
      </c>
      <c r="B50" s="55">
        <v>46</v>
      </c>
      <c r="C50" s="55">
        <v>49</v>
      </c>
      <c r="E50" s="54" t="s">
        <v>5898</v>
      </c>
      <c r="F50" s="55">
        <v>10604.9</v>
      </c>
      <c r="G50" s="55">
        <v>11543.795899999999</v>
      </c>
      <c r="I50" s="54" t="s">
        <v>5898</v>
      </c>
      <c r="J50" s="55">
        <v>133</v>
      </c>
      <c r="K50" s="55">
        <v>160</v>
      </c>
      <c r="M50" s="54" t="s">
        <v>5898</v>
      </c>
      <c r="N50" s="55">
        <v>9462</v>
      </c>
      <c r="O50" s="55">
        <v>9410</v>
      </c>
    </row>
    <row r="51" spans="1:15" x14ac:dyDescent="0.2">
      <c r="A51" s="54" t="s">
        <v>5899</v>
      </c>
      <c r="B51" s="55">
        <v>90</v>
      </c>
      <c r="C51" s="55">
        <v>131</v>
      </c>
      <c r="E51" s="54" t="s">
        <v>5899</v>
      </c>
      <c r="F51" s="55">
        <v>31267.3</v>
      </c>
      <c r="G51" s="55">
        <v>42901.875</v>
      </c>
      <c r="I51" s="54" t="s">
        <v>5899</v>
      </c>
      <c r="J51" s="55">
        <v>381</v>
      </c>
      <c r="K51" s="55">
        <v>363</v>
      </c>
      <c r="M51" s="54" t="s">
        <v>5899</v>
      </c>
      <c r="N51" s="55">
        <v>11794</v>
      </c>
      <c r="O51" s="55">
        <v>11900</v>
      </c>
    </row>
    <row r="52" spans="1:15" x14ac:dyDescent="0.2">
      <c r="A52" s="54" t="s">
        <v>5900</v>
      </c>
      <c r="B52" s="55">
        <v>94</v>
      </c>
      <c r="C52" s="55">
        <v>127</v>
      </c>
      <c r="E52" s="54" t="s">
        <v>5900</v>
      </c>
      <c r="F52" s="55">
        <v>37611.300000000003</v>
      </c>
      <c r="G52" s="55">
        <v>51515.390630000002</v>
      </c>
      <c r="I52" s="54" t="s">
        <v>5900</v>
      </c>
      <c r="J52" s="55">
        <v>291</v>
      </c>
      <c r="K52" s="55">
        <v>277</v>
      </c>
      <c r="M52" s="54" t="s">
        <v>5900</v>
      </c>
      <c r="N52" s="55">
        <v>10182</v>
      </c>
      <c r="O52" s="55">
        <v>10300</v>
      </c>
    </row>
    <row r="53" spans="1:15" x14ac:dyDescent="0.2">
      <c r="A53" s="54" t="s">
        <v>5901</v>
      </c>
      <c r="B53" s="55">
        <v>103</v>
      </c>
      <c r="C53" s="55">
        <v>125</v>
      </c>
      <c r="E53" s="54" t="s">
        <v>5901</v>
      </c>
      <c r="F53" s="55">
        <v>46408.4</v>
      </c>
      <c r="G53" s="55">
        <v>55457.316409999999</v>
      </c>
      <c r="I53" s="54" t="s">
        <v>5901</v>
      </c>
      <c r="J53" s="55">
        <v>299</v>
      </c>
      <c r="K53" s="55">
        <v>316</v>
      </c>
      <c r="M53" s="54" t="s">
        <v>5901</v>
      </c>
      <c r="N53" s="55">
        <v>10725</v>
      </c>
      <c r="O53" s="55">
        <v>10800</v>
      </c>
    </row>
    <row r="54" spans="1:15" x14ac:dyDescent="0.2">
      <c r="A54" s="54" t="s">
        <v>5902</v>
      </c>
      <c r="B54" s="55">
        <v>90</v>
      </c>
      <c r="C54" s="55">
        <v>124</v>
      </c>
      <c r="E54" s="54" t="s">
        <v>5902</v>
      </c>
      <c r="F54" s="55">
        <v>33628.300000000003</v>
      </c>
      <c r="G54" s="55">
        <v>42823.386720000002</v>
      </c>
      <c r="I54" s="54" t="s">
        <v>5902</v>
      </c>
      <c r="J54" s="55">
        <v>352</v>
      </c>
      <c r="K54" s="55">
        <v>340</v>
      </c>
      <c r="M54" s="54" t="s">
        <v>5902</v>
      </c>
      <c r="N54" s="55">
        <v>10830</v>
      </c>
      <c r="O54" s="55">
        <v>10900</v>
      </c>
    </row>
    <row r="55" spans="1:15" x14ac:dyDescent="0.2">
      <c r="A55" s="54" t="s">
        <v>5903</v>
      </c>
      <c r="B55" s="55">
        <v>87</v>
      </c>
      <c r="C55" s="55">
        <v>123</v>
      </c>
      <c r="E55" s="54" t="s">
        <v>5903</v>
      </c>
      <c r="F55" s="55">
        <v>30190.799999999999</v>
      </c>
      <c r="G55" s="55">
        <v>39207.046880000002</v>
      </c>
      <c r="I55" s="54" t="s">
        <v>5903</v>
      </c>
      <c r="J55" s="55">
        <v>296</v>
      </c>
      <c r="K55" s="55">
        <v>280</v>
      </c>
      <c r="M55" s="54" t="s">
        <v>5903</v>
      </c>
      <c r="N55" s="55">
        <v>9733</v>
      </c>
      <c r="O55" s="55">
        <v>9800</v>
      </c>
    </row>
    <row r="56" spans="1:15" x14ac:dyDescent="0.2">
      <c r="A56" s="54" t="s">
        <v>5904</v>
      </c>
      <c r="B56" s="55">
        <v>86</v>
      </c>
      <c r="C56" s="55">
        <v>164</v>
      </c>
      <c r="E56" s="54" t="s">
        <v>5904</v>
      </c>
      <c r="F56" s="55">
        <v>31580.799999999999</v>
      </c>
      <c r="G56" s="55">
        <v>52640.410159999999</v>
      </c>
      <c r="I56" s="54" t="s">
        <v>5904</v>
      </c>
      <c r="J56" s="55">
        <v>335</v>
      </c>
      <c r="K56" s="55">
        <v>301</v>
      </c>
      <c r="M56" s="54" t="s">
        <v>5904</v>
      </c>
      <c r="N56" s="55">
        <v>10252</v>
      </c>
      <c r="O56" s="55">
        <v>10400</v>
      </c>
    </row>
    <row r="57" spans="1:15" x14ac:dyDescent="0.2">
      <c r="A57" s="54" t="s">
        <v>5905</v>
      </c>
      <c r="B57" s="55">
        <v>86</v>
      </c>
      <c r="C57" s="55">
        <v>171</v>
      </c>
      <c r="E57" s="54" t="s">
        <v>5905</v>
      </c>
      <c r="F57" s="55">
        <v>35682.300000000003</v>
      </c>
      <c r="G57" s="55">
        <v>55091.03125</v>
      </c>
      <c r="I57" s="54" t="s">
        <v>5905</v>
      </c>
      <c r="J57" s="55">
        <v>476</v>
      </c>
      <c r="K57" s="55">
        <v>434</v>
      </c>
      <c r="M57" s="54" t="s">
        <v>5905</v>
      </c>
      <c r="N57" s="55">
        <v>11194</v>
      </c>
      <c r="O57" s="55">
        <v>11400</v>
      </c>
    </row>
    <row r="58" spans="1:15" x14ac:dyDescent="0.2">
      <c r="A58" s="54" t="s">
        <v>5906</v>
      </c>
      <c r="B58" s="55">
        <v>109</v>
      </c>
      <c r="C58" s="55">
        <v>162</v>
      </c>
      <c r="E58" s="54" t="s">
        <v>5906</v>
      </c>
      <c r="F58" s="55">
        <v>33821</v>
      </c>
      <c r="G58" s="55">
        <v>48535.6875</v>
      </c>
      <c r="I58" s="54" t="s">
        <v>5906</v>
      </c>
      <c r="J58" s="55">
        <v>370</v>
      </c>
      <c r="K58" s="55">
        <v>345</v>
      </c>
      <c r="M58" s="54" t="s">
        <v>5906</v>
      </c>
      <c r="N58" s="55">
        <v>9675</v>
      </c>
      <c r="O58" s="55">
        <v>9810</v>
      </c>
    </row>
    <row r="59" spans="1:15" x14ac:dyDescent="0.2">
      <c r="A59" s="54" t="s">
        <v>5907</v>
      </c>
      <c r="B59" s="55">
        <v>108</v>
      </c>
      <c r="C59" s="55">
        <v>153</v>
      </c>
      <c r="E59" s="54" t="s">
        <v>5907</v>
      </c>
      <c r="F59" s="55">
        <v>35193.599999999999</v>
      </c>
      <c r="G59" s="55">
        <v>46242.046880000002</v>
      </c>
      <c r="I59" s="54" t="s">
        <v>5907</v>
      </c>
      <c r="J59" s="55">
        <v>415</v>
      </c>
      <c r="K59" s="55">
        <v>393</v>
      </c>
      <c r="M59" s="54" t="s">
        <v>5907</v>
      </c>
      <c r="N59" s="55">
        <v>10092</v>
      </c>
      <c r="O59" s="55">
        <v>10200</v>
      </c>
    </row>
    <row r="60" spans="1:15" x14ac:dyDescent="0.2">
      <c r="A60" s="54" t="s">
        <v>5908</v>
      </c>
      <c r="B60" s="55">
        <v>93</v>
      </c>
      <c r="C60" s="55">
        <v>173</v>
      </c>
      <c r="E60" s="54" t="s">
        <v>5908</v>
      </c>
      <c r="F60" s="55">
        <v>31793.8</v>
      </c>
      <c r="G60" s="55">
        <v>50692.703130000002</v>
      </c>
      <c r="I60" s="54" t="s">
        <v>5908</v>
      </c>
      <c r="J60" s="55">
        <v>398</v>
      </c>
      <c r="K60" s="55">
        <v>368</v>
      </c>
      <c r="M60" s="54" t="s">
        <v>5908</v>
      </c>
      <c r="N60" s="55">
        <v>10316</v>
      </c>
      <c r="O60" s="55">
        <v>10500</v>
      </c>
    </row>
    <row r="61" spans="1:15" x14ac:dyDescent="0.2">
      <c r="A61" s="54" t="s">
        <v>5909</v>
      </c>
      <c r="B61" s="55">
        <v>93</v>
      </c>
      <c r="C61" s="55">
        <v>115</v>
      </c>
      <c r="E61" s="54" t="s">
        <v>5909</v>
      </c>
      <c r="F61" s="55">
        <v>43097.2</v>
      </c>
      <c r="G61" s="55">
        <v>51704.347659999999</v>
      </c>
      <c r="I61" s="54" t="s">
        <v>5909</v>
      </c>
      <c r="J61" s="55">
        <v>329</v>
      </c>
      <c r="K61" s="55">
        <v>348</v>
      </c>
      <c r="M61" s="54" t="s">
        <v>5909</v>
      </c>
      <c r="N61" s="55">
        <v>9903</v>
      </c>
      <c r="O61" s="55">
        <v>10000</v>
      </c>
    </row>
    <row r="62" spans="1:15" x14ac:dyDescent="0.2">
      <c r="A62" s="54" t="s">
        <v>5910</v>
      </c>
      <c r="B62" s="55">
        <v>77</v>
      </c>
      <c r="C62" s="55">
        <v>117</v>
      </c>
      <c r="E62" s="54" t="s">
        <v>5910</v>
      </c>
      <c r="F62" s="55">
        <v>34138.699999999997</v>
      </c>
      <c r="G62" s="55">
        <v>43006.527340000001</v>
      </c>
      <c r="I62" s="54" t="s">
        <v>5910</v>
      </c>
      <c r="J62" s="55">
        <v>451</v>
      </c>
      <c r="K62" s="55">
        <v>410</v>
      </c>
      <c r="M62" s="54" t="s">
        <v>5910</v>
      </c>
      <c r="N62" s="55">
        <v>10082</v>
      </c>
      <c r="O62" s="55">
        <v>10800</v>
      </c>
    </row>
    <row r="63" spans="1:15" x14ac:dyDescent="0.2">
      <c r="A63" s="54" t="s">
        <v>5911</v>
      </c>
      <c r="B63" s="55">
        <v>114</v>
      </c>
      <c r="C63" s="55">
        <v>130</v>
      </c>
      <c r="E63" s="54" t="s">
        <v>5911</v>
      </c>
      <c r="F63" s="55">
        <v>38485.9</v>
      </c>
      <c r="G63" s="55">
        <v>44198.40625</v>
      </c>
      <c r="I63" s="54" t="s">
        <v>5911</v>
      </c>
      <c r="J63" s="55">
        <v>370</v>
      </c>
      <c r="K63" s="55">
        <v>394</v>
      </c>
      <c r="M63" s="54" t="s">
        <v>5911</v>
      </c>
      <c r="N63" s="55">
        <v>9658</v>
      </c>
      <c r="O63" s="55">
        <v>9840</v>
      </c>
    </row>
    <row r="64" spans="1:15" x14ac:dyDescent="0.2">
      <c r="A64" s="54" t="s">
        <v>5912</v>
      </c>
      <c r="B64" s="55">
        <v>96</v>
      </c>
      <c r="C64" s="55">
        <v>141</v>
      </c>
      <c r="E64" s="54" t="s">
        <v>5912</v>
      </c>
      <c r="F64" s="55">
        <v>39091.699999999997</v>
      </c>
      <c r="G64" s="55">
        <v>49370.003909999999</v>
      </c>
      <c r="I64" s="54" t="s">
        <v>5912</v>
      </c>
      <c r="J64" s="55">
        <v>386</v>
      </c>
      <c r="K64" s="55">
        <v>346</v>
      </c>
      <c r="M64" s="54" t="s">
        <v>5912</v>
      </c>
      <c r="N64" s="55">
        <v>9477</v>
      </c>
      <c r="O64" s="55">
        <v>9560</v>
      </c>
    </row>
    <row r="65" spans="1:15" x14ac:dyDescent="0.2">
      <c r="A65" s="54" t="s">
        <v>5913</v>
      </c>
      <c r="B65" s="55">
        <v>92</v>
      </c>
      <c r="C65" s="55">
        <v>128</v>
      </c>
      <c r="E65" s="54" t="s">
        <v>5913</v>
      </c>
      <c r="F65" s="55">
        <v>41129.5</v>
      </c>
      <c r="G65" s="55">
        <v>48817.671880000002</v>
      </c>
      <c r="I65" s="54" t="s">
        <v>5913</v>
      </c>
      <c r="J65" s="55">
        <v>425</v>
      </c>
      <c r="K65" s="55">
        <v>402</v>
      </c>
      <c r="M65" s="54" t="s">
        <v>5913</v>
      </c>
      <c r="N65" s="55">
        <v>10357</v>
      </c>
      <c r="O65" s="55">
        <v>10500</v>
      </c>
    </row>
    <row r="66" spans="1:15" x14ac:dyDescent="0.2">
      <c r="A66" s="54" t="s">
        <v>5914</v>
      </c>
      <c r="B66" s="55">
        <v>94</v>
      </c>
      <c r="C66" s="55">
        <v>137</v>
      </c>
      <c r="E66" s="54" t="s">
        <v>5914</v>
      </c>
      <c r="F66" s="55">
        <v>30988.400000000001</v>
      </c>
      <c r="G66" s="55">
        <v>42416.402340000001</v>
      </c>
      <c r="I66" s="54" t="s">
        <v>5914</v>
      </c>
      <c r="J66" s="55">
        <v>351</v>
      </c>
      <c r="K66" s="55">
        <v>291</v>
      </c>
      <c r="M66" s="54" t="s">
        <v>5914</v>
      </c>
      <c r="N66" s="55">
        <v>9874</v>
      </c>
      <c r="O66" s="55">
        <v>9990</v>
      </c>
    </row>
    <row r="67" spans="1:15" x14ac:dyDescent="0.2">
      <c r="A67" s="54" t="s">
        <v>5915</v>
      </c>
      <c r="B67" s="55">
        <v>97</v>
      </c>
      <c r="C67" s="55">
        <v>152</v>
      </c>
      <c r="E67" s="54" t="s">
        <v>5915</v>
      </c>
      <c r="F67" s="55">
        <v>33963.5</v>
      </c>
      <c r="G67" s="55">
        <v>48201.382810000003</v>
      </c>
      <c r="I67" s="54" t="s">
        <v>5915</v>
      </c>
      <c r="J67" s="55">
        <v>340</v>
      </c>
      <c r="K67" s="55">
        <v>260</v>
      </c>
      <c r="M67" s="54" t="s">
        <v>5915</v>
      </c>
      <c r="N67" s="55">
        <v>9646</v>
      </c>
      <c r="O67" s="55">
        <v>9820</v>
      </c>
    </row>
    <row r="68" spans="1:15" x14ac:dyDescent="0.2">
      <c r="A68" s="54" t="s">
        <v>5916</v>
      </c>
      <c r="B68" s="55">
        <v>90</v>
      </c>
      <c r="C68" s="55">
        <v>120</v>
      </c>
      <c r="E68" s="54" t="s">
        <v>5916</v>
      </c>
      <c r="F68" s="55">
        <v>33366</v>
      </c>
      <c r="G68" s="55">
        <v>44282.710939999997</v>
      </c>
      <c r="I68" s="54" t="s">
        <v>5916</v>
      </c>
      <c r="J68" s="55">
        <v>266</v>
      </c>
      <c r="K68" s="55">
        <v>258</v>
      </c>
      <c r="M68" s="54" t="s">
        <v>5916</v>
      </c>
      <c r="N68" s="55">
        <v>9516</v>
      </c>
      <c r="O68" s="55">
        <v>9620</v>
      </c>
    </row>
    <row r="69" spans="1:15" x14ac:dyDescent="0.2">
      <c r="A69" s="54" t="s">
        <v>5917</v>
      </c>
      <c r="B69" s="55">
        <v>80</v>
      </c>
      <c r="C69" s="55">
        <v>130</v>
      </c>
      <c r="E69" s="54" t="s">
        <v>5917</v>
      </c>
      <c r="F69" s="55">
        <v>28540.3</v>
      </c>
      <c r="G69" s="55">
        <v>42718.730470000002</v>
      </c>
      <c r="I69" s="54" t="s">
        <v>5917</v>
      </c>
      <c r="J69" s="55">
        <v>289</v>
      </c>
      <c r="K69" s="55">
        <v>261</v>
      </c>
      <c r="M69" s="54" t="s">
        <v>5917</v>
      </c>
      <c r="N69" s="55">
        <v>9421</v>
      </c>
      <c r="O69" s="55">
        <v>9530</v>
      </c>
    </row>
    <row r="70" spans="1:15" x14ac:dyDescent="0.2">
      <c r="A70" s="54" t="s">
        <v>5918</v>
      </c>
      <c r="B70" s="55">
        <v>75</v>
      </c>
      <c r="C70" s="55">
        <v>103</v>
      </c>
      <c r="E70" s="54" t="s">
        <v>5918</v>
      </c>
      <c r="F70" s="55">
        <v>28787.4</v>
      </c>
      <c r="G70" s="55">
        <v>37948.304689999997</v>
      </c>
      <c r="I70" s="54" t="s">
        <v>5918</v>
      </c>
      <c r="J70" s="55">
        <v>306</v>
      </c>
      <c r="K70" s="55">
        <v>317</v>
      </c>
      <c r="M70" s="54" t="s">
        <v>5918</v>
      </c>
      <c r="N70" s="55">
        <v>9767</v>
      </c>
      <c r="O70" s="55">
        <v>9830</v>
      </c>
    </row>
    <row r="71" spans="1:15" x14ac:dyDescent="0.2">
      <c r="A71" s="54" t="s">
        <v>5919</v>
      </c>
      <c r="B71" s="55">
        <v>83</v>
      </c>
      <c r="C71" s="55">
        <v>99</v>
      </c>
      <c r="E71" s="54" t="s">
        <v>5919</v>
      </c>
      <c r="F71" s="55">
        <v>28817.8</v>
      </c>
      <c r="G71" s="55">
        <v>37957.027340000001</v>
      </c>
      <c r="I71" s="54" t="s">
        <v>5919</v>
      </c>
      <c r="J71" s="55">
        <v>243</v>
      </c>
      <c r="K71" s="55">
        <v>286</v>
      </c>
      <c r="M71" s="54" t="s">
        <v>5919</v>
      </c>
      <c r="N71" s="55">
        <v>10094</v>
      </c>
      <c r="O71" s="55">
        <v>10200</v>
      </c>
    </row>
    <row r="72" spans="1:15" x14ac:dyDescent="0.2">
      <c r="A72" s="54" t="s">
        <v>5920</v>
      </c>
      <c r="B72" s="55">
        <v>82</v>
      </c>
      <c r="C72" s="55">
        <v>111</v>
      </c>
      <c r="E72" s="54" t="s">
        <v>5920</v>
      </c>
      <c r="F72" s="55">
        <v>26387.200000000001</v>
      </c>
      <c r="G72" s="55">
        <v>37096.546880000002</v>
      </c>
      <c r="I72" s="54" t="s">
        <v>5920</v>
      </c>
      <c r="J72" s="55">
        <v>268</v>
      </c>
      <c r="K72" s="55">
        <v>272</v>
      </c>
      <c r="M72" s="54" t="s">
        <v>5920</v>
      </c>
      <c r="N72" s="55">
        <v>10639</v>
      </c>
      <c r="O72" s="55">
        <v>10700</v>
      </c>
    </row>
    <row r="73" spans="1:15" x14ac:dyDescent="0.2">
      <c r="A73" s="54" t="s">
        <v>5921</v>
      </c>
      <c r="B73" s="55">
        <v>73</v>
      </c>
      <c r="C73" s="55">
        <v>102</v>
      </c>
      <c r="E73" s="54" t="s">
        <v>5921</v>
      </c>
      <c r="F73" s="55">
        <v>31466</v>
      </c>
      <c r="G73" s="55">
        <v>41233.242189999997</v>
      </c>
      <c r="I73" s="54" t="s">
        <v>5921</v>
      </c>
      <c r="J73" s="55">
        <v>248</v>
      </c>
      <c r="K73" s="55">
        <v>240</v>
      </c>
      <c r="M73" s="54" t="s">
        <v>5921</v>
      </c>
      <c r="N73" s="55">
        <v>9948</v>
      </c>
      <c r="O73" s="55">
        <v>9990</v>
      </c>
    </row>
    <row r="74" spans="1:15" x14ac:dyDescent="0.2">
      <c r="A74" s="54" t="s">
        <v>5922</v>
      </c>
      <c r="B74" s="55">
        <v>34</v>
      </c>
      <c r="C74" s="55">
        <v>35</v>
      </c>
      <c r="E74" s="54" t="s">
        <v>5922</v>
      </c>
      <c r="F74" s="55">
        <v>7349.9</v>
      </c>
      <c r="G74" s="55">
        <v>7848.9672849999997</v>
      </c>
      <c r="I74" s="54" t="s">
        <v>5922</v>
      </c>
      <c r="J74" s="55">
        <v>128</v>
      </c>
      <c r="K74" s="55">
        <v>151</v>
      </c>
      <c r="M74" s="54" t="s">
        <v>5922</v>
      </c>
      <c r="N74" s="55">
        <v>2823</v>
      </c>
      <c r="O74" s="55">
        <v>9020</v>
      </c>
    </row>
    <row r="75" spans="1:15" x14ac:dyDescent="0.2">
      <c r="A75" s="54" t="s">
        <v>5923</v>
      </c>
      <c r="B75" s="55">
        <v>99</v>
      </c>
      <c r="C75" s="55">
        <v>144</v>
      </c>
      <c r="E75" s="54" t="s">
        <v>5923</v>
      </c>
      <c r="F75" s="55">
        <v>33964.400000000001</v>
      </c>
      <c r="G75" s="55">
        <v>44602.484380000002</v>
      </c>
      <c r="I75" s="54" t="s">
        <v>5923</v>
      </c>
      <c r="J75" s="55">
        <v>395</v>
      </c>
      <c r="K75" s="55">
        <v>361</v>
      </c>
      <c r="M75" s="54" t="s">
        <v>5923</v>
      </c>
      <c r="N75" s="55">
        <v>11344</v>
      </c>
      <c r="O75" s="55">
        <v>11400</v>
      </c>
    </row>
    <row r="76" spans="1:15" x14ac:dyDescent="0.2">
      <c r="A76" s="54" t="s">
        <v>5924</v>
      </c>
      <c r="B76" s="55">
        <v>98</v>
      </c>
      <c r="C76" s="55">
        <v>136</v>
      </c>
      <c r="E76" s="54" t="s">
        <v>5924</v>
      </c>
      <c r="F76" s="55">
        <v>39181.599999999999</v>
      </c>
      <c r="G76" s="55">
        <v>51393.296880000002</v>
      </c>
      <c r="I76" s="54" t="s">
        <v>5924</v>
      </c>
      <c r="J76" s="55">
        <v>301</v>
      </c>
      <c r="K76" s="55">
        <v>276</v>
      </c>
      <c r="M76" s="54" t="s">
        <v>5924</v>
      </c>
      <c r="N76" s="55">
        <v>11200</v>
      </c>
      <c r="O76" s="55">
        <v>11300</v>
      </c>
    </row>
    <row r="77" spans="1:15" x14ac:dyDescent="0.2">
      <c r="A77" s="54" t="s">
        <v>5925</v>
      </c>
      <c r="B77" s="55">
        <v>81</v>
      </c>
      <c r="C77" s="55">
        <v>137</v>
      </c>
      <c r="E77" s="54" t="s">
        <v>5925</v>
      </c>
      <c r="F77" s="55">
        <v>29645.9</v>
      </c>
      <c r="G77" s="55">
        <v>53335.1875</v>
      </c>
      <c r="I77" s="54" t="s">
        <v>5925</v>
      </c>
      <c r="J77" s="55">
        <v>296</v>
      </c>
      <c r="K77" s="55">
        <v>282</v>
      </c>
      <c r="M77" s="54" t="s">
        <v>5925</v>
      </c>
      <c r="N77" s="55">
        <v>10281</v>
      </c>
      <c r="O77" s="55">
        <v>10400</v>
      </c>
    </row>
    <row r="78" spans="1:15" x14ac:dyDescent="0.2">
      <c r="A78" s="54" t="s">
        <v>5926</v>
      </c>
      <c r="B78" s="55">
        <v>98</v>
      </c>
      <c r="C78" s="55">
        <v>139</v>
      </c>
      <c r="E78" s="54" t="s">
        <v>5926</v>
      </c>
      <c r="F78" s="55">
        <v>35422.199999999997</v>
      </c>
      <c r="G78" s="55">
        <v>48974.648439999997</v>
      </c>
      <c r="I78" s="54" t="s">
        <v>5926</v>
      </c>
      <c r="J78" s="55">
        <v>347</v>
      </c>
      <c r="K78" s="55">
        <v>337</v>
      </c>
      <c r="M78" s="54" t="s">
        <v>5926</v>
      </c>
      <c r="N78" s="55">
        <v>10174</v>
      </c>
      <c r="O78" s="55">
        <v>10200</v>
      </c>
    </row>
    <row r="79" spans="1:15" x14ac:dyDescent="0.2">
      <c r="A79" s="54" t="s">
        <v>5927</v>
      </c>
      <c r="B79" s="55">
        <v>90</v>
      </c>
      <c r="C79" s="55">
        <v>108</v>
      </c>
      <c r="E79" s="54" t="s">
        <v>5927</v>
      </c>
      <c r="F79" s="55">
        <v>33486.300000000003</v>
      </c>
      <c r="G79" s="55">
        <v>38172.144529999998</v>
      </c>
      <c r="I79" s="54" t="s">
        <v>5927</v>
      </c>
      <c r="J79" s="55">
        <v>349</v>
      </c>
      <c r="K79" s="55">
        <v>382</v>
      </c>
      <c r="M79" s="54" t="s">
        <v>5927</v>
      </c>
      <c r="N79" s="55">
        <v>9802</v>
      </c>
      <c r="O79" s="55">
        <v>9910</v>
      </c>
    </row>
    <row r="80" spans="1:15" x14ac:dyDescent="0.2">
      <c r="A80" s="54" t="s">
        <v>5928</v>
      </c>
      <c r="B80" s="55">
        <v>97</v>
      </c>
      <c r="C80" s="55">
        <v>139</v>
      </c>
      <c r="E80" s="54" t="s">
        <v>5928</v>
      </c>
      <c r="F80" s="55">
        <v>35160.400000000001</v>
      </c>
      <c r="G80" s="55">
        <v>49666.523439999997</v>
      </c>
      <c r="I80" s="54" t="s">
        <v>5928</v>
      </c>
      <c r="J80" s="55">
        <v>290</v>
      </c>
      <c r="K80" s="55">
        <v>274</v>
      </c>
      <c r="M80" s="54" t="s">
        <v>5928</v>
      </c>
      <c r="N80" s="55">
        <v>9778</v>
      </c>
      <c r="O80" s="55">
        <v>9840</v>
      </c>
    </row>
    <row r="81" spans="1:15" x14ac:dyDescent="0.2">
      <c r="A81" s="54" t="s">
        <v>5929</v>
      </c>
      <c r="B81" s="55">
        <v>98</v>
      </c>
      <c r="C81" s="55">
        <v>164</v>
      </c>
      <c r="E81" s="54" t="s">
        <v>5929</v>
      </c>
      <c r="F81" s="55">
        <v>39398.300000000003</v>
      </c>
      <c r="G81" s="55">
        <v>59960.296880000002</v>
      </c>
      <c r="I81" s="54" t="s">
        <v>5929</v>
      </c>
      <c r="J81" s="55">
        <v>353</v>
      </c>
      <c r="K81" s="55">
        <v>312</v>
      </c>
      <c r="M81" s="54" t="s">
        <v>5929</v>
      </c>
      <c r="N81" s="55">
        <v>10083</v>
      </c>
      <c r="O81" s="55">
        <v>10200</v>
      </c>
    </row>
    <row r="82" spans="1:15" x14ac:dyDescent="0.2">
      <c r="A82" s="54" t="s">
        <v>5930</v>
      </c>
      <c r="B82" s="55">
        <v>77</v>
      </c>
      <c r="C82" s="55">
        <v>131</v>
      </c>
      <c r="E82" s="54" t="s">
        <v>5930</v>
      </c>
      <c r="F82" s="55">
        <v>26352.6</v>
      </c>
      <c r="G82" s="55">
        <v>44265.269529999998</v>
      </c>
      <c r="I82" s="54" t="s">
        <v>5930</v>
      </c>
      <c r="J82" s="55">
        <v>394</v>
      </c>
      <c r="K82" s="55">
        <v>377</v>
      </c>
      <c r="M82" s="54" t="s">
        <v>5930</v>
      </c>
      <c r="N82" s="55">
        <v>10692</v>
      </c>
      <c r="O82" s="55">
        <v>10900</v>
      </c>
    </row>
    <row r="83" spans="1:15" x14ac:dyDescent="0.2">
      <c r="A83" s="54" t="s">
        <v>5931</v>
      </c>
      <c r="B83" s="55">
        <v>78</v>
      </c>
      <c r="C83" s="55">
        <v>126</v>
      </c>
      <c r="E83" s="54" t="s">
        <v>5931</v>
      </c>
      <c r="F83" s="55">
        <v>30547.200000000001</v>
      </c>
      <c r="G83" s="55">
        <v>46431.003909999999</v>
      </c>
      <c r="I83" s="54" t="s">
        <v>5931</v>
      </c>
      <c r="J83" s="55">
        <v>393</v>
      </c>
      <c r="K83" s="55">
        <v>365</v>
      </c>
      <c r="M83" s="54" t="s">
        <v>5931</v>
      </c>
      <c r="N83" s="55">
        <v>9155</v>
      </c>
      <c r="O83" s="55">
        <v>8880</v>
      </c>
    </row>
    <row r="84" spans="1:15" x14ac:dyDescent="0.2">
      <c r="A84" s="54" t="s">
        <v>5667</v>
      </c>
      <c r="B84" s="55">
        <v>87</v>
      </c>
      <c r="C84" s="55">
        <v>136</v>
      </c>
      <c r="E84" s="54" t="s">
        <v>5667</v>
      </c>
      <c r="F84" s="55">
        <v>31858.400000000001</v>
      </c>
      <c r="G84" s="55">
        <v>42634.429689999997</v>
      </c>
      <c r="I84" s="54" t="s">
        <v>5667</v>
      </c>
      <c r="J84" s="55">
        <v>484</v>
      </c>
      <c r="K84" s="55">
        <v>440</v>
      </c>
      <c r="M84" s="54" t="s">
        <v>5667</v>
      </c>
      <c r="N84" s="55">
        <v>10661</v>
      </c>
      <c r="O84" s="55">
        <v>10700</v>
      </c>
    </row>
    <row r="85" spans="1:15" x14ac:dyDescent="0.2">
      <c r="A85" s="54" t="s">
        <v>5677</v>
      </c>
      <c r="B85" s="55">
        <v>94</v>
      </c>
      <c r="C85" s="55">
        <v>139</v>
      </c>
      <c r="E85" s="54" t="s">
        <v>5677</v>
      </c>
      <c r="F85" s="55">
        <v>31383.5</v>
      </c>
      <c r="G85" s="55">
        <v>42945.480470000002</v>
      </c>
      <c r="I85" s="54" t="s">
        <v>5677</v>
      </c>
      <c r="J85" s="55">
        <v>420</v>
      </c>
      <c r="K85" s="55">
        <v>397</v>
      </c>
      <c r="M85" s="54" t="s">
        <v>5677</v>
      </c>
      <c r="N85" s="55">
        <v>10364</v>
      </c>
      <c r="O85" s="55">
        <v>10500</v>
      </c>
    </row>
    <row r="86" spans="1:15" x14ac:dyDescent="0.2">
      <c r="A86" s="54" t="s">
        <v>5687</v>
      </c>
      <c r="B86" s="55">
        <v>98</v>
      </c>
      <c r="C86" s="55">
        <v>132</v>
      </c>
      <c r="E86" s="54" t="s">
        <v>5687</v>
      </c>
      <c r="F86" s="55">
        <v>38330.9</v>
      </c>
      <c r="G86" s="55">
        <v>47622.882810000003</v>
      </c>
      <c r="I86" s="54" t="s">
        <v>5687</v>
      </c>
      <c r="J86" s="55">
        <v>385</v>
      </c>
      <c r="K86" s="55">
        <v>391</v>
      </c>
      <c r="M86" s="54" t="s">
        <v>5687</v>
      </c>
      <c r="N86" s="55">
        <v>10572</v>
      </c>
      <c r="O86" s="55">
        <v>10700</v>
      </c>
    </row>
    <row r="87" spans="1:15" x14ac:dyDescent="0.2">
      <c r="A87" s="54" t="s">
        <v>5932</v>
      </c>
      <c r="B87" s="55">
        <v>93</v>
      </c>
      <c r="C87" s="55">
        <v>133</v>
      </c>
      <c r="E87" s="54" t="s">
        <v>5932</v>
      </c>
      <c r="F87" s="55">
        <v>29536.6</v>
      </c>
      <c r="G87" s="55">
        <v>39509.375</v>
      </c>
      <c r="I87" s="54" t="s">
        <v>5932</v>
      </c>
      <c r="J87" s="55">
        <v>439</v>
      </c>
      <c r="K87" s="55">
        <v>421</v>
      </c>
      <c r="M87" s="54" t="s">
        <v>5932</v>
      </c>
      <c r="N87" s="55">
        <v>9938</v>
      </c>
      <c r="O87" s="55">
        <v>10100</v>
      </c>
    </row>
    <row r="88" spans="1:15" x14ac:dyDescent="0.2">
      <c r="A88" s="54" t="s">
        <v>5933</v>
      </c>
      <c r="B88" s="55">
        <v>91</v>
      </c>
      <c r="C88" s="55">
        <v>154</v>
      </c>
      <c r="E88" s="54" t="s">
        <v>5933</v>
      </c>
      <c r="F88" s="55">
        <v>37343.4</v>
      </c>
      <c r="G88" s="55">
        <v>56814.898439999997</v>
      </c>
      <c r="I88" s="54" t="s">
        <v>5933</v>
      </c>
      <c r="J88" s="55">
        <v>385</v>
      </c>
      <c r="K88" s="55">
        <v>324</v>
      </c>
      <c r="M88" s="54" t="s">
        <v>5933</v>
      </c>
      <c r="N88" s="55">
        <v>9597</v>
      </c>
      <c r="O88" s="55">
        <v>9750</v>
      </c>
    </row>
    <row r="89" spans="1:15" x14ac:dyDescent="0.2">
      <c r="A89" s="54" t="s">
        <v>5934</v>
      </c>
      <c r="B89" s="55">
        <v>98</v>
      </c>
      <c r="C89" s="55">
        <v>122</v>
      </c>
      <c r="E89" s="54" t="s">
        <v>5934</v>
      </c>
      <c r="F89" s="55">
        <v>34419</v>
      </c>
      <c r="G89" s="55">
        <v>41410.570310000003</v>
      </c>
      <c r="I89" s="54" t="s">
        <v>5934</v>
      </c>
      <c r="J89" s="55">
        <v>326</v>
      </c>
      <c r="K89" s="55">
        <v>350</v>
      </c>
      <c r="M89" s="54" t="s">
        <v>5934</v>
      </c>
      <c r="N89" s="55">
        <v>9629</v>
      </c>
      <c r="O89" s="55">
        <v>9680</v>
      </c>
    </row>
    <row r="90" spans="1:15" x14ac:dyDescent="0.2">
      <c r="A90" s="54" t="s">
        <v>5935</v>
      </c>
      <c r="B90" s="55">
        <v>77</v>
      </c>
      <c r="C90" s="55">
        <v>134</v>
      </c>
      <c r="E90" s="54" t="s">
        <v>5935</v>
      </c>
      <c r="F90" s="55">
        <v>31782.3</v>
      </c>
      <c r="G90" s="55">
        <v>47631.605470000002</v>
      </c>
      <c r="I90" s="54" t="s">
        <v>5935</v>
      </c>
      <c r="J90" s="55">
        <v>469</v>
      </c>
      <c r="K90" s="55">
        <v>425</v>
      </c>
      <c r="M90" s="54" t="s">
        <v>5935</v>
      </c>
      <c r="N90" s="55">
        <v>10629</v>
      </c>
      <c r="O90" s="55">
        <v>10800</v>
      </c>
    </row>
    <row r="91" spans="1:15" x14ac:dyDescent="0.2">
      <c r="A91" s="54" t="s">
        <v>5936</v>
      </c>
      <c r="B91" s="55">
        <v>92</v>
      </c>
      <c r="C91" s="55">
        <v>126</v>
      </c>
      <c r="E91" s="54" t="s">
        <v>5936</v>
      </c>
      <c r="F91" s="55">
        <v>33432.800000000003</v>
      </c>
      <c r="G91" s="55">
        <v>43881.542970000002</v>
      </c>
      <c r="I91" s="54" t="s">
        <v>5936</v>
      </c>
      <c r="J91" s="55">
        <v>367</v>
      </c>
      <c r="K91" s="55">
        <v>333</v>
      </c>
      <c r="M91" s="54" t="s">
        <v>5936</v>
      </c>
      <c r="N91" s="55">
        <v>9806</v>
      </c>
      <c r="O91" s="55">
        <v>9990</v>
      </c>
    </row>
    <row r="92" spans="1:15" x14ac:dyDescent="0.2">
      <c r="A92" s="54" t="s">
        <v>5937</v>
      </c>
      <c r="B92" s="55">
        <v>81</v>
      </c>
      <c r="C92" s="55">
        <v>112</v>
      </c>
      <c r="E92" s="54" t="s">
        <v>5937</v>
      </c>
      <c r="F92" s="55">
        <v>28041.9</v>
      </c>
      <c r="G92" s="55">
        <v>36558.746090000001</v>
      </c>
      <c r="I92" s="54" t="s">
        <v>5937</v>
      </c>
      <c r="J92" s="55">
        <v>315</v>
      </c>
      <c r="K92" s="55">
        <v>316</v>
      </c>
      <c r="M92" s="54" t="s">
        <v>5937</v>
      </c>
      <c r="N92" s="55">
        <v>9298</v>
      </c>
      <c r="O92" s="55">
        <v>9330</v>
      </c>
    </row>
    <row r="93" spans="1:15" x14ac:dyDescent="0.2">
      <c r="A93" s="54" t="s">
        <v>5938</v>
      </c>
      <c r="B93" s="55">
        <v>83</v>
      </c>
      <c r="C93" s="55">
        <v>110</v>
      </c>
      <c r="E93" s="54" t="s">
        <v>5938</v>
      </c>
      <c r="F93" s="55">
        <v>34337.9</v>
      </c>
      <c r="G93" s="55">
        <v>42064.652340000001</v>
      </c>
      <c r="I93" s="54" t="s">
        <v>5938</v>
      </c>
      <c r="J93" s="55">
        <v>294</v>
      </c>
      <c r="K93" s="55">
        <v>324</v>
      </c>
      <c r="M93" s="54" t="s">
        <v>5938</v>
      </c>
      <c r="N93" s="55">
        <v>10266</v>
      </c>
      <c r="O93" s="55">
        <v>10400</v>
      </c>
    </row>
    <row r="94" spans="1:15" x14ac:dyDescent="0.2">
      <c r="A94" s="54" t="s">
        <v>5939</v>
      </c>
      <c r="B94" s="55">
        <v>73</v>
      </c>
      <c r="C94" s="55">
        <v>103</v>
      </c>
      <c r="E94" s="54" t="s">
        <v>5939</v>
      </c>
      <c r="F94" s="55">
        <v>26004.6</v>
      </c>
      <c r="G94" s="55">
        <v>33570.324220000002</v>
      </c>
      <c r="I94" s="54" t="s">
        <v>5939</v>
      </c>
      <c r="J94" s="55">
        <v>272</v>
      </c>
      <c r="K94" s="55">
        <v>288</v>
      </c>
      <c r="M94" s="54" t="s">
        <v>5939</v>
      </c>
      <c r="N94" s="55">
        <v>9765</v>
      </c>
      <c r="O94" s="55">
        <v>9890</v>
      </c>
    </row>
    <row r="95" spans="1:15" x14ac:dyDescent="0.2">
      <c r="A95" s="54" t="s">
        <v>5940</v>
      </c>
      <c r="B95" s="55">
        <v>45</v>
      </c>
      <c r="C95" s="55">
        <v>62</v>
      </c>
      <c r="E95" s="54" t="s">
        <v>5940</v>
      </c>
      <c r="F95" s="55">
        <v>17208.8</v>
      </c>
      <c r="G95" s="55">
        <v>22125.367190000001</v>
      </c>
      <c r="I95" s="54" t="s">
        <v>5940</v>
      </c>
      <c r="J95" s="55">
        <v>310</v>
      </c>
      <c r="K95" s="55">
        <v>326</v>
      </c>
      <c r="M95" s="54" t="s">
        <v>5940</v>
      </c>
      <c r="N95" s="55">
        <v>537</v>
      </c>
      <c r="O95" s="55">
        <v>9950</v>
      </c>
    </row>
    <row r="96" spans="1:15" x14ac:dyDescent="0.2">
      <c r="A96" s="54" t="s">
        <v>5941</v>
      </c>
      <c r="B96" s="55">
        <v>62</v>
      </c>
      <c r="C96" s="55">
        <v>81</v>
      </c>
      <c r="E96" s="54" t="s">
        <v>5941</v>
      </c>
      <c r="F96" s="55">
        <v>28984.3</v>
      </c>
      <c r="G96" s="55">
        <v>34881.394529999998</v>
      </c>
      <c r="I96" s="54" t="s">
        <v>5941</v>
      </c>
      <c r="J96" s="55">
        <v>298</v>
      </c>
      <c r="K96" s="55">
        <v>298</v>
      </c>
      <c r="M96" s="54" t="s">
        <v>5941</v>
      </c>
      <c r="N96" s="55">
        <v>10156</v>
      </c>
      <c r="O96" s="55">
        <v>10300</v>
      </c>
    </row>
    <row r="97" spans="1:15" x14ac:dyDescent="0.2">
      <c r="A97" s="54" t="s">
        <v>5942</v>
      </c>
      <c r="B97" s="55">
        <v>72</v>
      </c>
      <c r="C97" s="55">
        <v>86</v>
      </c>
      <c r="E97" s="54" t="s">
        <v>5942</v>
      </c>
      <c r="F97" s="55">
        <v>26922</v>
      </c>
      <c r="G97" s="55">
        <v>30855.164059999999</v>
      </c>
      <c r="I97" s="54" t="s">
        <v>5942</v>
      </c>
      <c r="J97" s="55">
        <v>230</v>
      </c>
      <c r="K97" s="55">
        <v>238</v>
      </c>
      <c r="M97" s="54" t="s">
        <v>5942</v>
      </c>
      <c r="N97" s="55">
        <v>6580</v>
      </c>
      <c r="O97" s="55">
        <v>9680</v>
      </c>
    </row>
    <row r="98" spans="1:15" x14ac:dyDescent="0.2">
      <c r="A98" s="54" t="s">
        <v>5943</v>
      </c>
      <c r="B98" s="55">
        <v>26</v>
      </c>
      <c r="C98" s="55">
        <v>40</v>
      </c>
      <c r="E98" s="54" t="s">
        <v>5943</v>
      </c>
      <c r="F98" s="55">
        <v>5714.1</v>
      </c>
      <c r="G98" s="55">
        <v>10302.497069999999</v>
      </c>
      <c r="I98" s="54" t="s">
        <v>5943</v>
      </c>
      <c r="J98" s="55">
        <v>102</v>
      </c>
      <c r="K98" s="55">
        <v>97</v>
      </c>
      <c r="M98" s="54" t="s">
        <v>5943</v>
      </c>
      <c r="N98" s="55">
        <v>62</v>
      </c>
      <c r="O98" s="55">
        <v>7650</v>
      </c>
    </row>
    <row r="99" spans="1:15" x14ac:dyDescent="0.2">
      <c r="A99" s="54" t="s">
        <v>5944</v>
      </c>
      <c r="B99" s="55">
        <v>81</v>
      </c>
      <c r="C99" s="55">
        <v>110</v>
      </c>
      <c r="E99" s="54" t="s">
        <v>5944</v>
      </c>
      <c r="F99" s="55">
        <v>23424.1</v>
      </c>
      <c r="G99" s="55">
        <v>32419.14258</v>
      </c>
      <c r="I99" s="54" t="s">
        <v>5944</v>
      </c>
      <c r="J99" s="55">
        <v>375</v>
      </c>
      <c r="K99" s="55">
        <v>357</v>
      </c>
      <c r="M99" s="54" t="s">
        <v>5944</v>
      </c>
      <c r="N99" s="55">
        <v>11214</v>
      </c>
      <c r="O99" s="55">
        <v>11400</v>
      </c>
    </row>
    <row r="100" spans="1:15" x14ac:dyDescent="0.2">
      <c r="A100" s="54" t="s">
        <v>5945</v>
      </c>
      <c r="B100" s="55">
        <v>91</v>
      </c>
      <c r="C100" s="55">
        <v>139</v>
      </c>
      <c r="E100" s="54" t="s">
        <v>5945</v>
      </c>
      <c r="F100" s="55">
        <v>33532.9</v>
      </c>
      <c r="G100" s="55">
        <v>48166.496090000001</v>
      </c>
      <c r="I100" s="54" t="s">
        <v>5945</v>
      </c>
      <c r="J100" s="55">
        <v>307</v>
      </c>
      <c r="K100" s="55">
        <v>278</v>
      </c>
      <c r="M100" s="54" t="s">
        <v>5945</v>
      </c>
      <c r="N100" s="55">
        <v>10594</v>
      </c>
      <c r="O100" s="55">
        <v>10700</v>
      </c>
    </row>
    <row r="101" spans="1:15" x14ac:dyDescent="0.2">
      <c r="A101" s="54" t="s">
        <v>5946</v>
      </c>
      <c r="B101" s="55">
        <v>74</v>
      </c>
      <c r="C101" s="55">
        <v>118</v>
      </c>
      <c r="E101" s="54" t="s">
        <v>5946</v>
      </c>
      <c r="F101" s="55">
        <v>25918.799999999999</v>
      </c>
      <c r="G101" s="55">
        <v>37000.613279999998</v>
      </c>
      <c r="I101" s="54" t="s">
        <v>5946</v>
      </c>
      <c r="J101" s="55">
        <v>241</v>
      </c>
      <c r="K101" s="55">
        <v>215</v>
      </c>
      <c r="M101" s="54" t="s">
        <v>5946</v>
      </c>
      <c r="N101" s="55">
        <v>10553</v>
      </c>
      <c r="O101" s="55">
        <v>10600</v>
      </c>
    </row>
    <row r="102" spans="1:15" x14ac:dyDescent="0.2">
      <c r="A102" s="54" t="s">
        <v>5947</v>
      </c>
      <c r="B102" s="55">
        <v>81</v>
      </c>
      <c r="C102" s="55">
        <v>134</v>
      </c>
      <c r="E102" s="54" t="s">
        <v>5947</v>
      </c>
      <c r="F102" s="55">
        <v>24639.4</v>
      </c>
      <c r="G102" s="55">
        <v>40361.136720000002</v>
      </c>
      <c r="I102" s="54" t="s">
        <v>5947</v>
      </c>
      <c r="J102" s="55">
        <v>311</v>
      </c>
      <c r="K102" s="55">
        <v>285</v>
      </c>
      <c r="M102" s="54" t="s">
        <v>5947</v>
      </c>
      <c r="N102" s="55">
        <v>10112</v>
      </c>
      <c r="O102" s="55">
        <v>10200</v>
      </c>
    </row>
    <row r="103" spans="1:15" x14ac:dyDescent="0.2">
      <c r="A103" s="54" t="s">
        <v>5948</v>
      </c>
      <c r="B103" s="55">
        <v>85</v>
      </c>
      <c r="C103" s="55">
        <v>122</v>
      </c>
      <c r="E103" s="54" t="s">
        <v>5948</v>
      </c>
      <c r="F103" s="55">
        <v>31603.9</v>
      </c>
      <c r="G103" s="55">
        <v>41303.011720000002</v>
      </c>
      <c r="I103" s="54" t="s">
        <v>5948</v>
      </c>
      <c r="J103" s="55">
        <v>300</v>
      </c>
      <c r="K103" s="55">
        <v>294</v>
      </c>
      <c r="M103" s="54" t="s">
        <v>5948</v>
      </c>
      <c r="N103" s="55">
        <v>10265</v>
      </c>
      <c r="O103" s="55">
        <v>10300</v>
      </c>
    </row>
    <row r="104" spans="1:15" x14ac:dyDescent="0.2">
      <c r="A104" s="54" t="s">
        <v>5949</v>
      </c>
      <c r="B104" s="55">
        <v>79</v>
      </c>
      <c r="C104" s="55">
        <v>118</v>
      </c>
      <c r="E104" s="54" t="s">
        <v>5949</v>
      </c>
      <c r="F104" s="55">
        <v>23596.5</v>
      </c>
      <c r="G104" s="55">
        <v>31672.037110000001</v>
      </c>
      <c r="I104" s="54" t="s">
        <v>5949</v>
      </c>
      <c r="J104" s="55">
        <v>317</v>
      </c>
      <c r="K104" s="55">
        <v>282</v>
      </c>
      <c r="M104" s="54" t="s">
        <v>5949</v>
      </c>
      <c r="N104" s="55">
        <v>10093</v>
      </c>
      <c r="O104" s="55">
        <v>10200</v>
      </c>
    </row>
    <row r="105" spans="1:15" x14ac:dyDescent="0.2">
      <c r="A105" s="54" t="s">
        <v>5950</v>
      </c>
      <c r="B105" s="55">
        <v>109</v>
      </c>
      <c r="C105" s="55">
        <v>149</v>
      </c>
      <c r="E105" s="54" t="s">
        <v>5950</v>
      </c>
      <c r="F105" s="55">
        <v>35456.800000000003</v>
      </c>
      <c r="G105" s="55">
        <v>51715.976560000003</v>
      </c>
      <c r="I105" s="54" t="s">
        <v>5950</v>
      </c>
      <c r="J105" s="55">
        <v>358</v>
      </c>
      <c r="K105" s="55">
        <v>364</v>
      </c>
      <c r="M105" s="54" t="s">
        <v>5950</v>
      </c>
      <c r="N105" s="55">
        <v>10691</v>
      </c>
      <c r="O105" s="55">
        <v>10800</v>
      </c>
    </row>
    <row r="106" spans="1:15" x14ac:dyDescent="0.2">
      <c r="A106" s="54" t="s">
        <v>5951</v>
      </c>
      <c r="B106" s="55">
        <v>99</v>
      </c>
      <c r="C106" s="55">
        <v>135</v>
      </c>
      <c r="E106" s="54" t="s">
        <v>5951</v>
      </c>
      <c r="F106" s="55">
        <v>39126.699999999997</v>
      </c>
      <c r="G106" s="55">
        <v>46733.332029999998</v>
      </c>
      <c r="I106" s="54" t="s">
        <v>5951</v>
      </c>
      <c r="J106" s="55">
        <v>391</v>
      </c>
      <c r="K106" s="55">
        <v>372</v>
      </c>
      <c r="M106" s="54" t="s">
        <v>5951</v>
      </c>
      <c r="N106" s="55">
        <v>10562</v>
      </c>
      <c r="O106" s="55">
        <v>10700</v>
      </c>
    </row>
    <row r="107" spans="1:15" x14ac:dyDescent="0.2">
      <c r="A107" s="54" t="s">
        <v>5952</v>
      </c>
      <c r="B107" s="55">
        <v>81</v>
      </c>
      <c r="C107" s="55">
        <v>130</v>
      </c>
      <c r="E107" s="54" t="s">
        <v>5952</v>
      </c>
      <c r="F107" s="55">
        <v>24310.7</v>
      </c>
      <c r="G107" s="55">
        <v>38020.980470000002</v>
      </c>
      <c r="I107" s="54" t="s">
        <v>5952</v>
      </c>
      <c r="J107" s="55">
        <v>417</v>
      </c>
      <c r="K107" s="55">
        <v>418</v>
      </c>
      <c r="M107" s="54" t="s">
        <v>5952</v>
      </c>
      <c r="N107" s="55">
        <v>10346</v>
      </c>
      <c r="O107" s="55">
        <v>10400</v>
      </c>
    </row>
    <row r="108" spans="1:15" x14ac:dyDescent="0.2">
      <c r="A108" s="54" t="s">
        <v>5669</v>
      </c>
      <c r="B108" s="55">
        <v>91</v>
      </c>
      <c r="C108" s="55">
        <v>119</v>
      </c>
      <c r="E108" s="54" t="s">
        <v>5669</v>
      </c>
      <c r="F108" s="55">
        <v>33605.699999999997</v>
      </c>
      <c r="G108" s="55">
        <v>41047.191409999999</v>
      </c>
      <c r="I108" s="54" t="s">
        <v>5669</v>
      </c>
      <c r="J108" s="55">
        <v>356</v>
      </c>
      <c r="K108" s="55">
        <v>368</v>
      </c>
      <c r="M108" s="54" t="s">
        <v>5669</v>
      </c>
      <c r="N108" s="55">
        <v>10025</v>
      </c>
      <c r="O108" s="55">
        <v>10100</v>
      </c>
    </row>
    <row r="109" spans="1:15" x14ac:dyDescent="0.2">
      <c r="A109" s="54" t="s">
        <v>5679</v>
      </c>
      <c r="B109" s="55">
        <v>86</v>
      </c>
      <c r="C109" s="55">
        <v>135</v>
      </c>
      <c r="E109" s="54" t="s">
        <v>5679</v>
      </c>
      <c r="F109" s="55">
        <v>27779.1</v>
      </c>
      <c r="G109" s="55">
        <v>42265.238279999998</v>
      </c>
      <c r="I109" s="54" t="s">
        <v>5679</v>
      </c>
      <c r="J109" s="55">
        <v>333</v>
      </c>
      <c r="K109" s="55">
        <v>291</v>
      </c>
      <c r="M109" s="54" t="s">
        <v>5679</v>
      </c>
      <c r="N109" s="55">
        <v>9978</v>
      </c>
      <c r="O109" s="55">
        <v>10100</v>
      </c>
    </row>
    <row r="110" spans="1:15" x14ac:dyDescent="0.2">
      <c r="A110" s="54" t="s">
        <v>5689</v>
      </c>
      <c r="B110" s="55">
        <v>105</v>
      </c>
      <c r="C110" s="55">
        <v>161</v>
      </c>
      <c r="E110" s="54" t="s">
        <v>5689</v>
      </c>
      <c r="F110" s="55">
        <v>46511.7</v>
      </c>
      <c r="G110" s="55">
        <v>60931.242189999997</v>
      </c>
      <c r="I110" s="54" t="s">
        <v>5689</v>
      </c>
      <c r="J110" s="55">
        <v>446</v>
      </c>
      <c r="K110" s="55">
        <v>411</v>
      </c>
      <c r="M110" s="54" t="s">
        <v>5689</v>
      </c>
      <c r="N110" s="55">
        <v>10043</v>
      </c>
      <c r="O110" s="55">
        <v>10200</v>
      </c>
    </row>
    <row r="111" spans="1:15" x14ac:dyDescent="0.2">
      <c r="A111" s="54" t="s">
        <v>5953</v>
      </c>
      <c r="B111" s="55">
        <v>103</v>
      </c>
      <c r="C111" s="55">
        <v>141</v>
      </c>
      <c r="E111" s="54" t="s">
        <v>5953</v>
      </c>
      <c r="F111" s="55">
        <v>43683.6</v>
      </c>
      <c r="G111" s="55">
        <v>53669.496090000001</v>
      </c>
      <c r="I111" s="54" t="s">
        <v>5953</v>
      </c>
      <c r="J111" s="55">
        <v>396</v>
      </c>
      <c r="K111" s="55">
        <v>426</v>
      </c>
      <c r="M111" s="54" t="s">
        <v>5953</v>
      </c>
      <c r="N111" s="55">
        <v>10161</v>
      </c>
      <c r="O111" s="55">
        <v>10400</v>
      </c>
    </row>
    <row r="112" spans="1:15" x14ac:dyDescent="0.2">
      <c r="A112" s="54" t="s">
        <v>5954</v>
      </c>
      <c r="B112" s="55">
        <v>74</v>
      </c>
      <c r="C112" s="55">
        <v>105</v>
      </c>
      <c r="E112" s="54" t="s">
        <v>5954</v>
      </c>
      <c r="F112" s="55">
        <v>26520</v>
      </c>
      <c r="G112" s="55">
        <v>32459.841799999998</v>
      </c>
      <c r="I112" s="54" t="s">
        <v>5954</v>
      </c>
      <c r="J112" s="55">
        <v>295</v>
      </c>
      <c r="K112" s="55">
        <v>300</v>
      </c>
      <c r="M112" s="54" t="s">
        <v>5954</v>
      </c>
      <c r="N112" s="55">
        <v>8944</v>
      </c>
      <c r="O112" s="55">
        <v>9070</v>
      </c>
    </row>
    <row r="113" spans="1:15" x14ac:dyDescent="0.2">
      <c r="A113" s="54" t="s">
        <v>5955</v>
      </c>
      <c r="B113" s="55">
        <v>101</v>
      </c>
      <c r="C113" s="55">
        <v>168</v>
      </c>
      <c r="E113" s="54" t="s">
        <v>5955</v>
      </c>
      <c r="F113" s="55">
        <v>43605.7</v>
      </c>
      <c r="G113" s="55">
        <v>62919.648439999997</v>
      </c>
      <c r="I113" s="54" t="s">
        <v>5955</v>
      </c>
      <c r="J113" s="55">
        <v>425</v>
      </c>
      <c r="K113" s="55">
        <v>367</v>
      </c>
      <c r="M113" s="54" t="s">
        <v>5955</v>
      </c>
      <c r="N113" s="55">
        <v>10339</v>
      </c>
      <c r="O113" s="55">
        <v>10500</v>
      </c>
    </row>
    <row r="114" spans="1:15" x14ac:dyDescent="0.2">
      <c r="A114" s="54" t="s">
        <v>5956</v>
      </c>
      <c r="B114" s="55">
        <v>110</v>
      </c>
      <c r="C114" s="55">
        <v>148</v>
      </c>
      <c r="E114" s="54" t="s">
        <v>5956</v>
      </c>
      <c r="F114" s="55">
        <v>43868.1</v>
      </c>
      <c r="G114" s="55">
        <v>56736.40625</v>
      </c>
      <c r="I114" s="54" t="s">
        <v>5956</v>
      </c>
      <c r="J114" s="55">
        <v>308</v>
      </c>
      <c r="K114" s="55">
        <v>274</v>
      </c>
      <c r="M114" s="54" t="s">
        <v>5956</v>
      </c>
      <c r="N114" s="55">
        <v>9573</v>
      </c>
      <c r="O114" s="55">
        <v>9680</v>
      </c>
    </row>
    <row r="115" spans="1:15" x14ac:dyDescent="0.2">
      <c r="A115" s="54" t="s">
        <v>5957</v>
      </c>
      <c r="B115" s="55">
        <v>115</v>
      </c>
      <c r="C115" s="55">
        <v>140</v>
      </c>
      <c r="E115" s="54" t="s">
        <v>5957</v>
      </c>
      <c r="F115" s="55">
        <v>50080.6</v>
      </c>
      <c r="G115" s="55">
        <v>57765.492189999997</v>
      </c>
      <c r="I115" s="54" t="s">
        <v>5957</v>
      </c>
      <c r="J115" s="55">
        <v>277</v>
      </c>
      <c r="K115" s="55">
        <v>255</v>
      </c>
      <c r="M115" s="54" t="s">
        <v>5957</v>
      </c>
      <c r="N115" s="55">
        <v>9357</v>
      </c>
      <c r="O115" s="55">
        <v>9460</v>
      </c>
    </row>
    <row r="116" spans="1:15" x14ac:dyDescent="0.2">
      <c r="A116" s="54" t="s">
        <v>5958</v>
      </c>
      <c r="B116" s="55">
        <v>75</v>
      </c>
      <c r="C116" s="55">
        <v>103</v>
      </c>
      <c r="E116" s="54" t="s">
        <v>5958</v>
      </c>
      <c r="F116" s="55">
        <v>25719.200000000001</v>
      </c>
      <c r="G116" s="55">
        <v>35762.222659999999</v>
      </c>
      <c r="I116" s="54" t="s">
        <v>5958</v>
      </c>
      <c r="J116" s="55">
        <v>295</v>
      </c>
      <c r="K116" s="55">
        <v>302</v>
      </c>
      <c r="M116" s="54" t="s">
        <v>5958</v>
      </c>
      <c r="N116" s="55">
        <v>9793</v>
      </c>
      <c r="O116" s="55">
        <v>9870</v>
      </c>
    </row>
    <row r="117" spans="1:15" x14ac:dyDescent="0.2">
      <c r="A117" s="54" t="s">
        <v>5959</v>
      </c>
      <c r="B117" s="55">
        <v>82</v>
      </c>
      <c r="C117" s="55">
        <v>112</v>
      </c>
      <c r="E117" s="54" t="s">
        <v>5959</v>
      </c>
      <c r="F117" s="55">
        <v>34296.400000000001</v>
      </c>
      <c r="G117" s="55">
        <v>42602.453130000002</v>
      </c>
      <c r="I117" s="54" t="s">
        <v>5959</v>
      </c>
      <c r="J117" s="55">
        <v>264</v>
      </c>
      <c r="K117" s="55">
        <v>287</v>
      </c>
      <c r="M117" s="54" t="s">
        <v>5959</v>
      </c>
      <c r="N117" s="55">
        <v>9577</v>
      </c>
      <c r="O117" s="55">
        <v>9620</v>
      </c>
    </row>
    <row r="118" spans="1:15" x14ac:dyDescent="0.2">
      <c r="A118" s="54" t="s">
        <v>5960</v>
      </c>
      <c r="B118" s="55">
        <v>79</v>
      </c>
      <c r="C118" s="55">
        <v>112</v>
      </c>
      <c r="E118" s="54" t="s">
        <v>5960</v>
      </c>
      <c r="F118" s="55">
        <v>25596.1</v>
      </c>
      <c r="G118" s="55">
        <v>34567.433590000001</v>
      </c>
      <c r="I118" s="54" t="s">
        <v>5960</v>
      </c>
      <c r="J118" s="55">
        <v>299</v>
      </c>
      <c r="K118" s="55">
        <v>287</v>
      </c>
      <c r="M118" s="54" t="s">
        <v>5960</v>
      </c>
      <c r="N118" s="55">
        <v>9826</v>
      </c>
      <c r="O118" s="55">
        <v>9950</v>
      </c>
    </row>
    <row r="119" spans="1:15" x14ac:dyDescent="0.2">
      <c r="A119" s="54" t="s">
        <v>5961</v>
      </c>
      <c r="B119" s="55">
        <v>79</v>
      </c>
      <c r="C119" s="55">
        <v>126</v>
      </c>
      <c r="E119" s="54" t="s">
        <v>5961</v>
      </c>
      <c r="F119" s="55">
        <v>33668</v>
      </c>
      <c r="G119" s="55">
        <v>45750.757810000003</v>
      </c>
      <c r="I119" s="54" t="s">
        <v>5961</v>
      </c>
      <c r="J119" s="55">
        <v>336</v>
      </c>
      <c r="K119" s="55">
        <v>307</v>
      </c>
      <c r="M119" s="54" t="s">
        <v>5961</v>
      </c>
      <c r="N119" s="55">
        <v>10450</v>
      </c>
      <c r="O119" s="55">
        <v>10600</v>
      </c>
    </row>
    <row r="120" spans="1:15" x14ac:dyDescent="0.2">
      <c r="A120" s="54" t="s">
        <v>5962</v>
      </c>
      <c r="B120" s="55">
        <v>45</v>
      </c>
      <c r="C120" s="55">
        <v>65</v>
      </c>
      <c r="E120" s="54" t="s">
        <v>5962</v>
      </c>
      <c r="F120" s="55">
        <v>17273.8</v>
      </c>
      <c r="G120" s="55">
        <v>24177.726559999999</v>
      </c>
      <c r="I120" s="54" t="s">
        <v>5962</v>
      </c>
      <c r="J120" s="55">
        <v>289</v>
      </c>
      <c r="K120" s="55">
        <v>276</v>
      </c>
      <c r="M120" s="54" t="s">
        <v>5962</v>
      </c>
      <c r="N120" s="55">
        <v>38</v>
      </c>
      <c r="O120" s="55">
        <v>7030</v>
      </c>
    </row>
    <row r="121" spans="1:15" x14ac:dyDescent="0.2">
      <c r="A121" s="54" t="s">
        <v>5963</v>
      </c>
      <c r="B121" s="55">
        <v>42</v>
      </c>
      <c r="C121" s="55">
        <v>91</v>
      </c>
      <c r="E121" s="54" t="s">
        <v>5963</v>
      </c>
      <c r="F121" s="55">
        <v>15941.9</v>
      </c>
      <c r="G121" s="55">
        <v>32579.029299999998</v>
      </c>
      <c r="I121" s="54" t="s">
        <v>5963</v>
      </c>
      <c r="J121" s="55">
        <v>281</v>
      </c>
      <c r="K121" s="55">
        <v>216</v>
      </c>
      <c r="M121" s="54" t="s">
        <v>5963</v>
      </c>
      <c r="N121" s="55">
        <v>41</v>
      </c>
      <c r="O121" s="55">
        <v>7820</v>
      </c>
    </row>
    <row r="122" spans="1:15" x14ac:dyDescent="0.2">
      <c r="A122" s="54" t="s">
        <v>5964</v>
      </c>
      <c r="B122" s="55">
        <v>15</v>
      </c>
      <c r="C122" s="55">
        <v>15</v>
      </c>
      <c r="E122" s="54" t="s">
        <v>5964</v>
      </c>
      <c r="F122" s="55">
        <v>2916.5</v>
      </c>
      <c r="G122" s="55">
        <v>2924.4670409999999</v>
      </c>
      <c r="I122" s="54" t="s">
        <v>5964</v>
      </c>
      <c r="J122" s="55">
        <v>217</v>
      </c>
      <c r="K122" s="55">
        <v>234</v>
      </c>
      <c r="M122" s="54" t="s">
        <v>5964</v>
      </c>
      <c r="N122" s="55">
        <v>11</v>
      </c>
      <c r="O122" s="55">
        <v>1160</v>
      </c>
    </row>
    <row r="123" spans="1:15" x14ac:dyDescent="0.2">
      <c r="A123" s="54" t="s">
        <v>5965</v>
      </c>
      <c r="B123" s="55">
        <v>105</v>
      </c>
      <c r="C123" s="55">
        <v>151</v>
      </c>
      <c r="E123" s="54" t="s">
        <v>5965</v>
      </c>
      <c r="F123" s="55">
        <v>36076.9</v>
      </c>
      <c r="G123" s="55">
        <v>49474.660159999999</v>
      </c>
      <c r="I123" s="54" t="s">
        <v>5965</v>
      </c>
      <c r="J123" s="55">
        <v>356</v>
      </c>
      <c r="K123" s="55">
        <v>368</v>
      </c>
      <c r="M123" s="54" t="s">
        <v>5965</v>
      </c>
      <c r="N123" s="55">
        <v>11744</v>
      </c>
      <c r="O123" s="55">
        <v>11900</v>
      </c>
    </row>
    <row r="124" spans="1:15" x14ac:dyDescent="0.2">
      <c r="A124" s="54" t="s">
        <v>5966</v>
      </c>
      <c r="B124" s="55">
        <v>75</v>
      </c>
      <c r="C124" s="55">
        <v>100</v>
      </c>
      <c r="E124" s="54" t="s">
        <v>5966</v>
      </c>
      <c r="F124" s="55">
        <v>31461.4</v>
      </c>
      <c r="G124" s="55">
        <v>39785.542970000002</v>
      </c>
      <c r="I124" s="54" t="s">
        <v>5966</v>
      </c>
      <c r="J124" s="55">
        <v>301</v>
      </c>
      <c r="K124" s="55">
        <v>285</v>
      </c>
      <c r="M124" s="54" t="s">
        <v>5966</v>
      </c>
      <c r="N124" s="55">
        <v>10551</v>
      </c>
      <c r="O124" s="55">
        <v>10600</v>
      </c>
    </row>
    <row r="125" spans="1:15" x14ac:dyDescent="0.2">
      <c r="A125" s="54" t="s">
        <v>5967</v>
      </c>
      <c r="B125" s="55">
        <v>72</v>
      </c>
      <c r="C125" s="55">
        <v>127</v>
      </c>
      <c r="E125" s="54" t="s">
        <v>5967</v>
      </c>
      <c r="F125" s="55">
        <v>28251.7</v>
      </c>
      <c r="G125" s="55">
        <v>39148.90625</v>
      </c>
      <c r="I125" s="54" t="s">
        <v>5967</v>
      </c>
      <c r="J125" s="55">
        <v>370</v>
      </c>
      <c r="K125" s="55">
        <v>335</v>
      </c>
      <c r="M125" s="54" t="s">
        <v>5967</v>
      </c>
      <c r="N125" s="55">
        <v>11000</v>
      </c>
      <c r="O125" s="55">
        <v>11100</v>
      </c>
    </row>
    <row r="126" spans="1:15" x14ac:dyDescent="0.2">
      <c r="A126" s="54" t="s">
        <v>5968</v>
      </c>
      <c r="B126" s="55">
        <v>81</v>
      </c>
      <c r="C126" s="55">
        <v>132</v>
      </c>
      <c r="E126" s="54" t="s">
        <v>5968</v>
      </c>
      <c r="F126" s="55">
        <v>29864.9</v>
      </c>
      <c r="G126" s="55">
        <v>46631.589840000001</v>
      </c>
      <c r="I126" s="54" t="s">
        <v>5968</v>
      </c>
      <c r="J126" s="55">
        <v>341</v>
      </c>
      <c r="K126" s="55">
        <v>318</v>
      </c>
      <c r="M126" s="54" t="s">
        <v>5968</v>
      </c>
      <c r="N126" s="55">
        <v>10182</v>
      </c>
      <c r="O126" s="55">
        <v>10200</v>
      </c>
    </row>
    <row r="127" spans="1:15" x14ac:dyDescent="0.2">
      <c r="A127" s="54" t="s">
        <v>5969</v>
      </c>
      <c r="B127" s="55">
        <v>77</v>
      </c>
      <c r="C127" s="55">
        <v>76</v>
      </c>
      <c r="E127" s="54" t="s">
        <v>5969</v>
      </c>
      <c r="F127" s="55">
        <v>29126.3</v>
      </c>
      <c r="G127" s="55">
        <v>28180.70117</v>
      </c>
      <c r="I127" s="54" t="s">
        <v>5969</v>
      </c>
      <c r="J127" s="55">
        <v>324</v>
      </c>
      <c r="K127" s="55">
        <v>336</v>
      </c>
      <c r="M127" s="54" t="s">
        <v>5969</v>
      </c>
      <c r="N127" s="55">
        <v>10237</v>
      </c>
      <c r="O127" s="55">
        <v>10300</v>
      </c>
    </row>
    <row r="128" spans="1:15" x14ac:dyDescent="0.2">
      <c r="A128" s="54" t="s">
        <v>5970</v>
      </c>
      <c r="B128" s="55">
        <v>68</v>
      </c>
      <c r="C128" s="55">
        <v>82</v>
      </c>
      <c r="E128" s="54" t="s">
        <v>5970</v>
      </c>
      <c r="F128" s="55">
        <v>23005.9</v>
      </c>
      <c r="G128" s="55">
        <v>26401.601559999999</v>
      </c>
      <c r="I128" s="54" t="s">
        <v>5970</v>
      </c>
      <c r="J128" s="55">
        <v>287</v>
      </c>
      <c r="K128" s="55">
        <v>293</v>
      </c>
      <c r="M128" s="54" t="s">
        <v>5970</v>
      </c>
      <c r="N128" s="55">
        <v>9476</v>
      </c>
      <c r="O128" s="55">
        <v>9660</v>
      </c>
    </row>
    <row r="129" spans="1:15" x14ac:dyDescent="0.2">
      <c r="A129" s="54" t="s">
        <v>5971</v>
      </c>
      <c r="B129" s="55">
        <v>103</v>
      </c>
      <c r="C129" s="55">
        <v>139</v>
      </c>
      <c r="E129" s="54" t="s">
        <v>5971</v>
      </c>
      <c r="F129" s="55">
        <v>38525</v>
      </c>
      <c r="G129" s="55">
        <v>50995.03125</v>
      </c>
      <c r="I129" s="54" t="s">
        <v>5971</v>
      </c>
      <c r="J129" s="55">
        <v>400</v>
      </c>
      <c r="K129" s="55">
        <v>394</v>
      </c>
      <c r="M129" s="54" t="s">
        <v>5971</v>
      </c>
      <c r="N129" s="55">
        <v>11109</v>
      </c>
      <c r="O129" s="55">
        <v>11300</v>
      </c>
    </row>
    <row r="130" spans="1:15" x14ac:dyDescent="0.2">
      <c r="A130" s="54" t="s">
        <v>5972</v>
      </c>
      <c r="B130" s="55">
        <v>103</v>
      </c>
      <c r="C130" s="55">
        <v>153</v>
      </c>
      <c r="E130" s="54" t="s">
        <v>5972</v>
      </c>
      <c r="F130" s="55">
        <v>38646.300000000003</v>
      </c>
      <c r="G130" s="55">
        <v>51826.441409999999</v>
      </c>
      <c r="I130" s="54" t="s">
        <v>5972</v>
      </c>
      <c r="J130" s="55">
        <v>369</v>
      </c>
      <c r="K130" s="55">
        <v>329</v>
      </c>
      <c r="M130" s="54" t="s">
        <v>5972</v>
      </c>
      <c r="N130" s="55">
        <v>10251</v>
      </c>
      <c r="O130" s="55">
        <v>10400</v>
      </c>
    </row>
    <row r="131" spans="1:15" x14ac:dyDescent="0.2">
      <c r="A131" s="54" t="s">
        <v>5973</v>
      </c>
      <c r="B131" s="55">
        <v>80</v>
      </c>
      <c r="C131" s="55">
        <v>94</v>
      </c>
      <c r="E131" s="54" t="s">
        <v>5973</v>
      </c>
      <c r="F131" s="55">
        <v>28637.599999999999</v>
      </c>
      <c r="G131" s="55">
        <v>34032.542970000002</v>
      </c>
      <c r="I131" s="54" t="s">
        <v>5973</v>
      </c>
      <c r="J131" s="55">
        <v>372</v>
      </c>
      <c r="K131" s="55">
        <v>426</v>
      </c>
      <c r="M131" s="54" t="s">
        <v>5973</v>
      </c>
      <c r="N131" s="55">
        <v>10468</v>
      </c>
      <c r="O131" s="55">
        <v>10600</v>
      </c>
    </row>
    <row r="132" spans="1:15" x14ac:dyDescent="0.2">
      <c r="A132" s="54" t="s">
        <v>5671</v>
      </c>
      <c r="B132" s="55">
        <v>98</v>
      </c>
      <c r="C132" s="55">
        <v>129</v>
      </c>
      <c r="E132" s="54" t="s">
        <v>5671</v>
      </c>
      <c r="F132" s="55">
        <v>36815</v>
      </c>
      <c r="G132" s="55">
        <v>47686.839840000001</v>
      </c>
      <c r="I132" s="54" t="s">
        <v>5671</v>
      </c>
      <c r="J132" s="55">
        <v>405</v>
      </c>
      <c r="K132" s="55">
        <v>386</v>
      </c>
      <c r="M132" s="54" t="s">
        <v>5671</v>
      </c>
      <c r="N132" s="55">
        <v>10014</v>
      </c>
      <c r="O132" s="55">
        <v>10100</v>
      </c>
    </row>
    <row r="133" spans="1:15" x14ac:dyDescent="0.2">
      <c r="A133" s="54" t="s">
        <v>5681</v>
      </c>
      <c r="B133" s="55">
        <v>81</v>
      </c>
      <c r="C133" s="55">
        <v>143</v>
      </c>
      <c r="E133" s="54" t="s">
        <v>5681</v>
      </c>
      <c r="F133" s="55">
        <v>36525.5</v>
      </c>
      <c r="G133" s="55">
        <v>51018.289060000003</v>
      </c>
      <c r="I133" s="54" t="s">
        <v>5681</v>
      </c>
      <c r="J133" s="55">
        <v>448</v>
      </c>
      <c r="K133" s="55">
        <v>454</v>
      </c>
      <c r="M133" s="54" t="s">
        <v>5681</v>
      </c>
      <c r="N133" s="55">
        <v>11660</v>
      </c>
      <c r="O133" s="55">
        <v>11900</v>
      </c>
    </row>
    <row r="134" spans="1:15" x14ac:dyDescent="0.2">
      <c r="A134" s="54" t="s">
        <v>5691</v>
      </c>
      <c r="B134" s="55">
        <v>96</v>
      </c>
      <c r="C134" s="55">
        <v>131</v>
      </c>
      <c r="E134" s="54" t="s">
        <v>5691</v>
      </c>
      <c r="F134" s="55">
        <v>34301.5</v>
      </c>
      <c r="G134" s="55">
        <v>46977.523439999997</v>
      </c>
      <c r="I134" s="54" t="s">
        <v>5691</v>
      </c>
      <c r="J134" s="55">
        <v>412</v>
      </c>
      <c r="K134" s="55">
        <v>416</v>
      </c>
      <c r="M134" s="54" t="s">
        <v>5691</v>
      </c>
      <c r="N134" s="55">
        <v>10377</v>
      </c>
      <c r="O134" s="55">
        <v>10500</v>
      </c>
    </row>
    <row r="135" spans="1:15" x14ac:dyDescent="0.2">
      <c r="A135" s="54" t="s">
        <v>5974</v>
      </c>
      <c r="B135" s="55">
        <v>95</v>
      </c>
      <c r="C135" s="55">
        <v>113</v>
      </c>
      <c r="E135" s="54" t="s">
        <v>5974</v>
      </c>
      <c r="F135" s="55">
        <v>36903.1</v>
      </c>
      <c r="G135" s="55">
        <v>40852.421880000002</v>
      </c>
      <c r="I135" s="54" t="s">
        <v>5974</v>
      </c>
      <c r="J135" s="55">
        <v>375</v>
      </c>
      <c r="K135" s="55">
        <v>393</v>
      </c>
      <c r="M135" s="54" t="s">
        <v>5974</v>
      </c>
      <c r="N135" s="55">
        <v>9734</v>
      </c>
      <c r="O135" s="55">
        <v>10100</v>
      </c>
    </row>
    <row r="136" spans="1:15" x14ac:dyDescent="0.2">
      <c r="A136" s="54" t="s">
        <v>5975</v>
      </c>
      <c r="B136" s="55">
        <v>58</v>
      </c>
      <c r="C136" s="55">
        <v>107</v>
      </c>
      <c r="E136" s="54" t="s">
        <v>5975</v>
      </c>
      <c r="F136" s="55">
        <v>22815.5</v>
      </c>
      <c r="G136" s="55">
        <v>34166.265630000002</v>
      </c>
      <c r="I136" s="54" t="s">
        <v>5975</v>
      </c>
      <c r="J136" s="55">
        <v>377</v>
      </c>
      <c r="K136" s="55">
        <v>340</v>
      </c>
      <c r="M136" s="54" t="s">
        <v>5975</v>
      </c>
      <c r="N136" s="55">
        <v>4943</v>
      </c>
      <c r="O136" s="55">
        <v>9630</v>
      </c>
    </row>
    <row r="137" spans="1:15" x14ac:dyDescent="0.2">
      <c r="A137" s="54" t="s">
        <v>5976</v>
      </c>
      <c r="B137" s="55">
        <v>64</v>
      </c>
      <c r="C137" s="55">
        <v>82</v>
      </c>
      <c r="E137" s="54" t="s">
        <v>5976</v>
      </c>
      <c r="F137" s="55">
        <v>25357.7</v>
      </c>
      <c r="G137" s="55">
        <v>28390.005860000001</v>
      </c>
      <c r="I137" s="54" t="s">
        <v>5976</v>
      </c>
      <c r="J137" s="55">
        <v>504</v>
      </c>
      <c r="K137" s="55">
        <v>513</v>
      </c>
      <c r="M137" s="54" t="s">
        <v>5976</v>
      </c>
      <c r="N137" s="55">
        <v>118</v>
      </c>
      <c r="O137" s="55">
        <v>10300</v>
      </c>
    </row>
    <row r="138" spans="1:15" x14ac:dyDescent="0.2">
      <c r="A138" s="54" t="s">
        <v>5977</v>
      </c>
      <c r="B138" s="55">
        <v>85</v>
      </c>
      <c r="C138" s="55">
        <v>130</v>
      </c>
      <c r="E138" s="54" t="s">
        <v>5977</v>
      </c>
      <c r="F138" s="55">
        <v>31642.2</v>
      </c>
      <c r="G138" s="55">
        <v>46538.5625</v>
      </c>
      <c r="I138" s="54" t="s">
        <v>5977</v>
      </c>
      <c r="J138" s="55">
        <v>342</v>
      </c>
      <c r="K138" s="55">
        <v>331</v>
      </c>
      <c r="M138" s="54" t="s">
        <v>5977</v>
      </c>
      <c r="N138" s="55">
        <v>9556</v>
      </c>
      <c r="O138" s="55">
        <v>9960</v>
      </c>
    </row>
    <row r="139" spans="1:15" x14ac:dyDescent="0.2">
      <c r="A139" s="54" t="s">
        <v>5978</v>
      </c>
      <c r="B139" s="55">
        <v>86</v>
      </c>
      <c r="C139" s="55">
        <v>119</v>
      </c>
      <c r="E139" s="54" t="s">
        <v>5978</v>
      </c>
      <c r="F139" s="55">
        <v>37198.6</v>
      </c>
      <c r="G139" s="55">
        <v>47512.417970000002</v>
      </c>
      <c r="I139" s="54" t="s">
        <v>5978</v>
      </c>
      <c r="J139" s="55">
        <v>312</v>
      </c>
      <c r="K139" s="55">
        <v>296</v>
      </c>
      <c r="M139" s="54" t="s">
        <v>5978</v>
      </c>
      <c r="N139" s="55">
        <v>9865</v>
      </c>
      <c r="O139" s="55">
        <v>9930</v>
      </c>
    </row>
    <row r="140" spans="1:15" x14ac:dyDescent="0.2">
      <c r="A140" s="54" t="s">
        <v>5979</v>
      </c>
      <c r="B140" s="55">
        <v>48</v>
      </c>
      <c r="C140" s="55">
        <v>74</v>
      </c>
      <c r="E140" s="54" t="s">
        <v>5979</v>
      </c>
      <c r="F140" s="55">
        <v>15418.1</v>
      </c>
      <c r="G140" s="55">
        <v>21116.628909999999</v>
      </c>
      <c r="I140" s="54" t="s">
        <v>5979</v>
      </c>
      <c r="J140" s="55">
        <v>361</v>
      </c>
      <c r="K140" s="55">
        <v>406</v>
      </c>
      <c r="M140" s="54" t="s">
        <v>5979</v>
      </c>
      <c r="N140" s="55">
        <v>10091</v>
      </c>
      <c r="O140" s="55">
        <v>10800</v>
      </c>
    </row>
    <row r="141" spans="1:15" x14ac:dyDescent="0.2">
      <c r="A141" s="54" t="s">
        <v>5980</v>
      </c>
      <c r="B141" s="55">
        <v>82</v>
      </c>
      <c r="C141" s="55">
        <v>124</v>
      </c>
      <c r="E141" s="54" t="s">
        <v>5980</v>
      </c>
      <c r="F141" s="55">
        <v>30801.7</v>
      </c>
      <c r="G141" s="55">
        <v>46846.707029999998</v>
      </c>
      <c r="I141" s="54" t="s">
        <v>5980</v>
      </c>
      <c r="J141" s="55">
        <v>292</v>
      </c>
      <c r="K141" s="55">
        <v>283</v>
      </c>
      <c r="M141" s="54" t="s">
        <v>5980</v>
      </c>
      <c r="N141" s="55">
        <v>6249</v>
      </c>
      <c r="O141" s="55">
        <v>9540</v>
      </c>
    </row>
    <row r="142" spans="1:15" x14ac:dyDescent="0.2">
      <c r="A142" s="54" t="s">
        <v>5981</v>
      </c>
      <c r="B142" s="55">
        <v>77</v>
      </c>
      <c r="C142" s="55">
        <v>93</v>
      </c>
      <c r="E142" s="54" t="s">
        <v>5981</v>
      </c>
      <c r="F142" s="55">
        <v>27552.7</v>
      </c>
      <c r="G142" s="55">
        <v>32099.369139999999</v>
      </c>
      <c r="I142" s="54" t="s">
        <v>5981</v>
      </c>
      <c r="J142" s="55">
        <v>242</v>
      </c>
      <c r="K142" s="55">
        <v>260</v>
      </c>
      <c r="M142" s="54" t="s">
        <v>5981</v>
      </c>
      <c r="N142" s="55">
        <v>1917</v>
      </c>
      <c r="O142" s="55">
        <v>9120</v>
      </c>
    </row>
    <row r="143" spans="1:15" x14ac:dyDescent="0.2">
      <c r="A143" s="54" t="s">
        <v>5982</v>
      </c>
      <c r="B143" s="55">
        <v>70</v>
      </c>
      <c r="C143" s="55">
        <v>87</v>
      </c>
      <c r="E143" s="54" t="s">
        <v>5982</v>
      </c>
      <c r="F143" s="55">
        <v>25061.7</v>
      </c>
      <c r="G143" s="55">
        <v>30279.572270000001</v>
      </c>
      <c r="I143" s="54" t="s">
        <v>5982</v>
      </c>
      <c r="J143" s="55">
        <v>307</v>
      </c>
      <c r="K143" s="55">
        <v>329</v>
      </c>
      <c r="M143" s="54" t="s">
        <v>5982</v>
      </c>
      <c r="N143" s="55">
        <v>566</v>
      </c>
      <c r="O143" s="55">
        <v>9580</v>
      </c>
    </row>
    <row r="144" spans="1:15" x14ac:dyDescent="0.2">
      <c r="A144" s="54" t="s">
        <v>5983</v>
      </c>
      <c r="B144" s="55">
        <v>44</v>
      </c>
      <c r="C144" s="55">
        <v>50</v>
      </c>
      <c r="E144" s="54" t="s">
        <v>5983</v>
      </c>
      <c r="F144" s="55">
        <v>15518.2</v>
      </c>
      <c r="G144" s="55">
        <v>15427.58203</v>
      </c>
      <c r="I144" s="54" t="s">
        <v>5983</v>
      </c>
      <c r="J144" s="55">
        <v>304</v>
      </c>
      <c r="K144" s="55">
        <v>320</v>
      </c>
      <c r="M144" s="54" t="s">
        <v>5983</v>
      </c>
      <c r="N144" s="55">
        <v>27</v>
      </c>
      <c r="O144" s="55">
        <v>985</v>
      </c>
    </row>
    <row r="145" spans="1:15" x14ac:dyDescent="0.2">
      <c r="A145" s="54" t="s">
        <v>5984</v>
      </c>
      <c r="B145" s="55">
        <v>39</v>
      </c>
      <c r="C145" s="55">
        <v>58</v>
      </c>
      <c r="E145" s="54" t="s">
        <v>5984</v>
      </c>
      <c r="F145" s="55">
        <v>17296.400000000001</v>
      </c>
      <c r="G145" s="55">
        <v>21698.035159999999</v>
      </c>
      <c r="I145" s="54" t="s">
        <v>5984</v>
      </c>
      <c r="J145" s="55">
        <v>275</v>
      </c>
      <c r="K145" s="55">
        <v>262</v>
      </c>
      <c r="M145" s="54" t="s">
        <v>5984</v>
      </c>
      <c r="N145" s="55">
        <v>172</v>
      </c>
      <c r="O145" s="55">
        <v>6070</v>
      </c>
    </row>
    <row r="146" spans="1:15" x14ac:dyDescent="0.2">
      <c r="A146" s="54" t="s">
        <v>5985</v>
      </c>
      <c r="B146" s="55">
        <v>16</v>
      </c>
      <c r="C146" s="55">
        <v>21</v>
      </c>
      <c r="E146" s="54" t="s">
        <v>5985</v>
      </c>
      <c r="F146" s="55">
        <v>3300.1</v>
      </c>
      <c r="G146" s="55">
        <v>4497.1674800000001</v>
      </c>
      <c r="I146" s="54" t="s">
        <v>5985</v>
      </c>
      <c r="J146" s="55">
        <v>128</v>
      </c>
      <c r="K146" s="55">
        <v>128</v>
      </c>
      <c r="M146" s="54" t="s">
        <v>5985</v>
      </c>
      <c r="N146" s="55">
        <v>28</v>
      </c>
      <c r="O146" s="55">
        <v>5690</v>
      </c>
    </row>
    <row r="147" spans="1:15" x14ac:dyDescent="0.2">
      <c r="A147" s="54" t="s">
        <v>5986</v>
      </c>
      <c r="B147" s="55">
        <v>109</v>
      </c>
      <c r="C147" s="55">
        <v>162</v>
      </c>
      <c r="E147" s="54" t="s">
        <v>5986</v>
      </c>
      <c r="F147" s="55">
        <v>37703</v>
      </c>
      <c r="G147" s="55">
        <v>53963.105470000002</v>
      </c>
      <c r="I147" s="54" t="s">
        <v>5986</v>
      </c>
      <c r="J147" s="55">
        <v>323</v>
      </c>
      <c r="K147" s="55">
        <v>243</v>
      </c>
      <c r="M147" s="54" t="s">
        <v>5986</v>
      </c>
      <c r="N147" s="55">
        <v>10522</v>
      </c>
      <c r="O147" s="55">
        <v>10700</v>
      </c>
    </row>
    <row r="148" spans="1:15" x14ac:dyDescent="0.2">
      <c r="A148" s="54" t="s">
        <v>5987</v>
      </c>
      <c r="B148" s="55">
        <v>88</v>
      </c>
      <c r="C148" s="55">
        <v>125</v>
      </c>
      <c r="E148" s="54" t="s">
        <v>5987</v>
      </c>
      <c r="F148" s="55">
        <v>29302.400000000001</v>
      </c>
      <c r="G148" s="55">
        <v>41707.085939999997</v>
      </c>
      <c r="I148" s="54" t="s">
        <v>5987</v>
      </c>
      <c r="J148" s="55">
        <v>286</v>
      </c>
      <c r="K148" s="55">
        <v>263</v>
      </c>
      <c r="M148" s="54" t="s">
        <v>5987</v>
      </c>
      <c r="N148" s="55">
        <v>10645</v>
      </c>
      <c r="O148" s="55">
        <v>10700</v>
      </c>
    </row>
    <row r="149" spans="1:15" x14ac:dyDescent="0.2">
      <c r="A149" s="54" t="s">
        <v>5988</v>
      </c>
      <c r="B149" s="55">
        <v>83</v>
      </c>
      <c r="C149" s="55">
        <v>110</v>
      </c>
      <c r="E149" s="54" t="s">
        <v>5988</v>
      </c>
      <c r="F149" s="55">
        <v>42261.8</v>
      </c>
      <c r="G149" s="55">
        <v>49832.222659999999</v>
      </c>
      <c r="I149" s="54" t="s">
        <v>5988</v>
      </c>
      <c r="J149" s="55">
        <v>254</v>
      </c>
      <c r="K149" s="55">
        <v>222</v>
      </c>
      <c r="M149" s="54" t="s">
        <v>5988</v>
      </c>
      <c r="N149" s="55">
        <v>9944</v>
      </c>
      <c r="O149" s="55">
        <v>10000</v>
      </c>
    </row>
    <row r="150" spans="1:15" x14ac:dyDescent="0.2">
      <c r="A150" s="54" t="s">
        <v>5989</v>
      </c>
      <c r="B150" s="55">
        <v>82</v>
      </c>
      <c r="C150" s="55">
        <v>99</v>
      </c>
      <c r="E150" s="54" t="s">
        <v>5989</v>
      </c>
      <c r="F150" s="55">
        <v>29990.7</v>
      </c>
      <c r="G150" s="55">
        <v>35259.304689999997</v>
      </c>
      <c r="I150" s="54" t="s">
        <v>5989</v>
      </c>
      <c r="J150" s="55">
        <v>283</v>
      </c>
      <c r="K150" s="55">
        <v>292</v>
      </c>
      <c r="M150" s="54" t="s">
        <v>5989</v>
      </c>
      <c r="N150" s="55">
        <v>10714</v>
      </c>
      <c r="O150" s="55">
        <v>10800</v>
      </c>
    </row>
    <row r="151" spans="1:15" x14ac:dyDescent="0.2">
      <c r="A151" s="54" t="s">
        <v>5990</v>
      </c>
      <c r="B151" s="55">
        <v>73</v>
      </c>
      <c r="C151" s="55">
        <v>105</v>
      </c>
      <c r="E151" s="54" t="s">
        <v>5990</v>
      </c>
      <c r="F151" s="55">
        <v>23161.8</v>
      </c>
      <c r="G151" s="55">
        <v>33483.113279999998</v>
      </c>
      <c r="I151" s="54" t="s">
        <v>5990</v>
      </c>
      <c r="J151" s="55">
        <v>285</v>
      </c>
      <c r="K151" s="55">
        <v>267</v>
      </c>
      <c r="M151" s="54" t="s">
        <v>5990</v>
      </c>
      <c r="N151" s="55">
        <v>10142</v>
      </c>
      <c r="O151" s="55">
        <v>10200</v>
      </c>
    </row>
    <row r="152" spans="1:15" x14ac:dyDescent="0.2">
      <c r="A152" s="54" t="s">
        <v>5991</v>
      </c>
      <c r="B152" s="55">
        <v>73</v>
      </c>
      <c r="C152" s="55">
        <v>117</v>
      </c>
      <c r="E152" s="54" t="s">
        <v>5991</v>
      </c>
      <c r="F152" s="55">
        <v>26448.5</v>
      </c>
      <c r="G152" s="55">
        <v>39259.371090000001</v>
      </c>
      <c r="I152" s="54" t="s">
        <v>5991</v>
      </c>
      <c r="J152" s="55">
        <v>325</v>
      </c>
      <c r="K152" s="55">
        <v>347</v>
      </c>
      <c r="M152" s="54" t="s">
        <v>5991</v>
      </c>
      <c r="N152" s="55">
        <v>10767</v>
      </c>
      <c r="O152" s="55">
        <v>10800</v>
      </c>
    </row>
    <row r="153" spans="1:15" x14ac:dyDescent="0.2">
      <c r="A153" s="54" t="s">
        <v>5992</v>
      </c>
      <c r="B153" s="55">
        <v>110</v>
      </c>
      <c r="C153" s="55">
        <v>154</v>
      </c>
      <c r="E153" s="54" t="s">
        <v>5992</v>
      </c>
      <c r="F153" s="55">
        <v>36453.1</v>
      </c>
      <c r="G153" s="55">
        <v>49913.621090000001</v>
      </c>
      <c r="I153" s="54" t="s">
        <v>5992</v>
      </c>
      <c r="J153" s="55">
        <v>369</v>
      </c>
      <c r="K153" s="55">
        <v>354</v>
      </c>
      <c r="M153" s="54" t="s">
        <v>5992</v>
      </c>
      <c r="N153" s="55">
        <v>10551</v>
      </c>
      <c r="O153" s="55">
        <v>10600</v>
      </c>
    </row>
    <row r="154" spans="1:15" x14ac:dyDescent="0.2">
      <c r="A154" s="54" t="s">
        <v>5993</v>
      </c>
      <c r="B154" s="55">
        <v>97</v>
      </c>
      <c r="C154" s="55">
        <v>131</v>
      </c>
      <c r="E154" s="54" t="s">
        <v>5993</v>
      </c>
      <c r="F154" s="55">
        <v>29601.1</v>
      </c>
      <c r="G154" s="55">
        <v>38454.125</v>
      </c>
      <c r="I154" s="54" t="s">
        <v>5993</v>
      </c>
      <c r="J154" s="55">
        <v>376</v>
      </c>
      <c r="K154" s="55">
        <v>385</v>
      </c>
      <c r="M154" s="54" t="s">
        <v>5993</v>
      </c>
      <c r="N154" s="55">
        <v>10475</v>
      </c>
      <c r="O154" s="55">
        <v>10600</v>
      </c>
    </row>
    <row r="155" spans="1:15" x14ac:dyDescent="0.2">
      <c r="A155" s="54" t="s">
        <v>5994</v>
      </c>
      <c r="B155" s="55">
        <v>80</v>
      </c>
      <c r="C155" s="55">
        <v>116</v>
      </c>
      <c r="E155" s="54" t="s">
        <v>5994</v>
      </c>
      <c r="F155" s="55">
        <v>27519.1</v>
      </c>
      <c r="G155" s="55">
        <v>37989.003909999999</v>
      </c>
      <c r="I155" s="54" t="s">
        <v>5994</v>
      </c>
      <c r="J155" s="55">
        <v>404</v>
      </c>
      <c r="K155" s="55">
        <v>382</v>
      </c>
      <c r="M155" s="54" t="s">
        <v>5994</v>
      </c>
      <c r="N155" s="55">
        <v>10711</v>
      </c>
      <c r="O155" s="55">
        <v>10900</v>
      </c>
    </row>
    <row r="156" spans="1:15" x14ac:dyDescent="0.2">
      <c r="A156" s="54" t="s">
        <v>5673</v>
      </c>
      <c r="B156" s="55">
        <v>83</v>
      </c>
      <c r="C156" s="55">
        <v>110</v>
      </c>
      <c r="E156" s="54" t="s">
        <v>5673</v>
      </c>
      <c r="F156" s="55">
        <v>31436.5</v>
      </c>
      <c r="G156" s="55">
        <v>36701.191409999999</v>
      </c>
      <c r="I156" s="54" t="s">
        <v>5673</v>
      </c>
      <c r="J156" s="55">
        <v>398</v>
      </c>
      <c r="K156" s="55">
        <v>390</v>
      </c>
      <c r="M156" s="54" t="s">
        <v>5673</v>
      </c>
      <c r="N156" s="55">
        <v>9538</v>
      </c>
      <c r="O156" s="55">
        <v>9590</v>
      </c>
    </row>
    <row r="157" spans="1:15" x14ac:dyDescent="0.2">
      <c r="A157" s="54" t="s">
        <v>5683</v>
      </c>
      <c r="B157" s="55">
        <v>74</v>
      </c>
      <c r="C157" s="55">
        <v>107</v>
      </c>
      <c r="E157" s="54" t="s">
        <v>5683</v>
      </c>
      <c r="F157" s="55">
        <v>26284.400000000001</v>
      </c>
      <c r="G157" s="55">
        <v>32465.654299999998</v>
      </c>
      <c r="I157" s="54" t="s">
        <v>5683</v>
      </c>
      <c r="J157" s="55">
        <v>443</v>
      </c>
      <c r="K157" s="55">
        <v>336</v>
      </c>
      <c r="M157" s="54" t="s">
        <v>5683</v>
      </c>
      <c r="N157" s="55">
        <v>10658</v>
      </c>
      <c r="O157" s="55">
        <v>10800</v>
      </c>
    </row>
    <row r="158" spans="1:15" x14ac:dyDescent="0.2">
      <c r="A158" s="54" t="s">
        <v>5693</v>
      </c>
      <c r="B158" s="55">
        <v>79</v>
      </c>
      <c r="C158" s="55">
        <v>116</v>
      </c>
      <c r="E158" s="54" t="s">
        <v>5693</v>
      </c>
      <c r="F158" s="55">
        <v>30100.400000000001</v>
      </c>
      <c r="G158" s="55">
        <v>38361.101560000003</v>
      </c>
      <c r="I158" s="54" t="s">
        <v>5693</v>
      </c>
      <c r="J158" s="55">
        <v>422</v>
      </c>
      <c r="K158" s="55">
        <v>402</v>
      </c>
      <c r="M158" s="54" t="s">
        <v>5693</v>
      </c>
      <c r="N158" s="55">
        <v>10188</v>
      </c>
      <c r="O158" s="55">
        <v>10300</v>
      </c>
    </row>
    <row r="159" spans="1:15" x14ac:dyDescent="0.2">
      <c r="A159" s="54" t="s">
        <v>5995</v>
      </c>
      <c r="B159" s="55">
        <v>94</v>
      </c>
      <c r="C159" s="55">
        <v>189</v>
      </c>
      <c r="E159" s="54" t="s">
        <v>5995</v>
      </c>
      <c r="F159" s="55">
        <v>38636.199999999997</v>
      </c>
      <c r="G159" s="55">
        <v>61338.226560000003</v>
      </c>
      <c r="I159" s="54" t="s">
        <v>5995</v>
      </c>
      <c r="J159" s="55">
        <v>431</v>
      </c>
      <c r="K159" s="55">
        <v>356</v>
      </c>
      <c r="M159" s="54" t="s">
        <v>5995</v>
      </c>
      <c r="N159" s="55">
        <v>10805</v>
      </c>
      <c r="O159" s="55">
        <v>11100</v>
      </c>
    </row>
    <row r="160" spans="1:15" x14ac:dyDescent="0.2">
      <c r="A160" s="54" t="s">
        <v>5996</v>
      </c>
      <c r="B160" s="55">
        <v>61</v>
      </c>
      <c r="C160" s="55">
        <v>72</v>
      </c>
      <c r="E160" s="54" t="s">
        <v>5996</v>
      </c>
      <c r="F160" s="55">
        <v>23886.1</v>
      </c>
      <c r="G160" s="55">
        <v>25442.283200000002</v>
      </c>
      <c r="I160" s="54" t="s">
        <v>5996</v>
      </c>
      <c r="J160" s="55">
        <v>466</v>
      </c>
      <c r="K160" s="55">
        <v>467</v>
      </c>
      <c r="M160" s="54" t="s">
        <v>5996</v>
      </c>
      <c r="N160" s="55">
        <v>5751</v>
      </c>
      <c r="O160" s="55">
        <v>10800</v>
      </c>
    </row>
    <row r="161" spans="1:15" x14ac:dyDescent="0.2">
      <c r="A161" s="54" t="s">
        <v>5997</v>
      </c>
      <c r="B161" s="55">
        <v>47</v>
      </c>
      <c r="C161" s="55">
        <v>77</v>
      </c>
      <c r="E161" s="54" t="s">
        <v>5997</v>
      </c>
      <c r="F161" s="55">
        <v>19059</v>
      </c>
      <c r="G161" s="55">
        <v>27276.615229999999</v>
      </c>
      <c r="I161" s="54" t="s">
        <v>5997</v>
      </c>
      <c r="J161" s="55">
        <v>508</v>
      </c>
      <c r="K161" s="55">
        <v>492</v>
      </c>
      <c r="M161" s="54" t="s">
        <v>5997</v>
      </c>
      <c r="N161" s="55">
        <v>4553</v>
      </c>
      <c r="O161" s="55">
        <v>11000</v>
      </c>
    </row>
    <row r="162" spans="1:15" x14ac:dyDescent="0.2">
      <c r="A162" s="54" t="s">
        <v>5998</v>
      </c>
      <c r="B162" s="55">
        <v>57</v>
      </c>
      <c r="C162" s="55">
        <v>93</v>
      </c>
      <c r="E162" s="54" t="s">
        <v>5998</v>
      </c>
      <c r="F162" s="55">
        <v>21349.4</v>
      </c>
      <c r="G162" s="55">
        <v>29753.400389999999</v>
      </c>
      <c r="I162" s="54" t="s">
        <v>5998</v>
      </c>
      <c r="J162" s="55">
        <v>420</v>
      </c>
      <c r="K162" s="55">
        <v>396</v>
      </c>
      <c r="M162" s="54" t="s">
        <v>5998</v>
      </c>
      <c r="N162" s="55">
        <v>191</v>
      </c>
      <c r="O162" s="55">
        <v>10600</v>
      </c>
    </row>
    <row r="163" spans="1:15" x14ac:dyDescent="0.2">
      <c r="A163" s="54" t="s">
        <v>5999</v>
      </c>
      <c r="B163" s="55">
        <v>65</v>
      </c>
      <c r="C163" s="55">
        <v>79</v>
      </c>
      <c r="E163" s="54" t="s">
        <v>5999</v>
      </c>
      <c r="F163" s="55">
        <v>22166.400000000001</v>
      </c>
      <c r="G163" s="55">
        <v>31573.199219999999</v>
      </c>
      <c r="I163" s="54" t="s">
        <v>5999</v>
      </c>
      <c r="J163" s="55">
        <v>328</v>
      </c>
      <c r="K163" s="55">
        <v>399</v>
      </c>
      <c r="M163" s="54" t="s">
        <v>5999</v>
      </c>
      <c r="N163" s="55">
        <v>2799</v>
      </c>
      <c r="O163" s="55">
        <v>10200</v>
      </c>
    </row>
    <row r="164" spans="1:15" x14ac:dyDescent="0.2">
      <c r="A164" s="54" t="s">
        <v>6000</v>
      </c>
      <c r="B164" s="55">
        <v>67</v>
      </c>
      <c r="C164" s="55">
        <v>93</v>
      </c>
      <c r="E164" s="54" t="s">
        <v>6000</v>
      </c>
      <c r="F164" s="55">
        <v>21620.1</v>
      </c>
      <c r="G164" s="55">
        <v>29674.912110000001</v>
      </c>
      <c r="I164" s="54" t="s">
        <v>6000</v>
      </c>
      <c r="J164" s="55">
        <v>341</v>
      </c>
      <c r="K164" s="55">
        <v>343</v>
      </c>
      <c r="M164" s="54" t="s">
        <v>6000</v>
      </c>
      <c r="N164" s="55">
        <v>9263</v>
      </c>
      <c r="O164" s="55">
        <v>10500</v>
      </c>
    </row>
    <row r="165" spans="1:15" x14ac:dyDescent="0.2">
      <c r="A165" s="54" t="s">
        <v>6001</v>
      </c>
      <c r="B165" s="55">
        <v>78</v>
      </c>
      <c r="C165" s="55">
        <v>94</v>
      </c>
      <c r="E165" s="54" t="s">
        <v>6001</v>
      </c>
      <c r="F165" s="55">
        <v>33780</v>
      </c>
      <c r="G165" s="55">
        <v>35378.496090000001</v>
      </c>
      <c r="I165" s="54" t="s">
        <v>6001</v>
      </c>
      <c r="J165" s="55">
        <v>303</v>
      </c>
      <c r="K165" s="55">
        <v>283</v>
      </c>
      <c r="M165" s="54" t="s">
        <v>6001</v>
      </c>
      <c r="N165" s="55">
        <v>9714</v>
      </c>
      <c r="O165" s="55">
        <v>9870</v>
      </c>
    </row>
    <row r="166" spans="1:15" x14ac:dyDescent="0.2">
      <c r="A166" s="54" t="s">
        <v>6002</v>
      </c>
      <c r="B166" s="55">
        <v>52</v>
      </c>
      <c r="C166" s="55">
        <v>57</v>
      </c>
      <c r="E166" s="54" t="s">
        <v>6002</v>
      </c>
      <c r="F166" s="55">
        <v>17189.5</v>
      </c>
      <c r="G166" s="55">
        <v>20424.757809999999</v>
      </c>
      <c r="I166" s="54" t="s">
        <v>6002</v>
      </c>
      <c r="J166" s="55">
        <v>289</v>
      </c>
      <c r="K166" s="55">
        <v>339</v>
      </c>
      <c r="M166" s="54" t="s">
        <v>6002</v>
      </c>
      <c r="N166" s="55">
        <v>9459</v>
      </c>
      <c r="O166" s="55">
        <v>10300</v>
      </c>
    </row>
    <row r="167" spans="1:15" x14ac:dyDescent="0.2">
      <c r="A167" s="54" t="s">
        <v>6003</v>
      </c>
      <c r="B167" s="55">
        <v>51</v>
      </c>
      <c r="C167" s="55">
        <v>62</v>
      </c>
      <c r="E167" s="54" t="s">
        <v>6003</v>
      </c>
      <c r="F167" s="55">
        <v>16924.8</v>
      </c>
      <c r="G167" s="55">
        <v>18046.810549999998</v>
      </c>
      <c r="I167" s="54" t="s">
        <v>6003</v>
      </c>
      <c r="J167" s="55">
        <v>301</v>
      </c>
      <c r="K167" s="55">
        <v>335</v>
      </c>
      <c r="M167" s="54" t="s">
        <v>6003</v>
      </c>
      <c r="N167" s="55">
        <v>5</v>
      </c>
      <c r="O167" s="55">
        <v>585</v>
      </c>
    </row>
    <row r="168" spans="1:15" x14ac:dyDescent="0.2">
      <c r="A168" s="54" t="s">
        <v>6004</v>
      </c>
      <c r="B168" s="55">
        <v>43</v>
      </c>
      <c r="C168" s="55">
        <v>53</v>
      </c>
      <c r="E168" s="54" t="s">
        <v>6004</v>
      </c>
      <c r="F168" s="55">
        <v>19927.599999999999</v>
      </c>
      <c r="G168" s="55">
        <v>16436.320309999999</v>
      </c>
      <c r="I168" s="54" t="s">
        <v>6004</v>
      </c>
      <c r="J168" s="55">
        <v>344</v>
      </c>
      <c r="K168" s="55">
        <v>361</v>
      </c>
      <c r="M168" s="54" t="s">
        <v>6004</v>
      </c>
      <c r="N168" s="55">
        <v>92</v>
      </c>
      <c r="O168" s="55">
        <v>509</v>
      </c>
    </row>
    <row r="169" spans="1:15" x14ac:dyDescent="0.2">
      <c r="A169" s="54" t="s">
        <v>6005</v>
      </c>
      <c r="B169" s="55">
        <v>31</v>
      </c>
      <c r="C169" s="55">
        <v>44</v>
      </c>
      <c r="E169" s="54" t="s">
        <v>6005</v>
      </c>
      <c r="F169" s="55">
        <v>9568.4</v>
      </c>
      <c r="G169" s="55">
        <v>11537.98242</v>
      </c>
      <c r="I169" s="54" t="s">
        <v>6005</v>
      </c>
      <c r="J169" s="55">
        <v>306</v>
      </c>
      <c r="K169" s="55">
        <v>301</v>
      </c>
      <c r="M169" s="54" t="s">
        <v>6005</v>
      </c>
      <c r="N169" s="55">
        <v>38</v>
      </c>
      <c r="O169" s="55">
        <v>830</v>
      </c>
    </row>
    <row r="170" spans="1:15" x14ac:dyDescent="0.2">
      <c r="A170" s="54" t="s">
        <v>6006</v>
      </c>
      <c r="B170" s="55">
        <v>13</v>
      </c>
      <c r="C170" s="55">
        <v>23</v>
      </c>
      <c r="E170" s="54" t="s">
        <v>6006</v>
      </c>
      <c r="F170" s="55">
        <v>2869.5</v>
      </c>
      <c r="G170" s="55">
        <v>5203.5747069999998</v>
      </c>
      <c r="I170" s="54" t="s">
        <v>6006</v>
      </c>
      <c r="J170" s="55">
        <v>43</v>
      </c>
      <c r="K170" s="55">
        <v>47</v>
      </c>
      <c r="M170" s="54" t="s">
        <v>6006</v>
      </c>
      <c r="N170" s="55">
        <v>41</v>
      </c>
      <c r="O170" s="55">
        <v>4640</v>
      </c>
    </row>
    <row r="171" spans="1:15" x14ac:dyDescent="0.2">
      <c r="A171" s="54" t="s">
        <v>6007</v>
      </c>
      <c r="B171" s="55">
        <v>90</v>
      </c>
      <c r="C171" s="55">
        <v>118</v>
      </c>
      <c r="E171" s="54" t="s">
        <v>6007</v>
      </c>
      <c r="F171" s="55">
        <v>33124.9</v>
      </c>
      <c r="G171" s="55">
        <v>39189.605470000002</v>
      </c>
      <c r="I171" s="54" t="s">
        <v>6007</v>
      </c>
      <c r="J171" s="55">
        <v>360</v>
      </c>
      <c r="K171" s="55">
        <v>305</v>
      </c>
      <c r="M171" s="54" t="s">
        <v>6007</v>
      </c>
      <c r="N171" s="55">
        <v>10937</v>
      </c>
      <c r="O171" s="55">
        <v>11100</v>
      </c>
    </row>
    <row r="172" spans="1:15" x14ac:dyDescent="0.2">
      <c r="A172" s="54" t="s">
        <v>6008</v>
      </c>
      <c r="B172" s="55">
        <v>85</v>
      </c>
      <c r="C172" s="55">
        <v>110</v>
      </c>
      <c r="E172" s="54" t="s">
        <v>6008</v>
      </c>
      <c r="F172" s="55">
        <v>39591.9</v>
      </c>
      <c r="G172" s="55">
        <v>43788.515630000002</v>
      </c>
      <c r="I172" s="54" t="s">
        <v>6008</v>
      </c>
      <c r="J172" s="55">
        <v>312</v>
      </c>
      <c r="K172" s="55">
        <v>323</v>
      </c>
      <c r="M172" s="54" t="s">
        <v>6008</v>
      </c>
      <c r="N172" s="55">
        <v>10088</v>
      </c>
      <c r="O172" s="55">
        <v>10100</v>
      </c>
    </row>
    <row r="173" spans="1:15" x14ac:dyDescent="0.2">
      <c r="A173" s="54" t="s">
        <v>6009</v>
      </c>
      <c r="B173" s="55">
        <v>84</v>
      </c>
      <c r="C173" s="55">
        <v>95</v>
      </c>
      <c r="E173" s="54" t="s">
        <v>6009</v>
      </c>
      <c r="F173" s="55">
        <v>32385.8</v>
      </c>
      <c r="G173" s="55">
        <v>35564.542970000002</v>
      </c>
      <c r="I173" s="54" t="s">
        <v>6009</v>
      </c>
      <c r="J173" s="55">
        <v>324</v>
      </c>
      <c r="K173" s="55">
        <v>324</v>
      </c>
      <c r="M173" s="54" t="s">
        <v>6009</v>
      </c>
      <c r="N173" s="55">
        <v>10264</v>
      </c>
      <c r="O173" s="55">
        <v>10300</v>
      </c>
    </row>
    <row r="174" spans="1:15" x14ac:dyDescent="0.2">
      <c r="A174" s="54" t="s">
        <v>6010</v>
      </c>
      <c r="B174" s="55">
        <v>94</v>
      </c>
      <c r="C174" s="55">
        <v>118</v>
      </c>
      <c r="E174" s="54" t="s">
        <v>6010</v>
      </c>
      <c r="F174" s="55">
        <v>33713.199999999997</v>
      </c>
      <c r="G174" s="55">
        <v>44172.246090000001</v>
      </c>
      <c r="I174" s="54" t="s">
        <v>6010</v>
      </c>
      <c r="J174" s="55">
        <v>245</v>
      </c>
      <c r="K174" s="55">
        <v>195</v>
      </c>
      <c r="M174" s="54" t="s">
        <v>6010</v>
      </c>
      <c r="N174" s="55">
        <v>9732</v>
      </c>
      <c r="O174" s="55">
        <v>9810</v>
      </c>
    </row>
    <row r="175" spans="1:15" x14ac:dyDescent="0.2">
      <c r="A175" s="54" t="s">
        <v>6011</v>
      </c>
      <c r="B175" s="55">
        <v>73</v>
      </c>
      <c r="C175" s="55">
        <v>89</v>
      </c>
      <c r="E175" s="54" t="s">
        <v>6011</v>
      </c>
      <c r="F175" s="55">
        <v>28318.5</v>
      </c>
      <c r="G175" s="55">
        <v>31381.333979999999</v>
      </c>
      <c r="I175" s="54" t="s">
        <v>6011</v>
      </c>
      <c r="J175" s="55">
        <v>248</v>
      </c>
      <c r="K175" s="55">
        <v>262</v>
      </c>
      <c r="M175" s="54" t="s">
        <v>6011</v>
      </c>
      <c r="N175" s="55">
        <v>9513</v>
      </c>
      <c r="O175" s="55">
        <v>9570</v>
      </c>
    </row>
    <row r="176" spans="1:15" x14ac:dyDescent="0.2">
      <c r="A176" s="54" t="s">
        <v>6012</v>
      </c>
      <c r="B176" s="55">
        <v>97</v>
      </c>
      <c r="C176" s="55">
        <v>111</v>
      </c>
      <c r="E176" s="54" t="s">
        <v>6012</v>
      </c>
      <c r="F176" s="55">
        <v>37653.699999999997</v>
      </c>
      <c r="G176" s="55">
        <v>41736.15625</v>
      </c>
      <c r="I176" s="54" t="s">
        <v>6012</v>
      </c>
      <c r="J176" s="55">
        <v>336</v>
      </c>
      <c r="K176" s="55">
        <v>334</v>
      </c>
      <c r="M176" s="54" t="s">
        <v>6012</v>
      </c>
      <c r="N176" s="55">
        <v>10319</v>
      </c>
      <c r="O176" s="55">
        <v>10500</v>
      </c>
    </row>
    <row r="177" spans="1:15" x14ac:dyDescent="0.2">
      <c r="A177" s="54" t="s">
        <v>6013</v>
      </c>
      <c r="B177" s="55">
        <v>77</v>
      </c>
      <c r="C177" s="55">
        <v>123</v>
      </c>
      <c r="E177" s="54" t="s">
        <v>6013</v>
      </c>
      <c r="F177" s="55">
        <v>28921.599999999999</v>
      </c>
      <c r="G177" s="55">
        <v>44378.644529999998</v>
      </c>
      <c r="I177" s="54" t="s">
        <v>6013</v>
      </c>
      <c r="J177" s="55">
        <v>367</v>
      </c>
      <c r="K177" s="55">
        <v>316</v>
      </c>
      <c r="M177" s="54" t="s">
        <v>6013</v>
      </c>
      <c r="N177" s="55">
        <v>10420</v>
      </c>
      <c r="O177" s="55">
        <v>10500</v>
      </c>
    </row>
    <row r="178" spans="1:15" x14ac:dyDescent="0.2">
      <c r="A178" s="54" t="s">
        <v>6014</v>
      </c>
      <c r="B178" s="55">
        <v>91</v>
      </c>
      <c r="C178" s="55">
        <v>156</v>
      </c>
      <c r="E178" s="54" t="s">
        <v>6014</v>
      </c>
      <c r="F178" s="55">
        <v>30978.3</v>
      </c>
      <c r="G178" s="55">
        <v>48544.410159999999</v>
      </c>
      <c r="I178" s="54" t="s">
        <v>6014</v>
      </c>
      <c r="J178" s="55">
        <v>428</v>
      </c>
      <c r="K178" s="55">
        <v>383</v>
      </c>
      <c r="M178" s="54" t="s">
        <v>6014</v>
      </c>
      <c r="N178" s="55">
        <v>10382</v>
      </c>
      <c r="O178" s="55">
        <v>10500</v>
      </c>
    </row>
    <row r="179" spans="1:15" x14ac:dyDescent="0.2">
      <c r="A179" s="54" t="s">
        <v>6015</v>
      </c>
      <c r="B179" s="55">
        <v>56</v>
      </c>
      <c r="C179" s="55">
        <v>66</v>
      </c>
      <c r="E179" s="54" t="s">
        <v>6015</v>
      </c>
      <c r="F179" s="55">
        <v>24425.5</v>
      </c>
      <c r="G179" s="55">
        <v>27137.078130000002</v>
      </c>
      <c r="I179" s="54" t="s">
        <v>6015</v>
      </c>
      <c r="J179" s="55">
        <v>457</v>
      </c>
      <c r="K179" s="55">
        <v>497</v>
      </c>
      <c r="M179" s="54" t="s">
        <v>6015</v>
      </c>
      <c r="N179" s="55">
        <v>10776</v>
      </c>
      <c r="O179" s="55">
        <v>11000</v>
      </c>
    </row>
    <row r="180" spans="1:15" x14ac:dyDescent="0.2">
      <c r="A180" s="54" t="s">
        <v>5675</v>
      </c>
      <c r="B180" s="55">
        <v>99</v>
      </c>
      <c r="C180" s="55">
        <v>133</v>
      </c>
      <c r="E180" s="54" t="s">
        <v>5675</v>
      </c>
      <c r="F180" s="55">
        <v>39502.5</v>
      </c>
      <c r="G180" s="55">
        <v>51079.335939999997</v>
      </c>
      <c r="I180" s="54" t="s">
        <v>5675</v>
      </c>
      <c r="J180" s="55">
        <v>325</v>
      </c>
      <c r="K180" s="55">
        <v>326</v>
      </c>
      <c r="M180" s="54" t="s">
        <v>5675</v>
      </c>
      <c r="N180" s="55">
        <v>9438</v>
      </c>
      <c r="O180" s="55">
        <v>9600</v>
      </c>
    </row>
    <row r="181" spans="1:15" x14ac:dyDescent="0.2">
      <c r="A181" s="54" t="s">
        <v>5685</v>
      </c>
      <c r="B181" s="55">
        <v>81</v>
      </c>
      <c r="C181" s="55">
        <v>134</v>
      </c>
      <c r="E181" s="54" t="s">
        <v>5685</v>
      </c>
      <c r="F181" s="55">
        <v>30194.5</v>
      </c>
      <c r="G181" s="55">
        <v>46061.8125</v>
      </c>
      <c r="I181" s="54" t="s">
        <v>5685</v>
      </c>
      <c r="J181" s="55">
        <v>473</v>
      </c>
      <c r="K181" s="55">
        <v>445</v>
      </c>
      <c r="M181" s="54" t="s">
        <v>5685</v>
      </c>
      <c r="N181" s="55">
        <v>10998</v>
      </c>
      <c r="O181" s="55">
        <v>11100</v>
      </c>
    </row>
    <row r="182" spans="1:15" x14ac:dyDescent="0.2">
      <c r="A182" s="54" t="s">
        <v>5695</v>
      </c>
      <c r="B182" s="55">
        <v>85</v>
      </c>
      <c r="C182" s="55">
        <v>110</v>
      </c>
      <c r="E182" s="54" t="s">
        <v>5695</v>
      </c>
      <c r="F182" s="55">
        <v>31566.6</v>
      </c>
      <c r="G182" s="55">
        <v>38326.21875</v>
      </c>
      <c r="I182" s="54" t="s">
        <v>5695</v>
      </c>
      <c r="J182" s="55">
        <v>403</v>
      </c>
      <c r="K182" s="55">
        <v>382</v>
      </c>
      <c r="M182" s="54" t="s">
        <v>5695</v>
      </c>
      <c r="N182" s="55">
        <v>9996</v>
      </c>
      <c r="O182" s="55">
        <v>10100</v>
      </c>
    </row>
    <row r="183" spans="1:15" x14ac:dyDescent="0.2">
      <c r="A183" s="54" t="s">
        <v>6016</v>
      </c>
      <c r="B183" s="55">
        <v>73</v>
      </c>
      <c r="C183" s="55">
        <v>136</v>
      </c>
      <c r="E183" s="54" t="s">
        <v>6016</v>
      </c>
      <c r="F183" s="55">
        <v>31116.6</v>
      </c>
      <c r="G183" s="55">
        <v>48576.386720000002</v>
      </c>
      <c r="I183" s="54" t="s">
        <v>6016</v>
      </c>
      <c r="J183" s="55">
        <v>455</v>
      </c>
      <c r="K183" s="55">
        <v>405</v>
      </c>
      <c r="M183" s="54" t="s">
        <v>6016</v>
      </c>
      <c r="N183" s="55">
        <v>10357</v>
      </c>
      <c r="O183" s="55">
        <v>10500</v>
      </c>
    </row>
    <row r="184" spans="1:15" x14ac:dyDescent="0.2">
      <c r="A184" s="54" t="s">
        <v>6017</v>
      </c>
      <c r="B184" s="55">
        <v>93</v>
      </c>
      <c r="C184" s="55">
        <v>100</v>
      </c>
      <c r="E184" s="54" t="s">
        <v>6017</v>
      </c>
      <c r="F184" s="55">
        <v>33127.199999999997</v>
      </c>
      <c r="G184" s="55">
        <v>35564.542970000002</v>
      </c>
      <c r="I184" s="54" t="s">
        <v>6017</v>
      </c>
      <c r="J184" s="55">
        <v>361</v>
      </c>
      <c r="K184" s="55">
        <v>372</v>
      </c>
      <c r="M184" s="54" t="s">
        <v>6017</v>
      </c>
      <c r="N184" s="55">
        <v>9496</v>
      </c>
      <c r="O184" s="55">
        <v>9990</v>
      </c>
    </row>
    <row r="185" spans="1:15" x14ac:dyDescent="0.2">
      <c r="A185" s="54" t="s">
        <v>6018</v>
      </c>
      <c r="B185" s="55">
        <v>86</v>
      </c>
      <c r="C185" s="55">
        <v>101</v>
      </c>
      <c r="E185" s="54" t="s">
        <v>6018</v>
      </c>
      <c r="F185" s="55">
        <v>35836.699999999997</v>
      </c>
      <c r="G185" s="55">
        <v>39983.222659999999</v>
      </c>
      <c r="I185" s="54" t="s">
        <v>6018</v>
      </c>
      <c r="J185" s="55">
        <v>342</v>
      </c>
      <c r="K185" s="55">
        <v>379</v>
      </c>
      <c r="M185" s="54" t="s">
        <v>6018</v>
      </c>
      <c r="N185" s="55">
        <v>9569</v>
      </c>
      <c r="O185" s="55">
        <v>9800</v>
      </c>
    </row>
    <row r="186" spans="1:15" x14ac:dyDescent="0.2">
      <c r="A186" s="54" t="s">
        <v>6019</v>
      </c>
      <c r="B186" s="55">
        <v>75</v>
      </c>
      <c r="C186" s="55">
        <v>90</v>
      </c>
      <c r="E186" s="54" t="s">
        <v>6019</v>
      </c>
      <c r="F186" s="55">
        <v>26226.799999999999</v>
      </c>
      <c r="G186" s="55">
        <v>30544.11133</v>
      </c>
      <c r="I186" s="54" t="s">
        <v>6019</v>
      </c>
      <c r="J186" s="55">
        <v>402</v>
      </c>
      <c r="K186" s="55">
        <v>428</v>
      </c>
      <c r="M186" s="54" t="s">
        <v>6019</v>
      </c>
      <c r="N186" s="55">
        <v>10410</v>
      </c>
      <c r="O186" s="55">
        <v>10700</v>
      </c>
    </row>
    <row r="187" spans="1:15" x14ac:dyDescent="0.2">
      <c r="A187" s="54" t="s">
        <v>6020</v>
      </c>
      <c r="B187" s="55">
        <v>87</v>
      </c>
      <c r="C187" s="55">
        <v>99</v>
      </c>
      <c r="E187" s="54" t="s">
        <v>6020</v>
      </c>
      <c r="F187" s="55">
        <v>35793.800000000003</v>
      </c>
      <c r="G187" s="55">
        <v>37515.15625</v>
      </c>
      <c r="I187" s="54" t="s">
        <v>6020</v>
      </c>
      <c r="J187" s="55">
        <v>320</v>
      </c>
      <c r="K187" s="55">
        <v>296</v>
      </c>
      <c r="M187" s="54" t="s">
        <v>6020</v>
      </c>
      <c r="N187" s="55">
        <v>9357</v>
      </c>
      <c r="O187" s="55">
        <v>9410</v>
      </c>
    </row>
    <row r="188" spans="1:15" x14ac:dyDescent="0.2">
      <c r="A188" s="54" t="s">
        <v>6021</v>
      </c>
      <c r="B188" s="55">
        <v>68</v>
      </c>
      <c r="C188" s="55">
        <v>102</v>
      </c>
      <c r="E188" s="54" t="s">
        <v>6021</v>
      </c>
      <c r="F188" s="55">
        <v>27615.4</v>
      </c>
      <c r="G188" s="55">
        <v>35579.078130000002</v>
      </c>
      <c r="I188" s="54" t="s">
        <v>6021</v>
      </c>
      <c r="J188" s="55">
        <v>354</v>
      </c>
      <c r="K188" s="55">
        <v>296</v>
      </c>
      <c r="M188" s="54" t="s">
        <v>6021</v>
      </c>
      <c r="N188" s="55">
        <v>9915</v>
      </c>
      <c r="O188" s="55">
        <v>10100</v>
      </c>
    </row>
    <row r="189" spans="1:15" x14ac:dyDescent="0.2">
      <c r="A189" s="54" t="s">
        <v>6022</v>
      </c>
      <c r="B189" s="55">
        <v>73</v>
      </c>
      <c r="C189" s="55">
        <v>107</v>
      </c>
      <c r="E189" s="54" t="s">
        <v>6022</v>
      </c>
      <c r="F189" s="55">
        <v>25405.7</v>
      </c>
      <c r="G189" s="55">
        <v>34890.113279999998</v>
      </c>
      <c r="I189" s="54" t="s">
        <v>6022</v>
      </c>
      <c r="J189" s="55">
        <v>323</v>
      </c>
      <c r="K189" s="55">
        <v>315</v>
      </c>
      <c r="M189" s="54" t="s">
        <v>6022</v>
      </c>
      <c r="N189" s="55">
        <v>9910</v>
      </c>
      <c r="O189" s="55">
        <v>10000</v>
      </c>
    </row>
    <row r="190" spans="1:15" x14ac:dyDescent="0.2">
      <c r="A190" s="54" t="s">
        <v>6023</v>
      </c>
      <c r="B190" s="55">
        <v>79</v>
      </c>
      <c r="C190" s="55">
        <v>106</v>
      </c>
      <c r="E190" s="54" t="s">
        <v>6023</v>
      </c>
      <c r="F190" s="55">
        <v>30398.3</v>
      </c>
      <c r="G190" s="55">
        <v>36750.609380000002</v>
      </c>
      <c r="I190" s="54" t="s">
        <v>6023</v>
      </c>
      <c r="J190" s="55">
        <v>329</v>
      </c>
      <c r="K190" s="55">
        <v>330</v>
      </c>
      <c r="M190" s="54" t="s">
        <v>6023</v>
      </c>
      <c r="N190" s="55">
        <v>5814</v>
      </c>
      <c r="O190" s="55">
        <v>10000</v>
      </c>
    </row>
    <row r="191" spans="1:15" x14ac:dyDescent="0.2">
      <c r="A191" s="54" t="s">
        <v>6024</v>
      </c>
      <c r="B191" s="55">
        <v>58</v>
      </c>
      <c r="C191" s="55">
        <v>84</v>
      </c>
      <c r="E191" s="54" t="s">
        <v>6024</v>
      </c>
      <c r="F191" s="55">
        <v>22526.9</v>
      </c>
      <c r="G191" s="55">
        <v>29828.984380000002</v>
      </c>
      <c r="I191" s="54" t="s">
        <v>6024</v>
      </c>
      <c r="J191" s="55">
        <v>308</v>
      </c>
      <c r="K191" s="55">
        <v>319</v>
      </c>
      <c r="M191" s="54" t="s">
        <v>6024</v>
      </c>
      <c r="N191" s="55">
        <v>584</v>
      </c>
      <c r="O191" s="55">
        <v>10200</v>
      </c>
    </row>
    <row r="192" spans="1:15" x14ac:dyDescent="0.2">
      <c r="A192" s="54" t="s">
        <v>6025</v>
      </c>
      <c r="B192" s="55">
        <v>60</v>
      </c>
      <c r="C192" s="55">
        <v>69</v>
      </c>
      <c r="E192" s="54" t="s">
        <v>6025</v>
      </c>
      <c r="F192" s="55">
        <v>26414.9</v>
      </c>
      <c r="G192" s="55">
        <v>23038.17383</v>
      </c>
      <c r="I192" s="54" t="s">
        <v>6025</v>
      </c>
      <c r="J192" s="55">
        <v>260</v>
      </c>
      <c r="K192" s="55">
        <v>245</v>
      </c>
      <c r="M192" s="54" t="s">
        <v>6025</v>
      </c>
      <c r="N192" s="55">
        <v>26</v>
      </c>
      <c r="O192" s="55">
        <v>7530</v>
      </c>
    </row>
    <row r="193" spans="1:15" x14ac:dyDescent="0.2">
      <c r="A193" s="54" t="s">
        <v>6026</v>
      </c>
      <c r="B193" s="55">
        <v>57</v>
      </c>
      <c r="C193" s="55">
        <v>66</v>
      </c>
      <c r="E193" s="54" t="s">
        <v>6026</v>
      </c>
      <c r="F193" s="55">
        <v>24940.5</v>
      </c>
      <c r="G193" s="55">
        <v>24439.359380000002</v>
      </c>
      <c r="I193" s="54" t="s">
        <v>6026</v>
      </c>
      <c r="J193" s="55">
        <v>275</v>
      </c>
      <c r="K193" s="55">
        <v>277</v>
      </c>
      <c r="M193" s="54" t="s">
        <v>6026</v>
      </c>
      <c r="N193" s="55">
        <v>654</v>
      </c>
      <c r="O193" s="55">
        <v>9540</v>
      </c>
    </row>
    <row r="194" spans="1:15" x14ac:dyDescent="0.2">
      <c r="A194" s="54" t="s">
        <v>6027</v>
      </c>
      <c r="B194" s="55">
        <v>17</v>
      </c>
      <c r="C194" s="55">
        <v>27</v>
      </c>
      <c r="E194" s="54" t="s">
        <v>6027</v>
      </c>
      <c r="F194" s="55">
        <v>3170.6</v>
      </c>
      <c r="G194" s="55">
        <v>5337.2978519999997</v>
      </c>
      <c r="I194" s="54" t="s">
        <v>6027</v>
      </c>
      <c r="J194" s="55">
        <v>155</v>
      </c>
      <c r="K194" s="55">
        <v>149</v>
      </c>
      <c r="M194" s="54" t="s">
        <v>6027</v>
      </c>
      <c r="N194" s="55">
        <v>133</v>
      </c>
      <c r="O194" s="55">
        <v>8310</v>
      </c>
    </row>
    <row r="195" spans="1:15" x14ac:dyDescent="0.2">
      <c r="A195" s="54" t="s">
        <v>6028</v>
      </c>
      <c r="B195" s="55">
        <v>86</v>
      </c>
      <c r="C195" s="55">
        <v>129</v>
      </c>
      <c r="E195" s="54" t="s">
        <v>6028</v>
      </c>
      <c r="F195" s="55">
        <v>31792</v>
      </c>
      <c r="G195" s="55">
        <v>45082.144529999998</v>
      </c>
      <c r="I195" s="54" t="s">
        <v>6028</v>
      </c>
      <c r="J195" s="55">
        <v>309</v>
      </c>
      <c r="K195" s="55">
        <v>263</v>
      </c>
      <c r="M195" s="54" t="s">
        <v>6028</v>
      </c>
      <c r="N195" s="55">
        <v>10717</v>
      </c>
      <c r="O195" s="55">
        <v>11000</v>
      </c>
    </row>
    <row r="196" spans="1:15" x14ac:dyDescent="0.2">
      <c r="A196" s="54" t="s">
        <v>6029</v>
      </c>
      <c r="B196" s="55">
        <v>76</v>
      </c>
      <c r="C196" s="55">
        <v>114</v>
      </c>
      <c r="E196" s="54" t="s">
        <v>6029</v>
      </c>
      <c r="F196" s="55">
        <v>35263.599999999999</v>
      </c>
      <c r="G196" s="55">
        <v>46489.144529999998</v>
      </c>
      <c r="I196" s="54" t="s">
        <v>6029</v>
      </c>
      <c r="J196" s="55">
        <v>371</v>
      </c>
      <c r="K196" s="55">
        <v>330</v>
      </c>
      <c r="M196" s="54" t="s">
        <v>6029</v>
      </c>
      <c r="N196" s="55">
        <v>11497</v>
      </c>
      <c r="O196" s="55">
        <v>11400</v>
      </c>
    </row>
    <row r="197" spans="1:15" x14ac:dyDescent="0.2">
      <c r="A197" s="54" t="s">
        <v>6030</v>
      </c>
      <c r="B197" s="55">
        <v>57</v>
      </c>
      <c r="C197" s="55">
        <v>72</v>
      </c>
      <c r="E197" s="54" t="s">
        <v>6030</v>
      </c>
      <c r="F197" s="55">
        <v>18042.400000000001</v>
      </c>
      <c r="G197" s="55">
        <v>21023.605469999999</v>
      </c>
      <c r="I197" s="54" t="s">
        <v>6030</v>
      </c>
      <c r="J197" s="55">
        <v>302</v>
      </c>
      <c r="K197" s="55">
        <v>321</v>
      </c>
      <c r="M197" s="54" t="s">
        <v>6030</v>
      </c>
      <c r="N197" s="55">
        <v>10273</v>
      </c>
      <c r="O197" s="55">
        <v>10700</v>
      </c>
    </row>
    <row r="198" spans="1:15" x14ac:dyDescent="0.2">
      <c r="A198" s="54" t="s">
        <v>6031</v>
      </c>
      <c r="B198" s="55">
        <v>91</v>
      </c>
      <c r="C198" s="55">
        <v>120</v>
      </c>
      <c r="E198" s="54" t="s">
        <v>6031</v>
      </c>
      <c r="F198" s="55">
        <v>33741.699999999997</v>
      </c>
      <c r="G198" s="55">
        <v>43300.136720000002</v>
      </c>
      <c r="I198" s="54" t="s">
        <v>6031</v>
      </c>
      <c r="J198" s="55">
        <v>333</v>
      </c>
      <c r="K198" s="55">
        <v>312</v>
      </c>
      <c r="M198" s="54" t="s">
        <v>6031</v>
      </c>
      <c r="N198" s="55">
        <v>10355</v>
      </c>
      <c r="O198" s="55">
        <v>10400</v>
      </c>
    </row>
    <row r="199" spans="1:15" x14ac:dyDescent="0.2">
      <c r="A199" s="54" t="s">
        <v>6032</v>
      </c>
      <c r="B199" s="55">
        <v>58</v>
      </c>
      <c r="C199" s="55">
        <v>79</v>
      </c>
      <c r="E199" s="54" t="s">
        <v>6032</v>
      </c>
      <c r="F199" s="55">
        <v>19863.5</v>
      </c>
      <c r="G199" s="55">
        <v>24398.660159999999</v>
      </c>
      <c r="I199" s="54" t="s">
        <v>6032</v>
      </c>
      <c r="J199" s="55">
        <v>347</v>
      </c>
      <c r="K199" s="55">
        <v>341</v>
      </c>
      <c r="M199" s="54" t="s">
        <v>6032</v>
      </c>
      <c r="N199" s="55">
        <v>10503</v>
      </c>
      <c r="O199" s="55">
        <v>10600</v>
      </c>
    </row>
    <row r="200" spans="1:15" x14ac:dyDescent="0.2">
      <c r="A200" s="54" t="s">
        <v>6033</v>
      </c>
      <c r="B200" s="55">
        <v>52</v>
      </c>
      <c r="C200" s="55">
        <v>86</v>
      </c>
      <c r="E200" s="54" t="s">
        <v>6033</v>
      </c>
      <c r="F200" s="55">
        <v>18487.7</v>
      </c>
      <c r="G200" s="55">
        <v>26590.558590000001</v>
      </c>
      <c r="I200" s="54" t="s">
        <v>6033</v>
      </c>
      <c r="J200" s="55">
        <v>285</v>
      </c>
      <c r="K200" s="55">
        <v>264</v>
      </c>
      <c r="M200" s="54" t="s">
        <v>6033</v>
      </c>
      <c r="N200" s="55">
        <v>10809</v>
      </c>
      <c r="O200" s="55">
        <v>11000</v>
      </c>
    </row>
    <row r="201" spans="1:15" x14ac:dyDescent="0.2">
      <c r="A201" s="54" t="s">
        <v>6034</v>
      </c>
      <c r="B201" s="55">
        <v>59</v>
      </c>
      <c r="C201" s="55">
        <v>87</v>
      </c>
      <c r="E201" s="54" t="s">
        <v>6034</v>
      </c>
      <c r="F201" s="55">
        <v>28567.5</v>
      </c>
      <c r="G201" s="55">
        <v>35518.03125</v>
      </c>
      <c r="I201" s="54" t="s">
        <v>6034</v>
      </c>
      <c r="J201" s="55">
        <v>357</v>
      </c>
      <c r="K201" s="55">
        <v>314</v>
      </c>
      <c r="M201" s="54" t="s">
        <v>6034</v>
      </c>
      <c r="N201" s="55">
        <v>10978</v>
      </c>
      <c r="O201" s="55">
        <v>11200</v>
      </c>
    </row>
    <row r="202" spans="1:15" x14ac:dyDescent="0.2">
      <c r="A202" s="54" t="s">
        <v>6035</v>
      </c>
      <c r="B202" s="55">
        <v>75</v>
      </c>
      <c r="C202" s="55">
        <v>106</v>
      </c>
      <c r="E202" s="54" t="s">
        <v>6035</v>
      </c>
      <c r="F202" s="55">
        <v>24617.7</v>
      </c>
      <c r="G202" s="55">
        <v>33442.414060000003</v>
      </c>
      <c r="I202" s="54" t="s">
        <v>6035</v>
      </c>
      <c r="J202" s="55">
        <v>313</v>
      </c>
      <c r="K202" s="55">
        <v>293</v>
      </c>
      <c r="M202" s="54" t="s">
        <v>6035</v>
      </c>
      <c r="N202" s="55">
        <v>10005</v>
      </c>
      <c r="O202" s="55">
        <v>10100</v>
      </c>
    </row>
    <row r="203" spans="1:15" x14ac:dyDescent="0.2">
      <c r="A203" s="54" t="s">
        <v>6036</v>
      </c>
      <c r="B203" s="55">
        <v>64</v>
      </c>
      <c r="C203" s="55">
        <v>90</v>
      </c>
      <c r="E203" s="54" t="s">
        <v>6036</v>
      </c>
      <c r="F203" s="55">
        <v>22473.9</v>
      </c>
      <c r="G203" s="55">
        <v>26599.279299999998</v>
      </c>
      <c r="I203" s="54" t="s">
        <v>6036</v>
      </c>
      <c r="J203" s="55">
        <v>419</v>
      </c>
      <c r="K203" s="55">
        <v>459</v>
      </c>
      <c r="M203" s="54" t="s">
        <v>6036</v>
      </c>
      <c r="N203" s="55">
        <v>1074</v>
      </c>
      <c r="O203" s="55">
        <v>10700</v>
      </c>
    </row>
    <row r="204" spans="1:15" x14ac:dyDescent="0.2">
      <c r="A204" s="54" t="s">
        <v>6037</v>
      </c>
      <c r="B204" s="55">
        <v>61</v>
      </c>
      <c r="C204" s="55">
        <v>90</v>
      </c>
      <c r="E204" s="54" t="s">
        <v>6037</v>
      </c>
      <c r="F204" s="55">
        <v>24757</v>
      </c>
      <c r="G204" s="55">
        <v>31642.966799999998</v>
      </c>
      <c r="I204" s="54" t="s">
        <v>6037</v>
      </c>
      <c r="J204" s="55">
        <v>459</v>
      </c>
      <c r="K204" s="55">
        <v>493</v>
      </c>
      <c r="M204" s="54" t="s">
        <v>6037</v>
      </c>
      <c r="N204" s="55">
        <v>3128</v>
      </c>
      <c r="O204" s="55">
        <v>10700</v>
      </c>
    </row>
    <row r="205" spans="1:15" x14ac:dyDescent="0.2">
      <c r="A205" s="54" t="s">
        <v>6038</v>
      </c>
      <c r="B205" s="55">
        <v>59</v>
      </c>
      <c r="C205" s="55">
        <v>68</v>
      </c>
      <c r="E205" s="54" t="s">
        <v>6038</v>
      </c>
      <c r="F205" s="55">
        <v>25973.200000000001</v>
      </c>
      <c r="G205" s="55">
        <v>19918.935549999998</v>
      </c>
      <c r="I205" s="54" t="s">
        <v>6038</v>
      </c>
      <c r="J205" s="55">
        <v>400</v>
      </c>
      <c r="K205" s="55">
        <v>425</v>
      </c>
      <c r="M205" s="54" t="s">
        <v>6038</v>
      </c>
      <c r="N205" s="55">
        <v>59</v>
      </c>
      <c r="O205" s="55">
        <v>5550</v>
      </c>
    </row>
    <row r="206" spans="1:15" x14ac:dyDescent="0.2">
      <c r="A206" s="54" t="s">
        <v>6039</v>
      </c>
      <c r="B206" s="55">
        <v>63</v>
      </c>
      <c r="C206" s="55">
        <v>122</v>
      </c>
      <c r="E206" s="54" t="s">
        <v>6039</v>
      </c>
      <c r="F206" s="55">
        <v>20623.7</v>
      </c>
      <c r="G206" s="55">
        <v>45899.019529999998</v>
      </c>
      <c r="I206" s="54" t="s">
        <v>6039</v>
      </c>
      <c r="J206" s="55">
        <v>502</v>
      </c>
      <c r="K206" s="55">
        <v>490</v>
      </c>
      <c r="M206" s="54" t="s">
        <v>6039</v>
      </c>
      <c r="N206" s="55">
        <v>3890</v>
      </c>
      <c r="O206" s="55">
        <v>10500</v>
      </c>
    </row>
    <row r="207" spans="1:15" x14ac:dyDescent="0.2">
      <c r="A207" s="54" t="s">
        <v>6040</v>
      </c>
      <c r="B207" s="55">
        <v>75</v>
      </c>
      <c r="C207" s="55">
        <v>111</v>
      </c>
      <c r="E207" s="54" t="s">
        <v>6040</v>
      </c>
      <c r="F207" s="55">
        <v>28188.5</v>
      </c>
      <c r="G207" s="55">
        <v>37797.140630000002</v>
      </c>
      <c r="I207" s="54" t="s">
        <v>6040</v>
      </c>
      <c r="J207" s="55">
        <v>435</v>
      </c>
      <c r="K207" s="55">
        <v>428</v>
      </c>
      <c r="M207" s="54" t="s">
        <v>6040</v>
      </c>
      <c r="N207" s="55">
        <v>10712</v>
      </c>
      <c r="O207" s="55">
        <v>11100</v>
      </c>
    </row>
    <row r="208" spans="1:15" x14ac:dyDescent="0.2">
      <c r="A208" s="54" t="s">
        <v>6041</v>
      </c>
      <c r="B208" s="55">
        <v>64</v>
      </c>
      <c r="C208" s="55">
        <v>89</v>
      </c>
      <c r="E208" s="54" t="s">
        <v>6041</v>
      </c>
      <c r="F208" s="55">
        <v>22190.400000000001</v>
      </c>
      <c r="G208" s="55">
        <v>30581.902340000001</v>
      </c>
      <c r="I208" s="54" t="s">
        <v>6041</v>
      </c>
      <c r="J208" s="55">
        <v>405</v>
      </c>
      <c r="K208" s="55">
        <v>409</v>
      </c>
      <c r="M208" s="54" t="s">
        <v>6041</v>
      </c>
      <c r="N208" s="55">
        <v>10951</v>
      </c>
      <c r="O208" s="55">
        <v>11100</v>
      </c>
    </row>
    <row r="209" spans="1:15" x14ac:dyDescent="0.2">
      <c r="A209" s="54" t="s">
        <v>6042</v>
      </c>
      <c r="B209" s="55">
        <v>76</v>
      </c>
      <c r="C209" s="55">
        <v>93</v>
      </c>
      <c r="E209" s="54" t="s">
        <v>6042</v>
      </c>
      <c r="F209" s="55">
        <v>26766.2</v>
      </c>
      <c r="G209" s="55">
        <v>31026.677729999999</v>
      </c>
      <c r="I209" s="54" t="s">
        <v>6042</v>
      </c>
      <c r="J209" s="55">
        <v>431</v>
      </c>
      <c r="K209" s="55">
        <v>441</v>
      </c>
      <c r="M209" s="54" t="s">
        <v>6042</v>
      </c>
      <c r="N209" s="55">
        <v>10499</v>
      </c>
      <c r="O209" s="55">
        <v>10700</v>
      </c>
    </row>
    <row r="210" spans="1:15" x14ac:dyDescent="0.2">
      <c r="A210" s="54" t="s">
        <v>6043</v>
      </c>
      <c r="B210" s="55">
        <v>73</v>
      </c>
      <c r="C210" s="55">
        <v>99</v>
      </c>
      <c r="E210" s="54" t="s">
        <v>6043</v>
      </c>
      <c r="F210" s="55">
        <v>28339.7</v>
      </c>
      <c r="G210" s="55">
        <v>36087.808590000001</v>
      </c>
      <c r="I210" s="54" t="s">
        <v>6043</v>
      </c>
      <c r="J210" s="55">
        <v>394</v>
      </c>
      <c r="K210" s="55">
        <v>381</v>
      </c>
      <c r="M210" s="54" t="s">
        <v>6043</v>
      </c>
      <c r="N210" s="55">
        <v>10696</v>
      </c>
      <c r="O210" s="55">
        <v>11000</v>
      </c>
    </row>
    <row r="211" spans="1:15" x14ac:dyDescent="0.2">
      <c r="A211" s="54" t="s">
        <v>6044</v>
      </c>
      <c r="B211" s="55">
        <v>61</v>
      </c>
      <c r="C211" s="55">
        <v>131</v>
      </c>
      <c r="E211" s="54" t="s">
        <v>6044</v>
      </c>
      <c r="F211" s="55">
        <v>29408</v>
      </c>
      <c r="G211" s="55">
        <v>45550.175779999998</v>
      </c>
      <c r="I211" s="54" t="s">
        <v>6044</v>
      </c>
      <c r="J211" s="55">
        <v>401</v>
      </c>
      <c r="K211" s="55">
        <v>395</v>
      </c>
      <c r="M211" s="54" t="s">
        <v>6044</v>
      </c>
      <c r="N211" s="55">
        <v>12435</v>
      </c>
      <c r="O211" s="55">
        <v>11100</v>
      </c>
    </row>
    <row r="212" spans="1:15" x14ac:dyDescent="0.2">
      <c r="A212" s="54" t="s">
        <v>6045</v>
      </c>
      <c r="B212" s="55">
        <v>77</v>
      </c>
      <c r="C212" s="55">
        <v>102</v>
      </c>
      <c r="E212" s="54" t="s">
        <v>6045</v>
      </c>
      <c r="F212" s="55">
        <v>35866.699999999997</v>
      </c>
      <c r="G212" s="55">
        <v>47471.71875</v>
      </c>
      <c r="I212" s="54" t="s">
        <v>6045</v>
      </c>
      <c r="J212" s="55">
        <v>303</v>
      </c>
      <c r="K212" s="55">
        <v>280</v>
      </c>
      <c r="M212" s="54" t="s">
        <v>6045</v>
      </c>
      <c r="N212" s="55">
        <v>9442</v>
      </c>
      <c r="O212" s="55">
        <v>9780</v>
      </c>
    </row>
    <row r="213" spans="1:15" x14ac:dyDescent="0.2">
      <c r="A213" s="54" t="s">
        <v>6046</v>
      </c>
      <c r="B213" s="55">
        <v>65</v>
      </c>
      <c r="C213" s="55">
        <v>86</v>
      </c>
      <c r="E213" s="54" t="s">
        <v>6046</v>
      </c>
      <c r="F213" s="55">
        <v>21973.200000000001</v>
      </c>
      <c r="G213" s="55">
        <v>30547.019530000001</v>
      </c>
      <c r="I213" s="54" t="s">
        <v>6046</v>
      </c>
      <c r="J213" s="55">
        <v>292</v>
      </c>
      <c r="K213" s="55">
        <v>309</v>
      </c>
      <c r="M213" s="54" t="s">
        <v>6046</v>
      </c>
      <c r="N213" s="55">
        <v>10649</v>
      </c>
      <c r="O213" s="55">
        <v>10800</v>
      </c>
    </row>
    <row r="214" spans="1:15" x14ac:dyDescent="0.2">
      <c r="A214" s="54" t="s">
        <v>6047</v>
      </c>
      <c r="B214" s="55">
        <v>36</v>
      </c>
      <c r="C214" s="55">
        <v>64</v>
      </c>
      <c r="E214" s="54" t="s">
        <v>6047</v>
      </c>
      <c r="F214" s="55">
        <v>15053.4</v>
      </c>
      <c r="G214" s="55">
        <v>24392.847659999999</v>
      </c>
      <c r="I214" s="54" t="s">
        <v>6047</v>
      </c>
      <c r="J214" s="55">
        <v>283</v>
      </c>
      <c r="K214" s="55">
        <v>284</v>
      </c>
      <c r="M214" s="54" t="s">
        <v>6047</v>
      </c>
      <c r="N214" s="55">
        <v>5665</v>
      </c>
      <c r="O214" s="55">
        <v>10500</v>
      </c>
    </row>
    <row r="215" spans="1:15" x14ac:dyDescent="0.2">
      <c r="A215" s="54" t="s">
        <v>6048</v>
      </c>
      <c r="B215" s="55">
        <v>66</v>
      </c>
      <c r="C215" s="55">
        <v>76</v>
      </c>
      <c r="E215" s="54" t="s">
        <v>6048</v>
      </c>
      <c r="F215" s="55">
        <v>32388.6</v>
      </c>
      <c r="G215" s="55">
        <v>34192.429689999997</v>
      </c>
      <c r="I215" s="54" t="s">
        <v>6048</v>
      </c>
      <c r="J215" s="55">
        <v>300</v>
      </c>
      <c r="K215" s="55">
        <v>292</v>
      </c>
      <c r="M215" s="54" t="s">
        <v>6048</v>
      </c>
      <c r="N215" s="55">
        <v>633</v>
      </c>
      <c r="O215" s="55">
        <v>8990</v>
      </c>
    </row>
    <row r="216" spans="1:15" x14ac:dyDescent="0.2">
      <c r="A216" s="54" t="s">
        <v>6049</v>
      </c>
      <c r="B216" s="55">
        <v>50</v>
      </c>
      <c r="C216" s="55">
        <v>77</v>
      </c>
      <c r="E216" s="54" t="s">
        <v>6049</v>
      </c>
      <c r="F216" s="55">
        <v>20510.3</v>
      </c>
      <c r="G216" s="55">
        <v>28453.960940000001</v>
      </c>
      <c r="I216" s="54" t="s">
        <v>6049</v>
      </c>
      <c r="J216" s="55">
        <v>387</v>
      </c>
      <c r="K216" s="55">
        <v>398</v>
      </c>
      <c r="M216" s="54" t="s">
        <v>6049</v>
      </c>
      <c r="N216" s="55">
        <v>3347</v>
      </c>
      <c r="O216" s="55">
        <v>5480</v>
      </c>
    </row>
    <row r="217" spans="1:15" x14ac:dyDescent="0.2">
      <c r="A217" s="54" t="s">
        <v>6050</v>
      </c>
      <c r="B217" s="55">
        <v>39</v>
      </c>
      <c r="C217" s="55">
        <v>59</v>
      </c>
      <c r="E217" s="54" t="s">
        <v>6050</v>
      </c>
      <c r="F217" s="55">
        <v>20180.2</v>
      </c>
      <c r="G217" s="55">
        <v>23256.199219999999</v>
      </c>
      <c r="I217" s="54" t="s">
        <v>6050</v>
      </c>
      <c r="J217" s="55">
        <v>263</v>
      </c>
      <c r="K217" s="55">
        <v>249</v>
      </c>
      <c r="M217" s="54" t="s">
        <v>6050</v>
      </c>
      <c r="N217" s="55">
        <v>37</v>
      </c>
      <c r="O217" s="55">
        <v>1700</v>
      </c>
    </row>
    <row r="218" spans="1:15" x14ac:dyDescent="0.2">
      <c r="A218" s="54" t="s">
        <v>6051</v>
      </c>
      <c r="B218" s="55">
        <v>30</v>
      </c>
      <c r="C218" s="55">
        <v>50</v>
      </c>
      <c r="E218" s="54" t="s">
        <v>6051</v>
      </c>
      <c r="F218" s="55">
        <v>6029</v>
      </c>
      <c r="G218" s="55">
        <v>10003.07324</v>
      </c>
      <c r="I218" s="54" t="s">
        <v>6051</v>
      </c>
      <c r="J218" s="55">
        <v>165</v>
      </c>
      <c r="K218" s="55">
        <v>184</v>
      </c>
      <c r="M218" s="54" t="s">
        <v>6051</v>
      </c>
      <c r="N218" s="55">
        <v>8690</v>
      </c>
      <c r="O218" s="55">
        <v>8620</v>
      </c>
    </row>
    <row r="219" spans="1:15" x14ac:dyDescent="0.2">
      <c r="A219" s="54" t="s">
        <v>6052</v>
      </c>
      <c r="B219" s="55">
        <v>83</v>
      </c>
      <c r="C219" s="55">
        <v>131</v>
      </c>
      <c r="E219" s="54" t="s">
        <v>6052</v>
      </c>
      <c r="F219" s="55">
        <v>32357.7</v>
      </c>
      <c r="G219" s="55">
        <v>47061.828130000002</v>
      </c>
      <c r="I219" s="54" t="s">
        <v>6052</v>
      </c>
      <c r="J219" s="55">
        <v>299</v>
      </c>
      <c r="K219" s="55">
        <v>272</v>
      </c>
      <c r="M219" s="54" t="s">
        <v>6052</v>
      </c>
      <c r="N219" s="55">
        <v>10870</v>
      </c>
      <c r="O219" s="55">
        <v>11100</v>
      </c>
    </row>
    <row r="220" spans="1:15" x14ac:dyDescent="0.2">
      <c r="A220" s="54" t="s">
        <v>6053</v>
      </c>
      <c r="B220" s="55">
        <v>93</v>
      </c>
      <c r="C220" s="55">
        <v>132</v>
      </c>
      <c r="E220" s="54" t="s">
        <v>6053</v>
      </c>
      <c r="F220" s="55">
        <v>33610.300000000003</v>
      </c>
      <c r="G220" s="55">
        <v>44509.460939999997</v>
      </c>
      <c r="I220" s="54" t="s">
        <v>6053</v>
      </c>
      <c r="J220" s="55">
        <v>290</v>
      </c>
      <c r="K220" s="55">
        <v>248</v>
      </c>
      <c r="M220" s="54" t="s">
        <v>6053</v>
      </c>
      <c r="N220" s="55">
        <v>10113</v>
      </c>
      <c r="O220" s="55">
        <v>9980</v>
      </c>
    </row>
    <row r="221" spans="1:15" x14ac:dyDescent="0.2">
      <c r="A221" s="54" t="s">
        <v>6054</v>
      </c>
      <c r="B221" s="55">
        <v>70</v>
      </c>
      <c r="C221" s="55">
        <v>92</v>
      </c>
      <c r="E221" s="54" t="s">
        <v>6054</v>
      </c>
      <c r="F221" s="55">
        <v>26029.5</v>
      </c>
      <c r="G221" s="55">
        <v>33962.773439999997</v>
      </c>
      <c r="I221" s="54" t="s">
        <v>6054</v>
      </c>
      <c r="J221" s="55">
        <v>275</v>
      </c>
      <c r="K221" s="55">
        <v>300</v>
      </c>
      <c r="M221" s="54" t="s">
        <v>6054</v>
      </c>
      <c r="N221" s="55">
        <v>10152</v>
      </c>
      <c r="O221" s="55">
        <v>10200</v>
      </c>
    </row>
    <row r="222" spans="1:15" x14ac:dyDescent="0.2">
      <c r="A222" s="54" t="s">
        <v>6055</v>
      </c>
      <c r="B222" s="55">
        <v>54</v>
      </c>
      <c r="C222" s="55">
        <v>66</v>
      </c>
      <c r="E222" s="54" t="s">
        <v>6055</v>
      </c>
      <c r="F222" s="55">
        <v>22749.599999999999</v>
      </c>
      <c r="G222" s="55">
        <v>31497.615229999999</v>
      </c>
      <c r="I222" s="54" t="s">
        <v>6055</v>
      </c>
      <c r="J222" s="55">
        <v>283</v>
      </c>
      <c r="K222" s="55">
        <v>302</v>
      </c>
      <c r="M222" s="54" t="s">
        <v>6055</v>
      </c>
      <c r="N222" s="55">
        <v>10986</v>
      </c>
      <c r="O222" s="55">
        <v>11100</v>
      </c>
    </row>
    <row r="223" spans="1:15" x14ac:dyDescent="0.2">
      <c r="A223" s="54" t="s">
        <v>6056</v>
      </c>
      <c r="B223" s="55">
        <v>61</v>
      </c>
      <c r="C223" s="55">
        <v>72</v>
      </c>
      <c r="E223" s="54" t="s">
        <v>6056</v>
      </c>
      <c r="F223" s="55">
        <v>28246.1</v>
      </c>
      <c r="G223" s="55">
        <v>33471.484380000002</v>
      </c>
      <c r="I223" s="54" t="s">
        <v>6056</v>
      </c>
      <c r="J223" s="55">
        <v>260</v>
      </c>
      <c r="K223" s="55">
        <v>259</v>
      </c>
      <c r="M223" s="54" t="s">
        <v>6056</v>
      </c>
      <c r="N223" s="55">
        <v>10205</v>
      </c>
      <c r="O223" s="55">
        <v>10300</v>
      </c>
    </row>
    <row r="224" spans="1:15" x14ac:dyDescent="0.2">
      <c r="A224" s="54" t="s">
        <v>6057</v>
      </c>
      <c r="B224" s="55">
        <v>55</v>
      </c>
      <c r="C224" s="55">
        <v>83</v>
      </c>
      <c r="E224" s="54" t="s">
        <v>6057</v>
      </c>
      <c r="F224" s="55">
        <v>20123.5</v>
      </c>
      <c r="G224" s="55">
        <v>26264.970700000002</v>
      </c>
      <c r="I224" s="54" t="s">
        <v>6057</v>
      </c>
      <c r="J224" s="55">
        <v>316</v>
      </c>
      <c r="K224" s="55">
        <v>325</v>
      </c>
      <c r="M224" s="54" t="s">
        <v>6057</v>
      </c>
      <c r="N224" s="55">
        <v>10627</v>
      </c>
      <c r="O224" s="55">
        <v>10700</v>
      </c>
    </row>
    <row r="225" spans="1:15" x14ac:dyDescent="0.2">
      <c r="A225" s="54" t="s">
        <v>6058</v>
      </c>
      <c r="B225" s="55">
        <v>63</v>
      </c>
      <c r="C225" s="55">
        <v>93</v>
      </c>
      <c r="E225" s="54" t="s">
        <v>6058</v>
      </c>
      <c r="F225" s="55">
        <v>18594.2</v>
      </c>
      <c r="G225" s="55">
        <v>31529.59375</v>
      </c>
      <c r="I225" s="54" t="s">
        <v>6058</v>
      </c>
      <c r="J225" s="55">
        <v>362</v>
      </c>
      <c r="K225" s="55">
        <v>394</v>
      </c>
      <c r="M225" s="54" t="s">
        <v>6058</v>
      </c>
      <c r="N225" s="55">
        <v>11630</v>
      </c>
      <c r="O225" s="55">
        <v>11800</v>
      </c>
    </row>
    <row r="226" spans="1:15" x14ac:dyDescent="0.2">
      <c r="A226" s="54" t="s">
        <v>6059</v>
      </c>
      <c r="B226" s="55">
        <v>74</v>
      </c>
      <c r="C226" s="55">
        <v>103</v>
      </c>
      <c r="E226" s="54" t="s">
        <v>6059</v>
      </c>
      <c r="F226" s="55">
        <v>26262.3</v>
      </c>
      <c r="G226" s="55">
        <v>36427.929689999997</v>
      </c>
      <c r="I226" s="54" t="s">
        <v>6059</v>
      </c>
      <c r="J226" s="55">
        <v>285</v>
      </c>
      <c r="K226" s="55">
        <v>298</v>
      </c>
      <c r="M226" s="54" t="s">
        <v>6059</v>
      </c>
      <c r="N226" s="55">
        <v>10004</v>
      </c>
      <c r="O226" s="55">
        <v>10100</v>
      </c>
    </row>
    <row r="227" spans="1:15" x14ac:dyDescent="0.2">
      <c r="A227" s="54" t="s">
        <v>6060</v>
      </c>
      <c r="B227" s="55">
        <v>82</v>
      </c>
      <c r="C227" s="55">
        <v>117</v>
      </c>
      <c r="E227" s="54" t="s">
        <v>6060</v>
      </c>
      <c r="F227" s="55">
        <v>31533.8</v>
      </c>
      <c r="G227" s="55">
        <v>40785.5625</v>
      </c>
      <c r="I227" s="54" t="s">
        <v>6060</v>
      </c>
      <c r="J227" s="55">
        <v>413</v>
      </c>
      <c r="K227" s="55">
        <v>429</v>
      </c>
      <c r="M227" s="54" t="s">
        <v>6060</v>
      </c>
      <c r="N227" s="55">
        <v>2309</v>
      </c>
      <c r="O227" s="55">
        <v>10600</v>
      </c>
    </row>
    <row r="228" spans="1:15" x14ac:dyDescent="0.2">
      <c r="A228" s="54" t="s">
        <v>6061</v>
      </c>
      <c r="B228" s="55">
        <v>68</v>
      </c>
      <c r="C228" s="55">
        <v>90</v>
      </c>
      <c r="E228" s="54" t="s">
        <v>6061</v>
      </c>
      <c r="F228" s="55">
        <v>20542.099999999999</v>
      </c>
      <c r="G228" s="55">
        <v>26578.929690000001</v>
      </c>
      <c r="I228" s="54" t="s">
        <v>6061</v>
      </c>
      <c r="J228" s="55">
        <v>429</v>
      </c>
      <c r="K228" s="55">
        <v>404</v>
      </c>
      <c r="M228" s="54" t="s">
        <v>6061</v>
      </c>
      <c r="N228" s="55">
        <v>11064</v>
      </c>
      <c r="O228" s="55">
        <v>11200</v>
      </c>
    </row>
    <row r="229" spans="1:15" x14ac:dyDescent="0.2">
      <c r="A229" s="54" t="s">
        <v>6062</v>
      </c>
      <c r="B229" s="55">
        <v>94</v>
      </c>
      <c r="C229" s="55">
        <v>103</v>
      </c>
      <c r="E229" s="54" t="s">
        <v>6062</v>
      </c>
      <c r="F229" s="55">
        <v>31936.3</v>
      </c>
      <c r="G229" s="55">
        <v>33797.074220000002</v>
      </c>
      <c r="I229" s="54" t="s">
        <v>6062</v>
      </c>
      <c r="J229" s="55">
        <v>400</v>
      </c>
      <c r="K229" s="55">
        <v>424</v>
      </c>
      <c r="M229" s="54" t="s">
        <v>6062</v>
      </c>
      <c r="N229" s="55">
        <v>10975</v>
      </c>
      <c r="O229" s="55">
        <v>10800</v>
      </c>
    </row>
    <row r="230" spans="1:15" x14ac:dyDescent="0.2">
      <c r="A230" s="54" t="s">
        <v>6063</v>
      </c>
      <c r="B230" s="55">
        <v>61</v>
      </c>
      <c r="C230" s="55">
        <v>97</v>
      </c>
      <c r="E230" s="54" t="s">
        <v>6063</v>
      </c>
      <c r="F230" s="55">
        <v>26751.9</v>
      </c>
      <c r="G230" s="55">
        <v>37864</v>
      </c>
      <c r="I230" s="54" t="s">
        <v>6063</v>
      </c>
      <c r="J230" s="55">
        <v>342</v>
      </c>
      <c r="K230" s="55">
        <v>386</v>
      </c>
      <c r="M230" s="54" t="s">
        <v>6063</v>
      </c>
      <c r="N230" s="55">
        <v>10605</v>
      </c>
      <c r="O230" s="55">
        <v>11000</v>
      </c>
    </row>
    <row r="231" spans="1:15" x14ac:dyDescent="0.2">
      <c r="A231" s="54" t="s">
        <v>6064</v>
      </c>
      <c r="B231" s="55">
        <v>78</v>
      </c>
      <c r="C231" s="55">
        <v>126</v>
      </c>
      <c r="E231" s="54" t="s">
        <v>6064</v>
      </c>
      <c r="F231" s="55">
        <v>42468.800000000003</v>
      </c>
      <c r="G231" s="55">
        <v>62149.289060000003</v>
      </c>
      <c r="I231" s="54" t="s">
        <v>6064</v>
      </c>
      <c r="J231" s="55">
        <v>398</v>
      </c>
      <c r="K231" s="55">
        <v>359</v>
      </c>
      <c r="M231" s="54" t="s">
        <v>6064</v>
      </c>
      <c r="N231" s="55">
        <v>10271</v>
      </c>
      <c r="O231" s="55">
        <v>10400</v>
      </c>
    </row>
    <row r="232" spans="1:15" x14ac:dyDescent="0.2">
      <c r="A232" s="54" t="s">
        <v>6065</v>
      </c>
      <c r="B232" s="55">
        <v>106</v>
      </c>
      <c r="C232" s="55">
        <v>141</v>
      </c>
      <c r="E232" s="54" t="s">
        <v>6065</v>
      </c>
      <c r="F232" s="55">
        <v>34374.300000000003</v>
      </c>
      <c r="G232" s="55">
        <v>49960.132810000003</v>
      </c>
      <c r="I232" s="54" t="s">
        <v>6065</v>
      </c>
      <c r="J232" s="55">
        <v>369</v>
      </c>
      <c r="K232" s="55">
        <v>355</v>
      </c>
      <c r="M232" s="54" t="s">
        <v>6065</v>
      </c>
      <c r="N232" s="55">
        <v>10479</v>
      </c>
      <c r="O232" s="55">
        <v>10600</v>
      </c>
    </row>
    <row r="233" spans="1:15" x14ac:dyDescent="0.2">
      <c r="A233" s="54" t="s">
        <v>6066</v>
      </c>
      <c r="B233" s="55">
        <v>90</v>
      </c>
      <c r="C233" s="55">
        <v>164</v>
      </c>
      <c r="E233" s="54" t="s">
        <v>6066</v>
      </c>
      <c r="F233" s="55">
        <v>36980.1</v>
      </c>
      <c r="G233" s="55">
        <v>60242.277340000001</v>
      </c>
      <c r="I233" s="54" t="s">
        <v>6066</v>
      </c>
      <c r="J233" s="55">
        <v>444</v>
      </c>
      <c r="K233" s="55">
        <v>332</v>
      </c>
      <c r="M233" s="54" t="s">
        <v>6066</v>
      </c>
      <c r="N233" s="55">
        <v>10817</v>
      </c>
      <c r="O233" s="55">
        <v>11000</v>
      </c>
    </row>
    <row r="234" spans="1:15" x14ac:dyDescent="0.2">
      <c r="A234" s="54" t="s">
        <v>6067</v>
      </c>
      <c r="B234" s="55">
        <v>85</v>
      </c>
      <c r="C234" s="55">
        <v>122</v>
      </c>
      <c r="E234" s="54" t="s">
        <v>6067</v>
      </c>
      <c r="F234" s="55">
        <v>36583.599999999999</v>
      </c>
      <c r="G234" s="55">
        <v>47997.890630000002</v>
      </c>
      <c r="I234" s="54" t="s">
        <v>6067</v>
      </c>
      <c r="J234" s="55">
        <v>400</v>
      </c>
      <c r="K234" s="55">
        <v>409</v>
      </c>
      <c r="M234" s="54" t="s">
        <v>6067</v>
      </c>
      <c r="N234" s="55">
        <v>11079</v>
      </c>
      <c r="O234" s="55">
        <v>11200</v>
      </c>
    </row>
    <row r="235" spans="1:15" x14ac:dyDescent="0.2">
      <c r="A235" s="54" t="s">
        <v>6068</v>
      </c>
      <c r="B235" s="55">
        <v>82</v>
      </c>
      <c r="C235" s="55">
        <v>112</v>
      </c>
      <c r="E235" s="54" t="s">
        <v>6068</v>
      </c>
      <c r="F235" s="55">
        <v>25714.6</v>
      </c>
      <c r="G235" s="55">
        <v>36020.945310000003</v>
      </c>
      <c r="I235" s="54" t="s">
        <v>6068</v>
      </c>
      <c r="J235" s="55">
        <v>288</v>
      </c>
      <c r="K235" s="55">
        <v>347</v>
      </c>
      <c r="M235" s="54" t="s">
        <v>6068</v>
      </c>
      <c r="N235" s="55">
        <v>11151</v>
      </c>
      <c r="O235" s="55">
        <v>10500</v>
      </c>
    </row>
    <row r="236" spans="1:15" x14ac:dyDescent="0.2">
      <c r="A236" s="54" t="s">
        <v>6069</v>
      </c>
      <c r="B236" s="55">
        <v>77</v>
      </c>
      <c r="C236" s="55">
        <v>103</v>
      </c>
      <c r="E236" s="54" t="s">
        <v>6069</v>
      </c>
      <c r="F236" s="55">
        <v>39926.199999999997</v>
      </c>
      <c r="G236" s="55">
        <v>49247.910159999999</v>
      </c>
      <c r="I236" s="54" t="s">
        <v>6069</v>
      </c>
      <c r="J236" s="55">
        <v>392</v>
      </c>
      <c r="K236" s="55">
        <v>342</v>
      </c>
      <c r="M236" s="54" t="s">
        <v>6069</v>
      </c>
      <c r="N236" s="55">
        <v>11181</v>
      </c>
      <c r="O236" s="55">
        <v>11400</v>
      </c>
    </row>
    <row r="237" spans="1:15" x14ac:dyDescent="0.2">
      <c r="A237" s="54" t="s">
        <v>6070</v>
      </c>
      <c r="B237" s="55">
        <v>97</v>
      </c>
      <c r="C237" s="55">
        <v>114</v>
      </c>
      <c r="E237" s="54" t="s">
        <v>6070</v>
      </c>
      <c r="F237" s="55">
        <v>38547.599999999999</v>
      </c>
      <c r="G237" s="55">
        <v>44675.160159999999</v>
      </c>
      <c r="I237" s="54" t="s">
        <v>6070</v>
      </c>
      <c r="J237" s="55">
        <v>195</v>
      </c>
      <c r="K237" s="55">
        <v>227</v>
      </c>
      <c r="M237" s="54" t="s">
        <v>6070</v>
      </c>
      <c r="N237" s="55">
        <v>10029</v>
      </c>
      <c r="O237" s="55">
        <v>9760</v>
      </c>
    </row>
    <row r="238" spans="1:15" x14ac:dyDescent="0.2">
      <c r="A238" s="54" t="s">
        <v>6071</v>
      </c>
      <c r="B238" s="55">
        <v>58</v>
      </c>
      <c r="C238" s="55">
        <v>72</v>
      </c>
      <c r="E238" s="54" t="s">
        <v>6071</v>
      </c>
      <c r="F238" s="55">
        <v>22833.5</v>
      </c>
      <c r="G238" s="55">
        <v>26282.412110000001</v>
      </c>
      <c r="I238" s="54" t="s">
        <v>6071</v>
      </c>
      <c r="J238" s="55">
        <v>254</v>
      </c>
      <c r="K238" s="55">
        <v>246</v>
      </c>
      <c r="M238" s="54" t="s">
        <v>6071</v>
      </c>
      <c r="N238" s="55">
        <v>10043</v>
      </c>
      <c r="O238" s="55">
        <v>10200</v>
      </c>
    </row>
    <row r="239" spans="1:15" x14ac:dyDescent="0.2">
      <c r="A239" s="54" t="s">
        <v>6072</v>
      </c>
      <c r="B239" s="55">
        <v>71</v>
      </c>
      <c r="C239" s="55">
        <v>89</v>
      </c>
      <c r="E239" s="54" t="s">
        <v>6072</v>
      </c>
      <c r="F239" s="55">
        <v>29574.400000000001</v>
      </c>
      <c r="G239" s="55">
        <v>34157.542970000002</v>
      </c>
      <c r="I239" s="54" t="s">
        <v>6072</v>
      </c>
      <c r="J239" s="55">
        <v>240</v>
      </c>
      <c r="K239" s="55">
        <v>257</v>
      </c>
      <c r="M239" s="54" t="s">
        <v>6072</v>
      </c>
      <c r="N239" s="55">
        <v>8083</v>
      </c>
      <c r="O239" s="55">
        <v>9930</v>
      </c>
    </row>
    <row r="240" spans="1:15" x14ac:dyDescent="0.2">
      <c r="A240" s="54" t="s">
        <v>6073</v>
      </c>
      <c r="B240" s="55">
        <v>49</v>
      </c>
      <c r="C240" s="55">
        <v>83</v>
      </c>
      <c r="E240" s="54" t="s">
        <v>6073</v>
      </c>
      <c r="F240" s="55">
        <v>20184.400000000001</v>
      </c>
      <c r="G240" s="55">
        <v>31195.285159999999</v>
      </c>
      <c r="I240" s="54" t="s">
        <v>6073</v>
      </c>
      <c r="J240" s="55">
        <v>344</v>
      </c>
      <c r="K240" s="55">
        <v>344</v>
      </c>
      <c r="M240" s="54" t="s">
        <v>6073</v>
      </c>
      <c r="N240" s="55">
        <v>4202</v>
      </c>
      <c r="O240" s="55">
        <v>10600</v>
      </c>
    </row>
    <row r="241" spans="1:15" x14ac:dyDescent="0.2">
      <c r="A241" s="54" t="s">
        <v>6074</v>
      </c>
      <c r="B241" s="55">
        <v>25</v>
      </c>
      <c r="C241" s="55">
        <v>43</v>
      </c>
      <c r="E241" s="54" t="s">
        <v>6074</v>
      </c>
      <c r="F241" s="55">
        <v>11513.1</v>
      </c>
      <c r="G241" s="55">
        <v>15575.839840000001</v>
      </c>
      <c r="I241" s="54" t="s">
        <v>6074</v>
      </c>
      <c r="J241" s="55">
        <v>307</v>
      </c>
      <c r="K241" s="55">
        <v>305</v>
      </c>
      <c r="M241" s="54" t="s">
        <v>6074</v>
      </c>
      <c r="N241" s="55">
        <v>18</v>
      </c>
      <c r="O241" s="55">
        <v>1540</v>
      </c>
    </row>
    <row r="242" spans="1:15" x14ac:dyDescent="0.2">
      <c r="A242" s="54" t="s">
        <v>6075</v>
      </c>
      <c r="B242" s="55">
        <v>39</v>
      </c>
      <c r="C242" s="55">
        <v>59</v>
      </c>
      <c r="E242" s="54" t="s">
        <v>6075</v>
      </c>
      <c r="F242" s="55">
        <v>10324.6</v>
      </c>
      <c r="G242" s="55">
        <v>15250.252930000001</v>
      </c>
      <c r="I242" s="54" t="s">
        <v>6075</v>
      </c>
      <c r="J242" s="55">
        <v>133</v>
      </c>
      <c r="K242" s="55">
        <v>125</v>
      </c>
      <c r="M242" s="54" t="s">
        <v>6075</v>
      </c>
      <c r="N242" s="55">
        <v>42</v>
      </c>
      <c r="O242" s="55">
        <v>521</v>
      </c>
    </row>
    <row r="243" spans="1:15" x14ac:dyDescent="0.2">
      <c r="A243" s="54" t="s">
        <v>6076</v>
      </c>
      <c r="B243" s="55">
        <v>99</v>
      </c>
      <c r="C243" s="55">
        <v>128</v>
      </c>
      <c r="E243" s="54" t="s">
        <v>6076</v>
      </c>
      <c r="F243" s="55">
        <v>32974.6</v>
      </c>
      <c r="G243" s="55">
        <v>45590.875</v>
      </c>
      <c r="I243" s="54" t="s">
        <v>6076</v>
      </c>
      <c r="J243" s="55">
        <v>239</v>
      </c>
      <c r="K243" s="55">
        <v>218</v>
      </c>
      <c r="M243" s="54" t="s">
        <v>6076</v>
      </c>
      <c r="N243" s="55">
        <v>10487</v>
      </c>
      <c r="O243" s="55">
        <v>10600</v>
      </c>
    </row>
    <row r="244" spans="1:15" x14ac:dyDescent="0.2">
      <c r="A244" s="54" t="s">
        <v>6077</v>
      </c>
      <c r="B244" s="55">
        <v>92</v>
      </c>
      <c r="C244" s="55">
        <v>122</v>
      </c>
      <c r="E244" s="54" t="s">
        <v>6077</v>
      </c>
      <c r="F244" s="55">
        <v>34571.599999999999</v>
      </c>
      <c r="G244" s="55">
        <v>45221.679689999997</v>
      </c>
      <c r="I244" s="54" t="s">
        <v>6077</v>
      </c>
      <c r="J244" s="55">
        <v>293</v>
      </c>
      <c r="K244" s="55">
        <v>293</v>
      </c>
      <c r="M244" s="54" t="s">
        <v>6077</v>
      </c>
      <c r="N244" s="55">
        <v>10348</v>
      </c>
      <c r="O244" s="55">
        <v>10500</v>
      </c>
    </row>
    <row r="245" spans="1:15" x14ac:dyDescent="0.2">
      <c r="A245" s="54" t="s">
        <v>6078</v>
      </c>
      <c r="B245" s="55">
        <v>67</v>
      </c>
      <c r="C245" s="55">
        <v>98</v>
      </c>
      <c r="E245" s="54" t="s">
        <v>6078</v>
      </c>
      <c r="F245" s="55">
        <v>27939.5</v>
      </c>
      <c r="G245" s="55">
        <v>38207.03125</v>
      </c>
      <c r="I245" s="54" t="s">
        <v>6078</v>
      </c>
      <c r="J245" s="55">
        <v>308</v>
      </c>
      <c r="K245" s="55">
        <v>282</v>
      </c>
      <c r="M245" s="54" t="s">
        <v>6078</v>
      </c>
      <c r="N245" s="55">
        <v>10439</v>
      </c>
      <c r="O245" s="55">
        <v>10400</v>
      </c>
    </row>
    <row r="246" spans="1:15" x14ac:dyDescent="0.2">
      <c r="A246" s="54" t="s">
        <v>6079</v>
      </c>
      <c r="B246" s="55">
        <v>80</v>
      </c>
      <c r="C246" s="55">
        <v>131</v>
      </c>
      <c r="E246" s="54" t="s">
        <v>6079</v>
      </c>
      <c r="F246" s="55">
        <v>29959.8</v>
      </c>
      <c r="G246" s="55">
        <v>42465.820310000003</v>
      </c>
      <c r="I246" s="54" t="s">
        <v>6079</v>
      </c>
      <c r="J246" s="55">
        <v>243</v>
      </c>
      <c r="K246" s="55">
        <v>196</v>
      </c>
      <c r="M246" s="54" t="s">
        <v>6079</v>
      </c>
      <c r="N246" s="55">
        <v>10108</v>
      </c>
      <c r="O246" s="55">
        <v>10200</v>
      </c>
    </row>
    <row r="247" spans="1:15" x14ac:dyDescent="0.2">
      <c r="A247" s="54" t="s">
        <v>6080</v>
      </c>
      <c r="B247" s="55">
        <v>71</v>
      </c>
      <c r="C247" s="55">
        <v>85</v>
      </c>
      <c r="E247" s="54" t="s">
        <v>6080</v>
      </c>
      <c r="F247" s="55">
        <v>26655.5</v>
      </c>
      <c r="G247" s="55">
        <v>32390.072270000001</v>
      </c>
      <c r="I247" s="54" t="s">
        <v>6080</v>
      </c>
      <c r="J247" s="55">
        <v>233</v>
      </c>
      <c r="K247" s="55">
        <v>240</v>
      </c>
      <c r="M247" s="54" t="s">
        <v>6080</v>
      </c>
      <c r="N247" s="55">
        <v>10388</v>
      </c>
      <c r="O247" s="55">
        <v>10500</v>
      </c>
    </row>
    <row r="248" spans="1:15" x14ac:dyDescent="0.2">
      <c r="A248" s="54" t="s">
        <v>6081</v>
      </c>
      <c r="B248" s="55">
        <v>50</v>
      </c>
      <c r="C248" s="55">
        <v>72</v>
      </c>
      <c r="E248" s="54" t="s">
        <v>6081</v>
      </c>
      <c r="F248" s="55">
        <v>23675.4</v>
      </c>
      <c r="G248" s="55">
        <v>28427.796880000002</v>
      </c>
      <c r="I248" s="54" t="s">
        <v>6081</v>
      </c>
      <c r="J248" s="55">
        <v>309</v>
      </c>
      <c r="K248" s="55">
        <v>304</v>
      </c>
      <c r="M248" s="54" t="s">
        <v>6081</v>
      </c>
      <c r="N248" s="55">
        <v>11227</v>
      </c>
      <c r="O248" s="55">
        <v>11400</v>
      </c>
    </row>
    <row r="249" spans="1:15" x14ac:dyDescent="0.2">
      <c r="A249" s="54" t="s">
        <v>6082</v>
      </c>
      <c r="B249" s="55">
        <v>53</v>
      </c>
      <c r="C249" s="55">
        <v>107</v>
      </c>
      <c r="E249" s="54" t="s">
        <v>6082</v>
      </c>
      <c r="F249" s="55">
        <v>14018.9</v>
      </c>
      <c r="G249" s="55">
        <v>28424.890630000002</v>
      </c>
      <c r="I249" s="54" t="s">
        <v>6082</v>
      </c>
      <c r="J249" s="55">
        <v>348</v>
      </c>
      <c r="K249" s="55">
        <v>234</v>
      </c>
      <c r="M249" s="54" t="s">
        <v>6082</v>
      </c>
      <c r="N249" s="55">
        <v>11110</v>
      </c>
      <c r="O249" s="55">
        <v>11300</v>
      </c>
    </row>
    <row r="250" spans="1:15" x14ac:dyDescent="0.2">
      <c r="A250" s="54" t="s">
        <v>6083</v>
      </c>
      <c r="B250" s="55">
        <v>58</v>
      </c>
      <c r="C250" s="55">
        <v>87</v>
      </c>
      <c r="E250" s="54" t="s">
        <v>6083</v>
      </c>
      <c r="F250" s="55">
        <v>20499.3</v>
      </c>
      <c r="G250" s="55">
        <v>30727.253909999999</v>
      </c>
      <c r="I250" s="54" t="s">
        <v>6083</v>
      </c>
      <c r="J250" s="55">
        <v>292</v>
      </c>
      <c r="K250" s="55">
        <v>307</v>
      </c>
      <c r="M250" s="54" t="s">
        <v>6083</v>
      </c>
      <c r="N250" s="55">
        <v>10434</v>
      </c>
      <c r="O250" s="55">
        <v>10500</v>
      </c>
    </row>
    <row r="251" spans="1:15" x14ac:dyDescent="0.2">
      <c r="A251" s="54" t="s">
        <v>6084</v>
      </c>
      <c r="B251" s="55">
        <v>70</v>
      </c>
      <c r="C251" s="55">
        <v>113</v>
      </c>
      <c r="E251" s="54" t="s">
        <v>6084</v>
      </c>
      <c r="F251" s="55">
        <v>29596.5</v>
      </c>
      <c r="G251" s="55">
        <v>37576.207029999998</v>
      </c>
      <c r="I251" s="54" t="s">
        <v>6084</v>
      </c>
      <c r="J251" s="55">
        <v>405</v>
      </c>
      <c r="K251" s="55">
        <v>410</v>
      </c>
      <c r="M251" s="54" t="s">
        <v>6084</v>
      </c>
      <c r="N251" s="55">
        <v>9973</v>
      </c>
      <c r="O251" s="55">
        <v>10300</v>
      </c>
    </row>
    <row r="252" spans="1:15" x14ac:dyDescent="0.2">
      <c r="A252" s="54" t="s">
        <v>6085</v>
      </c>
      <c r="B252" s="55">
        <v>92</v>
      </c>
      <c r="C252" s="55">
        <v>144</v>
      </c>
      <c r="E252" s="54" t="s">
        <v>6085</v>
      </c>
      <c r="F252" s="55">
        <v>33888.400000000001</v>
      </c>
      <c r="G252" s="55">
        <v>47026.945310000003</v>
      </c>
      <c r="I252" s="54" t="s">
        <v>6085</v>
      </c>
      <c r="J252" s="55">
        <v>354</v>
      </c>
      <c r="K252" s="55">
        <v>342</v>
      </c>
      <c r="M252" s="54" t="s">
        <v>6085</v>
      </c>
      <c r="N252" s="55">
        <v>10798</v>
      </c>
      <c r="O252" s="55">
        <v>11000</v>
      </c>
    </row>
    <row r="253" spans="1:15" x14ac:dyDescent="0.2">
      <c r="A253" s="54" t="s">
        <v>6086</v>
      </c>
      <c r="B253" s="55">
        <v>106</v>
      </c>
      <c r="C253" s="55">
        <v>179</v>
      </c>
      <c r="E253" s="54" t="s">
        <v>6086</v>
      </c>
      <c r="F253" s="55">
        <v>39957.5</v>
      </c>
      <c r="G253" s="55">
        <v>58265.503909999999</v>
      </c>
      <c r="I253" s="54" t="s">
        <v>6086</v>
      </c>
      <c r="J253" s="55">
        <v>360</v>
      </c>
      <c r="K253" s="55">
        <v>303</v>
      </c>
      <c r="M253" s="54" t="s">
        <v>6086</v>
      </c>
      <c r="N253" s="55">
        <v>10226</v>
      </c>
      <c r="O253" s="55">
        <v>10400</v>
      </c>
    </row>
    <row r="254" spans="1:15" x14ac:dyDescent="0.2">
      <c r="A254" s="54" t="s">
        <v>6087</v>
      </c>
      <c r="B254" s="55">
        <v>91</v>
      </c>
      <c r="C254" s="55">
        <v>173</v>
      </c>
      <c r="E254" s="54" t="s">
        <v>6087</v>
      </c>
      <c r="F254" s="55">
        <v>28976.9</v>
      </c>
      <c r="G254" s="55">
        <v>53695.660159999999</v>
      </c>
      <c r="I254" s="54" t="s">
        <v>6087</v>
      </c>
      <c r="J254" s="55">
        <v>383</v>
      </c>
      <c r="K254" s="55">
        <v>301</v>
      </c>
      <c r="M254" s="54" t="s">
        <v>6087</v>
      </c>
      <c r="N254" s="55">
        <v>10272</v>
      </c>
      <c r="O254" s="55">
        <v>10400</v>
      </c>
    </row>
    <row r="255" spans="1:15" x14ac:dyDescent="0.2">
      <c r="A255" s="54" t="s">
        <v>6088</v>
      </c>
      <c r="B255" s="55">
        <v>77</v>
      </c>
      <c r="C255" s="55">
        <v>107</v>
      </c>
      <c r="E255" s="54" t="s">
        <v>6088</v>
      </c>
      <c r="F255" s="55">
        <v>28514.9</v>
      </c>
      <c r="G255" s="55">
        <v>39073.324220000002</v>
      </c>
      <c r="I255" s="54" t="s">
        <v>6088</v>
      </c>
      <c r="J255" s="55">
        <v>321</v>
      </c>
      <c r="K255" s="55">
        <v>330</v>
      </c>
      <c r="M255" s="54" t="s">
        <v>6088</v>
      </c>
      <c r="N255" s="55">
        <v>10788</v>
      </c>
      <c r="O255" s="55">
        <v>11000</v>
      </c>
    </row>
    <row r="256" spans="1:15" x14ac:dyDescent="0.2">
      <c r="A256" s="54" t="s">
        <v>6089</v>
      </c>
      <c r="B256" s="55">
        <v>83</v>
      </c>
      <c r="C256" s="55">
        <v>113</v>
      </c>
      <c r="E256" s="54" t="s">
        <v>6089</v>
      </c>
      <c r="F256" s="55">
        <v>29245.7</v>
      </c>
      <c r="G256" s="55">
        <v>39151.8125</v>
      </c>
      <c r="I256" s="54" t="s">
        <v>6089</v>
      </c>
      <c r="J256" s="55">
        <v>332</v>
      </c>
      <c r="K256" s="55">
        <v>355</v>
      </c>
      <c r="M256" s="54" t="s">
        <v>6089</v>
      </c>
      <c r="N256" s="55">
        <v>10278</v>
      </c>
      <c r="O256" s="55">
        <v>10400</v>
      </c>
    </row>
    <row r="257" spans="1:15" x14ac:dyDescent="0.2">
      <c r="A257" s="54" t="s">
        <v>6090</v>
      </c>
      <c r="B257" s="55">
        <v>64</v>
      </c>
      <c r="C257" s="55">
        <v>96</v>
      </c>
      <c r="E257" s="54" t="s">
        <v>6090</v>
      </c>
      <c r="F257" s="55">
        <v>29494.2</v>
      </c>
      <c r="G257" s="55">
        <v>35919.199220000002</v>
      </c>
      <c r="I257" s="54" t="s">
        <v>6090</v>
      </c>
      <c r="J257" s="55">
        <v>384</v>
      </c>
      <c r="K257" s="55">
        <v>370</v>
      </c>
      <c r="M257" s="54" t="s">
        <v>6090</v>
      </c>
      <c r="N257" s="55">
        <v>10802</v>
      </c>
      <c r="O257" s="55">
        <v>11000</v>
      </c>
    </row>
    <row r="258" spans="1:15" x14ac:dyDescent="0.2">
      <c r="A258" s="54" t="s">
        <v>6091</v>
      </c>
      <c r="B258" s="55">
        <v>92</v>
      </c>
      <c r="C258" s="55">
        <v>132</v>
      </c>
      <c r="E258" s="54" t="s">
        <v>6091</v>
      </c>
      <c r="F258" s="55">
        <v>33091.699999999997</v>
      </c>
      <c r="G258" s="55">
        <v>42538.496090000001</v>
      </c>
      <c r="I258" s="54" t="s">
        <v>6091</v>
      </c>
      <c r="J258" s="55">
        <v>292</v>
      </c>
      <c r="K258" s="55">
        <v>227</v>
      </c>
      <c r="M258" s="54" t="s">
        <v>6091</v>
      </c>
      <c r="N258" s="55">
        <v>10183</v>
      </c>
      <c r="O258" s="55">
        <v>10400</v>
      </c>
    </row>
    <row r="259" spans="1:15" x14ac:dyDescent="0.2">
      <c r="A259" s="54" t="s">
        <v>6092</v>
      </c>
      <c r="B259" s="55">
        <v>84</v>
      </c>
      <c r="C259" s="55">
        <v>122</v>
      </c>
      <c r="E259" s="54" t="s">
        <v>6092</v>
      </c>
      <c r="F259" s="55">
        <v>25805.4</v>
      </c>
      <c r="G259" s="55">
        <v>40582.070310000003</v>
      </c>
      <c r="I259" s="54" t="s">
        <v>6092</v>
      </c>
      <c r="J259" s="55">
        <v>315</v>
      </c>
      <c r="K259" s="55">
        <v>310</v>
      </c>
      <c r="M259" s="54" t="s">
        <v>6092</v>
      </c>
      <c r="N259" s="55">
        <v>10361</v>
      </c>
      <c r="O259" s="55">
        <v>10500</v>
      </c>
    </row>
    <row r="260" spans="1:15" x14ac:dyDescent="0.2">
      <c r="A260" s="54" t="s">
        <v>6093</v>
      </c>
      <c r="B260" s="55">
        <v>77</v>
      </c>
      <c r="C260" s="55">
        <v>120</v>
      </c>
      <c r="E260" s="54" t="s">
        <v>6093</v>
      </c>
      <c r="F260" s="55">
        <v>30084.3</v>
      </c>
      <c r="G260" s="55">
        <v>41465.804689999997</v>
      </c>
      <c r="I260" s="54" t="s">
        <v>6093</v>
      </c>
      <c r="J260" s="55">
        <v>333</v>
      </c>
      <c r="K260" s="55">
        <v>334</v>
      </c>
      <c r="M260" s="54" t="s">
        <v>6093</v>
      </c>
      <c r="N260" s="55">
        <v>10491</v>
      </c>
      <c r="O260" s="55">
        <v>10600</v>
      </c>
    </row>
    <row r="261" spans="1:15" x14ac:dyDescent="0.2">
      <c r="A261" s="54" t="s">
        <v>6094</v>
      </c>
      <c r="B261" s="55">
        <v>68</v>
      </c>
      <c r="C261" s="55">
        <v>93</v>
      </c>
      <c r="E261" s="54" t="s">
        <v>6094</v>
      </c>
      <c r="F261" s="55">
        <v>21732.1</v>
      </c>
      <c r="G261" s="55">
        <v>31337.730469999999</v>
      </c>
      <c r="I261" s="54" t="s">
        <v>6094</v>
      </c>
      <c r="J261" s="55">
        <v>238</v>
      </c>
      <c r="K261" s="55">
        <v>236</v>
      </c>
      <c r="M261" s="54" t="s">
        <v>6094</v>
      </c>
      <c r="N261" s="55">
        <v>9620</v>
      </c>
      <c r="O261" s="55">
        <v>9640</v>
      </c>
    </row>
    <row r="262" spans="1:15" x14ac:dyDescent="0.2">
      <c r="A262" s="54" t="s">
        <v>6095</v>
      </c>
      <c r="B262" s="55">
        <v>58</v>
      </c>
      <c r="C262" s="55">
        <v>93</v>
      </c>
      <c r="E262" s="54" t="s">
        <v>6095</v>
      </c>
      <c r="F262" s="55">
        <v>24168.7</v>
      </c>
      <c r="G262" s="55">
        <v>32410.421880000002</v>
      </c>
      <c r="I262" s="54" t="s">
        <v>6095</v>
      </c>
      <c r="J262" s="55">
        <v>312</v>
      </c>
      <c r="K262" s="55">
        <v>319</v>
      </c>
      <c r="M262" s="54" t="s">
        <v>6095</v>
      </c>
      <c r="N262" s="55">
        <v>10157</v>
      </c>
      <c r="O262" s="55">
        <v>10200</v>
      </c>
    </row>
    <row r="263" spans="1:15" x14ac:dyDescent="0.2">
      <c r="A263" s="54" t="s">
        <v>6096</v>
      </c>
      <c r="B263" s="55">
        <v>33</v>
      </c>
      <c r="C263" s="55">
        <v>56</v>
      </c>
      <c r="E263" s="54" t="s">
        <v>6096</v>
      </c>
      <c r="F263" s="55">
        <v>16091.7</v>
      </c>
      <c r="G263" s="55">
        <v>21099.1875</v>
      </c>
      <c r="I263" s="54" t="s">
        <v>6096</v>
      </c>
      <c r="J263" s="55">
        <v>316</v>
      </c>
      <c r="K263" s="55">
        <v>339</v>
      </c>
      <c r="M263" s="54" t="s">
        <v>6096</v>
      </c>
      <c r="N263" s="55">
        <v>9393</v>
      </c>
      <c r="O263" s="55">
        <v>10500</v>
      </c>
    </row>
    <row r="264" spans="1:15" x14ac:dyDescent="0.2">
      <c r="A264" s="54" t="s">
        <v>6097</v>
      </c>
      <c r="B264" s="55">
        <v>65</v>
      </c>
      <c r="C264" s="55">
        <v>82</v>
      </c>
      <c r="E264" s="54" t="s">
        <v>6097</v>
      </c>
      <c r="F264" s="55">
        <v>26515.4</v>
      </c>
      <c r="G264" s="55">
        <v>32619.726559999999</v>
      </c>
      <c r="I264" s="54" t="s">
        <v>6097</v>
      </c>
      <c r="J264" s="55">
        <v>263</v>
      </c>
      <c r="K264" s="55">
        <v>288</v>
      </c>
      <c r="M264" s="54" t="s">
        <v>6097</v>
      </c>
      <c r="N264" s="55">
        <v>1280</v>
      </c>
      <c r="O264" s="55">
        <v>9700</v>
      </c>
    </row>
    <row r="265" spans="1:15" x14ac:dyDescent="0.2">
      <c r="A265" s="54" t="s">
        <v>6098</v>
      </c>
      <c r="B265" s="55">
        <v>40</v>
      </c>
      <c r="C265" s="55">
        <v>55</v>
      </c>
      <c r="E265" s="54" t="s">
        <v>6098</v>
      </c>
      <c r="F265" s="55">
        <v>18624.2</v>
      </c>
      <c r="G265" s="55">
        <v>22073.041020000001</v>
      </c>
      <c r="I265" s="54" t="s">
        <v>6098</v>
      </c>
      <c r="J265" s="55">
        <v>280</v>
      </c>
      <c r="K265" s="55">
        <v>269</v>
      </c>
      <c r="M265" s="54" t="s">
        <v>6098</v>
      </c>
      <c r="N265" s="55">
        <v>41</v>
      </c>
      <c r="O265" s="55">
        <v>7340</v>
      </c>
    </row>
    <row r="266" spans="1:15" x14ac:dyDescent="0.2">
      <c r="A266" s="54" t="s">
        <v>6099</v>
      </c>
      <c r="B266" s="55">
        <v>18</v>
      </c>
      <c r="C266" s="55">
        <v>27</v>
      </c>
      <c r="E266" s="54" t="s">
        <v>6099</v>
      </c>
      <c r="F266" s="55">
        <v>3953.4</v>
      </c>
      <c r="G266" s="55">
        <v>6087.310547</v>
      </c>
      <c r="I266" s="54" t="s">
        <v>6099</v>
      </c>
      <c r="J266" s="55">
        <v>136</v>
      </c>
      <c r="K266" s="55">
        <v>131</v>
      </c>
      <c r="M266" s="54" t="s">
        <v>6099</v>
      </c>
      <c r="N266" s="55">
        <v>66</v>
      </c>
      <c r="O266" s="55">
        <v>7130</v>
      </c>
    </row>
    <row r="267" spans="1:15" x14ac:dyDescent="0.2">
      <c r="A267" s="54" t="s">
        <v>6100</v>
      </c>
      <c r="B267" s="55">
        <v>84</v>
      </c>
      <c r="C267" s="55">
        <v>126</v>
      </c>
      <c r="E267" s="54" t="s">
        <v>6100</v>
      </c>
      <c r="F267" s="55">
        <v>31178.400000000001</v>
      </c>
      <c r="G267" s="55">
        <v>42442.566409999999</v>
      </c>
      <c r="I267" s="54" t="s">
        <v>6100</v>
      </c>
      <c r="J267" s="55">
        <v>402</v>
      </c>
      <c r="K267" s="55">
        <v>394</v>
      </c>
      <c r="M267" s="54" t="s">
        <v>6100</v>
      </c>
      <c r="N267" s="55">
        <v>12081</v>
      </c>
      <c r="O267" s="55">
        <v>12300</v>
      </c>
    </row>
    <row r="268" spans="1:15" x14ac:dyDescent="0.2">
      <c r="A268" s="54" t="s">
        <v>6101</v>
      </c>
      <c r="B268" s="55">
        <v>88</v>
      </c>
      <c r="C268" s="55">
        <v>126</v>
      </c>
      <c r="E268" s="54" t="s">
        <v>6101</v>
      </c>
      <c r="F268" s="55">
        <v>39765.199999999997</v>
      </c>
      <c r="G268" s="55">
        <v>53611.355470000002</v>
      </c>
      <c r="I268" s="54" t="s">
        <v>6101</v>
      </c>
      <c r="J268" s="55">
        <v>236</v>
      </c>
      <c r="K268" s="55">
        <v>212</v>
      </c>
      <c r="M268" s="54" t="s">
        <v>6101</v>
      </c>
      <c r="N268" s="55">
        <v>9445</v>
      </c>
      <c r="O268" s="55">
        <v>9580</v>
      </c>
    </row>
    <row r="269" spans="1:15" x14ac:dyDescent="0.2">
      <c r="A269" s="54" t="s">
        <v>6102</v>
      </c>
      <c r="B269" s="55">
        <v>72</v>
      </c>
      <c r="C269" s="55">
        <v>123</v>
      </c>
      <c r="E269" s="54" t="s">
        <v>6102</v>
      </c>
      <c r="F269" s="55">
        <v>22534.799999999999</v>
      </c>
      <c r="G269" s="55">
        <v>36677.933590000001</v>
      </c>
      <c r="I269" s="54" t="s">
        <v>6102</v>
      </c>
      <c r="J269" s="55">
        <v>276</v>
      </c>
      <c r="K269" s="55">
        <v>278</v>
      </c>
      <c r="M269" s="54" t="s">
        <v>6102</v>
      </c>
      <c r="N269" s="55">
        <v>10644</v>
      </c>
      <c r="O269" s="55">
        <v>10800</v>
      </c>
    </row>
    <row r="270" spans="1:15" x14ac:dyDescent="0.2">
      <c r="A270" s="54" t="s">
        <v>6103</v>
      </c>
      <c r="B270" s="55">
        <v>80</v>
      </c>
      <c r="C270" s="55">
        <v>116</v>
      </c>
      <c r="E270" s="54" t="s">
        <v>6103</v>
      </c>
      <c r="F270" s="55">
        <v>34163.1</v>
      </c>
      <c r="G270" s="55">
        <v>43425.140630000002</v>
      </c>
      <c r="I270" s="54" t="s">
        <v>6103</v>
      </c>
      <c r="J270" s="55">
        <v>237</v>
      </c>
      <c r="K270" s="55">
        <v>201</v>
      </c>
      <c r="M270" s="54" t="s">
        <v>6103</v>
      </c>
      <c r="N270" s="55">
        <v>10351</v>
      </c>
      <c r="O270" s="55">
        <v>10400</v>
      </c>
    </row>
    <row r="271" spans="1:15" x14ac:dyDescent="0.2">
      <c r="A271" s="54" t="s">
        <v>6104</v>
      </c>
      <c r="B271" s="55">
        <v>71</v>
      </c>
      <c r="C271" s="55">
        <v>110</v>
      </c>
      <c r="E271" s="54" t="s">
        <v>6104</v>
      </c>
      <c r="F271" s="55">
        <v>22969.5</v>
      </c>
      <c r="G271" s="55">
        <v>44512.367189999997</v>
      </c>
      <c r="I271" s="54" t="s">
        <v>6104</v>
      </c>
      <c r="J271" s="55">
        <v>221</v>
      </c>
      <c r="K271" s="55">
        <v>209</v>
      </c>
      <c r="M271" s="54" t="s">
        <v>6104</v>
      </c>
      <c r="N271" s="55">
        <v>9505</v>
      </c>
      <c r="O271" s="55">
        <v>9600</v>
      </c>
    </row>
    <row r="272" spans="1:15" x14ac:dyDescent="0.2">
      <c r="A272" s="54" t="s">
        <v>6105</v>
      </c>
      <c r="B272" s="55">
        <v>86</v>
      </c>
      <c r="C272" s="55">
        <v>101</v>
      </c>
      <c r="E272" s="54" t="s">
        <v>6105</v>
      </c>
      <c r="F272" s="55">
        <v>34266.400000000001</v>
      </c>
      <c r="G272" s="55">
        <v>35875.59375</v>
      </c>
      <c r="I272" s="54" t="s">
        <v>6105</v>
      </c>
      <c r="J272" s="55">
        <v>332</v>
      </c>
      <c r="K272" s="55">
        <v>381</v>
      </c>
      <c r="M272" s="54" t="s">
        <v>6105</v>
      </c>
      <c r="N272" s="55">
        <v>10533</v>
      </c>
      <c r="O272" s="55">
        <v>10600</v>
      </c>
    </row>
    <row r="273" spans="1:15" x14ac:dyDescent="0.2">
      <c r="A273" s="54" t="s">
        <v>6106</v>
      </c>
      <c r="B273" s="55">
        <v>83</v>
      </c>
      <c r="C273" s="55">
        <v>118</v>
      </c>
      <c r="E273" s="54" t="s">
        <v>6106</v>
      </c>
      <c r="F273" s="55">
        <v>32676.7</v>
      </c>
      <c r="G273" s="55">
        <v>41518.132810000003</v>
      </c>
      <c r="I273" s="54" t="s">
        <v>6106</v>
      </c>
      <c r="J273" s="55">
        <v>344</v>
      </c>
      <c r="K273" s="55">
        <v>341</v>
      </c>
      <c r="M273" s="54" t="s">
        <v>6106</v>
      </c>
      <c r="N273" s="55">
        <v>10608</v>
      </c>
      <c r="O273" s="55">
        <v>10800</v>
      </c>
    </row>
    <row r="274" spans="1:15" x14ac:dyDescent="0.2">
      <c r="A274" s="54" t="s">
        <v>6107</v>
      </c>
      <c r="B274" s="55">
        <v>100</v>
      </c>
      <c r="C274" s="55">
        <v>118</v>
      </c>
      <c r="E274" s="54" t="s">
        <v>6107</v>
      </c>
      <c r="F274" s="55">
        <v>35533.4</v>
      </c>
      <c r="G274" s="55">
        <v>41227.429689999997</v>
      </c>
      <c r="I274" s="54" t="s">
        <v>6107</v>
      </c>
      <c r="J274" s="55">
        <v>277</v>
      </c>
      <c r="K274" s="55">
        <v>314</v>
      </c>
      <c r="M274" s="54" t="s">
        <v>6107</v>
      </c>
      <c r="N274" s="55">
        <v>9520</v>
      </c>
      <c r="O274" s="55">
        <v>9650</v>
      </c>
    </row>
    <row r="275" spans="1:15" x14ac:dyDescent="0.2">
      <c r="A275" s="54" t="s">
        <v>6108</v>
      </c>
      <c r="B275" s="55">
        <v>60</v>
      </c>
      <c r="C275" s="55">
        <v>94</v>
      </c>
      <c r="E275" s="54" t="s">
        <v>6108</v>
      </c>
      <c r="F275" s="55">
        <v>20634.400000000001</v>
      </c>
      <c r="G275" s="55">
        <v>31372.613280000001</v>
      </c>
      <c r="I275" s="54" t="s">
        <v>6108</v>
      </c>
      <c r="J275" s="55">
        <v>355</v>
      </c>
      <c r="K275" s="55">
        <v>347</v>
      </c>
      <c r="M275" s="54" t="s">
        <v>6108</v>
      </c>
      <c r="N275" s="55">
        <v>3170</v>
      </c>
      <c r="O275" s="55">
        <v>9970</v>
      </c>
    </row>
    <row r="276" spans="1:15" x14ac:dyDescent="0.2">
      <c r="A276" s="54" t="s">
        <v>6109</v>
      </c>
      <c r="B276" s="55">
        <v>87</v>
      </c>
      <c r="C276" s="55">
        <v>116</v>
      </c>
      <c r="E276" s="54" t="s">
        <v>6109</v>
      </c>
      <c r="F276" s="55">
        <v>33919.199999999997</v>
      </c>
      <c r="G276" s="55">
        <v>38349.472659999999</v>
      </c>
      <c r="I276" s="54" t="s">
        <v>6109</v>
      </c>
      <c r="J276" s="55">
        <v>409</v>
      </c>
      <c r="K276" s="55">
        <v>409</v>
      </c>
      <c r="M276" s="54" t="s">
        <v>6109</v>
      </c>
      <c r="N276" s="55">
        <v>9744</v>
      </c>
      <c r="O276" s="55">
        <v>9880</v>
      </c>
    </row>
    <row r="277" spans="1:15" x14ac:dyDescent="0.2">
      <c r="A277" s="54" t="s">
        <v>6110</v>
      </c>
      <c r="B277" s="55">
        <v>92</v>
      </c>
      <c r="C277" s="55">
        <v>98</v>
      </c>
      <c r="E277" s="54" t="s">
        <v>6110</v>
      </c>
      <c r="F277" s="55">
        <v>31473.4</v>
      </c>
      <c r="G277" s="55">
        <v>33265.085939999997</v>
      </c>
      <c r="I277" s="54" t="s">
        <v>6110</v>
      </c>
      <c r="J277" s="55">
        <v>311</v>
      </c>
      <c r="K277" s="55">
        <v>346</v>
      </c>
      <c r="M277" s="54" t="s">
        <v>6110</v>
      </c>
      <c r="N277" s="55">
        <v>9716</v>
      </c>
      <c r="O277" s="55">
        <v>9780</v>
      </c>
    </row>
    <row r="278" spans="1:15" x14ac:dyDescent="0.2">
      <c r="A278" s="54" t="s">
        <v>6111</v>
      </c>
      <c r="B278" s="55">
        <v>106</v>
      </c>
      <c r="C278" s="55">
        <v>147</v>
      </c>
      <c r="E278" s="54" t="s">
        <v>6111</v>
      </c>
      <c r="F278" s="55">
        <v>35358.199999999997</v>
      </c>
      <c r="G278" s="55">
        <v>49279.886720000002</v>
      </c>
      <c r="I278" s="54" t="s">
        <v>6111</v>
      </c>
      <c r="J278" s="55">
        <v>316</v>
      </c>
      <c r="K278" s="55">
        <v>296</v>
      </c>
      <c r="M278" s="54" t="s">
        <v>6111</v>
      </c>
      <c r="N278" s="55">
        <v>9866</v>
      </c>
      <c r="O278" s="55">
        <v>9960</v>
      </c>
    </row>
    <row r="279" spans="1:15" x14ac:dyDescent="0.2">
      <c r="A279" s="54" t="s">
        <v>6112</v>
      </c>
      <c r="B279" s="55">
        <v>90</v>
      </c>
      <c r="C279" s="55">
        <v>120</v>
      </c>
      <c r="E279" s="54" t="s">
        <v>6112</v>
      </c>
      <c r="F279" s="55">
        <v>42008.2</v>
      </c>
      <c r="G279" s="55">
        <v>49245.003909999999</v>
      </c>
      <c r="I279" s="54" t="s">
        <v>6112</v>
      </c>
      <c r="J279" s="55">
        <v>354</v>
      </c>
      <c r="K279" s="55">
        <v>345</v>
      </c>
      <c r="M279" s="54" t="s">
        <v>6112</v>
      </c>
      <c r="N279" s="55">
        <v>9950</v>
      </c>
      <c r="O279" s="55">
        <v>10100</v>
      </c>
    </row>
    <row r="280" spans="1:15" x14ac:dyDescent="0.2">
      <c r="A280" s="54" t="s">
        <v>6113</v>
      </c>
      <c r="B280" s="55">
        <v>86</v>
      </c>
      <c r="C280" s="55">
        <v>133</v>
      </c>
      <c r="E280" s="54" t="s">
        <v>6113</v>
      </c>
      <c r="F280" s="55">
        <v>39731.1</v>
      </c>
      <c r="G280" s="55">
        <v>53471.816409999999</v>
      </c>
      <c r="I280" s="54" t="s">
        <v>6113</v>
      </c>
      <c r="J280" s="55">
        <v>312</v>
      </c>
      <c r="K280" s="55">
        <v>233</v>
      </c>
      <c r="M280" s="54" t="s">
        <v>6113</v>
      </c>
      <c r="N280" s="55">
        <v>10010</v>
      </c>
      <c r="O280" s="55">
        <v>10200</v>
      </c>
    </row>
    <row r="281" spans="1:15" x14ac:dyDescent="0.2">
      <c r="A281" s="54" t="s">
        <v>6114</v>
      </c>
      <c r="B281" s="55">
        <v>83</v>
      </c>
      <c r="C281" s="55">
        <v>119</v>
      </c>
      <c r="E281" s="54" t="s">
        <v>6114</v>
      </c>
      <c r="F281" s="55">
        <v>26193.599999999999</v>
      </c>
      <c r="G281" s="55">
        <v>34983.140630000002</v>
      </c>
      <c r="I281" s="54" t="s">
        <v>6114</v>
      </c>
      <c r="J281" s="55">
        <v>357</v>
      </c>
      <c r="K281" s="55">
        <v>342</v>
      </c>
      <c r="M281" s="54" t="s">
        <v>6114</v>
      </c>
      <c r="N281" s="55">
        <v>10090</v>
      </c>
      <c r="O281" s="55">
        <v>10200</v>
      </c>
    </row>
    <row r="282" spans="1:15" x14ac:dyDescent="0.2">
      <c r="A282" s="54" t="s">
        <v>6115</v>
      </c>
      <c r="B282" s="55">
        <v>78</v>
      </c>
      <c r="C282" s="55">
        <v>118</v>
      </c>
      <c r="E282" s="54" t="s">
        <v>6115</v>
      </c>
      <c r="F282" s="55">
        <v>30851.9</v>
      </c>
      <c r="G282" s="55">
        <v>41334.988279999998</v>
      </c>
      <c r="I282" s="54" t="s">
        <v>6115</v>
      </c>
      <c r="J282" s="55">
        <v>321</v>
      </c>
      <c r="K282" s="55">
        <v>256</v>
      </c>
      <c r="M282" s="54" t="s">
        <v>6115</v>
      </c>
      <c r="N282" s="55">
        <v>10150</v>
      </c>
      <c r="O282" s="55">
        <v>10400</v>
      </c>
    </row>
    <row r="283" spans="1:15" x14ac:dyDescent="0.2">
      <c r="A283" s="54" t="s">
        <v>6116</v>
      </c>
      <c r="B283" s="55">
        <v>66</v>
      </c>
      <c r="C283" s="55">
        <v>98</v>
      </c>
      <c r="E283" s="54" t="s">
        <v>6116</v>
      </c>
      <c r="F283" s="55">
        <v>23833.1</v>
      </c>
      <c r="G283" s="55">
        <v>34689.53125</v>
      </c>
      <c r="I283" s="54" t="s">
        <v>6116</v>
      </c>
      <c r="J283" s="55">
        <v>332</v>
      </c>
      <c r="K283" s="55">
        <v>336</v>
      </c>
      <c r="M283" s="54" t="s">
        <v>6116</v>
      </c>
      <c r="N283" s="55">
        <v>10423</v>
      </c>
      <c r="O283" s="55">
        <v>10600</v>
      </c>
    </row>
    <row r="284" spans="1:15" x14ac:dyDescent="0.2">
      <c r="A284" s="54" t="s">
        <v>6117</v>
      </c>
      <c r="B284" s="55">
        <v>86</v>
      </c>
      <c r="C284" s="55">
        <v>131</v>
      </c>
      <c r="E284" s="54" t="s">
        <v>6117</v>
      </c>
      <c r="F284" s="55">
        <v>31394.1</v>
      </c>
      <c r="G284" s="55">
        <v>44186.78125</v>
      </c>
      <c r="I284" s="54" t="s">
        <v>6117</v>
      </c>
      <c r="J284" s="55">
        <v>311</v>
      </c>
      <c r="K284" s="55">
        <v>258</v>
      </c>
      <c r="M284" s="54" t="s">
        <v>6117</v>
      </c>
      <c r="N284" s="55">
        <v>9574</v>
      </c>
      <c r="O284" s="55">
        <v>9590</v>
      </c>
    </row>
    <row r="285" spans="1:15" x14ac:dyDescent="0.2">
      <c r="A285" s="54" t="s">
        <v>6118</v>
      </c>
      <c r="B285" s="55">
        <v>77</v>
      </c>
      <c r="C285" s="55">
        <v>112</v>
      </c>
      <c r="E285" s="54" t="s">
        <v>6118</v>
      </c>
      <c r="F285" s="55">
        <v>30513.1</v>
      </c>
      <c r="G285" s="55">
        <v>44067.59375</v>
      </c>
      <c r="I285" s="54" t="s">
        <v>6118</v>
      </c>
      <c r="J285" s="55">
        <v>255</v>
      </c>
      <c r="K285" s="55">
        <v>288</v>
      </c>
      <c r="M285" s="54" t="s">
        <v>6118</v>
      </c>
      <c r="N285" s="55">
        <v>10047</v>
      </c>
      <c r="O285" s="55">
        <v>10100</v>
      </c>
    </row>
    <row r="286" spans="1:15" x14ac:dyDescent="0.2">
      <c r="A286" s="54" t="s">
        <v>6119</v>
      </c>
      <c r="B286" s="55">
        <v>47</v>
      </c>
      <c r="C286" s="55">
        <v>91</v>
      </c>
      <c r="E286" s="54" t="s">
        <v>6119</v>
      </c>
      <c r="F286" s="55">
        <v>17696.099999999999</v>
      </c>
      <c r="G286" s="55">
        <v>28198.14258</v>
      </c>
      <c r="I286" s="54" t="s">
        <v>6119</v>
      </c>
      <c r="J286" s="55">
        <v>330</v>
      </c>
      <c r="K286" s="55">
        <v>277</v>
      </c>
      <c r="M286" s="54" t="s">
        <v>6119</v>
      </c>
      <c r="N286" s="55">
        <v>10834</v>
      </c>
      <c r="O286" s="55">
        <v>11000</v>
      </c>
    </row>
    <row r="287" spans="1:15" x14ac:dyDescent="0.2">
      <c r="A287" s="54" t="s">
        <v>6120</v>
      </c>
      <c r="B287" s="55">
        <v>79</v>
      </c>
      <c r="C287" s="55">
        <v>100</v>
      </c>
      <c r="E287" s="54" t="s">
        <v>6120</v>
      </c>
      <c r="F287" s="55">
        <v>30690.1</v>
      </c>
      <c r="G287" s="55">
        <v>36023.855470000002</v>
      </c>
      <c r="I287" s="54" t="s">
        <v>6120</v>
      </c>
      <c r="J287" s="55">
        <v>211</v>
      </c>
      <c r="K287" s="55">
        <v>191</v>
      </c>
      <c r="M287" s="54" t="s">
        <v>6120</v>
      </c>
      <c r="N287" s="55">
        <v>8588</v>
      </c>
      <c r="O287" s="55">
        <v>8700</v>
      </c>
    </row>
    <row r="288" spans="1:15" x14ac:dyDescent="0.2">
      <c r="A288" s="54" t="s">
        <v>6121</v>
      </c>
      <c r="B288" s="55">
        <v>72</v>
      </c>
      <c r="C288" s="55">
        <v>80</v>
      </c>
      <c r="E288" s="54" t="s">
        <v>6121</v>
      </c>
      <c r="F288" s="55">
        <v>32493.200000000001</v>
      </c>
      <c r="G288" s="55">
        <v>34558.714840000001</v>
      </c>
      <c r="I288" s="54" t="s">
        <v>6121</v>
      </c>
      <c r="J288" s="55">
        <v>266</v>
      </c>
      <c r="K288" s="55">
        <v>307</v>
      </c>
      <c r="M288" s="54" t="s">
        <v>6121</v>
      </c>
      <c r="N288" s="55">
        <v>2339</v>
      </c>
      <c r="O288" s="55">
        <v>10100</v>
      </c>
    </row>
    <row r="289" spans="1:15" x14ac:dyDescent="0.2">
      <c r="A289" s="54" t="s">
        <v>6122</v>
      </c>
      <c r="B289" s="55">
        <v>28</v>
      </c>
      <c r="C289" s="55">
        <v>39</v>
      </c>
      <c r="E289" s="54" t="s">
        <v>6122</v>
      </c>
      <c r="F289" s="55">
        <v>10809.1</v>
      </c>
      <c r="G289" s="55">
        <v>13000.215819999999</v>
      </c>
      <c r="I289" s="54" t="s">
        <v>6122</v>
      </c>
      <c r="J289" s="55">
        <v>252</v>
      </c>
      <c r="K289" s="55">
        <v>258</v>
      </c>
      <c r="M289" s="54" t="s">
        <v>6122</v>
      </c>
      <c r="N289" s="55">
        <v>107</v>
      </c>
      <c r="O289" s="55">
        <v>7600</v>
      </c>
    </row>
    <row r="290" spans="1:15" x14ac:dyDescent="0.2">
      <c r="A290" s="54" t="s">
        <v>6123</v>
      </c>
      <c r="B290" s="55">
        <v>20</v>
      </c>
      <c r="C290" s="55">
        <v>26</v>
      </c>
      <c r="E290" s="54" t="s">
        <v>6123</v>
      </c>
      <c r="F290" s="55">
        <v>3901.3</v>
      </c>
      <c r="G290" s="55">
        <v>5130.8989259999998</v>
      </c>
      <c r="I290" s="54" t="s">
        <v>6123</v>
      </c>
      <c r="J290" s="55">
        <v>100</v>
      </c>
      <c r="K290" s="55">
        <v>101</v>
      </c>
      <c r="M290" s="54" t="s">
        <v>6123</v>
      </c>
      <c r="N290" s="55">
        <v>34</v>
      </c>
      <c r="O290" s="55">
        <v>1910</v>
      </c>
    </row>
    <row r="291" spans="1:15" x14ac:dyDescent="0.2">
      <c r="A291" s="54" t="s">
        <v>6124</v>
      </c>
      <c r="B291" s="55">
        <v>85</v>
      </c>
      <c r="C291" s="55">
        <v>97</v>
      </c>
      <c r="E291" s="54" t="s">
        <v>6124</v>
      </c>
      <c r="F291" s="55">
        <v>33384.400000000001</v>
      </c>
      <c r="G291" s="55">
        <v>39933.800779999998</v>
      </c>
      <c r="I291" s="54" t="s">
        <v>6124</v>
      </c>
      <c r="J291" s="55">
        <v>212</v>
      </c>
      <c r="K291" s="55">
        <v>235</v>
      </c>
      <c r="M291" s="54" t="s">
        <v>6124</v>
      </c>
      <c r="N291" s="55">
        <v>10292</v>
      </c>
      <c r="O291" s="55">
        <v>10400</v>
      </c>
    </row>
    <row r="292" spans="1:15" x14ac:dyDescent="0.2">
      <c r="A292" s="54" t="s">
        <v>6125</v>
      </c>
      <c r="B292" s="55">
        <v>71</v>
      </c>
      <c r="C292" s="55">
        <v>93</v>
      </c>
      <c r="E292" s="54" t="s">
        <v>6125</v>
      </c>
      <c r="F292" s="55">
        <v>23069.1</v>
      </c>
      <c r="G292" s="55">
        <v>28404.541020000001</v>
      </c>
      <c r="I292" s="54" t="s">
        <v>6125</v>
      </c>
      <c r="J292" s="55">
        <v>256</v>
      </c>
      <c r="K292" s="55">
        <v>239</v>
      </c>
      <c r="M292" s="54" t="s">
        <v>6125</v>
      </c>
      <c r="N292" s="55">
        <v>10955</v>
      </c>
      <c r="O292" s="55">
        <v>11100</v>
      </c>
    </row>
    <row r="293" spans="1:15" x14ac:dyDescent="0.2">
      <c r="A293" s="54" t="s">
        <v>6126</v>
      </c>
      <c r="B293" s="55">
        <v>83</v>
      </c>
      <c r="C293" s="55">
        <v>126</v>
      </c>
      <c r="E293" s="54" t="s">
        <v>6126</v>
      </c>
      <c r="F293" s="55">
        <v>28774</v>
      </c>
      <c r="G293" s="55">
        <v>42727.453130000002</v>
      </c>
      <c r="I293" s="54" t="s">
        <v>6126</v>
      </c>
      <c r="J293" s="55">
        <v>255</v>
      </c>
      <c r="K293" s="55">
        <v>227</v>
      </c>
      <c r="M293" s="54" t="s">
        <v>6126</v>
      </c>
      <c r="N293" s="55">
        <v>10654</v>
      </c>
      <c r="O293" s="55">
        <v>10800</v>
      </c>
    </row>
    <row r="294" spans="1:15" x14ac:dyDescent="0.2">
      <c r="A294" s="54" t="s">
        <v>6127</v>
      </c>
      <c r="B294" s="55">
        <v>53</v>
      </c>
      <c r="C294" s="55">
        <v>99</v>
      </c>
      <c r="E294" s="54" t="s">
        <v>6127</v>
      </c>
      <c r="F294" s="55">
        <v>18907.8</v>
      </c>
      <c r="G294" s="55">
        <v>35038.371090000001</v>
      </c>
      <c r="I294" s="54" t="s">
        <v>6127</v>
      </c>
      <c r="J294" s="55">
        <v>246</v>
      </c>
      <c r="K294" s="55">
        <v>242</v>
      </c>
      <c r="M294" s="54" t="s">
        <v>6127</v>
      </c>
      <c r="N294" s="55">
        <v>10345</v>
      </c>
      <c r="O294" s="55">
        <v>10400</v>
      </c>
    </row>
    <row r="295" spans="1:15" x14ac:dyDescent="0.2">
      <c r="A295" s="54" t="s">
        <v>6128</v>
      </c>
      <c r="B295" s="55">
        <v>56</v>
      </c>
      <c r="C295" s="55">
        <v>76</v>
      </c>
      <c r="E295" s="54" t="s">
        <v>6128</v>
      </c>
      <c r="F295" s="55">
        <v>21465.599999999999</v>
      </c>
      <c r="G295" s="55">
        <v>25901.591799999998</v>
      </c>
      <c r="I295" s="54" t="s">
        <v>6128</v>
      </c>
      <c r="J295" s="55">
        <v>275</v>
      </c>
      <c r="K295" s="55">
        <v>304</v>
      </c>
      <c r="M295" s="54" t="s">
        <v>6128</v>
      </c>
      <c r="N295" s="55">
        <v>10355</v>
      </c>
      <c r="O295" s="55">
        <v>10500</v>
      </c>
    </row>
    <row r="296" spans="1:15" x14ac:dyDescent="0.2">
      <c r="A296" s="54" t="s">
        <v>6129</v>
      </c>
      <c r="B296" s="55">
        <v>55</v>
      </c>
      <c r="C296" s="55">
        <v>81</v>
      </c>
      <c r="E296" s="54" t="s">
        <v>6129</v>
      </c>
      <c r="F296" s="55">
        <v>24909.1</v>
      </c>
      <c r="G296" s="55">
        <v>32517.98242</v>
      </c>
      <c r="I296" s="54" t="s">
        <v>6129</v>
      </c>
      <c r="J296" s="55">
        <v>273</v>
      </c>
      <c r="K296" s="55">
        <v>309</v>
      </c>
      <c r="M296" s="54" t="s">
        <v>6129</v>
      </c>
      <c r="N296" s="55">
        <v>11705</v>
      </c>
      <c r="O296" s="55">
        <v>11900</v>
      </c>
    </row>
    <row r="297" spans="1:15" x14ac:dyDescent="0.2">
      <c r="A297" s="54" t="s">
        <v>6130</v>
      </c>
      <c r="B297" s="55">
        <v>70</v>
      </c>
      <c r="C297" s="55">
        <v>103</v>
      </c>
      <c r="E297" s="54" t="s">
        <v>6130</v>
      </c>
      <c r="F297" s="55">
        <v>17070</v>
      </c>
      <c r="G297" s="55">
        <v>27794.066409999999</v>
      </c>
      <c r="I297" s="54" t="s">
        <v>6130</v>
      </c>
      <c r="J297" s="55">
        <v>328</v>
      </c>
      <c r="K297" s="55">
        <v>359</v>
      </c>
      <c r="M297" s="54" t="s">
        <v>6130</v>
      </c>
      <c r="N297" s="55">
        <v>10507</v>
      </c>
      <c r="O297" s="55">
        <v>10600</v>
      </c>
    </row>
    <row r="298" spans="1:15" x14ac:dyDescent="0.2">
      <c r="A298" s="54" t="s">
        <v>6131</v>
      </c>
      <c r="B298" s="55">
        <v>93</v>
      </c>
      <c r="C298" s="55">
        <v>108</v>
      </c>
      <c r="E298" s="54" t="s">
        <v>6131</v>
      </c>
      <c r="F298" s="55">
        <v>38804.9</v>
      </c>
      <c r="G298" s="55">
        <v>43157.691409999999</v>
      </c>
      <c r="I298" s="54" t="s">
        <v>6131</v>
      </c>
      <c r="J298" s="55">
        <v>316</v>
      </c>
      <c r="K298" s="55">
        <v>324</v>
      </c>
      <c r="M298" s="54" t="s">
        <v>6131</v>
      </c>
      <c r="N298" s="55">
        <v>9801</v>
      </c>
      <c r="O298" s="55">
        <v>9970</v>
      </c>
    </row>
    <row r="299" spans="1:15" x14ac:dyDescent="0.2">
      <c r="A299" s="54" t="s">
        <v>6132</v>
      </c>
      <c r="B299" s="55">
        <v>66</v>
      </c>
      <c r="C299" s="55">
        <v>86</v>
      </c>
      <c r="E299" s="54" t="s">
        <v>6132</v>
      </c>
      <c r="F299" s="55">
        <v>24096.799999999999</v>
      </c>
      <c r="G299" s="55">
        <v>31346.45117</v>
      </c>
      <c r="I299" s="54" t="s">
        <v>6132</v>
      </c>
      <c r="J299" s="55">
        <v>255</v>
      </c>
      <c r="K299" s="55">
        <v>297</v>
      </c>
      <c r="M299" s="54" t="s">
        <v>6132</v>
      </c>
      <c r="N299" s="55">
        <v>9496</v>
      </c>
      <c r="O299" s="55">
        <v>9580</v>
      </c>
    </row>
    <row r="300" spans="1:15" x14ac:dyDescent="0.2">
      <c r="A300" s="54" t="s">
        <v>6133</v>
      </c>
      <c r="B300" s="55">
        <v>80</v>
      </c>
      <c r="C300" s="55">
        <v>88</v>
      </c>
      <c r="E300" s="54" t="s">
        <v>6133</v>
      </c>
      <c r="F300" s="55">
        <v>27166.400000000001</v>
      </c>
      <c r="G300" s="55">
        <v>29703.98242</v>
      </c>
      <c r="I300" s="54" t="s">
        <v>6133</v>
      </c>
      <c r="J300" s="55">
        <v>271</v>
      </c>
      <c r="K300" s="55">
        <v>276</v>
      </c>
      <c r="M300" s="54" t="s">
        <v>6133</v>
      </c>
      <c r="N300" s="55">
        <v>9454</v>
      </c>
      <c r="O300" s="55">
        <v>9500</v>
      </c>
    </row>
    <row r="301" spans="1:15" x14ac:dyDescent="0.2">
      <c r="A301" s="54" t="s">
        <v>6134</v>
      </c>
      <c r="B301" s="55">
        <v>77</v>
      </c>
      <c r="C301" s="55">
        <v>114</v>
      </c>
      <c r="E301" s="54" t="s">
        <v>6134</v>
      </c>
      <c r="F301" s="55">
        <v>29798</v>
      </c>
      <c r="G301" s="55">
        <v>39643.101560000003</v>
      </c>
      <c r="I301" s="54" t="s">
        <v>6134</v>
      </c>
      <c r="J301" s="55">
        <v>376</v>
      </c>
      <c r="K301" s="55">
        <v>375</v>
      </c>
      <c r="M301" s="54" t="s">
        <v>6134</v>
      </c>
      <c r="N301" s="55">
        <v>10903</v>
      </c>
      <c r="O301" s="55">
        <v>11000</v>
      </c>
    </row>
    <row r="302" spans="1:15" x14ac:dyDescent="0.2">
      <c r="A302" s="54" t="s">
        <v>6135</v>
      </c>
      <c r="B302" s="55">
        <v>84</v>
      </c>
      <c r="C302" s="55">
        <v>104</v>
      </c>
      <c r="E302" s="54" t="s">
        <v>6135</v>
      </c>
      <c r="F302" s="55">
        <v>29360.5</v>
      </c>
      <c r="G302" s="55">
        <v>35166.28125</v>
      </c>
      <c r="I302" s="54" t="s">
        <v>6135</v>
      </c>
      <c r="J302" s="55">
        <v>370</v>
      </c>
      <c r="K302" s="55">
        <v>386</v>
      </c>
      <c r="M302" s="54" t="s">
        <v>6135</v>
      </c>
      <c r="N302" s="55">
        <v>10464</v>
      </c>
      <c r="O302" s="55">
        <v>10600</v>
      </c>
    </row>
    <row r="303" spans="1:15" x14ac:dyDescent="0.2">
      <c r="A303" s="54" t="s">
        <v>6136</v>
      </c>
      <c r="B303" s="55">
        <v>64</v>
      </c>
      <c r="C303" s="55">
        <v>85</v>
      </c>
      <c r="E303" s="54" t="s">
        <v>6136</v>
      </c>
      <c r="F303" s="55">
        <v>24255.8</v>
      </c>
      <c r="G303" s="55">
        <v>29666.189450000002</v>
      </c>
      <c r="I303" s="54" t="s">
        <v>6136</v>
      </c>
      <c r="J303" s="55">
        <v>401</v>
      </c>
      <c r="K303" s="55">
        <v>394</v>
      </c>
      <c r="M303" s="54" t="s">
        <v>6136</v>
      </c>
      <c r="N303" s="55">
        <v>10229</v>
      </c>
      <c r="O303" s="55">
        <v>10400</v>
      </c>
    </row>
    <row r="304" spans="1:15" x14ac:dyDescent="0.2">
      <c r="A304" s="54" t="s">
        <v>6137</v>
      </c>
      <c r="B304" s="55">
        <v>62</v>
      </c>
      <c r="C304" s="55">
        <v>100</v>
      </c>
      <c r="E304" s="54" t="s">
        <v>6137</v>
      </c>
      <c r="F304" s="55">
        <v>20777.7</v>
      </c>
      <c r="G304" s="55">
        <v>33858.121090000001</v>
      </c>
      <c r="I304" s="54" t="s">
        <v>6137</v>
      </c>
      <c r="J304" s="55">
        <v>291</v>
      </c>
      <c r="K304" s="55">
        <v>302</v>
      </c>
      <c r="M304" s="54" t="s">
        <v>6137</v>
      </c>
      <c r="N304" s="55">
        <v>10163</v>
      </c>
      <c r="O304" s="55">
        <v>10200</v>
      </c>
    </row>
    <row r="305" spans="1:15" x14ac:dyDescent="0.2">
      <c r="A305" s="54" t="s">
        <v>6138</v>
      </c>
      <c r="B305" s="55">
        <v>67</v>
      </c>
      <c r="C305" s="55">
        <v>114</v>
      </c>
      <c r="E305" s="54" t="s">
        <v>6138</v>
      </c>
      <c r="F305" s="55">
        <v>22960.799999999999</v>
      </c>
      <c r="G305" s="55">
        <v>36852.355470000002</v>
      </c>
      <c r="I305" s="54" t="s">
        <v>6138</v>
      </c>
      <c r="J305" s="55">
        <v>331</v>
      </c>
      <c r="K305" s="55">
        <v>294</v>
      </c>
      <c r="M305" s="54" t="s">
        <v>6138</v>
      </c>
      <c r="N305" s="55">
        <v>10560</v>
      </c>
      <c r="O305" s="55">
        <v>10700</v>
      </c>
    </row>
    <row r="306" spans="1:15" x14ac:dyDescent="0.2">
      <c r="A306" s="54" t="s">
        <v>6139</v>
      </c>
      <c r="B306" s="55">
        <v>95</v>
      </c>
      <c r="C306" s="55">
        <v>132</v>
      </c>
      <c r="E306" s="54" t="s">
        <v>6139</v>
      </c>
      <c r="F306" s="55">
        <v>36914.199999999997</v>
      </c>
      <c r="G306" s="55">
        <v>48448.480470000002</v>
      </c>
      <c r="I306" s="54" t="s">
        <v>6139</v>
      </c>
      <c r="J306" s="55">
        <v>283</v>
      </c>
      <c r="K306" s="55">
        <v>253</v>
      </c>
      <c r="M306" s="54" t="s">
        <v>6139</v>
      </c>
      <c r="N306" s="55">
        <v>9541</v>
      </c>
      <c r="O306" s="55">
        <v>9640</v>
      </c>
    </row>
    <row r="307" spans="1:15" x14ac:dyDescent="0.2">
      <c r="A307" s="54" t="s">
        <v>6140</v>
      </c>
      <c r="B307" s="55">
        <v>89</v>
      </c>
      <c r="C307" s="55">
        <v>124</v>
      </c>
      <c r="E307" s="54" t="s">
        <v>6140</v>
      </c>
      <c r="F307" s="55">
        <v>32959.800000000003</v>
      </c>
      <c r="G307" s="55">
        <v>42247.792970000002</v>
      </c>
      <c r="I307" s="54" t="s">
        <v>6140</v>
      </c>
      <c r="J307" s="55">
        <v>285</v>
      </c>
      <c r="K307" s="55">
        <v>285</v>
      </c>
      <c r="M307" s="54" t="s">
        <v>6140</v>
      </c>
      <c r="N307" s="55">
        <v>10515</v>
      </c>
      <c r="O307" s="55">
        <v>10700</v>
      </c>
    </row>
    <row r="308" spans="1:15" x14ac:dyDescent="0.2">
      <c r="A308" s="54" t="s">
        <v>6141</v>
      </c>
      <c r="B308" s="55">
        <v>79</v>
      </c>
      <c r="C308" s="55">
        <v>105</v>
      </c>
      <c r="E308" s="54" t="s">
        <v>6141</v>
      </c>
      <c r="F308" s="55">
        <v>25497</v>
      </c>
      <c r="G308" s="55">
        <v>35971.527340000001</v>
      </c>
      <c r="I308" s="54" t="s">
        <v>6141</v>
      </c>
      <c r="J308" s="55">
        <v>250</v>
      </c>
      <c r="K308" s="55">
        <v>292</v>
      </c>
      <c r="M308" s="54" t="s">
        <v>6141</v>
      </c>
      <c r="N308" s="55">
        <v>10342</v>
      </c>
      <c r="O308" s="55">
        <v>10500</v>
      </c>
    </row>
    <row r="309" spans="1:15" x14ac:dyDescent="0.2">
      <c r="A309" s="54" t="s">
        <v>6142</v>
      </c>
      <c r="B309" s="55">
        <v>76</v>
      </c>
      <c r="C309" s="55">
        <v>101</v>
      </c>
      <c r="E309" s="54" t="s">
        <v>6142</v>
      </c>
      <c r="F309" s="55">
        <v>25263.7</v>
      </c>
      <c r="G309" s="55">
        <v>32765.078130000002</v>
      </c>
      <c r="I309" s="54" t="s">
        <v>6142</v>
      </c>
      <c r="J309" s="55">
        <v>296</v>
      </c>
      <c r="K309" s="55">
        <v>339</v>
      </c>
      <c r="M309" s="54" t="s">
        <v>6142</v>
      </c>
      <c r="N309" s="55">
        <v>10352</v>
      </c>
      <c r="O309" s="55">
        <v>10500</v>
      </c>
    </row>
    <row r="310" spans="1:15" x14ac:dyDescent="0.2">
      <c r="A310" s="54" t="s">
        <v>6143</v>
      </c>
      <c r="B310" s="55">
        <v>92</v>
      </c>
      <c r="C310" s="55">
        <v>125</v>
      </c>
      <c r="E310" s="54" t="s">
        <v>6143</v>
      </c>
      <c r="F310" s="55">
        <v>30545.3</v>
      </c>
      <c r="G310" s="55">
        <v>36529.675779999998</v>
      </c>
      <c r="I310" s="54" t="s">
        <v>6143</v>
      </c>
      <c r="J310" s="55">
        <v>303</v>
      </c>
      <c r="K310" s="55">
        <v>288</v>
      </c>
      <c r="M310" s="54" t="s">
        <v>6143</v>
      </c>
      <c r="N310" s="55">
        <v>10106</v>
      </c>
      <c r="O310" s="55">
        <v>10200</v>
      </c>
    </row>
    <row r="311" spans="1:15" x14ac:dyDescent="0.2">
      <c r="A311" s="54" t="s">
        <v>6144</v>
      </c>
      <c r="B311" s="55">
        <v>57</v>
      </c>
      <c r="C311" s="55">
        <v>62</v>
      </c>
      <c r="E311" s="54" t="s">
        <v>6144</v>
      </c>
      <c r="F311" s="55">
        <v>19696.099999999999</v>
      </c>
      <c r="G311" s="55">
        <v>19093.339840000001</v>
      </c>
      <c r="I311" s="54" t="s">
        <v>6144</v>
      </c>
      <c r="J311" s="55">
        <v>214</v>
      </c>
      <c r="K311" s="55">
        <v>252</v>
      </c>
      <c r="M311" s="54" t="s">
        <v>6144</v>
      </c>
      <c r="N311" s="55">
        <v>2328</v>
      </c>
      <c r="O311" s="55">
        <v>9320</v>
      </c>
    </row>
    <row r="312" spans="1:15" x14ac:dyDescent="0.2">
      <c r="A312" s="54" t="s">
        <v>6145</v>
      </c>
      <c r="B312" s="55">
        <v>59</v>
      </c>
      <c r="C312" s="55">
        <v>75</v>
      </c>
      <c r="E312" s="54" t="s">
        <v>6145</v>
      </c>
      <c r="F312" s="55">
        <v>22500.6</v>
      </c>
      <c r="G312" s="55">
        <v>28282.445309999999</v>
      </c>
      <c r="I312" s="54" t="s">
        <v>6145</v>
      </c>
      <c r="J312" s="55">
        <v>295</v>
      </c>
      <c r="K312" s="55">
        <v>296</v>
      </c>
      <c r="M312" s="54" t="s">
        <v>6145</v>
      </c>
      <c r="N312" s="55">
        <v>2671</v>
      </c>
      <c r="O312" s="55">
        <v>10400</v>
      </c>
    </row>
    <row r="313" spans="1:15" x14ac:dyDescent="0.2">
      <c r="A313" s="54" t="s">
        <v>6146</v>
      </c>
      <c r="B313" s="55">
        <v>34</v>
      </c>
      <c r="C313" s="55">
        <v>52</v>
      </c>
      <c r="E313" s="54" t="s">
        <v>6146</v>
      </c>
      <c r="F313" s="55">
        <v>15331</v>
      </c>
      <c r="G313" s="55">
        <v>19619.511719999999</v>
      </c>
      <c r="I313" s="54" t="s">
        <v>6146</v>
      </c>
      <c r="J313" s="55">
        <v>260</v>
      </c>
      <c r="K313" s="55">
        <v>260</v>
      </c>
      <c r="M313" s="54" t="s">
        <v>6146</v>
      </c>
      <c r="N313" s="55">
        <v>37</v>
      </c>
      <c r="O313" s="55">
        <v>1480</v>
      </c>
    </row>
    <row r="314" spans="1:15" x14ac:dyDescent="0.2">
      <c r="A314" s="54" t="s">
        <v>6147</v>
      </c>
      <c r="B314" s="55">
        <v>10</v>
      </c>
      <c r="C314" s="55">
        <v>21</v>
      </c>
      <c r="E314" s="54" t="s">
        <v>6147</v>
      </c>
      <c r="F314" s="55">
        <v>1872.7</v>
      </c>
      <c r="G314" s="55">
        <v>4049.4858399999998</v>
      </c>
      <c r="I314" s="54" t="s">
        <v>6147</v>
      </c>
      <c r="J314" s="55">
        <v>197</v>
      </c>
      <c r="K314" s="55">
        <v>183</v>
      </c>
      <c r="M314" s="54" t="s">
        <v>6147</v>
      </c>
      <c r="N314" s="55">
        <v>150</v>
      </c>
      <c r="O314" s="55">
        <v>5460</v>
      </c>
    </row>
    <row r="315" spans="1:15" x14ac:dyDescent="0.2">
      <c r="A315" s="54" t="s">
        <v>6148</v>
      </c>
      <c r="B315" s="55">
        <v>64</v>
      </c>
      <c r="C315" s="55">
        <v>84</v>
      </c>
      <c r="E315" s="54" t="s">
        <v>6148</v>
      </c>
      <c r="F315" s="55">
        <v>26775</v>
      </c>
      <c r="G315" s="55">
        <v>32250.535159999999</v>
      </c>
      <c r="I315" s="54" t="s">
        <v>6148</v>
      </c>
      <c r="J315" s="55">
        <v>273</v>
      </c>
      <c r="K315" s="55">
        <v>278</v>
      </c>
      <c r="M315" s="54" t="s">
        <v>6148</v>
      </c>
      <c r="N315" s="55">
        <v>10882</v>
      </c>
      <c r="O315" s="55">
        <v>10900</v>
      </c>
    </row>
    <row r="316" spans="1:15" x14ac:dyDescent="0.2">
      <c r="A316" s="54" t="s">
        <v>6149</v>
      </c>
      <c r="B316" s="55">
        <v>63</v>
      </c>
      <c r="C316" s="55">
        <v>99</v>
      </c>
      <c r="E316" s="54" t="s">
        <v>6149</v>
      </c>
      <c r="F316" s="55">
        <v>20293.599999999999</v>
      </c>
      <c r="G316" s="55">
        <v>32113.904299999998</v>
      </c>
      <c r="I316" s="54" t="s">
        <v>6149</v>
      </c>
      <c r="J316" s="55">
        <v>318</v>
      </c>
      <c r="K316" s="55">
        <v>308</v>
      </c>
      <c r="M316" s="54" t="s">
        <v>6149</v>
      </c>
      <c r="N316" s="55">
        <v>10613</v>
      </c>
      <c r="O316" s="55">
        <v>10600</v>
      </c>
    </row>
    <row r="317" spans="1:15" x14ac:dyDescent="0.2">
      <c r="A317" s="54" t="s">
        <v>6150</v>
      </c>
      <c r="B317" s="55">
        <v>70</v>
      </c>
      <c r="C317" s="55">
        <v>124</v>
      </c>
      <c r="E317" s="54" t="s">
        <v>6150</v>
      </c>
      <c r="F317" s="55">
        <v>26486.3</v>
      </c>
      <c r="G317" s="55">
        <v>42108.257810000003</v>
      </c>
      <c r="I317" s="54" t="s">
        <v>6150</v>
      </c>
      <c r="J317" s="55">
        <v>261</v>
      </c>
      <c r="K317" s="55">
        <v>233</v>
      </c>
      <c r="M317" s="54" t="s">
        <v>6150</v>
      </c>
      <c r="N317" s="55">
        <v>10916</v>
      </c>
      <c r="O317" s="55">
        <v>11100</v>
      </c>
    </row>
    <row r="318" spans="1:15" x14ac:dyDescent="0.2">
      <c r="A318" s="54" t="s">
        <v>6151</v>
      </c>
      <c r="B318" s="55">
        <v>72</v>
      </c>
      <c r="C318" s="55">
        <v>104</v>
      </c>
      <c r="E318" s="54" t="s">
        <v>6151</v>
      </c>
      <c r="F318" s="55">
        <v>28475.3</v>
      </c>
      <c r="G318" s="55">
        <v>35826.175779999998</v>
      </c>
      <c r="I318" s="54" t="s">
        <v>6151</v>
      </c>
      <c r="J318" s="55">
        <v>287</v>
      </c>
      <c r="K318" s="55">
        <v>290</v>
      </c>
      <c r="M318" s="54" t="s">
        <v>6151</v>
      </c>
      <c r="N318" s="55">
        <v>10757</v>
      </c>
      <c r="O318" s="55">
        <v>10900</v>
      </c>
    </row>
    <row r="319" spans="1:15" x14ac:dyDescent="0.2">
      <c r="A319" s="54" t="s">
        <v>6152</v>
      </c>
      <c r="B319" s="55">
        <v>96</v>
      </c>
      <c r="C319" s="55">
        <v>114</v>
      </c>
      <c r="E319" s="54" t="s">
        <v>6152</v>
      </c>
      <c r="F319" s="55">
        <v>41423.599999999999</v>
      </c>
      <c r="G319" s="55">
        <v>49596.753909999999</v>
      </c>
      <c r="I319" s="54" t="s">
        <v>6152</v>
      </c>
      <c r="J319" s="55">
        <v>238</v>
      </c>
      <c r="K319" s="55">
        <v>258</v>
      </c>
      <c r="M319" s="54" t="s">
        <v>6152</v>
      </c>
      <c r="N319" s="55">
        <v>9832</v>
      </c>
      <c r="O319" s="55">
        <v>9900</v>
      </c>
    </row>
    <row r="320" spans="1:15" x14ac:dyDescent="0.2">
      <c r="A320" s="54" t="s">
        <v>6153</v>
      </c>
      <c r="B320" s="55">
        <v>76</v>
      </c>
      <c r="C320" s="55">
        <v>108</v>
      </c>
      <c r="E320" s="54" t="s">
        <v>6153</v>
      </c>
      <c r="F320" s="55">
        <v>29594.7</v>
      </c>
      <c r="G320" s="55">
        <v>43044.320310000003</v>
      </c>
      <c r="I320" s="54" t="s">
        <v>6153</v>
      </c>
      <c r="J320" s="55">
        <v>209</v>
      </c>
      <c r="K320" s="55">
        <v>183</v>
      </c>
      <c r="M320" s="54" t="s">
        <v>6153</v>
      </c>
      <c r="N320" s="55">
        <v>9811</v>
      </c>
      <c r="O320" s="55">
        <v>9930</v>
      </c>
    </row>
    <row r="321" spans="1:15" x14ac:dyDescent="0.2">
      <c r="A321" s="54" t="s">
        <v>6154</v>
      </c>
      <c r="B321" s="55">
        <v>83</v>
      </c>
      <c r="C321" s="55">
        <v>129</v>
      </c>
      <c r="E321" s="54" t="s">
        <v>6154</v>
      </c>
      <c r="F321" s="55">
        <v>30894.400000000001</v>
      </c>
      <c r="G321" s="55">
        <v>43108.273439999997</v>
      </c>
      <c r="I321" s="54" t="s">
        <v>6154</v>
      </c>
      <c r="J321" s="55">
        <v>425</v>
      </c>
      <c r="K321" s="55">
        <v>416</v>
      </c>
      <c r="M321" s="54" t="s">
        <v>6154</v>
      </c>
      <c r="N321" s="55">
        <v>11577</v>
      </c>
      <c r="O321" s="55">
        <v>11700</v>
      </c>
    </row>
    <row r="322" spans="1:15" x14ac:dyDescent="0.2">
      <c r="A322" s="54" t="s">
        <v>6155</v>
      </c>
      <c r="B322" s="55">
        <v>81</v>
      </c>
      <c r="C322" s="55">
        <v>86</v>
      </c>
      <c r="E322" s="54" t="s">
        <v>6155</v>
      </c>
      <c r="F322" s="55">
        <v>30429.599999999999</v>
      </c>
      <c r="G322" s="55">
        <v>31387.148440000001</v>
      </c>
      <c r="I322" s="54" t="s">
        <v>6155</v>
      </c>
      <c r="J322" s="55">
        <v>337</v>
      </c>
      <c r="K322" s="55">
        <v>408</v>
      </c>
      <c r="M322" s="54" t="s">
        <v>6155</v>
      </c>
      <c r="N322" s="55">
        <v>9622</v>
      </c>
      <c r="O322" s="55">
        <v>10600</v>
      </c>
    </row>
    <row r="323" spans="1:15" x14ac:dyDescent="0.2">
      <c r="A323" s="54" t="s">
        <v>6156</v>
      </c>
      <c r="B323" s="55">
        <v>76</v>
      </c>
      <c r="C323" s="55">
        <v>110</v>
      </c>
      <c r="E323" s="54" t="s">
        <v>6156</v>
      </c>
      <c r="F323" s="55">
        <v>29603.4</v>
      </c>
      <c r="G323" s="55">
        <v>38346.566409999999</v>
      </c>
      <c r="I323" s="54" t="s">
        <v>6156</v>
      </c>
      <c r="J323" s="55">
        <v>287</v>
      </c>
      <c r="K323" s="55">
        <v>288</v>
      </c>
      <c r="M323" s="54" t="s">
        <v>6156</v>
      </c>
      <c r="N323" s="55">
        <v>2692</v>
      </c>
      <c r="O323" s="55">
        <v>9950</v>
      </c>
    </row>
    <row r="324" spans="1:15" x14ac:dyDescent="0.2">
      <c r="A324" s="54" t="s">
        <v>6157</v>
      </c>
      <c r="B324" s="55">
        <v>81</v>
      </c>
      <c r="C324" s="55">
        <v>110</v>
      </c>
      <c r="E324" s="54" t="s">
        <v>6157</v>
      </c>
      <c r="F324" s="55">
        <v>28432.9</v>
      </c>
      <c r="G324" s="55">
        <v>34936.625</v>
      </c>
      <c r="I324" s="54" t="s">
        <v>6157</v>
      </c>
      <c r="J324" s="55">
        <v>365</v>
      </c>
      <c r="K324" s="55">
        <v>387</v>
      </c>
      <c r="M324" s="54" t="s">
        <v>6157</v>
      </c>
      <c r="N324" s="55">
        <v>8800</v>
      </c>
      <c r="O324" s="55">
        <v>9870</v>
      </c>
    </row>
    <row r="325" spans="1:15" x14ac:dyDescent="0.2">
      <c r="A325" s="54" t="s">
        <v>6158</v>
      </c>
      <c r="B325" s="55">
        <v>77</v>
      </c>
      <c r="C325" s="55">
        <v>115</v>
      </c>
      <c r="E325" s="54" t="s">
        <v>6158</v>
      </c>
      <c r="F325" s="55">
        <v>28580.9</v>
      </c>
      <c r="G325" s="55">
        <v>40797.1875</v>
      </c>
      <c r="I325" s="54" t="s">
        <v>6158</v>
      </c>
      <c r="J325" s="55">
        <v>318</v>
      </c>
      <c r="K325" s="55">
        <v>309</v>
      </c>
      <c r="M325" s="54" t="s">
        <v>6158</v>
      </c>
      <c r="N325" s="55">
        <v>9649</v>
      </c>
      <c r="O325" s="55">
        <v>9750</v>
      </c>
    </row>
    <row r="326" spans="1:15" x14ac:dyDescent="0.2">
      <c r="A326" s="54" t="s">
        <v>6159</v>
      </c>
      <c r="B326" s="55">
        <v>88</v>
      </c>
      <c r="C326" s="55">
        <v>126</v>
      </c>
      <c r="E326" s="54" t="s">
        <v>6159</v>
      </c>
      <c r="F326" s="55">
        <v>34878.199999999997</v>
      </c>
      <c r="G326" s="55">
        <v>44811.789060000003</v>
      </c>
      <c r="I326" s="54" t="s">
        <v>6159</v>
      </c>
      <c r="J326" s="55">
        <v>325</v>
      </c>
      <c r="K326" s="55">
        <v>373</v>
      </c>
      <c r="M326" s="54" t="s">
        <v>6159</v>
      </c>
      <c r="N326" s="55">
        <v>10482</v>
      </c>
      <c r="O326" s="55">
        <v>10600</v>
      </c>
    </row>
    <row r="327" spans="1:15" x14ac:dyDescent="0.2">
      <c r="A327" s="54" t="s">
        <v>6160</v>
      </c>
      <c r="B327" s="55">
        <v>82</v>
      </c>
      <c r="C327" s="55">
        <v>122</v>
      </c>
      <c r="E327" s="54" t="s">
        <v>6160</v>
      </c>
      <c r="F327" s="55">
        <v>35327.300000000003</v>
      </c>
      <c r="G327" s="55">
        <v>45335.054689999997</v>
      </c>
      <c r="I327" s="54" t="s">
        <v>6160</v>
      </c>
      <c r="J327" s="55">
        <v>327</v>
      </c>
      <c r="K327" s="55">
        <v>329</v>
      </c>
      <c r="M327" s="54" t="s">
        <v>6160</v>
      </c>
      <c r="N327" s="55">
        <v>10402</v>
      </c>
      <c r="O327" s="55">
        <v>10500</v>
      </c>
    </row>
    <row r="328" spans="1:15" x14ac:dyDescent="0.2">
      <c r="A328" s="54" t="s">
        <v>6161</v>
      </c>
      <c r="B328" s="55">
        <v>82</v>
      </c>
      <c r="C328" s="55">
        <v>100</v>
      </c>
      <c r="E328" s="54" t="s">
        <v>6161</v>
      </c>
      <c r="F328" s="55">
        <v>27406.1</v>
      </c>
      <c r="G328" s="55">
        <v>34718.597659999999</v>
      </c>
      <c r="I328" s="54" t="s">
        <v>6161</v>
      </c>
      <c r="J328" s="55">
        <v>277</v>
      </c>
      <c r="K328" s="55">
        <v>290</v>
      </c>
      <c r="M328" s="54" t="s">
        <v>6161</v>
      </c>
      <c r="N328" s="55">
        <v>10354</v>
      </c>
      <c r="O328" s="55">
        <v>10400</v>
      </c>
    </row>
    <row r="329" spans="1:15" x14ac:dyDescent="0.2">
      <c r="A329" s="54" t="s">
        <v>6162</v>
      </c>
      <c r="B329" s="55">
        <v>84</v>
      </c>
      <c r="C329" s="55">
        <v>101</v>
      </c>
      <c r="E329" s="54" t="s">
        <v>6162</v>
      </c>
      <c r="F329" s="55">
        <v>25577.599999999999</v>
      </c>
      <c r="G329" s="55">
        <v>31102.259770000001</v>
      </c>
      <c r="I329" s="54" t="s">
        <v>6162</v>
      </c>
      <c r="J329" s="55">
        <v>263</v>
      </c>
      <c r="K329" s="55">
        <v>274</v>
      </c>
      <c r="M329" s="54" t="s">
        <v>6162</v>
      </c>
      <c r="N329" s="55">
        <v>9720</v>
      </c>
      <c r="O329" s="55">
        <v>9730</v>
      </c>
    </row>
    <row r="330" spans="1:15" x14ac:dyDescent="0.2">
      <c r="A330" s="54" t="s">
        <v>6163</v>
      </c>
      <c r="B330" s="55">
        <v>73</v>
      </c>
      <c r="C330" s="55">
        <v>95</v>
      </c>
      <c r="E330" s="54" t="s">
        <v>6163</v>
      </c>
      <c r="F330" s="55">
        <v>25730.2</v>
      </c>
      <c r="G330" s="55">
        <v>32314.490229999999</v>
      </c>
      <c r="I330" s="54" t="s">
        <v>6163</v>
      </c>
      <c r="J330" s="55">
        <v>272</v>
      </c>
      <c r="K330" s="55">
        <v>243</v>
      </c>
      <c r="M330" s="54" t="s">
        <v>6163</v>
      </c>
      <c r="N330" s="55">
        <v>9572</v>
      </c>
      <c r="O330" s="55">
        <v>9690</v>
      </c>
    </row>
    <row r="331" spans="1:15" x14ac:dyDescent="0.2">
      <c r="A331" s="54" t="s">
        <v>6164</v>
      </c>
      <c r="B331" s="55">
        <v>76</v>
      </c>
      <c r="C331" s="55">
        <v>121</v>
      </c>
      <c r="E331" s="54" t="s">
        <v>6164</v>
      </c>
      <c r="F331" s="55">
        <v>30177.4</v>
      </c>
      <c r="G331" s="55">
        <v>42460.007810000003</v>
      </c>
      <c r="I331" s="54" t="s">
        <v>6164</v>
      </c>
      <c r="J331" s="55">
        <v>257</v>
      </c>
      <c r="K331" s="55">
        <v>165</v>
      </c>
      <c r="M331" s="54" t="s">
        <v>6164</v>
      </c>
      <c r="N331" s="55">
        <v>9913</v>
      </c>
      <c r="O331" s="55">
        <v>10100</v>
      </c>
    </row>
    <row r="332" spans="1:15" x14ac:dyDescent="0.2">
      <c r="A332" s="54" t="s">
        <v>6165</v>
      </c>
      <c r="B332" s="55">
        <v>75</v>
      </c>
      <c r="C332" s="55">
        <v>116</v>
      </c>
      <c r="E332" s="54" t="s">
        <v>6165</v>
      </c>
      <c r="F332" s="55">
        <v>23579</v>
      </c>
      <c r="G332" s="55">
        <v>34503.480470000002</v>
      </c>
      <c r="I332" s="54" t="s">
        <v>6165</v>
      </c>
      <c r="J332" s="55">
        <v>366</v>
      </c>
      <c r="K332" s="55">
        <v>369</v>
      </c>
      <c r="M332" s="54" t="s">
        <v>6165</v>
      </c>
      <c r="N332" s="55">
        <v>10880</v>
      </c>
      <c r="O332" s="55">
        <v>11000</v>
      </c>
    </row>
    <row r="333" spans="1:15" x14ac:dyDescent="0.2">
      <c r="A333" s="54" t="s">
        <v>6166</v>
      </c>
      <c r="B333" s="55">
        <v>73</v>
      </c>
      <c r="C333" s="55">
        <v>91</v>
      </c>
      <c r="E333" s="54" t="s">
        <v>6166</v>
      </c>
      <c r="F333" s="55">
        <v>22109.7</v>
      </c>
      <c r="G333" s="55">
        <v>31587.734380000002</v>
      </c>
      <c r="I333" s="54" t="s">
        <v>6166</v>
      </c>
      <c r="J333" s="55">
        <v>276</v>
      </c>
      <c r="K333" s="55">
        <v>285</v>
      </c>
      <c r="M333" s="54" t="s">
        <v>6166</v>
      </c>
      <c r="N333" s="55">
        <v>9977</v>
      </c>
      <c r="O333" s="55">
        <v>10100</v>
      </c>
    </row>
    <row r="334" spans="1:15" x14ac:dyDescent="0.2">
      <c r="A334" s="54" t="s">
        <v>6167</v>
      </c>
      <c r="B334" s="55">
        <v>66</v>
      </c>
      <c r="C334" s="55">
        <v>81</v>
      </c>
      <c r="E334" s="54" t="s">
        <v>6167</v>
      </c>
      <c r="F334" s="55">
        <v>21534.3</v>
      </c>
      <c r="G334" s="55">
        <v>27142.89258</v>
      </c>
      <c r="I334" s="54" t="s">
        <v>6167</v>
      </c>
      <c r="J334" s="55">
        <v>254</v>
      </c>
      <c r="K334" s="55">
        <v>261</v>
      </c>
      <c r="M334" s="54" t="s">
        <v>6167</v>
      </c>
      <c r="N334" s="55">
        <v>9505</v>
      </c>
      <c r="O334" s="55">
        <v>10100</v>
      </c>
    </row>
    <row r="335" spans="1:15" x14ac:dyDescent="0.2">
      <c r="A335" s="54" t="s">
        <v>6168</v>
      </c>
      <c r="B335" s="55">
        <v>50</v>
      </c>
      <c r="C335" s="55">
        <v>55</v>
      </c>
      <c r="E335" s="54" t="s">
        <v>6168</v>
      </c>
      <c r="F335" s="55">
        <v>21311.599999999999</v>
      </c>
      <c r="G335" s="55">
        <v>23436.435549999998</v>
      </c>
      <c r="I335" s="54" t="s">
        <v>6168</v>
      </c>
      <c r="J335" s="55">
        <v>270</v>
      </c>
      <c r="K335" s="55">
        <v>305</v>
      </c>
      <c r="M335" s="54" t="s">
        <v>6168</v>
      </c>
      <c r="N335" s="55">
        <v>419</v>
      </c>
      <c r="O335" s="55">
        <v>9220</v>
      </c>
    </row>
    <row r="336" spans="1:15" x14ac:dyDescent="0.2">
      <c r="A336" s="54" t="s">
        <v>6169</v>
      </c>
      <c r="B336" s="55">
        <v>66</v>
      </c>
      <c r="C336" s="55">
        <v>92</v>
      </c>
      <c r="E336" s="54" t="s">
        <v>6169</v>
      </c>
      <c r="F336" s="55">
        <v>29239.200000000001</v>
      </c>
      <c r="G336" s="55">
        <v>34785.460939999997</v>
      </c>
      <c r="I336" s="54" t="s">
        <v>6169</v>
      </c>
      <c r="J336" s="55">
        <v>279</v>
      </c>
      <c r="K336" s="55">
        <v>272</v>
      </c>
      <c r="M336" s="54" t="s">
        <v>6169</v>
      </c>
      <c r="N336" s="55">
        <v>1947</v>
      </c>
      <c r="O336" s="55">
        <v>9560</v>
      </c>
    </row>
    <row r="337" spans="1:15" x14ac:dyDescent="0.2">
      <c r="A337" s="54" t="s">
        <v>6170</v>
      </c>
      <c r="B337" s="55">
        <v>35</v>
      </c>
      <c r="C337" s="55">
        <v>40</v>
      </c>
      <c r="E337" s="54" t="s">
        <v>6170</v>
      </c>
      <c r="F337" s="55">
        <v>13503.9</v>
      </c>
      <c r="G337" s="55">
        <v>14224.07324</v>
      </c>
      <c r="I337" s="54" t="s">
        <v>6170</v>
      </c>
      <c r="J337" s="55">
        <v>199</v>
      </c>
      <c r="K337" s="55">
        <v>227</v>
      </c>
      <c r="M337" s="54" t="s">
        <v>6170</v>
      </c>
      <c r="N337" s="55">
        <v>89</v>
      </c>
      <c r="O337" s="55">
        <v>6290</v>
      </c>
    </row>
    <row r="338" spans="1:15" x14ac:dyDescent="0.2">
      <c r="A338" s="54" t="s">
        <v>6171</v>
      </c>
      <c r="B338" s="55">
        <v>17</v>
      </c>
      <c r="C338" s="55">
        <v>21</v>
      </c>
      <c r="E338" s="54" t="s">
        <v>6171</v>
      </c>
      <c r="F338" s="55">
        <v>3325.9</v>
      </c>
      <c r="G338" s="55">
        <v>4116.3471680000002</v>
      </c>
      <c r="I338" s="54" t="s">
        <v>6171</v>
      </c>
      <c r="J338" s="55">
        <v>132</v>
      </c>
      <c r="K338" s="55">
        <v>123</v>
      </c>
      <c r="M338" s="54" t="s">
        <v>6171</v>
      </c>
      <c r="N338" s="55">
        <v>68</v>
      </c>
      <c r="O338" s="55">
        <v>1270</v>
      </c>
    </row>
    <row r="339" spans="1:15" x14ac:dyDescent="0.2">
      <c r="A339" s="54" t="s">
        <v>6172</v>
      </c>
      <c r="B339" s="55">
        <v>82</v>
      </c>
      <c r="C339" s="55">
        <v>112</v>
      </c>
      <c r="E339" s="54" t="s">
        <v>6172</v>
      </c>
      <c r="F339" s="55">
        <v>30831.200000000001</v>
      </c>
      <c r="G339" s="55">
        <v>39715.777340000001</v>
      </c>
      <c r="I339" s="54" t="s">
        <v>6172</v>
      </c>
      <c r="J339" s="55">
        <v>230</v>
      </c>
      <c r="K339" s="55">
        <v>205</v>
      </c>
      <c r="M339" s="54" t="s">
        <v>6172</v>
      </c>
      <c r="N339" s="55">
        <v>10061</v>
      </c>
      <c r="O339" s="55">
        <v>10100</v>
      </c>
    </row>
    <row r="340" spans="1:15" x14ac:dyDescent="0.2">
      <c r="A340" s="54" t="s">
        <v>6173</v>
      </c>
      <c r="B340" s="55">
        <v>84</v>
      </c>
      <c r="C340" s="55">
        <v>146</v>
      </c>
      <c r="E340" s="54" t="s">
        <v>6173</v>
      </c>
      <c r="F340" s="55">
        <v>45137.3</v>
      </c>
      <c r="G340" s="55">
        <v>60015.53125</v>
      </c>
      <c r="I340" s="54" t="s">
        <v>6173</v>
      </c>
      <c r="J340" s="55">
        <v>297</v>
      </c>
      <c r="K340" s="55">
        <v>145</v>
      </c>
      <c r="M340" s="54" t="s">
        <v>6173</v>
      </c>
      <c r="N340" s="55">
        <v>11233</v>
      </c>
      <c r="O340" s="55">
        <v>11500</v>
      </c>
    </row>
    <row r="341" spans="1:15" x14ac:dyDescent="0.2">
      <c r="A341" s="54" t="s">
        <v>6174</v>
      </c>
      <c r="B341" s="55">
        <v>49</v>
      </c>
      <c r="C341" s="55">
        <v>78</v>
      </c>
      <c r="E341" s="54" t="s">
        <v>6174</v>
      </c>
      <c r="F341" s="55">
        <v>15408</v>
      </c>
      <c r="G341" s="55">
        <v>23110.849610000001</v>
      </c>
      <c r="I341" s="54" t="s">
        <v>6174</v>
      </c>
      <c r="J341" s="55">
        <v>299</v>
      </c>
      <c r="K341" s="55">
        <v>283</v>
      </c>
      <c r="M341" s="54" t="s">
        <v>6174</v>
      </c>
      <c r="N341" s="55">
        <v>10334</v>
      </c>
      <c r="O341" s="55">
        <v>10300</v>
      </c>
    </row>
    <row r="342" spans="1:15" x14ac:dyDescent="0.2">
      <c r="A342" s="54" t="s">
        <v>6175</v>
      </c>
      <c r="B342" s="55">
        <v>69</v>
      </c>
      <c r="C342" s="55">
        <v>129</v>
      </c>
      <c r="E342" s="54" t="s">
        <v>6175</v>
      </c>
      <c r="F342" s="55">
        <v>26047</v>
      </c>
      <c r="G342" s="55">
        <v>42945.480470000002</v>
      </c>
      <c r="I342" s="54" t="s">
        <v>6175</v>
      </c>
      <c r="J342" s="55">
        <v>310</v>
      </c>
      <c r="K342" s="55">
        <v>304</v>
      </c>
      <c r="M342" s="54" t="s">
        <v>6175</v>
      </c>
      <c r="N342" s="55">
        <v>11044</v>
      </c>
      <c r="O342" s="55">
        <v>11200</v>
      </c>
    </row>
    <row r="343" spans="1:15" x14ac:dyDescent="0.2">
      <c r="A343" s="54" t="s">
        <v>6176</v>
      </c>
      <c r="B343" s="55">
        <v>72</v>
      </c>
      <c r="C343" s="55">
        <v>88</v>
      </c>
      <c r="E343" s="54" t="s">
        <v>6176</v>
      </c>
      <c r="F343" s="55">
        <v>29642.2</v>
      </c>
      <c r="G343" s="55">
        <v>31733.083979999999</v>
      </c>
      <c r="I343" s="54" t="s">
        <v>6176</v>
      </c>
      <c r="J343" s="55">
        <v>283</v>
      </c>
      <c r="K343" s="55">
        <v>296</v>
      </c>
      <c r="M343" s="54" t="s">
        <v>6176</v>
      </c>
      <c r="N343" s="55">
        <v>6916</v>
      </c>
      <c r="O343" s="55">
        <v>9940</v>
      </c>
    </row>
    <row r="344" spans="1:15" x14ac:dyDescent="0.2">
      <c r="A344" s="54" t="s">
        <v>6177</v>
      </c>
      <c r="B344" s="55">
        <v>59</v>
      </c>
      <c r="C344" s="55">
        <v>70</v>
      </c>
      <c r="E344" s="54" t="s">
        <v>6177</v>
      </c>
      <c r="F344" s="55">
        <v>22788.799999999999</v>
      </c>
      <c r="G344" s="55">
        <v>25895.779299999998</v>
      </c>
      <c r="I344" s="54" t="s">
        <v>6177</v>
      </c>
      <c r="J344" s="55">
        <v>276</v>
      </c>
      <c r="K344" s="55">
        <v>276</v>
      </c>
      <c r="M344" s="54" t="s">
        <v>6177</v>
      </c>
      <c r="N344" s="55">
        <v>467</v>
      </c>
      <c r="O344" s="55">
        <v>9820</v>
      </c>
    </row>
    <row r="345" spans="1:15" x14ac:dyDescent="0.2">
      <c r="A345" s="54" t="s">
        <v>6178</v>
      </c>
      <c r="B345" s="55">
        <v>57</v>
      </c>
      <c r="C345" s="55">
        <v>92</v>
      </c>
      <c r="E345" s="54" t="s">
        <v>6178</v>
      </c>
      <c r="F345" s="55">
        <v>25960.3</v>
      </c>
      <c r="G345" s="55">
        <v>31026.677729999999</v>
      </c>
      <c r="I345" s="54" t="s">
        <v>6178</v>
      </c>
      <c r="J345" s="55">
        <v>375</v>
      </c>
      <c r="K345" s="55">
        <v>338</v>
      </c>
      <c r="M345" s="54" t="s">
        <v>6178</v>
      </c>
      <c r="N345" s="55">
        <v>63</v>
      </c>
      <c r="O345" s="55">
        <v>10100</v>
      </c>
    </row>
    <row r="346" spans="1:15" x14ac:dyDescent="0.2">
      <c r="A346" s="54" t="s">
        <v>6179</v>
      </c>
      <c r="B346" s="55">
        <v>58</v>
      </c>
      <c r="C346" s="55">
        <v>83</v>
      </c>
      <c r="E346" s="54" t="s">
        <v>6179</v>
      </c>
      <c r="F346" s="55">
        <v>27307.9</v>
      </c>
      <c r="G346" s="55">
        <v>36869.796880000002</v>
      </c>
      <c r="I346" s="54" t="s">
        <v>6179</v>
      </c>
      <c r="J346" s="55">
        <v>267</v>
      </c>
      <c r="K346" s="55">
        <v>272</v>
      </c>
      <c r="M346" s="54" t="s">
        <v>6179</v>
      </c>
      <c r="N346" s="55">
        <v>66</v>
      </c>
      <c r="O346" s="55">
        <v>9170</v>
      </c>
    </row>
    <row r="347" spans="1:15" x14ac:dyDescent="0.2">
      <c r="A347" s="54" t="s">
        <v>6180</v>
      </c>
      <c r="B347" s="55">
        <v>65</v>
      </c>
      <c r="C347" s="55">
        <v>68</v>
      </c>
      <c r="E347" s="54" t="s">
        <v>6180</v>
      </c>
      <c r="F347" s="55">
        <v>23911</v>
      </c>
      <c r="G347" s="55">
        <v>23895.746090000001</v>
      </c>
      <c r="I347" s="54" t="s">
        <v>6180</v>
      </c>
      <c r="J347" s="55">
        <v>308</v>
      </c>
      <c r="K347" s="55">
        <v>316</v>
      </c>
      <c r="M347" s="54" t="s">
        <v>6180</v>
      </c>
      <c r="N347" s="55">
        <v>158</v>
      </c>
      <c r="O347" s="55">
        <v>9090</v>
      </c>
    </row>
    <row r="348" spans="1:15" x14ac:dyDescent="0.2">
      <c r="A348" s="54" t="s">
        <v>6181</v>
      </c>
      <c r="B348" s="55">
        <v>64</v>
      </c>
      <c r="C348" s="55">
        <v>92</v>
      </c>
      <c r="E348" s="54" t="s">
        <v>6181</v>
      </c>
      <c r="F348" s="55">
        <v>20864.900000000001</v>
      </c>
      <c r="G348" s="55">
        <v>27889.998049999998</v>
      </c>
      <c r="I348" s="54" t="s">
        <v>6181</v>
      </c>
      <c r="J348" s="55">
        <v>345</v>
      </c>
      <c r="K348" s="55">
        <v>381</v>
      </c>
      <c r="M348" s="54" t="s">
        <v>6181</v>
      </c>
      <c r="N348" s="55">
        <v>1990</v>
      </c>
      <c r="O348" s="55">
        <v>10100</v>
      </c>
    </row>
    <row r="349" spans="1:15" x14ac:dyDescent="0.2">
      <c r="A349" s="54" t="s">
        <v>6182</v>
      </c>
      <c r="B349" s="55">
        <v>91</v>
      </c>
      <c r="C349" s="55">
        <v>111</v>
      </c>
      <c r="E349" s="54" t="s">
        <v>6182</v>
      </c>
      <c r="F349" s="55">
        <v>43292.7</v>
      </c>
      <c r="G349" s="55">
        <v>47826.375</v>
      </c>
      <c r="I349" s="54" t="s">
        <v>6182</v>
      </c>
      <c r="J349" s="55">
        <v>270</v>
      </c>
      <c r="K349" s="55">
        <v>263</v>
      </c>
      <c r="M349" s="54" t="s">
        <v>6182</v>
      </c>
      <c r="N349" s="55">
        <v>9778</v>
      </c>
      <c r="O349" s="55">
        <v>9900</v>
      </c>
    </row>
    <row r="350" spans="1:15" x14ac:dyDescent="0.2">
      <c r="A350" s="54" t="s">
        <v>6183</v>
      </c>
      <c r="B350" s="55">
        <v>60</v>
      </c>
      <c r="C350" s="55">
        <v>78</v>
      </c>
      <c r="E350" s="54" t="s">
        <v>6183</v>
      </c>
      <c r="F350" s="55">
        <v>26470.2</v>
      </c>
      <c r="G350" s="55">
        <v>29206.880860000001</v>
      </c>
      <c r="I350" s="54" t="s">
        <v>6183</v>
      </c>
      <c r="J350" s="55">
        <v>367</v>
      </c>
      <c r="K350" s="55">
        <v>374</v>
      </c>
      <c r="M350" s="54" t="s">
        <v>6183</v>
      </c>
      <c r="N350" s="55">
        <v>3349</v>
      </c>
      <c r="O350" s="55">
        <v>9670</v>
      </c>
    </row>
    <row r="351" spans="1:15" x14ac:dyDescent="0.2">
      <c r="A351" s="54" t="s">
        <v>6184</v>
      </c>
      <c r="B351" s="55">
        <v>62</v>
      </c>
      <c r="C351" s="55">
        <v>93</v>
      </c>
      <c r="E351" s="54" t="s">
        <v>6184</v>
      </c>
      <c r="F351" s="55">
        <v>29258.6</v>
      </c>
      <c r="G351" s="55">
        <v>37099.453130000002</v>
      </c>
      <c r="I351" s="54" t="s">
        <v>6184</v>
      </c>
      <c r="J351" s="55">
        <v>352</v>
      </c>
      <c r="K351" s="55">
        <v>367</v>
      </c>
      <c r="M351" s="54" t="s">
        <v>6184</v>
      </c>
      <c r="N351" s="55">
        <v>10555</v>
      </c>
      <c r="O351" s="55">
        <v>10900</v>
      </c>
    </row>
    <row r="352" spans="1:15" x14ac:dyDescent="0.2">
      <c r="A352" s="54" t="s">
        <v>6185</v>
      </c>
      <c r="B352" s="55">
        <v>91</v>
      </c>
      <c r="C352" s="55">
        <v>117</v>
      </c>
      <c r="E352" s="54" t="s">
        <v>6185</v>
      </c>
      <c r="F352" s="55">
        <v>39245.699999999997</v>
      </c>
      <c r="G352" s="55">
        <v>45212.960939999997</v>
      </c>
      <c r="I352" s="54" t="s">
        <v>6185</v>
      </c>
      <c r="J352" s="55">
        <v>314</v>
      </c>
      <c r="K352" s="55">
        <v>304</v>
      </c>
      <c r="M352" s="54" t="s">
        <v>6185</v>
      </c>
      <c r="N352" s="55">
        <v>9803</v>
      </c>
      <c r="O352" s="55">
        <v>10100</v>
      </c>
    </row>
    <row r="353" spans="1:15" x14ac:dyDescent="0.2">
      <c r="A353" s="54" t="s">
        <v>6186</v>
      </c>
      <c r="B353" s="55">
        <v>53</v>
      </c>
      <c r="C353" s="55">
        <v>94</v>
      </c>
      <c r="E353" s="54" t="s">
        <v>6186</v>
      </c>
      <c r="F353" s="55">
        <v>26645.9</v>
      </c>
      <c r="G353" s="55">
        <v>37067.476560000003</v>
      </c>
      <c r="I353" s="54" t="s">
        <v>6186</v>
      </c>
      <c r="J353" s="55">
        <v>484</v>
      </c>
      <c r="K353" s="55">
        <v>432</v>
      </c>
      <c r="M353" s="54" t="s">
        <v>6186</v>
      </c>
      <c r="N353" s="55">
        <v>9880</v>
      </c>
      <c r="O353" s="55">
        <v>10600</v>
      </c>
    </row>
    <row r="354" spans="1:15" x14ac:dyDescent="0.2">
      <c r="A354" s="54" t="s">
        <v>6187</v>
      </c>
      <c r="B354" s="55">
        <v>70</v>
      </c>
      <c r="C354" s="55">
        <v>109</v>
      </c>
      <c r="E354" s="54" t="s">
        <v>6187</v>
      </c>
      <c r="F354" s="55">
        <v>27311.599999999999</v>
      </c>
      <c r="G354" s="55">
        <v>38750.644529999998</v>
      </c>
      <c r="I354" s="54" t="s">
        <v>6187</v>
      </c>
      <c r="J354" s="55">
        <v>341</v>
      </c>
      <c r="K354" s="55">
        <v>345</v>
      </c>
      <c r="M354" s="54" t="s">
        <v>6187</v>
      </c>
      <c r="N354" s="55">
        <v>9946</v>
      </c>
      <c r="O354" s="55">
        <v>10100</v>
      </c>
    </row>
    <row r="355" spans="1:15" x14ac:dyDescent="0.2">
      <c r="A355" s="54" t="s">
        <v>6188</v>
      </c>
      <c r="B355" s="55">
        <v>74</v>
      </c>
      <c r="C355" s="55">
        <v>94</v>
      </c>
      <c r="E355" s="54" t="s">
        <v>6188</v>
      </c>
      <c r="F355" s="55">
        <v>23301</v>
      </c>
      <c r="G355" s="55">
        <v>30352.248049999998</v>
      </c>
      <c r="I355" s="54" t="s">
        <v>6188</v>
      </c>
      <c r="J355" s="55">
        <v>255</v>
      </c>
      <c r="K355" s="55">
        <v>279</v>
      </c>
      <c r="M355" s="54" t="s">
        <v>6188</v>
      </c>
      <c r="N355" s="55">
        <v>9615</v>
      </c>
      <c r="O355" s="55">
        <v>9870</v>
      </c>
    </row>
    <row r="356" spans="1:15" x14ac:dyDescent="0.2">
      <c r="A356" s="54" t="s">
        <v>6189</v>
      </c>
      <c r="B356" s="55">
        <v>65</v>
      </c>
      <c r="C356" s="55">
        <v>86</v>
      </c>
      <c r="E356" s="54" t="s">
        <v>6189</v>
      </c>
      <c r="F356" s="55">
        <v>26652.799999999999</v>
      </c>
      <c r="G356" s="55">
        <v>33898.820310000003</v>
      </c>
      <c r="I356" s="54" t="s">
        <v>6189</v>
      </c>
      <c r="J356" s="55">
        <v>255</v>
      </c>
      <c r="K356" s="55">
        <v>261</v>
      </c>
      <c r="M356" s="54" t="s">
        <v>6189</v>
      </c>
      <c r="N356" s="55">
        <v>10169</v>
      </c>
      <c r="O356" s="55">
        <v>10400</v>
      </c>
    </row>
    <row r="357" spans="1:15" x14ac:dyDescent="0.2">
      <c r="A357" s="54" t="s">
        <v>6190</v>
      </c>
      <c r="B357" s="55">
        <v>58</v>
      </c>
      <c r="C357" s="55">
        <v>72</v>
      </c>
      <c r="E357" s="54" t="s">
        <v>6190</v>
      </c>
      <c r="F357" s="55">
        <v>23381.7</v>
      </c>
      <c r="G357" s="55">
        <v>25692.287110000001</v>
      </c>
      <c r="I357" s="54" t="s">
        <v>6190</v>
      </c>
      <c r="J357" s="55">
        <v>265</v>
      </c>
      <c r="K357" s="55">
        <v>294</v>
      </c>
      <c r="M357" s="54" t="s">
        <v>6190</v>
      </c>
      <c r="N357" s="55">
        <v>9645</v>
      </c>
      <c r="O357" s="55">
        <v>10300</v>
      </c>
    </row>
    <row r="358" spans="1:15" x14ac:dyDescent="0.2">
      <c r="A358" s="54" t="s">
        <v>6191</v>
      </c>
      <c r="B358" s="55">
        <v>83</v>
      </c>
      <c r="C358" s="55">
        <v>86</v>
      </c>
      <c r="E358" s="54" t="s">
        <v>6191</v>
      </c>
      <c r="F358" s="55">
        <v>27581.8</v>
      </c>
      <c r="G358" s="55">
        <v>28642.917969999999</v>
      </c>
      <c r="I358" s="54" t="s">
        <v>6191</v>
      </c>
      <c r="J358" s="55">
        <v>219</v>
      </c>
      <c r="K358" s="55">
        <v>274</v>
      </c>
      <c r="M358" s="54" t="s">
        <v>6191</v>
      </c>
      <c r="N358" s="55">
        <v>4410</v>
      </c>
      <c r="O358" s="55">
        <v>9390</v>
      </c>
    </row>
    <row r="359" spans="1:15" x14ac:dyDescent="0.2">
      <c r="A359" s="54" t="s">
        <v>6192</v>
      </c>
      <c r="B359" s="55">
        <v>37</v>
      </c>
      <c r="C359" s="55">
        <v>62</v>
      </c>
      <c r="E359" s="54" t="s">
        <v>6192</v>
      </c>
      <c r="F359" s="55">
        <v>15432.4</v>
      </c>
      <c r="G359" s="55">
        <v>18203.791020000001</v>
      </c>
      <c r="I359" s="54" t="s">
        <v>6192</v>
      </c>
      <c r="J359" s="55">
        <v>314</v>
      </c>
      <c r="K359" s="55">
        <v>289</v>
      </c>
      <c r="M359" s="54" t="s">
        <v>6192</v>
      </c>
      <c r="N359" s="55">
        <v>47</v>
      </c>
      <c r="O359" s="55">
        <v>8360</v>
      </c>
    </row>
    <row r="360" spans="1:15" x14ac:dyDescent="0.2">
      <c r="A360" s="54" t="s">
        <v>6193</v>
      </c>
      <c r="B360" s="55">
        <v>42</v>
      </c>
      <c r="C360" s="55">
        <v>70</v>
      </c>
      <c r="E360" s="54" t="s">
        <v>6193</v>
      </c>
      <c r="F360" s="55">
        <v>12710.9</v>
      </c>
      <c r="G360" s="55">
        <v>22482.931639999999</v>
      </c>
      <c r="I360" s="54" t="s">
        <v>6193</v>
      </c>
      <c r="J360" s="55">
        <v>279</v>
      </c>
      <c r="K360" s="55">
        <v>289</v>
      </c>
      <c r="M360" s="54" t="s">
        <v>6193</v>
      </c>
      <c r="N360" s="55">
        <v>70</v>
      </c>
      <c r="O360" s="55">
        <v>8040</v>
      </c>
    </row>
    <row r="361" spans="1:15" x14ac:dyDescent="0.2">
      <c r="A361" s="54" t="s">
        <v>6194</v>
      </c>
      <c r="B361" s="55">
        <v>48</v>
      </c>
      <c r="C361" s="55">
        <v>70</v>
      </c>
      <c r="E361" s="54" t="s">
        <v>6194</v>
      </c>
      <c r="F361" s="55">
        <v>14821.1</v>
      </c>
      <c r="G361" s="55">
        <v>22991.660159999999</v>
      </c>
      <c r="I361" s="54" t="s">
        <v>6194</v>
      </c>
      <c r="J361" s="55">
        <v>252</v>
      </c>
      <c r="K361" s="55">
        <v>223</v>
      </c>
      <c r="M361" s="54" t="s">
        <v>6194</v>
      </c>
      <c r="N361" s="55">
        <v>73</v>
      </c>
      <c r="O361" s="55">
        <v>9030</v>
      </c>
    </row>
    <row r="362" spans="1:15" x14ac:dyDescent="0.2">
      <c r="A362" s="54" t="s">
        <v>6195</v>
      </c>
      <c r="B362" s="55">
        <v>21</v>
      </c>
      <c r="C362" s="55">
        <v>26</v>
      </c>
      <c r="E362" s="54" t="s">
        <v>6195</v>
      </c>
      <c r="F362" s="55">
        <v>4881</v>
      </c>
      <c r="G362" s="55">
        <v>6139.6367190000001</v>
      </c>
      <c r="I362" s="54" t="s">
        <v>6195</v>
      </c>
      <c r="J362" s="55">
        <v>119</v>
      </c>
      <c r="K362" s="55">
        <v>125</v>
      </c>
      <c r="M362" s="54" t="s">
        <v>6195</v>
      </c>
      <c r="N362" s="55">
        <v>69</v>
      </c>
      <c r="O362" s="55">
        <v>3550</v>
      </c>
    </row>
    <row r="363" spans="1:15" x14ac:dyDescent="0.2">
      <c r="A363" s="54" t="s">
        <v>6196</v>
      </c>
      <c r="B363" s="55">
        <v>240</v>
      </c>
      <c r="C363" s="55">
        <v>452</v>
      </c>
      <c r="E363" s="54" t="s">
        <v>6196</v>
      </c>
      <c r="F363" s="55">
        <v>66885.100000000006</v>
      </c>
      <c r="G363" s="55">
        <v>100728.41409999999</v>
      </c>
      <c r="I363" s="54" t="s">
        <v>6196</v>
      </c>
      <c r="J363" s="55">
        <v>133</v>
      </c>
      <c r="K363" s="55">
        <v>155</v>
      </c>
      <c r="M363" s="54" t="s">
        <v>6196</v>
      </c>
      <c r="N363" s="55">
        <v>10099</v>
      </c>
      <c r="O363" s="55">
        <v>10400</v>
      </c>
    </row>
    <row r="364" spans="1:15" x14ac:dyDescent="0.2">
      <c r="A364" s="54" t="s">
        <v>6197</v>
      </c>
      <c r="B364" s="55">
        <v>88</v>
      </c>
      <c r="C364" s="55">
        <v>150</v>
      </c>
      <c r="E364" s="54" t="s">
        <v>6197</v>
      </c>
      <c r="F364" s="55">
        <v>28996.7</v>
      </c>
      <c r="G364" s="55">
        <v>40808.816409999999</v>
      </c>
      <c r="I364" s="54" t="s">
        <v>6197</v>
      </c>
      <c r="J364" s="55">
        <v>288</v>
      </c>
      <c r="K364" s="55">
        <v>288</v>
      </c>
      <c r="M364" s="54" t="s">
        <v>6197</v>
      </c>
      <c r="N364" s="55">
        <v>7316</v>
      </c>
      <c r="O364" s="55">
        <v>11200</v>
      </c>
    </row>
    <row r="365" spans="1:15" x14ac:dyDescent="0.2">
      <c r="A365" s="54" t="s">
        <v>6198</v>
      </c>
      <c r="B365" s="55">
        <v>78</v>
      </c>
      <c r="C365" s="55">
        <v>153</v>
      </c>
      <c r="E365" s="54" t="s">
        <v>6198</v>
      </c>
      <c r="F365" s="55">
        <v>24554.6</v>
      </c>
      <c r="G365" s="55">
        <v>41971.625</v>
      </c>
      <c r="I365" s="54" t="s">
        <v>6198</v>
      </c>
      <c r="J365" s="55">
        <v>215</v>
      </c>
      <c r="K365" s="55">
        <v>199</v>
      </c>
      <c r="M365" s="54" t="s">
        <v>6198</v>
      </c>
      <c r="N365" s="55">
        <v>8639</v>
      </c>
      <c r="O365" s="55">
        <v>10200</v>
      </c>
    </row>
    <row r="366" spans="1:15" x14ac:dyDescent="0.2">
      <c r="A366" s="54" t="s">
        <v>6199</v>
      </c>
      <c r="B366" s="55">
        <v>83</v>
      </c>
      <c r="C366" s="55">
        <v>107</v>
      </c>
      <c r="E366" s="54" t="s">
        <v>6199</v>
      </c>
      <c r="F366" s="55">
        <v>30112.9</v>
      </c>
      <c r="G366" s="55">
        <v>36244.789060000003</v>
      </c>
      <c r="I366" s="54" t="s">
        <v>6199</v>
      </c>
      <c r="J366" s="55">
        <v>281</v>
      </c>
      <c r="K366" s="55">
        <v>282</v>
      </c>
      <c r="M366" s="54" t="s">
        <v>6199</v>
      </c>
      <c r="N366" s="55">
        <v>1375</v>
      </c>
      <c r="O366" s="55">
        <v>10200</v>
      </c>
    </row>
    <row r="367" spans="1:15" x14ac:dyDescent="0.2">
      <c r="A367" s="54" t="s">
        <v>6200</v>
      </c>
      <c r="B367" s="55">
        <v>83</v>
      </c>
      <c r="C367" s="55">
        <v>90</v>
      </c>
      <c r="E367" s="54" t="s">
        <v>6200</v>
      </c>
      <c r="F367" s="55">
        <v>30579</v>
      </c>
      <c r="G367" s="55">
        <v>33951.144529999998</v>
      </c>
      <c r="I367" s="54" t="s">
        <v>6200</v>
      </c>
      <c r="J367" s="55">
        <v>307</v>
      </c>
      <c r="K367" s="55">
        <v>323</v>
      </c>
      <c r="M367" s="54" t="s">
        <v>6200</v>
      </c>
      <c r="N367" s="55">
        <v>109</v>
      </c>
      <c r="O367" s="55">
        <v>9680</v>
      </c>
    </row>
    <row r="368" spans="1:15" x14ac:dyDescent="0.2">
      <c r="A368" s="54" t="s">
        <v>6201</v>
      </c>
      <c r="B368" s="55">
        <v>33</v>
      </c>
      <c r="C368" s="55">
        <v>53</v>
      </c>
      <c r="E368" s="54" t="s">
        <v>6201</v>
      </c>
      <c r="F368" s="55">
        <v>15704.4</v>
      </c>
      <c r="G368" s="55">
        <v>20741.623049999998</v>
      </c>
      <c r="I368" s="54" t="s">
        <v>6201</v>
      </c>
      <c r="J368" s="55">
        <v>364</v>
      </c>
      <c r="K368" s="55">
        <v>345</v>
      </c>
      <c r="M368" s="54" t="s">
        <v>6201</v>
      </c>
      <c r="N368" s="55">
        <v>38</v>
      </c>
      <c r="O368" s="55">
        <v>7040</v>
      </c>
    </row>
    <row r="369" spans="1:15" x14ac:dyDescent="0.2">
      <c r="A369" s="54" t="s">
        <v>6202</v>
      </c>
      <c r="B369" s="55">
        <v>45</v>
      </c>
      <c r="C369" s="55">
        <v>60</v>
      </c>
      <c r="E369" s="54" t="s">
        <v>6202</v>
      </c>
      <c r="F369" s="55">
        <v>18548.599999999999</v>
      </c>
      <c r="G369" s="55">
        <v>18381.119139999999</v>
      </c>
      <c r="I369" s="54" t="s">
        <v>6202</v>
      </c>
      <c r="J369" s="55">
        <v>353</v>
      </c>
      <c r="K369" s="55">
        <v>334</v>
      </c>
      <c r="M369" s="54" t="s">
        <v>6202</v>
      </c>
      <c r="N369" s="55">
        <v>68</v>
      </c>
      <c r="O369" s="55">
        <v>2590</v>
      </c>
    </row>
    <row r="370" spans="1:15" x14ac:dyDescent="0.2">
      <c r="A370" s="54" t="s">
        <v>6203</v>
      </c>
      <c r="B370" s="55">
        <v>53</v>
      </c>
      <c r="C370" s="55">
        <v>85</v>
      </c>
      <c r="E370" s="54" t="s">
        <v>6203</v>
      </c>
      <c r="F370" s="55">
        <v>18352.7</v>
      </c>
      <c r="G370" s="55">
        <v>23389.92383</v>
      </c>
      <c r="I370" s="54" t="s">
        <v>6203</v>
      </c>
      <c r="J370" s="55">
        <v>437</v>
      </c>
      <c r="K370" s="55">
        <v>413</v>
      </c>
      <c r="M370" s="54" t="s">
        <v>6203</v>
      </c>
      <c r="N370" s="55">
        <v>221</v>
      </c>
      <c r="O370" s="55">
        <v>9970</v>
      </c>
    </row>
    <row r="371" spans="1:15" x14ac:dyDescent="0.2">
      <c r="A371" s="54" t="s">
        <v>6204</v>
      </c>
      <c r="B371" s="55">
        <v>41</v>
      </c>
      <c r="C371" s="55">
        <v>51</v>
      </c>
      <c r="E371" s="54" t="s">
        <v>6204</v>
      </c>
      <c r="F371" s="55">
        <v>19601.599999999999</v>
      </c>
      <c r="G371" s="55">
        <v>19482.880860000001</v>
      </c>
      <c r="I371" s="54" t="s">
        <v>6204</v>
      </c>
      <c r="J371" s="55">
        <v>408</v>
      </c>
      <c r="K371" s="55">
        <v>411</v>
      </c>
      <c r="M371" s="54" t="s">
        <v>6204</v>
      </c>
      <c r="N371" s="55">
        <v>216</v>
      </c>
      <c r="O371" s="55">
        <v>9760</v>
      </c>
    </row>
    <row r="372" spans="1:15" x14ac:dyDescent="0.2">
      <c r="A372" s="54" t="s">
        <v>6205</v>
      </c>
      <c r="B372" s="55">
        <v>61</v>
      </c>
      <c r="C372" s="55">
        <v>73</v>
      </c>
      <c r="E372" s="54" t="s">
        <v>6205</v>
      </c>
      <c r="F372" s="55">
        <v>28864.400000000001</v>
      </c>
      <c r="G372" s="55">
        <v>25273.675780000001</v>
      </c>
      <c r="I372" s="54" t="s">
        <v>6205</v>
      </c>
      <c r="J372" s="55">
        <v>417</v>
      </c>
      <c r="K372" s="55">
        <v>427</v>
      </c>
      <c r="M372" s="54" t="s">
        <v>6205</v>
      </c>
      <c r="N372" s="55">
        <v>103</v>
      </c>
      <c r="O372" s="55">
        <v>11100</v>
      </c>
    </row>
    <row r="373" spans="1:15" x14ac:dyDescent="0.2">
      <c r="A373" s="54" t="s">
        <v>6206</v>
      </c>
      <c r="B373" s="55">
        <v>64</v>
      </c>
      <c r="C373" s="55">
        <v>89</v>
      </c>
      <c r="E373" s="54" t="s">
        <v>6206</v>
      </c>
      <c r="F373" s="55">
        <v>24392.799999999999</v>
      </c>
      <c r="G373" s="55">
        <v>31776.689450000002</v>
      </c>
      <c r="I373" s="54" t="s">
        <v>6206</v>
      </c>
      <c r="J373" s="55">
        <v>360</v>
      </c>
      <c r="K373" s="55">
        <v>345</v>
      </c>
      <c r="M373" s="54" t="s">
        <v>6206</v>
      </c>
      <c r="N373" s="55">
        <v>1719</v>
      </c>
      <c r="O373" s="55">
        <v>10900</v>
      </c>
    </row>
    <row r="374" spans="1:15" x14ac:dyDescent="0.2">
      <c r="A374" s="54" t="s">
        <v>6207</v>
      </c>
      <c r="B374" s="55">
        <v>75</v>
      </c>
      <c r="C374" s="55">
        <v>122</v>
      </c>
      <c r="E374" s="54" t="s">
        <v>6207</v>
      </c>
      <c r="F374" s="55">
        <v>28204.6</v>
      </c>
      <c r="G374" s="55">
        <v>36550.023439999997</v>
      </c>
      <c r="I374" s="54" t="s">
        <v>6207</v>
      </c>
      <c r="J374" s="55">
        <v>383</v>
      </c>
      <c r="K374" s="55">
        <v>286</v>
      </c>
      <c r="M374" s="54" t="s">
        <v>6207</v>
      </c>
      <c r="N374" s="55">
        <v>1242</v>
      </c>
      <c r="O374" s="55">
        <v>10700</v>
      </c>
    </row>
    <row r="375" spans="1:15" x14ac:dyDescent="0.2">
      <c r="A375" s="54" t="s">
        <v>6208</v>
      </c>
      <c r="B375" s="55">
        <v>83</v>
      </c>
      <c r="C375" s="55">
        <v>103</v>
      </c>
      <c r="E375" s="54" t="s">
        <v>6208</v>
      </c>
      <c r="F375" s="55">
        <v>25678.1</v>
      </c>
      <c r="G375" s="55">
        <v>30221.431639999999</v>
      </c>
      <c r="I375" s="54" t="s">
        <v>6208</v>
      </c>
      <c r="J375" s="55">
        <v>322</v>
      </c>
      <c r="K375" s="55">
        <v>315</v>
      </c>
      <c r="M375" s="54" t="s">
        <v>6208</v>
      </c>
      <c r="N375" s="55">
        <v>5851</v>
      </c>
      <c r="O375" s="55">
        <v>10300</v>
      </c>
    </row>
    <row r="376" spans="1:15" x14ac:dyDescent="0.2">
      <c r="A376" s="54" t="s">
        <v>6209</v>
      </c>
      <c r="B376" s="55">
        <v>72</v>
      </c>
      <c r="C376" s="55">
        <v>100</v>
      </c>
      <c r="E376" s="54" t="s">
        <v>6209</v>
      </c>
      <c r="F376" s="55">
        <v>26120.7</v>
      </c>
      <c r="G376" s="55">
        <v>35125.582029999998</v>
      </c>
      <c r="I376" s="54" t="s">
        <v>6209</v>
      </c>
      <c r="J376" s="55">
        <v>402</v>
      </c>
      <c r="K376" s="55">
        <v>352</v>
      </c>
      <c r="M376" s="54" t="s">
        <v>6209</v>
      </c>
      <c r="N376" s="55">
        <v>4734</v>
      </c>
      <c r="O376" s="55">
        <v>10600</v>
      </c>
    </row>
    <row r="377" spans="1:15" x14ac:dyDescent="0.2">
      <c r="A377" s="54" t="s">
        <v>6210</v>
      </c>
      <c r="B377" s="55">
        <v>77</v>
      </c>
      <c r="C377" s="55">
        <v>109</v>
      </c>
      <c r="E377" s="54" t="s">
        <v>6210</v>
      </c>
      <c r="F377" s="55">
        <v>27917.9</v>
      </c>
      <c r="G377" s="55">
        <v>34977.324220000002</v>
      </c>
      <c r="I377" s="54" t="s">
        <v>6210</v>
      </c>
      <c r="J377" s="55">
        <v>320</v>
      </c>
      <c r="K377" s="55">
        <v>292</v>
      </c>
      <c r="M377" s="54" t="s">
        <v>6210</v>
      </c>
      <c r="N377" s="55">
        <v>613</v>
      </c>
      <c r="O377" s="55">
        <v>9640</v>
      </c>
    </row>
    <row r="378" spans="1:15" x14ac:dyDescent="0.2">
      <c r="A378" s="54" t="s">
        <v>6211</v>
      </c>
      <c r="B378" s="55">
        <v>94</v>
      </c>
      <c r="C378" s="55">
        <v>128</v>
      </c>
      <c r="E378" s="54" t="s">
        <v>6211</v>
      </c>
      <c r="F378" s="55">
        <v>34049.699999999997</v>
      </c>
      <c r="G378" s="55">
        <v>44268.175779999998</v>
      </c>
      <c r="I378" s="54" t="s">
        <v>6211</v>
      </c>
      <c r="J378" s="55">
        <v>329</v>
      </c>
      <c r="K378" s="55">
        <v>263</v>
      </c>
      <c r="M378" s="54" t="s">
        <v>6211</v>
      </c>
      <c r="N378" s="55">
        <v>10113</v>
      </c>
      <c r="O378" s="55">
        <v>10200</v>
      </c>
    </row>
    <row r="379" spans="1:15" x14ac:dyDescent="0.2">
      <c r="A379" s="54" t="s">
        <v>6212</v>
      </c>
      <c r="B379" s="55">
        <v>112</v>
      </c>
      <c r="C379" s="55">
        <v>136</v>
      </c>
      <c r="E379" s="54" t="s">
        <v>6212</v>
      </c>
      <c r="F379" s="55">
        <v>44131.8</v>
      </c>
      <c r="G379" s="55">
        <v>53122.976560000003</v>
      </c>
      <c r="I379" s="54" t="s">
        <v>6212</v>
      </c>
      <c r="J379" s="55">
        <v>269</v>
      </c>
      <c r="K379" s="55">
        <v>165</v>
      </c>
      <c r="M379" s="54" t="s">
        <v>6212</v>
      </c>
      <c r="N379" s="55">
        <v>9865</v>
      </c>
      <c r="O379" s="55">
        <v>9980</v>
      </c>
    </row>
    <row r="380" spans="1:15" x14ac:dyDescent="0.2">
      <c r="A380" s="54" t="s">
        <v>6213</v>
      </c>
      <c r="B380" s="55">
        <v>83</v>
      </c>
      <c r="C380" s="55">
        <v>93</v>
      </c>
      <c r="E380" s="54" t="s">
        <v>6213</v>
      </c>
      <c r="F380" s="55">
        <v>28413.5</v>
      </c>
      <c r="G380" s="55">
        <v>31017.957030000001</v>
      </c>
      <c r="I380" s="54" t="s">
        <v>6213</v>
      </c>
      <c r="J380" s="55">
        <v>298</v>
      </c>
      <c r="K380" s="55">
        <v>322</v>
      </c>
      <c r="M380" s="54" t="s">
        <v>6213</v>
      </c>
      <c r="N380" s="55">
        <v>3828</v>
      </c>
      <c r="O380" s="55">
        <v>9560</v>
      </c>
    </row>
    <row r="381" spans="1:15" x14ac:dyDescent="0.2">
      <c r="A381" s="54" t="s">
        <v>6214</v>
      </c>
      <c r="B381" s="55">
        <v>70</v>
      </c>
      <c r="C381" s="55">
        <v>80</v>
      </c>
      <c r="E381" s="54" t="s">
        <v>6214</v>
      </c>
      <c r="F381" s="55">
        <v>25841.3</v>
      </c>
      <c r="G381" s="55">
        <v>27843.48633</v>
      </c>
      <c r="I381" s="54" t="s">
        <v>6214</v>
      </c>
      <c r="J381" s="55">
        <v>310</v>
      </c>
      <c r="K381" s="55">
        <v>305</v>
      </c>
      <c r="M381" s="54" t="s">
        <v>6214</v>
      </c>
      <c r="N381" s="55">
        <v>9661</v>
      </c>
      <c r="O381" s="55">
        <v>10400</v>
      </c>
    </row>
    <row r="382" spans="1:15" x14ac:dyDescent="0.2">
      <c r="A382" s="54" t="s">
        <v>6215</v>
      </c>
      <c r="B382" s="55">
        <v>63</v>
      </c>
      <c r="C382" s="55">
        <v>66</v>
      </c>
      <c r="E382" s="54" t="s">
        <v>6215</v>
      </c>
      <c r="F382" s="55">
        <v>22762.1</v>
      </c>
      <c r="G382" s="55">
        <v>22195.136719999999</v>
      </c>
      <c r="I382" s="54" t="s">
        <v>6215</v>
      </c>
      <c r="J382" s="55">
        <v>263</v>
      </c>
      <c r="K382" s="55">
        <v>205</v>
      </c>
      <c r="M382" s="54" t="s">
        <v>6215</v>
      </c>
      <c r="N382" s="55">
        <v>2619</v>
      </c>
      <c r="O382" s="55">
        <v>9700</v>
      </c>
    </row>
    <row r="383" spans="1:15" x14ac:dyDescent="0.2">
      <c r="A383" s="54" t="s">
        <v>6216</v>
      </c>
      <c r="B383" s="55">
        <v>55</v>
      </c>
      <c r="C383" s="55">
        <v>62</v>
      </c>
      <c r="E383" s="54" t="s">
        <v>6216</v>
      </c>
      <c r="F383" s="55">
        <v>17063.099999999999</v>
      </c>
      <c r="G383" s="55">
        <v>14014.76758</v>
      </c>
      <c r="I383" s="54" t="s">
        <v>6216</v>
      </c>
      <c r="J383" s="55">
        <v>314</v>
      </c>
      <c r="K383" s="55">
        <v>216</v>
      </c>
      <c r="M383" s="54" t="s">
        <v>6216</v>
      </c>
      <c r="N383" s="55">
        <v>68</v>
      </c>
      <c r="O383" s="55">
        <v>8320</v>
      </c>
    </row>
    <row r="384" spans="1:15" x14ac:dyDescent="0.2">
      <c r="A384" s="54" t="s">
        <v>6217</v>
      </c>
      <c r="B384" s="55">
        <v>48</v>
      </c>
      <c r="C384" s="55">
        <v>55</v>
      </c>
      <c r="E384" s="54" t="s">
        <v>6217</v>
      </c>
      <c r="F384" s="55">
        <v>20494.7</v>
      </c>
      <c r="G384" s="55">
        <v>17881.11133</v>
      </c>
      <c r="I384" s="54" t="s">
        <v>6217</v>
      </c>
      <c r="J384" s="55">
        <v>332</v>
      </c>
      <c r="K384" s="55">
        <v>366</v>
      </c>
      <c r="M384" s="54" t="s">
        <v>6217</v>
      </c>
      <c r="N384" s="55">
        <v>71</v>
      </c>
      <c r="O384" s="55">
        <v>393</v>
      </c>
    </row>
    <row r="385" spans="1:15" x14ac:dyDescent="0.2">
      <c r="A385" s="54" t="s">
        <v>6218</v>
      </c>
      <c r="B385" s="55">
        <v>60</v>
      </c>
      <c r="C385" s="55">
        <v>89</v>
      </c>
      <c r="E385" s="54" t="s">
        <v>6218</v>
      </c>
      <c r="F385" s="55">
        <v>20216.2</v>
      </c>
      <c r="G385" s="55">
        <v>30410.38867</v>
      </c>
      <c r="I385" s="54" t="s">
        <v>6218</v>
      </c>
      <c r="J385" s="55">
        <v>250</v>
      </c>
      <c r="K385" s="55">
        <v>242</v>
      </c>
      <c r="M385" s="54" t="s">
        <v>6218</v>
      </c>
      <c r="N385" s="55">
        <v>30</v>
      </c>
      <c r="O385" s="55">
        <v>3010</v>
      </c>
    </row>
    <row r="386" spans="1:15" x14ac:dyDescent="0.2">
      <c r="A386" s="54" t="s">
        <v>6219</v>
      </c>
      <c r="B386" s="55">
        <v>13</v>
      </c>
      <c r="C386" s="55">
        <v>23</v>
      </c>
      <c r="E386" s="54" t="s">
        <v>6219</v>
      </c>
      <c r="F386" s="55">
        <v>2927.6</v>
      </c>
      <c r="G386" s="55">
        <v>5462.2998049999997</v>
      </c>
      <c r="I386" s="54" t="s">
        <v>6219</v>
      </c>
      <c r="J386" s="55">
        <v>142</v>
      </c>
      <c r="K386" s="55">
        <v>150</v>
      </c>
      <c r="M386" s="54" t="s">
        <v>6219</v>
      </c>
      <c r="N386" s="55">
        <v>40</v>
      </c>
      <c r="O386" s="55">
        <v>2800</v>
      </c>
    </row>
    <row r="387" spans="1:15" x14ac:dyDescent="0.2">
      <c r="A387" s="54"/>
      <c r="B387" s="55"/>
      <c r="C387" s="55"/>
      <c r="E387" s="54"/>
      <c r="F387" s="55"/>
      <c r="G387" s="55"/>
      <c r="I387" s="54"/>
      <c r="J387" s="55"/>
      <c r="K387" s="55"/>
    </row>
  </sheetData>
  <mergeCells count="4">
    <mergeCell ref="M1:O1"/>
    <mergeCell ref="A1:C1"/>
    <mergeCell ref="E1:G1"/>
    <mergeCell ref="I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7EF23-1DFB-5F43-BEB0-B2564A5C9EE1}">
  <dimension ref="A1:E1480"/>
  <sheetViews>
    <sheetView workbookViewId="0">
      <selection activeCell="C3" sqref="C3"/>
    </sheetView>
  </sheetViews>
  <sheetFormatPr baseColWidth="10" defaultRowHeight="16" x14ac:dyDescent="0.2"/>
  <cols>
    <col min="1" max="1" width="15.5" customWidth="1"/>
    <col min="2" max="2" width="21.33203125" customWidth="1"/>
  </cols>
  <sheetData>
    <row r="1" spans="1:5" s="8" customFormat="1" ht="75" customHeight="1" x14ac:dyDescent="0.2">
      <c r="A1" s="90" t="s">
        <v>5758</v>
      </c>
      <c r="B1" s="90"/>
      <c r="C1" s="90"/>
      <c r="D1" s="90"/>
      <c r="E1" s="90"/>
    </row>
    <row r="2" spans="1:5" ht="136" x14ac:dyDescent="0.2">
      <c r="A2" s="33" t="s">
        <v>7</v>
      </c>
      <c r="B2" s="33" t="s">
        <v>5542</v>
      </c>
      <c r="C2" s="33" t="s">
        <v>6392</v>
      </c>
      <c r="D2" s="33" t="s">
        <v>5512</v>
      </c>
      <c r="E2" s="33" t="s">
        <v>5761</v>
      </c>
    </row>
    <row r="3" spans="1:5" ht="17" x14ac:dyDescent="0.2">
      <c r="A3" s="25" t="s">
        <v>166</v>
      </c>
      <c r="B3" s="34" t="s">
        <v>4031</v>
      </c>
      <c r="C3" s="34">
        <v>41.4</v>
      </c>
      <c r="D3" s="34">
        <v>15</v>
      </c>
      <c r="E3" s="34">
        <v>-7</v>
      </c>
    </row>
    <row r="4" spans="1:5" ht="17" x14ac:dyDescent="0.2">
      <c r="A4" s="25" t="s">
        <v>139</v>
      </c>
      <c r="B4" s="34" t="s">
        <v>4032</v>
      </c>
      <c r="C4" s="34">
        <v>52.2</v>
      </c>
      <c r="D4" s="34">
        <v>4</v>
      </c>
      <c r="E4" s="34">
        <v>-4</v>
      </c>
    </row>
    <row r="5" spans="1:5" ht="17" x14ac:dyDescent="0.2">
      <c r="A5" s="25" t="s">
        <v>130</v>
      </c>
      <c r="B5" s="34" t="s">
        <v>4033</v>
      </c>
      <c r="C5" s="34">
        <v>87</v>
      </c>
      <c r="D5" s="34">
        <v>18</v>
      </c>
      <c r="E5" s="34">
        <v>-7</v>
      </c>
    </row>
    <row r="6" spans="1:5" ht="17" x14ac:dyDescent="0.2">
      <c r="A6" s="25" t="s">
        <v>187</v>
      </c>
      <c r="B6" s="34" t="s">
        <v>4034</v>
      </c>
      <c r="C6" s="34">
        <v>-6.3</v>
      </c>
      <c r="D6" s="34">
        <v>23</v>
      </c>
      <c r="E6" s="34">
        <v>-4</v>
      </c>
    </row>
    <row r="7" spans="1:5" ht="17" x14ac:dyDescent="0.2">
      <c r="A7" s="25" t="s">
        <v>67</v>
      </c>
      <c r="B7" s="34" t="s">
        <v>4035</v>
      </c>
      <c r="C7" s="34">
        <v>20.2</v>
      </c>
      <c r="D7" s="34">
        <v>-17</v>
      </c>
      <c r="E7" s="34">
        <v>-2</v>
      </c>
    </row>
    <row r="8" spans="1:5" ht="17" x14ac:dyDescent="0.2">
      <c r="A8" s="25" t="s">
        <v>184</v>
      </c>
      <c r="B8" s="34" t="s">
        <v>4036</v>
      </c>
      <c r="C8" s="34">
        <v>50.2</v>
      </c>
      <c r="D8" s="34">
        <v>34</v>
      </c>
      <c r="E8" s="34">
        <v>-1</v>
      </c>
    </row>
    <row r="9" spans="1:5" ht="17" x14ac:dyDescent="0.2">
      <c r="A9" s="25" t="s">
        <v>40</v>
      </c>
      <c r="B9" s="34" t="s">
        <v>4037</v>
      </c>
      <c r="C9" s="34">
        <v>34.1</v>
      </c>
      <c r="D9" s="34">
        <v>4</v>
      </c>
      <c r="E9" s="34">
        <v>0</v>
      </c>
    </row>
    <row r="10" spans="1:5" ht="17" x14ac:dyDescent="0.2">
      <c r="A10" s="25" t="s">
        <v>82</v>
      </c>
      <c r="B10" s="34" t="s">
        <v>4038</v>
      </c>
      <c r="C10" s="34">
        <v>86.6</v>
      </c>
      <c r="D10" s="34">
        <v>41</v>
      </c>
      <c r="E10" s="34">
        <v>-1</v>
      </c>
    </row>
    <row r="11" spans="1:5" ht="17" x14ac:dyDescent="0.2">
      <c r="A11" s="25" t="s">
        <v>82</v>
      </c>
      <c r="B11" s="34" t="s">
        <v>5301</v>
      </c>
      <c r="C11" s="34">
        <v>-14.5</v>
      </c>
      <c r="D11" s="34">
        <v>9.6</v>
      </c>
      <c r="E11" s="34">
        <v>-6</v>
      </c>
    </row>
    <row r="12" spans="1:5" ht="17" x14ac:dyDescent="0.2">
      <c r="A12" s="25" t="s">
        <v>154</v>
      </c>
      <c r="B12" s="34" t="s">
        <v>4039</v>
      </c>
      <c r="C12" s="34">
        <v>-5</v>
      </c>
      <c r="D12" s="34">
        <v>20</v>
      </c>
      <c r="E12" s="34">
        <v>-1</v>
      </c>
    </row>
    <row r="13" spans="1:5" ht="17" x14ac:dyDescent="0.2">
      <c r="A13" s="25" t="s">
        <v>124</v>
      </c>
      <c r="B13" s="34" t="s">
        <v>4040</v>
      </c>
      <c r="C13" s="34">
        <v>52.4</v>
      </c>
      <c r="D13" s="34">
        <v>34</v>
      </c>
      <c r="E13" s="34">
        <v>1</v>
      </c>
    </row>
    <row r="14" spans="1:5" ht="17" x14ac:dyDescent="0.2">
      <c r="A14" s="25" t="s">
        <v>13</v>
      </c>
      <c r="B14" s="34" t="s">
        <v>4041</v>
      </c>
      <c r="C14" s="34">
        <v>4.9000000000000004</v>
      </c>
      <c r="D14" s="34">
        <v>16</v>
      </c>
      <c r="E14" s="34">
        <v>2</v>
      </c>
    </row>
    <row r="15" spans="1:5" ht="17" x14ac:dyDescent="0.2">
      <c r="A15" s="25" t="s">
        <v>13</v>
      </c>
      <c r="B15" s="34" t="s">
        <v>4042</v>
      </c>
      <c r="C15" s="34">
        <v>67.900000000000006</v>
      </c>
      <c r="D15" s="34">
        <v>36</v>
      </c>
      <c r="E15" s="34">
        <v>2</v>
      </c>
    </row>
    <row r="16" spans="1:5" ht="17" x14ac:dyDescent="0.2">
      <c r="A16" s="25" t="s">
        <v>13</v>
      </c>
      <c r="B16" s="34" t="s">
        <v>5302</v>
      </c>
      <c r="C16" s="34">
        <v>9.6</v>
      </c>
      <c r="D16" s="34">
        <v>-27.7</v>
      </c>
      <c r="E16" s="34">
        <v>-5</v>
      </c>
    </row>
    <row r="17" spans="1:5" ht="17" x14ac:dyDescent="0.2">
      <c r="A17" s="25" t="s">
        <v>46</v>
      </c>
      <c r="B17" s="34" t="s">
        <v>4043</v>
      </c>
      <c r="C17" s="34">
        <v>39.700000000000003</v>
      </c>
      <c r="D17" s="34">
        <v>26</v>
      </c>
      <c r="E17" s="34">
        <v>0</v>
      </c>
    </row>
    <row r="18" spans="1:5" ht="17" x14ac:dyDescent="0.2">
      <c r="A18" s="25" t="s">
        <v>118</v>
      </c>
      <c r="B18" s="34" t="s">
        <v>4044</v>
      </c>
      <c r="C18" s="34">
        <v>83.3</v>
      </c>
      <c r="D18" s="34">
        <v>60</v>
      </c>
      <c r="E18" s="34">
        <v>-1</v>
      </c>
    </row>
    <row r="19" spans="1:5" ht="17" x14ac:dyDescent="0.2">
      <c r="A19" s="25" t="s">
        <v>115</v>
      </c>
      <c r="B19" s="34" t="s">
        <v>5305</v>
      </c>
      <c r="C19" s="34">
        <v>-77.599999999999994</v>
      </c>
      <c r="D19" s="34">
        <v>19.7</v>
      </c>
      <c r="E19" s="34">
        <v>-19</v>
      </c>
    </row>
    <row r="20" spans="1:5" ht="17" x14ac:dyDescent="0.2">
      <c r="A20" s="25" t="s">
        <v>115</v>
      </c>
      <c r="B20" s="34" t="s">
        <v>4045</v>
      </c>
      <c r="C20" s="34">
        <v>97.8</v>
      </c>
      <c r="D20" s="34">
        <v>23</v>
      </c>
      <c r="E20" s="34">
        <v>-1</v>
      </c>
    </row>
    <row r="21" spans="1:5" ht="17" x14ac:dyDescent="0.2">
      <c r="A21" s="25" t="s">
        <v>213</v>
      </c>
      <c r="B21" s="34" t="s">
        <v>4046</v>
      </c>
      <c r="C21" s="34">
        <v>85.3</v>
      </c>
      <c r="D21" s="34">
        <v>41</v>
      </c>
      <c r="E21" s="34">
        <v>12</v>
      </c>
    </row>
    <row r="22" spans="1:5" ht="17" x14ac:dyDescent="0.2">
      <c r="A22" s="25" t="s">
        <v>16</v>
      </c>
      <c r="B22" s="34" t="s">
        <v>4047</v>
      </c>
      <c r="C22" s="34">
        <v>91.8</v>
      </c>
      <c r="D22" s="34">
        <v>28</v>
      </c>
      <c r="E22" s="34">
        <v>10</v>
      </c>
    </row>
    <row r="23" spans="1:5" ht="17" x14ac:dyDescent="0.2">
      <c r="A23" s="25" t="s">
        <v>16</v>
      </c>
      <c r="B23" s="34" t="s">
        <v>4048</v>
      </c>
      <c r="C23" s="34">
        <v>18.899999999999999</v>
      </c>
      <c r="D23" s="34">
        <v>48</v>
      </c>
      <c r="E23" s="34">
        <v>1</v>
      </c>
    </row>
    <row r="24" spans="1:5" ht="17" x14ac:dyDescent="0.2">
      <c r="A24" s="25" t="s">
        <v>157</v>
      </c>
      <c r="B24" s="34" t="s">
        <v>4049</v>
      </c>
      <c r="C24" s="34">
        <v>-12.2</v>
      </c>
      <c r="D24" s="34">
        <v>20</v>
      </c>
      <c r="E24" s="34">
        <v>-5</v>
      </c>
    </row>
    <row r="25" spans="1:5" ht="17" x14ac:dyDescent="0.2">
      <c r="A25" s="25" t="s">
        <v>64</v>
      </c>
      <c r="B25" s="34" t="s">
        <v>4050</v>
      </c>
      <c r="C25" s="34">
        <v>28.6</v>
      </c>
      <c r="D25" s="34">
        <v>18</v>
      </c>
      <c r="E25" s="34">
        <v>-6</v>
      </c>
    </row>
    <row r="26" spans="1:5" ht="17" x14ac:dyDescent="0.2">
      <c r="A26" s="25" t="s">
        <v>169</v>
      </c>
      <c r="B26" s="34" t="s">
        <v>4051</v>
      </c>
      <c r="C26" s="34">
        <v>28</v>
      </c>
      <c r="D26" s="34">
        <v>26</v>
      </c>
      <c r="E26" s="34">
        <v>-2</v>
      </c>
    </row>
    <row r="27" spans="1:5" ht="17" x14ac:dyDescent="0.2">
      <c r="A27" s="25" t="s">
        <v>103</v>
      </c>
      <c r="B27" s="34" t="s">
        <v>4052</v>
      </c>
      <c r="C27" s="34">
        <v>5.8</v>
      </c>
      <c r="D27" s="34">
        <v>26</v>
      </c>
      <c r="E27" s="34">
        <v>-1</v>
      </c>
    </row>
    <row r="28" spans="1:5" ht="17" x14ac:dyDescent="0.2">
      <c r="A28" s="25" t="s">
        <v>49</v>
      </c>
      <c r="B28" s="34" t="s">
        <v>4053</v>
      </c>
      <c r="C28" s="34">
        <v>42.2</v>
      </c>
      <c r="D28" s="34">
        <v>26</v>
      </c>
      <c r="E28" s="34">
        <v>-7</v>
      </c>
    </row>
    <row r="29" spans="1:5" ht="17" x14ac:dyDescent="0.2">
      <c r="A29" s="25" t="s">
        <v>52</v>
      </c>
      <c r="B29" s="34" t="s">
        <v>4054</v>
      </c>
      <c r="C29" s="34">
        <v>7.6</v>
      </c>
      <c r="D29" s="34">
        <v>10</v>
      </c>
      <c r="E29" s="34">
        <v>-2</v>
      </c>
    </row>
    <row r="30" spans="1:5" ht="17" x14ac:dyDescent="0.2">
      <c r="A30" s="25" t="s">
        <v>10</v>
      </c>
      <c r="B30" s="34" t="s">
        <v>4055</v>
      </c>
      <c r="C30" s="34">
        <v>-6.4</v>
      </c>
      <c r="D30" s="34">
        <v>-33</v>
      </c>
      <c r="E30" s="34">
        <v>9</v>
      </c>
    </row>
    <row r="31" spans="1:5" ht="17" x14ac:dyDescent="0.2">
      <c r="A31" s="25" t="s">
        <v>10</v>
      </c>
      <c r="B31" s="34" t="s">
        <v>4056</v>
      </c>
      <c r="C31" s="34">
        <v>-13.4</v>
      </c>
      <c r="D31" s="34">
        <v>15</v>
      </c>
      <c r="E31" s="34">
        <v>0</v>
      </c>
    </row>
    <row r="32" spans="1:5" ht="17" x14ac:dyDescent="0.2">
      <c r="A32" s="25" t="s">
        <v>25</v>
      </c>
      <c r="B32" s="34" t="s">
        <v>4057</v>
      </c>
      <c r="C32" s="34">
        <v>-2.6</v>
      </c>
      <c r="D32" s="34">
        <v>15</v>
      </c>
      <c r="E32" s="34">
        <v>7</v>
      </c>
    </row>
    <row r="33" spans="1:5" ht="17" x14ac:dyDescent="0.2">
      <c r="A33" s="25" t="s">
        <v>58</v>
      </c>
      <c r="B33" s="34" t="s">
        <v>4058</v>
      </c>
      <c r="C33" s="34">
        <v>51.4</v>
      </c>
      <c r="D33" s="34">
        <v>39</v>
      </c>
      <c r="E33" s="34">
        <v>2</v>
      </c>
    </row>
    <row r="34" spans="1:5" ht="17" x14ac:dyDescent="0.2">
      <c r="A34" s="25" t="s">
        <v>178</v>
      </c>
      <c r="B34" s="34" t="s">
        <v>4059</v>
      </c>
      <c r="C34" s="34">
        <v>78.900000000000006</v>
      </c>
      <c r="D34" s="34">
        <v>49</v>
      </c>
      <c r="E34" s="34">
        <v>6</v>
      </c>
    </row>
    <row r="35" spans="1:5" ht="17" x14ac:dyDescent="0.2">
      <c r="A35" s="25" t="s">
        <v>76</v>
      </c>
      <c r="B35" s="34" t="s">
        <v>4060</v>
      </c>
      <c r="C35" s="34">
        <v>59</v>
      </c>
      <c r="D35" s="34">
        <v>41</v>
      </c>
      <c r="E35" s="34">
        <v>-2</v>
      </c>
    </row>
    <row r="36" spans="1:5" ht="17" x14ac:dyDescent="0.2">
      <c r="A36" s="25" t="s">
        <v>73</v>
      </c>
      <c r="B36" s="34" t="s">
        <v>4061</v>
      </c>
      <c r="C36" s="34">
        <v>61.9</v>
      </c>
      <c r="D36" s="34">
        <v>15</v>
      </c>
      <c r="E36" s="34">
        <v>-3</v>
      </c>
    </row>
    <row r="37" spans="1:5" ht="17" x14ac:dyDescent="0.2">
      <c r="A37" s="25" t="s">
        <v>43</v>
      </c>
      <c r="B37" s="34" t="s">
        <v>4062</v>
      </c>
      <c r="C37" s="34">
        <v>42.4</v>
      </c>
      <c r="D37" s="34">
        <v>-4</v>
      </c>
      <c r="E37" s="34">
        <v>-2</v>
      </c>
    </row>
    <row r="38" spans="1:5" ht="17" x14ac:dyDescent="0.2">
      <c r="A38" s="25" t="s">
        <v>145</v>
      </c>
      <c r="B38" s="34" t="s">
        <v>4063</v>
      </c>
      <c r="C38" s="34">
        <v>96.8</v>
      </c>
      <c r="D38" s="34">
        <v>31</v>
      </c>
      <c r="E38" s="34">
        <v>5</v>
      </c>
    </row>
    <row r="39" spans="1:5" ht="17" x14ac:dyDescent="0.2">
      <c r="A39" s="25" t="s">
        <v>145</v>
      </c>
      <c r="B39" s="34" t="s">
        <v>5306</v>
      </c>
      <c r="C39" s="34">
        <v>96</v>
      </c>
      <c r="D39" s="34">
        <v>-71.8</v>
      </c>
      <c r="E39" s="34">
        <v>37</v>
      </c>
    </row>
    <row r="40" spans="1:5" ht="17" x14ac:dyDescent="0.2">
      <c r="A40" s="25" t="s">
        <v>151</v>
      </c>
      <c r="B40" s="34" t="s">
        <v>4064</v>
      </c>
      <c r="C40" s="34">
        <v>-23.1</v>
      </c>
      <c r="D40" s="34">
        <v>41</v>
      </c>
      <c r="E40" s="34">
        <v>0</v>
      </c>
    </row>
    <row r="41" spans="1:5" ht="17" x14ac:dyDescent="0.2">
      <c r="A41" s="25" t="s">
        <v>133</v>
      </c>
      <c r="B41" s="34" t="s">
        <v>4065</v>
      </c>
      <c r="C41" s="34">
        <v>64</v>
      </c>
      <c r="D41" s="34">
        <v>31</v>
      </c>
      <c r="E41" s="34">
        <v>0</v>
      </c>
    </row>
    <row r="42" spans="1:5" ht="17" x14ac:dyDescent="0.2">
      <c r="A42" s="25" t="s">
        <v>127</v>
      </c>
      <c r="B42" s="34" t="s">
        <v>4066</v>
      </c>
      <c r="C42" s="34">
        <v>35.1</v>
      </c>
      <c r="D42" s="34">
        <v>23</v>
      </c>
      <c r="E42" s="34">
        <v>-1</v>
      </c>
    </row>
    <row r="43" spans="1:5" ht="17" x14ac:dyDescent="0.2">
      <c r="A43" s="25" t="s">
        <v>127</v>
      </c>
      <c r="B43" s="34" t="s">
        <v>5329</v>
      </c>
      <c r="C43" s="34">
        <v>-30.9</v>
      </c>
      <c r="D43" s="34">
        <v>-14.2</v>
      </c>
      <c r="E43" s="34">
        <v>-15</v>
      </c>
    </row>
    <row r="44" spans="1:5" ht="17" x14ac:dyDescent="0.2">
      <c r="A44" s="25" t="s">
        <v>109</v>
      </c>
      <c r="B44" s="34" t="s">
        <v>4067</v>
      </c>
      <c r="C44" s="34">
        <v>13.1</v>
      </c>
      <c r="D44" s="34">
        <v>15</v>
      </c>
      <c r="E44" s="34">
        <v>-2</v>
      </c>
    </row>
    <row r="45" spans="1:5" ht="17" x14ac:dyDescent="0.2">
      <c r="A45" s="25" t="s">
        <v>112</v>
      </c>
      <c r="B45" s="34" t="s">
        <v>4068</v>
      </c>
      <c r="C45" s="34">
        <v>75.900000000000006</v>
      </c>
      <c r="D45" s="34">
        <v>47</v>
      </c>
      <c r="E45" s="34">
        <v>-6</v>
      </c>
    </row>
    <row r="46" spans="1:5" ht="17" x14ac:dyDescent="0.2">
      <c r="A46" s="25" t="s">
        <v>19</v>
      </c>
      <c r="B46" s="34" t="s">
        <v>4069</v>
      </c>
      <c r="C46" s="34">
        <v>9.4</v>
      </c>
      <c r="D46" s="34">
        <v>34</v>
      </c>
      <c r="E46" s="34">
        <v>5</v>
      </c>
    </row>
    <row r="47" spans="1:5" ht="17" x14ac:dyDescent="0.2">
      <c r="A47" s="25" t="s">
        <v>142</v>
      </c>
      <c r="B47" s="34" t="s">
        <v>4070</v>
      </c>
      <c r="C47" s="34">
        <v>-0.7</v>
      </c>
      <c r="D47" s="34">
        <v>12</v>
      </c>
      <c r="E47" s="34">
        <v>-2</v>
      </c>
    </row>
    <row r="48" spans="1:5" ht="17" x14ac:dyDescent="0.2">
      <c r="A48" s="25" t="s">
        <v>91</v>
      </c>
      <c r="B48" s="34" t="s">
        <v>5328</v>
      </c>
      <c r="C48" s="34">
        <v>31.8</v>
      </c>
      <c r="D48" s="34">
        <v>60.4</v>
      </c>
      <c r="E48" s="34">
        <v>0</v>
      </c>
    </row>
    <row r="49" spans="1:5" ht="17" x14ac:dyDescent="0.2">
      <c r="A49" s="25" t="s">
        <v>91</v>
      </c>
      <c r="B49" s="34" t="s">
        <v>4071</v>
      </c>
      <c r="C49" s="34">
        <v>92.2</v>
      </c>
      <c r="D49" s="34">
        <v>57</v>
      </c>
      <c r="E49" s="34">
        <v>-10</v>
      </c>
    </row>
    <row r="50" spans="1:5" ht="17" x14ac:dyDescent="0.2">
      <c r="A50" s="25" t="s">
        <v>237</v>
      </c>
      <c r="B50" s="34" t="s">
        <v>4072</v>
      </c>
      <c r="C50" s="34">
        <v>-38.4</v>
      </c>
      <c r="D50" s="34">
        <v>10</v>
      </c>
      <c r="E50" s="34">
        <v>0</v>
      </c>
    </row>
    <row r="51" spans="1:5" ht="17" x14ac:dyDescent="0.2">
      <c r="A51" s="25" t="s">
        <v>28</v>
      </c>
      <c r="B51" s="34" t="s">
        <v>4073</v>
      </c>
      <c r="C51" s="34">
        <v>51.4</v>
      </c>
      <c r="D51" s="34">
        <v>7</v>
      </c>
      <c r="E51" s="34">
        <v>-3</v>
      </c>
    </row>
    <row r="52" spans="1:5" ht="17" x14ac:dyDescent="0.2">
      <c r="A52" s="25" t="s">
        <v>163</v>
      </c>
      <c r="B52" s="34" t="s">
        <v>4074</v>
      </c>
      <c r="C52" s="34">
        <v>72.8</v>
      </c>
      <c r="D52" s="34">
        <v>47</v>
      </c>
      <c r="E52" s="34">
        <v>-6</v>
      </c>
    </row>
    <row r="53" spans="1:5" ht="17" x14ac:dyDescent="0.2">
      <c r="A53" s="25" t="s">
        <v>70</v>
      </c>
      <c r="B53" s="34" t="s">
        <v>4075</v>
      </c>
      <c r="C53" s="34">
        <v>32.700000000000003</v>
      </c>
      <c r="D53" s="34">
        <v>23</v>
      </c>
      <c r="E53" s="34">
        <v>-3</v>
      </c>
    </row>
    <row r="54" spans="1:5" ht="17" x14ac:dyDescent="0.2">
      <c r="A54" s="25" t="s">
        <v>22</v>
      </c>
      <c r="B54" s="34" t="s">
        <v>4076</v>
      </c>
      <c r="C54" s="34">
        <v>3.3</v>
      </c>
      <c r="D54" s="34">
        <v>18</v>
      </c>
      <c r="E54" s="34">
        <v>-5</v>
      </c>
    </row>
    <row r="55" spans="1:5" ht="17" x14ac:dyDescent="0.2">
      <c r="A55" s="25" t="s">
        <v>22</v>
      </c>
      <c r="B55" s="34" t="s">
        <v>5304</v>
      </c>
      <c r="C55" s="34">
        <v>20.6</v>
      </c>
      <c r="D55" s="34">
        <v>-10.8</v>
      </c>
      <c r="E55" s="34">
        <v>-6</v>
      </c>
    </row>
    <row r="56" spans="1:5" ht="17" x14ac:dyDescent="0.2">
      <c r="A56" s="25" t="s">
        <v>175</v>
      </c>
      <c r="B56" s="34" t="s">
        <v>4077</v>
      </c>
      <c r="C56" s="34">
        <v>65.599999999999994</v>
      </c>
      <c r="D56" s="34">
        <v>7</v>
      </c>
      <c r="E56" s="34">
        <v>5</v>
      </c>
    </row>
    <row r="57" spans="1:5" ht="17" x14ac:dyDescent="0.2">
      <c r="A57" s="25" t="s">
        <v>148</v>
      </c>
      <c r="B57" s="34" t="s">
        <v>4078</v>
      </c>
      <c r="C57" s="34">
        <v>48.5</v>
      </c>
      <c r="D57" s="34">
        <v>12</v>
      </c>
      <c r="E57" s="34">
        <v>-6</v>
      </c>
    </row>
    <row r="58" spans="1:5" ht="17" x14ac:dyDescent="0.2">
      <c r="A58" s="25" t="s">
        <v>136</v>
      </c>
      <c r="B58" s="34" t="s">
        <v>4079</v>
      </c>
      <c r="C58" s="34">
        <v>54.9</v>
      </c>
      <c r="D58" s="34">
        <v>44</v>
      </c>
      <c r="E58" s="34">
        <v>-4</v>
      </c>
    </row>
    <row r="59" spans="1:5" ht="17" x14ac:dyDescent="0.2">
      <c r="A59" s="25" t="s">
        <v>234</v>
      </c>
      <c r="B59" s="34" t="s">
        <v>4080</v>
      </c>
      <c r="C59" s="34">
        <v>-35.200000000000003</v>
      </c>
      <c r="D59" s="34">
        <v>18</v>
      </c>
      <c r="E59" s="34">
        <v>-1</v>
      </c>
    </row>
    <row r="60" spans="1:5" ht="17" x14ac:dyDescent="0.2">
      <c r="A60" s="25" t="s">
        <v>219</v>
      </c>
      <c r="B60" s="34" t="s">
        <v>4081</v>
      </c>
      <c r="C60" s="34">
        <v>39.9</v>
      </c>
      <c r="D60" s="34">
        <v>52</v>
      </c>
      <c r="E60" s="34">
        <v>-6</v>
      </c>
    </row>
    <row r="61" spans="1:5" ht="17" x14ac:dyDescent="0.2">
      <c r="A61" s="25" t="s">
        <v>231</v>
      </c>
      <c r="B61" s="34" t="s">
        <v>4082</v>
      </c>
      <c r="C61" s="34">
        <v>7.9</v>
      </c>
      <c r="D61" s="34">
        <v>36</v>
      </c>
      <c r="E61" s="34">
        <v>-7</v>
      </c>
    </row>
    <row r="62" spans="1:5" ht="17" x14ac:dyDescent="0.2">
      <c r="A62" s="25" t="s">
        <v>228</v>
      </c>
      <c r="B62" s="34" t="s">
        <v>4083</v>
      </c>
      <c r="C62" s="34">
        <v>-51.3</v>
      </c>
      <c r="D62" s="34">
        <v>10</v>
      </c>
      <c r="E62" s="34">
        <v>-34</v>
      </c>
    </row>
    <row r="63" spans="1:5" ht="17" x14ac:dyDescent="0.2">
      <c r="A63" s="25" t="s">
        <v>201</v>
      </c>
      <c r="B63" s="34" t="s">
        <v>4084</v>
      </c>
      <c r="C63" s="34">
        <v>33.299999999999997</v>
      </c>
      <c r="D63" s="34">
        <v>15</v>
      </c>
      <c r="E63" s="34">
        <v>-37</v>
      </c>
    </row>
    <row r="64" spans="1:5" ht="17" x14ac:dyDescent="0.2">
      <c r="A64" s="25" t="s">
        <v>222</v>
      </c>
      <c r="B64" s="34" t="s">
        <v>4085</v>
      </c>
      <c r="C64" s="34">
        <v>-0.4</v>
      </c>
      <c r="D64" s="34">
        <v>20</v>
      </c>
      <c r="E64" s="34">
        <v>0</v>
      </c>
    </row>
    <row r="65" spans="1:5" ht="17" x14ac:dyDescent="0.2">
      <c r="A65" s="25" t="s">
        <v>121</v>
      </c>
      <c r="B65" s="34" t="s">
        <v>4086</v>
      </c>
      <c r="C65" s="34">
        <v>49.6</v>
      </c>
      <c r="D65" s="34">
        <v>55</v>
      </c>
      <c r="E65" s="34">
        <v>-8</v>
      </c>
    </row>
    <row r="66" spans="1:5" ht="17" x14ac:dyDescent="0.2">
      <c r="A66" s="25" t="s">
        <v>121</v>
      </c>
      <c r="B66" s="34" t="s">
        <v>4087</v>
      </c>
      <c r="C66" s="34">
        <v>95.5</v>
      </c>
      <c r="D66" s="34">
        <v>-36</v>
      </c>
      <c r="E66" s="34">
        <v>-10</v>
      </c>
    </row>
    <row r="67" spans="1:5" ht="17" x14ac:dyDescent="0.2">
      <c r="A67" s="25" t="s">
        <v>193</v>
      </c>
      <c r="B67" s="34" t="s">
        <v>4088</v>
      </c>
      <c r="C67" s="34">
        <v>12.6</v>
      </c>
      <c r="D67" s="34">
        <v>-33</v>
      </c>
      <c r="E67" s="34">
        <v>-7</v>
      </c>
    </row>
    <row r="68" spans="1:5" ht="17" x14ac:dyDescent="0.2">
      <c r="A68" s="25" t="s">
        <v>193</v>
      </c>
      <c r="B68" s="34" t="s">
        <v>4089</v>
      </c>
      <c r="C68" s="34">
        <v>-0.2</v>
      </c>
      <c r="D68" s="34">
        <v>2</v>
      </c>
      <c r="E68" s="34">
        <v>-5</v>
      </c>
    </row>
    <row r="69" spans="1:5" ht="17" x14ac:dyDescent="0.2">
      <c r="A69" s="25" t="s">
        <v>190</v>
      </c>
      <c r="B69" s="34" t="s">
        <v>4090</v>
      </c>
      <c r="C69" s="34">
        <v>10.199999999999999</v>
      </c>
      <c r="D69" s="34">
        <v>31</v>
      </c>
      <c r="E69" s="34">
        <v>-6</v>
      </c>
    </row>
    <row r="70" spans="1:5" ht="17" x14ac:dyDescent="0.2">
      <c r="A70" s="25" t="s">
        <v>79</v>
      </c>
      <c r="B70" s="34" t="s">
        <v>4091</v>
      </c>
      <c r="C70" s="34">
        <v>24.2</v>
      </c>
      <c r="D70" s="34">
        <v>-28</v>
      </c>
      <c r="E70" s="34">
        <v>33</v>
      </c>
    </row>
    <row r="71" spans="1:5" ht="17" x14ac:dyDescent="0.2">
      <c r="A71" s="25" t="s">
        <v>181</v>
      </c>
      <c r="B71" s="34" t="s">
        <v>4092</v>
      </c>
      <c r="C71" s="34">
        <v>67.900000000000006</v>
      </c>
      <c r="D71" s="34">
        <v>-1</v>
      </c>
      <c r="E71" s="34">
        <v>-2</v>
      </c>
    </row>
    <row r="72" spans="1:5" ht="17" x14ac:dyDescent="0.2">
      <c r="A72" s="25" t="s">
        <v>100</v>
      </c>
      <c r="B72" s="34" t="s">
        <v>4093</v>
      </c>
      <c r="C72" s="34">
        <v>62.2</v>
      </c>
      <c r="D72" s="34">
        <v>52</v>
      </c>
      <c r="E72" s="34">
        <v>-6</v>
      </c>
    </row>
    <row r="73" spans="1:5" ht="17" x14ac:dyDescent="0.2">
      <c r="A73" s="25" t="s">
        <v>1637</v>
      </c>
      <c r="B73" s="34" t="s">
        <v>4094</v>
      </c>
      <c r="C73" s="34">
        <v>36.9</v>
      </c>
      <c r="D73" s="34">
        <v>26.5</v>
      </c>
      <c r="E73" s="34">
        <v>-3</v>
      </c>
    </row>
    <row r="74" spans="1:5" ht="17" x14ac:dyDescent="0.2">
      <c r="A74" s="25" t="s">
        <v>1682</v>
      </c>
      <c r="B74" s="34" t="s">
        <v>4095</v>
      </c>
      <c r="C74" s="34">
        <v>29.4</v>
      </c>
      <c r="D74" s="34">
        <v>40.1</v>
      </c>
      <c r="E74" s="34">
        <v>-2</v>
      </c>
    </row>
    <row r="75" spans="1:5" ht="17" x14ac:dyDescent="0.2">
      <c r="A75" s="25" t="s">
        <v>2342</v>
      </c>
      <c r="B75" s="34" t="s">
        <v>4096</v>
      </c>
      <c r="C75" s="34">
        <v>20.3</v>
      </c>
      <c r="D75" s="34">
        <v>54.2</v>
      </c>
      <c r="E75" s="34">
        <v>-2</v>
      </c>
    </row>
    <row r="76" spans="1:5" ht="17" x14ac:dyDescent="0.2">
      <c r="A76" s="25" t="s">
        <v>1655</v>
      </c>
      <c r="B76" s="34" t="s">
        <v>4097</v>
      </c>
      <c r="C76" s="34">
        <v>17.399999999999999</v>
      </c>
      <c r="D76" s="34">
        <v>23.7</v>
      </c>
      <c r="E76" s="34">
        <v>-2</v>
      </c>
    </row>
    <row r="77" spans="1:5" ht="17" x14ac:dyDescent="0.2">
      <c r="A77" s="25" t="s">
        <v>2402</v>
      </c>
      <c r="B77" s="34" t="s">
        <v>4098</v>
      </c>
      <c r="C77" s="34">
        <v>15.4</v>
      </c>
      <c r="D77" s="34">
        <v>38.200000000000003</v>
      </c>
      <c r="E77" s="34">
        <v>4</v>
      </c>
    </row>
    <row r="78" spans="1:5" ht="17" x14ac:dyDescent="0.2">
      <c r="A78" s="25" t="s">
        <v>1745</v>
      </c>
      <c r="B78" s="34" t="s">
        <v>4099</v>
      </c>
      <c r="C78" s="34">
        <v>-87.6</v>
      </c>
      <c r="D78" s="34">
        <v>-6.2</v>
      </c>
      <c r="E78" s="34">
        <v>-9</v>
      </c>
    </row>
    <row r="79" spans="1:5" ht="17" x14ac:dyDescent="0.2">
      <c r="A79" s="25" t="s">
        <v>1754</v>
      </c>
      <c r="B79" s="34" t="s">
        <v>4100</v>
      </c>
      <c r="C79" s="34">
        <v>-135.5</v>
      </c>
      <c r="D79" s="34">
        <v>-8.9</v>
      </c>
      <c r="E79" s="34">
        <v>-9</v>
      </c>
    </row>
    <row r="80" spans="1:5" ht="17" x14ac:dyDescent="0.2">
      <c r="A80" s="25" t="s">
        <v>2168</v>
      </c>
      <c r="B80" s="34" t="s">
        <v>4101</v>
      </c>
      <c r="C80" s="34">
        <v>3.1</v>
      </c>
      <c r="D80" s="34">
        <v>58.8</v>
      </c>
      <c r="E80" s="34">
        <v>1</v>
      </c>
    </row>
    <row r="81" spans="1:5" ht="17" x14ac:dyDescent="0.2">
      <c r="A81" s="25" t="s">
        <v>1772</v>
      </c>
      <c r="B81" s="34" t="s">
        <v>4102</v>
      </c>
      <c r="C81" s="34">
        <v>20</v>
      </c>
      <c r="D81" s="34">
        <v>23.7</v>
      </c>
      <c r="E81" s="34">
        <v>-4</v>
      </c>
    </row>
    <row r="82" spans="1:5" ht="17" x14ac:dyDescent="0.2">
      <c r="A82" s="25" t="s">
        <v>2570</v>
      </c>
      <c r="B82" s="34" t="s">
        <v>4103</v>
      </c>
      <c r="C82" s="34">
        <v>90</v>
      </c>
      <c r="D82" s="34">
        <v>67.900000000000006</v>
      </c>
      <c r="E82" s="34">
        <v>54</v>
      </c>
    </row>
    <row r="83" spans="1:5" ht="17" x14ac:dyDescent="0.2">
      <c r="A83" s="25" t="s">
        <v>2012</v>
      </c>
      <c r="B83" s="34" t="s">
        <v>4104</v>
      </c>
      <c r="C83" s="34">
        <v>-26.4</v>
      </c>
      <c r="D83" s="34">
        <v>33.6</v>
      </c>
      <c r="E83" s="34">
        <v>12</v>
      </c>
    </row>
    <row r="84" spans="1:5" ht="17" x14ac:dyDescent="0.2">
      <c r="A84" s="25" t="s">
        <v>1463</v>
      </c>
      <c r="B84" s="34" t="s">
        <v>4105</v>
      </c>
      <c r="C84" s="34">
        <v>-10.6</v>
      </c>
      <c r="D84" s="34">
        <v>53.7</v>
      </c>
      <c r="E84" s="34">
        <v>10</v>
      </c>
    </row>
    <row r="85" spans="1:5" ht="17" x14ac:dyDescent="0.2">
      <c r="A85" s="25" t="s">
        <v>2000</v>
      </c>
      <c r="B85" s="34" t="s">
        <v>4106</v>
      </c>
      <c r="C85" s="34">
        <v>12.2</v>
      </c>
      <c r="D85" s="34">
        <v>26.5</v>
      </c>
      <c r="E85" s="34">
        <v>-10</v>
      </c>
    </row>
    <row r="86" spans="1:5" ht="17" x14ac:dyDescent="0.2">
      <c r="A86" s="25" t="s">
        <v>1955</v>
      </c>
      <c r="B86" s="34" t="s">
        <v>4107</v>
      </c>
      <c r="C86" s="34">
        <v>9.9</v>
      </c>
      <c r="D86" s="34">
        <v>21</v>
      </c>
      <c r="E86" s="34">
        <v>-1</v>
      </c>
    </row>
    <row r="87" spans="1:5" ht="17" x14ac:dyDescent="0.2">
      <c r="A87" s="25" t="s">
        <v>2249</v>
      </c>
      <c r="B87" s="34" t="s">
        <v>4108</v>
      </c>
      <c r="C87" s="34">
        <v>34.6</v>
      </c>
      <c r="D87" s="34">
        <v>61.1</v>
      </c>
      <c r="E87" s="34">
        <v>-8</v>
      </c>
    </row>
    <row r="88" spans="1:5" ht="17" x14ac:dyDescent="0.2">
      <c r="A88" s="25" t="s">
        <v>2309</v>
      </c>
      <c r="B88" s="34" t="s">
        <v>4109</v>
      </c>
      <c r="C88" s="34">
        <v>0.7</v>
      </c>
      <c r="D88" s="34">
        <v>40.5</v>
      </c>
      <c r="E88" s="34">
        <v>3</v>
      </c>
    </row>
    <row r="89" spans="1:5" ht="17" x14ac:dyDescent="0.2">
      <c r="A89" s="25" t="s">
        <v>1757</v>
      </c>
      <c r="B89" s="34" t="s">
        <v>4110</v>
      </c>
      <c r="C89" s="34">
        <v>19</v>
      </c>
      <c r="D89" s="34">
        <v>-3.5</v>
      </c>
      <c r="E89" s="34">
        <v>-7</v>
      </c>
    </row>
    <row r="90" spans="1:5" ht="17" x14ac:dyDescent="0.2">
      <c r="A90" s="25" t="s">
        <v>1457</v>
      </c>
      <c r="B90" s="34" t="s">
        <v>4111</v>
      </c>
      <c r="C90" s="34">
        <v>-7.1</v>
      </c>
      <c r="D90" s="34">
        <v>23.7</v>
      </c>
      <c r="E90" s="34">
        <v>1</v>
      </c>
    </row>
    <row r="91" spans="1:5" ht="17" x14ac:dyDescent="0.2">
      <c r="A91" s="25" t="s">
        <v>1520</v>
      </c>
      <c r="B91" s="34" t="s">
        <v>4112</v>
      </c>
      <c r="C91" s="34">
        <v>-104.9</v>
      </c>
      <c r="D91" s="34">
        <v>-3.5</v>
      </c>
      <c r="E91" s="34">
        <v>-5</v>
      </c>
    </row>
    <row r="92" spans="1:5" ht="17" x14ac:dyDescent="0.2">
      <c r="A92" s="25" t="s">
        <v>1625</v>
      </c>
      <c r="B92" s="34" t="s">
        <v>4113</v>
      </c>
      <c r="C92" s="34">
        <v>-3.8</v>
      </c>
      <c r="D92" s="34">
        <v>-0.8</v>
      </c>
      <c r="E92" s="34">
        <v>-5</v>
      </c>
    </row>
    <row r="93" spans="1:5" ht="17" x14ac:dyDescent="0.2">
      <c r="A93" s="25" t="s">
        <v>2096</v>
      </c>
      <c r="B93" s="34" t="s">
        <v>4114</v>
      </c>
      <c r="C93" s="34">
        <v>51.9</v>
      </c>
      <c r="D93" s="34">
        <v>22.1</v>
      </c>
      <c r="E93" s="34">
        <v>5</v>
      </c>
    </row>
    <row r="94" spans="1:5" ht="17" x14ac:dyDescent="0.2">
      <c r="A94" s="25" t="s">
        <v>1571</v>
      </c>
      <c r="B94" s="34" t="s">
        <v>4115</v>
      </c>
      <c r="C94" s="34">
        <v>-5.0999999999999996</v>
      </c>
      <c r="D94" s="34">
        <v>21</v>
      </c>
      <c r="E94" s="34">
        <v>-8</v>
      </c>
    </row>
    <row r="95" spans="1:5" ht="17" x14ac:dyDescent="0.2">
      <c r="A95" s="25" t="s">
        <v>1592</v>
      </c>
      <c r="B95" s="34" t="s">
        <v>4116</v>
      </c>
      <c r="C95" s="34">
        <v>-36.200000000000003</v>
      </c>
      <c r="D95" s="34">
        <v>-17.100000000000001</v>
      </c>
      <c r="E95" s="34">
        <v>-1</v>
      </c>
    </row>
    <row r="96" spans="1:5" ht="17" x14ac:dyDescent="0.2">
      <c r="A96" s="25" t="s">
        <v>1661</v>
      </c>
      <c r="B96" s="34" t="s">
        <v>4117</v>
      </c>
      <c r="C96" s="34">
        <v>-52.8</v>
      </c>
      <c r="D96" s="34">
        <v>29.2</v>
      </c>
      <c r="E96" s="34">
        <v>-4</v>
      </c>
    </row>
    <row r="97" spans="1:5" ht="17" x14ac:dyDescent="0.2">
      <c r="A97" s="25" t="s">
        <v>1574</v>
      </c>
      <c r="B97" s="34" t="s">
        <v>4118</v>
      </c>
      <c r="C97" s="34">
        <v>-19.399999999999999</v>
      </c>
      <c r="D97" s="34">
        <v>31.9</v>
      </c>
      <c r="E97" s="34">
        <v>-6</v>
      </c>
    </row>
    <row r="98" spans="1:5" ht="17" x14ac:dyDescent="0.2">
      <c r="A98" s="25" t="s">
        <v>2045</v>
      </c>
      <c r="B98" s="34" t="s">
        <v>4119</v>
      </c>
      <c r="C98" s="34">
        <v>-11.3</v>
      </c>
      <c r="D98" s="34">
        <v>40.5</v>
      </c>
      <c r="E98" s="34">
        <v>-10</v>
      </c>
    </row>
    <row r="99" spans="1:5" ht="17" x14ac:dyDescent="0.2">
      <c r="A99" s="25" t="s">
        <v>1703</v>
      </c>
      <c r="B99" s="34" t="s">
        <v>4120</v>
      </c>
      <c r="C99" s="34">
        <v>21.8</v>
      </c>
      <c r="D99" s="34">
        <v>18.3</v>
      </c>
      <c r="E99" s="34">
        <v>-5</v>
      </c>
    </row>
    <row r="100" spans="1:5" ht="17" x14ac:dyDescent="0.2">
      <c r="A100" s="25" t="s">
        <v>2036</v>
      </c>
      <c r="B100" s="34" t="s">
        <v>4121</v>
      </c>
      <c r="C100" s="34">
        <v>7.5</v>
      </c>
      <c r="D100" s="34">
        <v>33.6</v>
      </c>
      <c r="E100" s="34">
        <v>14</v>
      </c>
    </row>
    <row r="101" spans="1:5" ht="17" x14ac:dyDescent="0.2">
      <c r="A101" s="25" t="s">
        <v>2258</v>
      </c>
      <c r="B101" s="34" t="s">
        <v>4122</v>
      </c>
      <c r="C101" s="34">
        <v>88.8</v>
      </c>
      <c r="D101" s="34">
        <v>35.9</v>
      </c>
      <c r="E101" s="34">
        <v>-1</v>
      </c>
    </row>
    <row r="102" spans="1:5" ht="17" x14ac:dyDescent="0.2">
      <c r="A102" s="25" t="s">
        <v>2324</v>
      </c>
      <c r="B102" s="34" t="s">
        <v>4123</v>
      </c>
      <c r="C102" s="34">
        <v>42.2</v>
      </c>
      <c r="D102" s="34">
        <v>63.4</v>
      </c>
      <c r="E102" s="34">
        <v>7</v>
      </c>
    </row>
    <row r="103" spans="1:5" ht="17" x14ac:dyDescent="0.2">
      <c r="A103" s="25" t="s">
        <v>1823</v>
      </c>
      <c r="B103" s="34" t="s">
        <v>4124</v>
      </c>
      <c r="C103" s="34">
        <v>76.900000000000006</v>
      </c>
      <c r="D103" s="34">
        <v>51</v>
      </c>
      <c r="E103" s="34">
        <v>-5</v>
      </c>
    </row>
    <row r="104" spans="1:5" ht="17" x14ac:dyDescent="0.2">
      <c r="A104" s="25" t="s">
        <v>1853</v>
      </c>
      <c r="B104" s="34" t="s">
        <v>4125</v>
      </c>
      <c r="C104" s="34">
        <v>-14.7</v>
      </c>
      <c r="D104" s="34">
        <v>-8.9</v>
      </c>
      <c r="E104" s="34">
        <v>-8</v>
      </c>
    </row>
    <row r="105" spans="1:5" ht="17" x14ac:dyDescent="0.2">
      <c r="A105" s="25" t="s">
        <v>1724</v>
      </c>
      <c r="B105" s="34" t="s">
        <v>4126</v>
      </c>
      <c r="C105" s="34">
        <v>62</v>
      </c>
      <c r="D105" s="34">
        <v>56.4</v>
      </c>
      <c r="E105" s="34">
        <v>0</v>
      </c>
    </row>
    <row r="106" spans="1:5" ht="17" x14ac:dyDescent="0.2">
      <c r="A106" s="25" t="s">
        <v>1496</v>
      </c>
      <c r="B106" s="34" t="s">
        <v>4127</v>
      </c>
      <c r="C106" s="34">
        <v>-51.1</v>
      </c>
      <c r="D106" s="34">
        <v>29.2</v>
      </c>
      <c r="E106" s="34">
        <v>-8</v>
      </c>
    </row>
    <row r="107" spans="1:5" ht="17" x14ac:dyDescent="0.2">
      <c r="A107" s="25" t="s">
        <v>298</v>
      </c>
      <c r="B107" s="34" t="s">
        <v>4128</v>
      </c>
      <c r="C107" s="34">
        <v>-330.7</v>
      </c>
      <c r="D107" s="34">
        <v>-80</v>
      </c>
      <c r="E107" s="34">
        <v>3</v>
      </c>
    </row>
    <row r="108" spans="1:5" ht="17" x14ac:dyDescent="0.2">
      <c r="A108" s="25" t="s">
        <v>301</v>
      </c>
      <c r="B108" s="34" t="s">
        <v>4129</v>
      </c>
      <c r="C108" s="34">
        <v>-3</v>
      </c>
      <c r="D108" s="34">
        <v>-2</v>
      </c>
      <c r="E108" s="34">
        <v>-9</v>
      </c>
    </row>
    <row r="109" spans="1:5" ht="17" x14ac:dyDescent="0.2">
      <c r="A109" s="25" t="s">
        <v>2177</v>
      </c>
      <c r="B109" s="34" t="s">
        <v>4130</v>
      </c>
      <c r="C109" s="34">
        <v>36</v>
      </c>
      <c r="D109" s="34">
        <v>38.200000000000003</v>
      </c>
      <c r="E109" s="34">
        <v>-4</v>
      </c>
    </row>
    <row r="110" spans="1:5" ht="17" x14ac:dyDescent="0.2">
      <c r="A110" s="25" t="s">
        <v>1778</v>
      </c>
      <c r="B110" s="34" t="s">
        <v>4131</v>
      </c>
      <c r="C110" s="34">
        <v>19.8</v>
      </c>
      <c r="D110" s="34">
        <v>-19.8</v>
      </c>
      <c r="E110" s="34">
        <v>-4</v>
      </c>
    </row>
    <row r="111" spans="1:5" ht="17" x14ac:dyDescent="0.2">
      <c r="A111" s="25" t="s">
        <v>1460</v>
      </c>
      <c r="B111" s="34" t="s">
        <v>4132</v>
      </c>
      <c r="C111" s="34">
        <v>17.5</v>
      </c>
      <c r="D111" s="34">
        <v>72.8</v>
      </c>
      <c r="E111" s="34">
        <v>14</v>
      </c>
    </row>
    <row r="112" spans="1:5" ht="17" x14ac:dyDescent="0.2">
      <c r="A112" s="25" t="s">
        <v>2372</v>
      </c>
      <c r="B112" s="34" t="s">
        <v>4133</v>
      </c>
      <c r="C112" s="34">
        <v>40.5</v>
      </c>
      <c r="D112" s="34">
        <v>56.5</v>
      </c>
      <c r="E112" s="34">
        <v>5</v>
      </c>
    </row>
    <row r="113" spans="1:5" ht="17" x14ac:dyDescent="0.2">
      <c r="A113" s="25" t="s">
        <v>1604</v>
      </c>
      <c r="B113" s="34" t="s">
        <v>4134</v>
      </c>
      <c r="C113" s="34">
        <v>-152.1</v>
      </c>
      <c r="D113" s="34">
        <v>21</v>
      </c>
      <c r="E113" s="34">
        <v>-10</v>
      </c>
    </row>
    <row r="114" spans="1:5" ht="17" x14ac:dyDescent="0.2">
      <c r="A114" s="25" t="s">
        <v>1901</v>
      </c>
      <c r="B114" s="34" t="s">
        <v>4135</v>
      </c>
      <c r="C114" s="34">
        <v>61.1</v>
      </c>
      <c r="D114" s="34">
        <v>18.3</v>
      </c>
      <c r="E114" s="34">
        <v>10</v>
      </c>
    </row>
    <row r="115" spans="1:5" ht="17" x14ac:dyDescent="0.2">
      <c r="A115" s="25" t="s">
        <v>1865</v>
      </c>
      <c r="B115" s="34" t="s">
        <v>4136</v>
      </c>
      <c r="C115" s="34">
        <v>38.700000000000003</v>
      </c>
      <c r="D115" s="34">
        <v>48.2</v>
      </c>
      <c r="E115" s="34">
        <v>-3</v>
      </c>
    </row>
    <row r="116" spans="1:5" ht="17" x14ac:dyDescent="0.2">
      <c r="A116" s="25" t="s">
        <v>2093</v>
      </c>
      <c r="B116" s="34" t="s">
        <v>4137</v>
      </c>
      <c r="C116" s="34">
        <v>-14.6</v>
      </c>
      <c r="D116" s="34">
        <v>19.8</v>
      </c>
      <c r="E116" s="34">
        <v>0</v>
      </c>
    </row>
    <row r="117" spans="1:5" ht="17" x14ac:dyDescent="0.2">
      <c r="A117" s="25" t="s">
        <v>304</v>
      </c>
      <c r="B117" s="34" t="s">
        <v>4138</v>
      </c>
      <c r="C117" s="34">
        <v>-18.5</v>
      </c>
      <c r="D117" s="34">
        <v>-29</v>
      </c>
      <c r="E117" s="34">
        <v>0</v>
      </c>
    </row>
    <row r="118" spans="1:5" ht="17" x14ac:dyDescent="0.2">
      <c r="A118" s="25" t="s">
        <v>1640</v>
      </c>
      <c r="B118" s="34" t="s">
        <v>4139</v>
      </c>
      <c r="C118" s="34">
        <v>32.200000000000003</v>
      </c>
      <c r="D118" s="34">
        <v>34.6</v>
      </c>
      <c r="E118" s="34">
        <v>-1</v>
      </c>
    </row>
    <row r="119" spans="1:5" ht="17" x14ac:dyDescent="0.2">
      <c r="A119" s="25" t="s">
        <v>1577</v>
      </c>
      <c r="B119" s="34" t="s">
        <v>4140</v>
      </c>
      <c r="C119" s="34">
        <v>-22.8</v>
      </c>
      <c r="D119" s="34">
        <v>31.9</v>
      </c>
      <c r="E119" s="34">
        <v>-8</v>
      </c>
    </row>
    <row r="120" spans="1:5" ht="17" x14ac:dyDescent="0.2">
      <c r="A120" s="25" t="s">
        <v>1937</v>
      </c>
      <c r="B120" s="34" t="s">
        <v>4141</v>
      </c>
      <c r="C120" s="34">
        <v>-14.2</v>
      </c>
      <c r="D120" s="34">
        <v>23.7</v>
      </c>
      <c r="E120" s="34">
        <v>-7</v>
      </c>
    </row>
    <row r="121" spans="1:5" ht="17" x14ac:dyDescent="0.2">
      <c r="A121" s="25" t="s">
        <v>2594</v>
      </c>
      <c r="B121" s="34" t="s">
        <v>4142</v>
      </c>
      <c r="C121" s="34">
        <v>18</v>
      </c>
      <c r="D121" s="34">
        <v>45.5</v>
      </c>
      <c r="E121" s="34">
        <v>2</v>
      </c>
    </row>
    <row r="122" spans="1:5" ht="17" x14ac:dyDescent="0.2">
      <c r="A122" s="25" t="s">
        <v>2381</v>
      </c>
      <c r="B122" s="34" t="s">
        <v>4143</v>
      </c>
      <c r="C122" s="34">
        <v>-1.7</v>
      </c>
      <c r="D122" s="34">
        <v>19.8</v>
      </c>
      <c r="E122" s="34">
        <v>-1</v>
      </c>
    </row>
    <row r="123" spans="1:5" ht="17" x14ac:dyDescent="0.2">
      <c r="A123" s="25" t="s">
        <v>1499</v>
      </c>
      <c r="B123" s="34" t="s">
        <v>4144</v>
      </c>
      <c r="C123" s="34">
        <v>26</v>
      </c>
      <c r="D123" s="34">
        <v>10.1</v>
      </c>
      <c r="E123" s="34">
        <v>-7</v>
      </c>
    </row>
    <row r="124" spans="1:5" ht="17" x14ac:dyDescent="0.2">
      <c r="A124" s="25" t="s">
        <v>2216</v>
      </c>
      <c r="B124" s="34" t="s">
        <v>4145</v>
      </c>
      <c r="C124" s="34">
        <v>22</v>
      </c>
      <c r="D124" s="34">
        <v>22.1</v>
      </c>
      <c r="E124" s="34">
        <v>-6</v>
      </c>
    </row>
    <row r="125" spans="1:5" ht="17" x14ac:dyDescent="0.2">
      <c r="A125" s="25" t="s">
        <v>3556</v>
      </c>
      <c r="B125" s="34" t="s">
        <v>4146</v>
      </c>
      <c r="C125" s="34">
        <v>-138.30000000000001</v>
      </c>
      <c r="D125" s="34">
        <v>-86</v>
      </c>
      <c r="E125" s="34">
        <v>5</v>
      </c>
    </row>
    <row r="126" spans="1:5" ht="17" x14ac:dyDescent="0.2">
      <c r="A126" s="25" t="s">
        <v>307</v>
      </c>
      <c r="B126" s="34" t="s">
        <v>4147</v>
      </c>
      <c r="C126" s="34">
        <v>-35.9</v>
      </c>
      <c r="D126" s="34">
        <v>-25</v>
      </c>
      <c r="E126" s="34">
        <v>-4</v>
      </c>
    </row>
    <row r="127" spans="1:5" ht="17" x14ac:dyDescent="0.2">
      <c r="A127" s="25" t="s">
        <v>310</v>
      </c>
      <c r="B127" s="34" t="s">
        <v>4148</v>
      </c>
      <c r="C127" s="34">
        <v>36.799999999999997</v>
      </c>
      <c r="D127" s="34">
        <v>-48</v>
      </c>
      <c r="E127" s="34">
        <v>-4</v>
      </c>
    </row>
    <row r="128" spans="1:5" ht="17" x14ac:dyDescent="0.2">
      <c r="A128" s="25" t="s">
        <v>3937</v>
      </c>
      <c r="B128" s="34" t="s">
        <v>4149</v>
      </c>
      <c r="C128" s="34">
        <v>50.1</v>
      </c>
      <c r="D128" s="34">
        <v>35</v>
      </c>
      <c r="E128" s="34">
        <v>-2</v>
      </c>
    </row>
    <row r="129" spans="1:5" ht="17" x14ac:dyDescent="0.2">
      <c r="A129" s="25" t="s">
        <v>4000</v>
      </c>
      <c r="B129" s="34" t="s">
        <v>4150</v>
      </c>
      <c r="C129" s="34">
        <v>35</v>
      </c>
      <c r="D129" s="34">
        <v>-46</v>
      </c>
      <c r="E129" s="34">
        <v>6</v>
      </c>
    </row>
    <row r="130" spans="1:5" ht="17" x14ac:dyDescent="0.2">
      <c r="A130" s="25" t="s">
        <v>313</v>
      </c>
      <c r="B130" s="34" t="s">
        <v>4151</v>
      </c>
      <c r="C130" s="34">
        <v>-35.6</v>
      </c>
      <c r="D130" s="34">
        <v>-12</v>
      </c>
      <c r="E130" s="34">
        <v>-3</v>
      </c>
    </row>
    <row r="131" spans="1:5" ht="17" x14ac:dyDescent="0.2">
      <c r="A131" s="25" t="s">
        <v>3718</v>
      </c>
      <c r="B131" s="34" t="s">
        <v>4152</v>
      </c>
      <c r="C131" s="34">
        <v>-116.1</v>
      </c>
      <c r="D131" s="34">
        <v>-7</v>
      </c>
      <c r="E131" s="34">
        <v>6</v>
      </c>
    </row>
    <row r="132" spans="1:5" ht="17" x14ac:dyDescent="0.2">
      <c r="A132" s="25" t="s">
        <v>3738</v>
      </c>
      <c r="B132" s="34" t="s">
        <v>4153</v>
      </c>
      <c r="C132" s="34">
        <v>-134.30000000000001</v>
      </c>
      <c r="D132" s="34">
        <v>-86</v>
      </c>
      <c r="E132" s="34">
        <v>-2</v>
      </c>
    </row>
    <row r="133" spans="1:5" ht="17" x14ac:dyDescent="0.2">
      <c r="A133" s="25" t="s">
        <v>3785</v>
      </c>
      <c r="B133" s="34" t="s">
        <v>4154</v>
      </c>
      <c r="C133" s="34">
        <v>35.5</v>
      </c>
      <c r="D133" s="34">
        <v>-36</v>
      </c>
      <c r="E133" s="34">
        <v>-2</v>
      </c>
    </row>
    <row r="134" spans="1:5" ht="17" x14ac:dyDescent="0.2">
      <c r="A134" s="25" t="s">
        <v>316</v>
      </c>
      <c r="B134" s="34" t="s">
        <v>4155</v>
      </c>
      <c r="C134" s="34">
        <v>16.2</v>
      </c>
      <c r="D134" s="34">
        <v>11</v>
      </c>
      <c r="E134" s="34">
        <v>-5</v>
      </c>
    </row>
    <row r="135" spans="1:5" ht="17" x14ac:dyDescent="0.2">
      <c r="A135" s="25" t="s">
        <v>3326</v>
      </c>
      <c r="B135" s="34" t="s">
        <v>4156</v>
      </c>
      <c r="C135" s="34">
        <v>-22</v>
      </c>
      <c r="D135" s="34">
        <v>-16</v>
      </c>
      <c r="E135" s="34">
        <v>-6</v>
      </c>
    </row>
    <row r="136" spans="1:5" ht="17" x14ac:dyDescent="0.2">
      <c r="A136" s="25" t="s">
        <v>3867</v>
      </c>
      <c r="B136" s="34" t="s">
        <v>4157</v>
      </c>
      <c r="C136" s="34">
        <v>50.1</v>
      </c>
      <c r="D136" s="34">
        <v>-29</v>
      </c>
      <c r="E136" s="34">
        <v>-23</v>
      </c>
    </row>
    <row r="137" spans="1:5" ht="17" x14ac:dyDescent="0.2">
      <c r="A137" s="25" t="s">
        <v>3538</v>
      </c>
      <c r="B137" s="34" t="s">
        <v>4158</v>
      </c>
      <c r="C137" s="34">
        <v>-142.6</v>
      </c>
      <c r="D137" s="34">
        <v>-34</v>
      </c>
      <c r="E137" s="34">
        <v>-11</v>
      </c>
    </row>
    <row r="138" spans="1:5" ht="17" x14ac:dyDescent="0.2">
      <c r="A138" s="25" t="s">
        <v>3599</v>
      </c>
      <c r="B138" s="34" t="s">
        <v>4159</v>
      </c>
      <c r="C138" s="34">
        <v>-204.5</v>
      </c>
      <c r="D138" s="34">
        <v>-16</v>
      </c>
      <c r="E138" s="34">
        <v>2</v>
      </c>
    </row>
    <row r="139" spans="1:5" ht="17" x14ac:dyDescent="0.2">
      <c r="A139" s="25" t="s">
        <v>3878</v>
      </c>
      <c r="B139" s="34" t="s">
        <v>4160</v>
      </c>
      <c r="C139" s="34">
        <v>-2</v>
      </c>
      <c r="D139" s="34">
        <v>-43</v>
      </c>
      <c r="E139" s="34">
        <v>-6</v>
      </c>
    </row>
    <row r="140" spans="1:5" ht="17" x14ac:dyDescent="0.2">
      <c r="A140" s="25" t="s">
        <v>3904</v>
      </c>
      <c r="B140" s="34" t="s">
        <v>4161</v>
      </c>
      <c r="C140" s="34">
        <v>45.4</v>
      </c>
      <c r="D140" s="34">
        <v>7</v>
      </c>
      <c r="E140" s="34">
        <v>-7</v>
      </c>
    </row>
    <row r="141" spans="1:5" ht="17" x14ac:dyDescent="0.2">
      <c r="A141" s="25" t="s">
        <v>3270</v>
      </c>
      <c r="B141" s="34" t="s">
        <v>4162</v>
      </c>
      <c r="C141" s="34">
        <v>-2.6</v>
      </c>
      <c r="D141" s="34">
        <v>-28</v>
      </c>
      <c r="E141" s="34">
        <v>-6</v>
      </c>
    </row>
    <row r="142" spans="1:5" ht="17" x14ac:dyDescent="0.2">
      <c r="A142" s="25" t="s">
        <v>3330</v>
      </c>
      <c r="B142" s="34" t="s">
        <v>4163</v>
      </c>
      <c r="C142" s="34">
        <v>-60.9</v>
      </c>
      <c r="D142" s="34">
        <v>-77</v>
      </c>
      <c r="E142" s="34">
        <v>1</v>
      </c>
    </row>
    <row r="143" spans="1:5" ht="17" x14ac:dyDescent="0.2">
      <c r="A143" s="25" t="s">
        <v>3237</v>
      </c>
      <c r="B143" s="34" t="s">
        <v>4164</v>
      </c>
      <c r="C143" s="34">
        <v>-15.3</v>
      </c>
      <c r="D143" s="34">
        <v>-7</v>
      </c>
      <c r="E143" s="34">
        <v>-6</v>
      </c>
    </row>
    <row r="144" spans="1:5" ht="17" x14ac:dyDescent="0.2">
      <c r="A144" s="25" t="s">
        <v>4012</v>
      </c>
      <c r="B144" s="34" t="s">
        <v>4165</v>
      </c>
      <c r="C144" s="34">
        <v>24.5</v>
      </c>
      <c r="D144" s="34">
        <v>-24</v>
      </c>
      <c r="E144" s="34">
        <v>2</v>
      </c>
    </row>
    <row r="145" spans="1:5" ht="17" x14ac:dyDescent="0.2">
      <c r="A145" s="25" t="s">
        <v>3274</v>
      </c>
      <c r="B145" s="34" t="s">
        <v>4166</v>
      </c>
      <c r="C145" s="34">
        <v>-39</v>
      </c>
      <c r="D145" s="34">
        <v>24</v>
      </c>
      <c r="E145" s="34">
        <v>-7</v>
      </c>
    </row>
    <row r="146" spans="1:5" ht="17" x14ac:dyDescent="0.2">
      <c r="A146" s="25" t="s">
        <v>3657</v>
      </c>
      <c r="B146" s="34" t="s">
        <v>4167</v>
      </c>
      <c r="C146" s="34">
        <v>-62.3</v>
      </c>
      <c r="D146" s="34">
        <v>-16</v>
      </c>
      <c r="E146" s="34">
        <v>-1</v>
      </c>
    </row>
    <row r="147" spans="1:5" ht="17" x14ac:dyDescent="0.2">
      <c r="A147" s="25" t="s">
        <v>3775</v>
      </c>
      <c r="B147" s="34" t="s">
        <v>4168</v>
      </c>
      <c r="C147" s="34">
        <v>16.399999999999999</v>
      </c>
      <c r="D147" s="34">
        <v>-13</v>
      </c>
      <c r="E147" s="34">
        <v>7</v>
      </c>
    </row>
    <row r="148" spans="1:5" ht="17" x14ac:dyDescent="0.2">
      <c r="A148" s="25" t="s">
        <v>3836</v>
      </c>
      <c r="B148" s="34" t="s">
        <v>4169</v>
      </c>
      <c r="C148" s="34">
        <v>19.899999999999999</v>
      </c>
      <c r="D148" s="34">
        <v>-10</v>
      </c>
      <c r="E148" s="34">
        <v>-12</v>
      </c>
    </row>
    <row r="149" spans="1:5" ht="17" x14ac:dyDescent="0.2">
      <c r="A149" s="25" t="s">
        <v>3416</v>
      </c>
      <c r="B149" s="34" t="s">
        <v>4170</v>
      </c>
      <c r="C149" s="34">
        <v>-101.4</v>
      </c>
      <c r="D149" s="34">
        <v>-37</v>
      </c>
      <c r="E149" s="34">
        <v>0</v>
      </c>
    </row>
    <row r="150" spans="1:5" ht="17" x14ac:dyDescent="0.2">
      <c r="A150" s="25" t="s">
        <v>3272</v>
      </c>
      <c r="B150" s="34" t="s">
        <v>4171</v>
      </c>
      <c r="C150" s="34">
        <v>-74.400000000000006</v>
      </c>
      <c r="D150" s="34">
        <v>-13</v>
      </c>
      <c r="E150" s="34">
        <v>-2</v>
      </c>
    </row>
    <row r="151" spans="1:5" ht="17" x14ac:dyDescent="0.2">
      <c r="A151" s="25" t="s">
        <v>3851</v>
      </c>
      <c r="B151" s="34" t="s">
        <v>4172</v>
      </c>
      <c r="C151" s="34">
        <v>39</v>
      </c>
      <c r="D151" s="34">
        <v>-15</v>
      </c>
      <c r="E151" s="34">
        <v>0</v>
      </c>
    </row>
    <row r="152" spans="1:5" ht="17" x14ac:dyDescent="0.2">
      <c r="A152" s="25" t="s">
        <v>3544</v>
      </c>
      <c r="B152" s="34" t="s">
        <v>4173</v>
      </c>
      <c r="C152" s="34">
        <v>-127.5</v>
      </c>
      <c r="D152" s="34">
        <v>-2</v>
      </c>
      <c r="E152" s="34">
        <v>-2</v>
      </c>
    </row>
    <row r="153" spans="1:5" ht="17" x14ac:dyDescent="0.2">
      <c r="A153" s="25" t="s">
        <v>319</v>
      </c>
      <c r="B153" s="34" t="s">
        <v>4174</v>
      </c>
      <c r="C153" s="34">
        <v>10.7</v>
      </c>
      <c r="D153" s="34">
        <v>-2</v>
      </c>
      <c r="E153" s="34">
        <v>-4</v>
      </c>
    </row>
    <row r="154" spans="1:5" ht="17" x14ac:dyDescent="0.2">
      <c r="A154" s="25" t="s">
        <v>160</v>
      </c>
      <c r="B154" s="34" t="s">
        <v>4175</v>
      </c>
      <c r="C154" s="34">
        <v>64.5</v>
      </c>
      <c r="D154" s="34">
        <v>28</v>
      </c>
      <c r="E154" s="34">
        <v>1</v>
      </c>
    </row>
    <row r="155" spans="1:5" ht="17" x14ac:dyDescent="0.2">
      <c r="A155" s="25" t="s">
        <v>277</v>
      </c>
      <c r="B155" s="34" t="s">
        <v>4176</v>
      </c>
      <c r="C155" s="34">
        <v>-4.5999999999999996</v>
      </c>
      <c r="D155" s="34">
        <v>-34</v>
      </c>
      <c r="E155" s="34">
        <v>3</v>
      </c>
    </row>
    <row r="156" spans="1:5" ht="17" x14ac:dyDescent="0.2">
      <c r="A156" s="25" t="s">
        <v>322</v>
      </c>
      <c r="B156" s="34" t="s">
        <v>4177</v>
      </c>
      <c r="C156" s="34">
        <v>-43.7</v>
      </c>
      <c r="D156" s="34">
        <v>-10</v>
      </c>
      <c r="E156" s="34">
        <v>-5</v>
      </c>
    </row>
    <row r="157" spans="1:5" ht="17" x14ac:dyDescent="0.2">
      <c r="A157" s="25" t="s">
        <v>325</v>
      </c>
      <c r="B157" s="34" t="s">
        <v>4178</v>
      </c>
      <c r="C157" s="34">
        <v>-17.7</v>
      </c>
      <c r="D157" s="34">
        <v>-31</v>
      </c>
      <c r="E157" s="34">
        <v>-1</v>
      </c>
    </row>
    <row r="158" spans="1:5" ht="17" x14ac:dyDescent="0.2">
      <c r="A158" s="25" t="s">
        <v>328</v>
      </c>
      <c r="B158" s="34" t="s">
        <v>4179</v>
      </c>
      <c r="C158" s="34">
        <v>15.2</v>
      </c>
      <c r="D158" s="34">
        <v>-7</v>
      </c>
      <c r="E158" s="34">
        <v>-1</v>
      </c>
    </row>
    <row r="159" spans="1:5" ht="17" x14ac:dyDescent="0.2">
      <c r="A159" s="25" t="s">
        <v>3218</v>
      </c>
      <c r="B159" s="34" t="s">
        <v>4180</v>
      </c>
      <c r="C159" s="34">
        <v>-33.6</v>
      </c>
      <c r="D159" s="34">
        <v>-54</v>
      </c>
      <c r="E159" s="34">
        <v>-4</v>
      </c>
    </row>
    <row r="160" spans="1:5" ht="17" x14ac:dyDescent="0.2">
      <c r="A160" s="25" t="s">
        <v>3896</v>
      </c>
      <c r="B160" s="34" t="s">
        <v>4181</v>
      </c>
      <c r="C160" s="34">
        <v>61.4</v>
      </c>
      <c r="D160" s="34">
        <v>14</v>
      </c>
      <c r="E160" s="34">
        <v>1</v>
      </c>
    </row>
    <row r="161" spans="1:5" ht="17" x14ac:dyDescent="0.2">
      <c r="A161" s="25" t="s">
        <v>3448</v>
      </c>
      <c r="B161" s="34" t="s">
        <v>4182</v>
      </c>
      <c r="C161" s="34">
        <v>-78</v>
      </c>
      <c r="D161" s="34">
        <v>-68</v>
      </c>
      <c r="E161" s="34">
        <v>-3</v>
      </c>
    </row>
    <row r="162" spans="1:5" ht="17" x14ac:dyDescent="0.2">
      <c r="A162" s="25" t="s">
        <v>3518</v>
      </c>
      <c r="B162" s="34" t="s">
        <v>4183</v>
      </c>
      <c r="C162" s="34">
        <v>-147.9</v>
      </c>
      <c r="D162" s="34">
        <v>-39</v>
      </c>
      <c r="E162" s="34">
        <v>-4</v>
      </c>
    </row>
    <row r="163" spans="1:5" ht="17" x14ac:dyDescent="0.2">
      <c r="A163" s="25" t="s">
        <v>3225</v>
      </c>
      <c r="B163" s="34" t="s">
        <v>4184</v>
      </c>
      <c r="C163" s="34">
        <v>-235</v>
      </c>
      <c r="D163" s="34">
        <v>-31</v>
      </c>
      <c r="E163" s="34">
        <v>6</v>
      </c>
    </row>
    <row r="164" spans="1:5" ht="17" x14ac:dyDescent="0.2">
      <c r="A164" s="25" t="s">
        <v>3534</v>
      </c>
      <c r="B164" s="34" t="s">
        <v>4185</v>
      </c>
      <c r="C164" s="34">
        <v>-161.6</v>
      </c>
      <c r="D164" s="34">
        <v>4</v>
      </c>
      <c r="E164" s="34">
        <v>2</v>
      </c>
    </row>
    <row r="165" spans="1:5" ht="17" x14ac:dyDescent="0.2">
      <c r="A165" s="25" t="s">
        <v>3793</v>
      </c>
      <c r="B165" s="34" t="s">
        <v>4186</v>
      </c>
      <c r="C165" s="34">
        <v>40.299999999999997</v>
      </c>
      <c r="D165" s="34">
        <v>-27</v>
      </c>
      <c r="E165" s="34">
        <v>-2</v>
      </c>
    </row>
    <row r="166" spans="1:5" ht="17" x14ac:dyDescent="0.2">
      <c r="A166" s="25" t="s">
        <v>3760</v>
      </c>
      <c r="B166" s="34" t="s">
        <v>4187</v>
      </c>
      <c r="C166" s="34">
        <v>13.1</v>
      </c>
      <c r="D166" s="34">
        <v>-13</v>
      </c>
      <c r="E166" s="34">
        <v>13</v>
      </c>
    </row>
    <row r="167" spans="1:5" ht="17" x14ac:dyDescent="0.2">
      <c r="A167" s="25" t="s">
        <v>3607</v>
      </c>
      <c r="B167" s="34" t="s">
        <v>4188</v>
      </c>
      <c r="C167" s="34">
        <v>-115.7</v>
      </c>
      <c r="D167" s="34">
        <v>-19</v>
      </c>
      <c r="E167" s="34">
        <v>2</v>
      </c>
    </row>
    <row r="168" spans="1:5" ht="17" x14ac:dyDescent="0.2">
      <c r="A168" s="25" t="s">
        <v>3540</v>
      </c>
      <c r="B168" s="34" t="s">
        <v>4189</v>
      </c>
      <c r="C168" s="34">
        <v>-164.6</v>
      </c>
      <c r="D168" s="34">
        <v>16</v>
      </c>
      <c r="E168" s="34">
        <v>-12</v>
      </c>
    </row>
    <row r="169" spans="1:5" ht="17" x14ac:dyDescent="0.2">
      <c r="A169" s="25" t="s">
        <v>3536</v>
      </c>
      <c r="B169" s="34" t="s">
        <v>4190</v>
      </c>
      <c r="C169" s="34">
        <v>-55.3</v>
      </c>
      <c r="D169" s="34">
        <v>-22</v>
      </c>
      <c r="E169" s="34">
        <v>10</v>
      </c>
    </row>
    <row r="170" spans="1:5" ht="17" x14ac:dyDescent="0.2">
      <c r="A170" s="25" t="s">
        <v>3722</v>
      </c>
      <c r="B170" s="34" t="s">
        <v>4191</v>
      </c>
      <c r="C170" s="34">
        <v>21.1</v>
      </c>
      <c r="D170" s="34">
        <v>10</v>
      </c>
      <c r="E170" s="34">
        <v>3</v>
      </c>
    </row>
    <row r="171" spans="1:5" ht="17" x14ac:dyDescent="0.2">
      <c r="A171" s="25" t="s">
        <v>331</v>
      </c>
      <c r="B171" s="34" t="s">
        <v>4192</v>
      </c>
      <c r="C171" s="34">
        <v>26.1</v>
      </c>
      <c r="D171" s="34">
        <v>26</v>
      </c>
      <c r="E171" s="34">
        <v>-2</v>
      </c>
    </row>
    <row r="172" spans="1:5" ht="17" x14ac:dyDescent="0.2">
      <c r="A172" s="25" t="s">
        <v>2453</v>
      </c>
      <c r="B172" s="34" t="s">
        <v>4193</v>
      </c>
      <c r="C172" s="34">
        <v>-18.399999999999999</v>
      </c>
      <c r="D172" s="34">
        <v>40.5</v>
      </c>
      <c r="E172" s="34">
        <v>4</v>
      </c>
    </row>
    <row r="173" spans="1:5" ht="17" x14ac:dyDescent="0.2">
      <c r="A173" s="25" t="s">
        <v>2597</v>
      </c>
      <c r="B173" s="34" t="s">
        <v>4194</v>
      </c>
      <c r="C173" s="34">
        <v>-6.7</v>
      </c>
      <c r="D173" s="34">
        <v>17.600000000000001</v>
      </c>
      <c r="E173" s="34">
        <v>0</v>
      </c>
    </row>
    <row r="174" spans="1:5" ht="17" x14ac:dyDescent="0.2">
      <c r="A174" s="25" t="s">
        <v>2345</v>
      </c>
      <c r="B174" s="34" t="s">
        <v>4195</v>
      </c>
      <c r="C174" s="34">
        <v>64.400000000000006</v>
      </c>
      <c r="D174" s="34">
        <v>31.3</v>
      </c>
      <c r="E174" s="34">
        <v>13</v>
      </c>
    </row>
    <row r="175" spans="1:5" ht="17" x14ac:dyDescent="0.2">
      <c r="A175" s="25" t="s">
        <v>1982</v>
      </c>
      <c r="B175" s="34" t="s">
        <v>4196</v>
      </c>
      <c r="C175" s="34">
        <v>-1.8</v>
      </c>
      <c r="D175" s="34">
        <v>40.1</v>
      </c>
      <c r="E175" s="34">
        <v>0</v>
      </c>
    </row>
    <row r="176" spans="1:5" ht="17" x14ac:dyDescent="0.2">
      <c r="A176" s="25" t="s">
        <v>2162</v>
      </c>
      <c r="B176" s="34" t="s">
        <v>4197</v>
      </c>
      <c r="C176" s="34">
        <v>20.100000000000001</v>
      </c>
      <c r="D176" s="34">
        <v>35.9</v>
      </c>
      <c r="E176" s="34">
        <v>4</v>
      </c>
    </row>
    <row r="177" spans="1:5" ht="17" x14ac:dyDescent="0.2">
      <c r="A177" s="25" t="s">
        <v>334</v>
      </c>
      <c r="B177" s="34" t="s">
        <v>4198</v>
      </c>
      <c r="C177" s="34">
        <v>-218.3</v>
      </c>
      <c r="D177" s="34">
        <v>-28</v>
      </c>
      <c r="E177" s="34">
        <v>4</v>
      </c>
    </row>
    <row r="178" spans="1:5" ht="17" x14ac:dyDescent="0.2">
      <c r="A178" s="25" t="s">
        <v>2327</v>
      </c>
      <c r="B178" s="34" t="s">
        <v>4199</v>
      </c>
      <c r="C178" s="34">
        <v>45.8</v>
      </c>
      <c r="D178" s="34">
        <v>47.3</v>
      </c>
      <c r="E178" s="34">
        <v>4</v>
      </c>
    </row>
    <row r="179" spans="1:5" ht="17" x14ac:dyDescent="0.2">
      <c r="A179" s="25" t="s">
        <v>2057</v>
      </c>
      <c r="B179" s="34" t="s">
        <v>4200</v>
      </c>
      <c r="C179" s="34">
        <v>18.2</v>
      </c>
      <c r="D179" s="34">
        <v>49.6</v>
      </c>
      <c r="E179" s="34">
        <v>5</v>
      </c>
    </row>
    <row r="180" spans="1:5" ht="17" x14ac:dyDescent="0.2">
      <c r="A180" s="25" t="s">
        <v>2585</v>
      </c>
      <c r="B180" s="34" t="s">
        <v>4201</v>
      </c>
      <c r="C180" s="34">
        <v>42.5</v>
      </c>
      <c r="D180" s="34">
        <v>51.9</v>
      </c>
      <c r="E180" s="34">
        <v>-3</v>
      </c>
    </row>
    <row r="181" spans="1:5" ht="17" x14ac:dyDescent="0.2">
      <c r="A181" s="25" t="s">
        <v>2027</v>
      </c>
      <c r="B181" s="34" t="s">
        <v>4202</v>
      </c>
      <c r="C181" s="34">
        <v>-34.299999999999997</v>
      </c>
      <c r="D181" s="34">
        <v>22.1</v>
      </c>
      <c r="E181" s="34">
        <v>12</v>
      </c>
    </row>
    <row r="182" spans="1:5" ht="17" x14ac:dyDescent="0.2">
      <c r="A182" s="25" t="s">
        <v>2420</v>
      </c>
      <c r="B182" s="34" t="s">
        <v>4203</v>
      </c>
      <c r="C182" s="34">
        <v>3.7</v>
      </c>
      <c r="D182" s="34">
        <v>47.3</v>
      </c>
      <c r="E182" s="34">
        <v>-5</v>
      </c>
    </row>
    <row r="183" spans="1:5" ht="17" x14ac:dyDescent="0.2">
      <c r="A183" s="25" t="s">
        <v>3951</v>
      </c>
      <c r="B183" s="34" t="s">
        <v>4204</v>
      </c>
      <c r="C183" s="34">
        <v>79.5</v>
      </c>
      <c r="D183" s="34">
        <v>43</v>
      </c>
      <c r="E183" s="34">
        <v>5</v>
      </c>
    </row>
    <row r="184" spans="1:5" ht="17" x14ac:dyDescent="0.2">
      <c r="A184" s="25" t="s">
        <v>337</v>
      </c>
      <c r="B184" s="34" t="s">
        <v>4205</v>
      </c>
      <c r="C184" s="34">
        <v>-191.2</v>
      </c>
      <c r="D184" s="34">
        <v>-57</v>
      </c>
      <c r="E184" s="34">
        <v>-5</v>
      </c>
    </row>
    <row r="185" spans="1:5" ht="17" x14ac:dyDescent="0.2">
      <c r="A185" s="25" t="s">
        <v>2504</v>
      </c>
      <c r="B185" s="34" t="s">
        <v>4206</v>
      </c>
      <c r="C185" s="34">
        <v>18.7</v>
      </c>
      <c r="D185" s="34">
        <v>61.1</v>
      </c>
      <c r="E185" s="34">
        <v>-2</v>
      </c>
    </row>
    <row r="186" spans="1:5" ht="17" x14ac:dyDescent="0.2">
      <c r="A186" s="25" t="s">
        <v>1880</v>
      </c>
      <c r="B186" s="34" t="s">
        <v>4207</v>
      </c>
      <c r="C186" s="34">
        <v>-218.5</v>
      </c>
      <c r="D186" s="34">
        <v>18.3</v>
      </c>
      <c r="E186" s="34">
        <v>-9</v>
      </c>
    </row>
    <row r="187" spans="1:5" ht="17" x14ac:dyDescent="0.2">
      <c r="A187" s="25" t="s">
        <v>1808</v>
      </c>
      <c r="B187" s="34" t="s">
        <v>4208</v>
      </c>
      <c r="C187" s="34">
        <v>-36.1</v>
      </c>
      <c r="D187" s="34">
        <v>34.6</v>
      </c>
      <c r="E187" s="34">
        <v>5</v>
      </c>
    </row>
    <row r="188" spans="1:5" ht="17" x14ac:dyDescent="0.2">
      <c r="A188" s="25" t="s">
        <v>2159</v>
      </c>
      <c r="B188" s="34" t="s">
        <v>4209</v>
      </c>
      <c r="C188" s="34">
        <v>8.4</v>
      </c>
      <c r="D188" s="34">
        <v>19.8</v>
      </c>
      <c r="E188" s="34">
        <v>-6</v>
      </c>
    </row>
    <row r="189" spans="1:5" ht="17" x14ac:dyDescent="0.2">
      <c r="A189" s="25" t="s">
        <v>2330</v>
      </c>
      <c r="B189" s="34" t="s">
        <v>4210</v>
      </c>
      <c r="C189" s="34">
        <v>14.6</v>
      </c>
      <c r="D189" s="34">
        <v>31.3</v>
      </c>
      <c r="E189" s="34">
        <v>3</v>
      </c>
    </row>
    <row r="190" spans="1:5" ht="17" x14ac:dyDescent="0.2">
      <c r="A190" s="25" t="s">
        <v>1718</v>
      </c>
      <c r="B190" s="34" t="s">
        <v>4211</v>
      </c>
      <c r="C190" s="34">
        <v>-69.400000000000006</v>
      </c>
      <c r="D190" s="34">
        <v>26.5</v>
      </c>
      <c r="E190" s="34">
        <v>-4</v>
      </c>
    </row>
    <row r="191" spans="1:5" ht="17" x14ac:dyDescent="0.2">
      <c r="A191" s="25" t="s">
        <v>2246</v>
      </c>
      <c r="B191" s="34" t="s">
        <v>4212</v>
      </c>
      <c r="C191" s="34">
        <v>28.3</v>
      </c>
      <c r="D191" s="34">
        <v>35.9</v>
      </c>
      <c r="E191" s="34">
        <v>-11</v>
      </c>
    </row>
    <row r="192" spans="1:5" ht="17" x14ac:dyDescent="0.2">
      <c r="A192" s="25" t="s">
        <v>1544</v>
      </c>
      <c r="B192" s="34" t="s">
        <v>4213</v>
      </c>
      <c r="C192" s="34">
        <v>-76.099999999999994</v>
      </c>
      <c r="D192" s="34">
        <v>45.5</v>
      </c>
      <c r="E192" s="34">
        <v>-8</v>
      </c>
    </row>
    <row r="193" spans="1:5" ht="17" x14ac:dyDescent="0.2">
      <c r="A193" s="25" t="s">
        <v>2285</v>
      </c>
      <c r="B193" s="34" t="s">
        <v>4214</v>
      </c>
      <c r="C193" s="34">
        <v>13.6</v>
      </c>
      <c r="D193" s="34">
        <v>45</v>
      </c>
      <c r="E193" s="34">
        <v>0</v>
      </c>
    </row>
    <row r="194" spans="1:5" ht="17" x14ac:dyDescent="0.2">
      <c r="A194" s="25" t="s">
        <v>1607</v>
      </c>
      <c r="B194" s="34" t="s">
        <v>4215</v>
      </c>
      <c r="C194" s="34">
        <v>-105.7</v>
      </c>
      <c r="D194" s="34">
        <v>-8.9</v>
      </c>
      <c r="E194" s="34">
        <v>-10</v>
      </c>
    </row>
    <row r="195" spans="1:5" ht="17" x14ac:dyDescent="0.2">
      <c r="A195" s="25" t="s">
        <v>2450</v>
      </c>
      <c r="B195" s="34" t="s">
        <v>4216</v>
      </c>
      <c r="C195" s="34">
        <v>40.200000000000003</v>
      </c>
      <c r="D195" s="34">
        <v>42.7</v>
      </c>
      <c r="E195" s="34">
        <v>-3</v>
      </c>
    </row>
    <row r="196" spans="1:5" ht="17" x14ac:dyDescent="0.2">
      <c r="A196" s="25" t="s">
        <v>2384</v>
      </c>
      <c r="B196" s="34" t="s">
        <v>4217</v>
      </c>
      <c r="C196" s="34">
        <v>34.9</v>
      </c>
      <c r="D196" s="34">
        <v>51.9</v>
      </c>
      <c r="E196" s="34">
        <v>6</v>
      </c>
    </row>
    <row r="197" spans="1:5" ht="17" x14ac:dyDescent="0.2">
      <c r="A197" s="25" t="s">
        <v>1541</v>
      </c>
      <c r="B197" s="34" t="s">
        <v>4218</v>
      </c>
      <c r="C197" s="34">
        <v>16.3</v>
      </c>
      <c r="D197" s="34">
        <v>18.3</v>
      </c>
      <c r="E197" s="34">
        <v>-7</v>
      </c>
    </row>
    <row r="198" spans="1:5" ht="17" x14ac:dyDescent="0.2">
      <c r="A198" s="25" t="s">
        <v>340</v>
      </c>
      <c r="B198" s="34" t="s">
        <v>4219</v>
      </c>
      <c r="C198" s="34">
        <v>-62.9</v>
      </c>
      <c r="D198" s="34">
        <v>-23</v>
      </c>
      <c r="E198" s="34">
        <v>3</v>
      </c>
    </row>
    <row r="199" spans="1:5" ht="17" x14ac:dyDescent="0.2">
      <c r="A199" s="25" t="s">
        <v>2255</v>
      </c>
      <c r="B199" s="34" t="s">
        <v>4220</v>
      </c>
      <c r="C199" s="34">
        <v>29.1</v>
      </c>
      <c r="D199" s="34">
        <v>65.599999999999994</v>
      </c>
      <c r="E199" s="34">
        <v>7</v>
      </c>
    </row>
    <row r="200" spans="1:5" ht="17" x14ac:dyDescent="0.2">
      <c r="A200" s="25" t="s">
        <v>2417</v>
      </c>
      <c r="B200" s="34" t="s">
        <v>4221</v>
      </c>
      <c r="C200" s="34">
        <v>50.9</v>
      </c>
      <c r="D200" s="34">
        <v>35.9</v>
      </c>
      <c r="E200" s="34">
        <v>-5</v>
      </c>
    </row>
    <row r="201" spans="1:5" ht="17" x14ac:dyDescent="0.2">
      <c r="A201" s="25" t="s">
        <v>2054</v>
      </c>
      <c r="B201" s="34" t="s">
        <v>4222</v>
      </c>
      <c r="C201" s="34">
        <v>45.7</v>
      </c>
      <c r="D201" s="34">
        <v>47.3</v>
      </c>
      <c r="E201" s="34">
        <v>1</v>
      </c>
    </row>
    <row r="202" spans="1:5" ht="17" x14ac:dyDescent="0.2">
      <c r="A202" s="25" t="s">
        <v>1766</v>
      </c>
      <c r="B202" s="34" t="s">
        <v>4223</v>
      </c>
      <c r="C202" s="34">
        <v>33.6</v>
      </c>
      <c r="D202" s="34">
        <v>-28</v>
      </c>
      <c r="E202" s="34">
        <v>-2</v>
      </c>
    </row>
    <row r="203" spans="1:5" ht="17" x14ac:dyDescent="0.2">
      <c r="A203" s="25" t="s">
        <v>1631</v>
      </c>
      <c r="B203" s="34" t="s">
        <v>4224</v>
      </c>
      <c r="C203" s="34">
        <v>-38.4</v>
      </c>
      <c r="D203" s="34">
        <v>10.1</v>
      </c>
      <c r="E203" s="34">
        <v>-7</v>
      </c>
    </row>
    <row r="204" spans="1:5" ht="17" x14ac:dyDescent="0.2">
      <c r="A204" s="25" t="s">
        <v>2462</v>
      </c>
      <c r="B204" s="34" t="s">
        <v>4225</v>
      </c>
      <c r="C204" s="34">
        <v>-12.9</v>
      </c>
      <c r="D204" s="34">
        <v>42.7</v>
      </c>
      <c r="E204" s="34">
        <v>1</v>
      </c>
    </row>
    <row r="205" spans="1:5" ht="17" x14ac:dyDescent="0.2">
      <c r="A205" s="25" t="s">
        <v>343</v>
      </c>
      <c r="B205" s="34" t="s">
        <v>4226</v>
      </c>
      <c r="C205" s="34">
        <v>-17.3</v>
      </c>
      <c r="D205" s="34">
        <v>22</v>
      </c>
      <c r="E205" s="34">
        <v>-4</v>
      </c>
    </row>
    <row r="206" spans="1:5" ht="17" x14ac:dyDescent="0.2">
      <c r="A206" s="25" t="s">
        <v>2522</v>
      </c>
      <c r="B206" s="34" t="s">
        <v>4227</v>
      </c>
      <c r="C206" s="34">
        <v>-19.3</v>
      </c>
      <c r="D206" s="34">
        <v>35.9</v>
      </c>
      <c r="E206" s="34">
        <v>-4</v>
      </c>
    </row>
    <row r="207" spans="1:5" ht="17" x14ac:dyDescent="0.2">
      <c r="A207" s="25" t="s">
        <v>2333</v>
      </c>
      <c r="B207" s="34" t="s">
        <v>4228</v>
      </c>
      <c r="C207" s="34">
        <v>41.5</v>
      </c>
      <c r="D207" s="34">
        <v>38.200000000000003</v>
      </c>
      <c r="E207" s="34">
        <v>8</v>
      </c>
    </row>
    <row r="208" spans="1:5" ht="17" x14ac:dyDescent="0.2">
      <c r="A208" s="25" t="s">
        <v>346</v>
      </c>
      <c r="B208" s="34" t="s">
        <v>4229</v>
      </c>
      <c r="C208" s="34">
        <v>-60.2</v>
      </c>
      <c r="D208" s="34">
        <v>-15</v>
      </c>
      <c r="E208" s="34">
        <v>4</v>
      </c>
    </row>
    <row r="209" spans="1:5" ht="17" x14ac:dyDescent="0.2">
      <c r="A209" s="25" t="s">
        <v>1535</v>
      </c>
      <c r="B209" s="34" t="s">
        <v>4230</v>
      </c>
      <c r="C209" s="34">
        <v>41.3</v>
      </c>
      <c r="D209" s="34">
        <v>4.7</v>
      </c>
      <c r="E209" s="34">
        <v>-5</v>
      </c>
    </row>
    <row r="210" spans="1:5" ht="17" x14ac:dyDescent="0.2">
      <c r="A210" s="25" t="s">
        <v>2483</v>
      </c>
      <c r="B210" s="34" t="s">
        <v>4231</v>
      </c>
      <c r="C210" s="34">
        <v>46.3</v>
      </c>
      <c r="D210" s="34">
        <v>29</v>
      </c>
      <c r="E210" s="34">
        <v>-1</v>
      </c>
    </row>
    <row r="211" spans="1:5" ht="17" x14ac:dyDescent="0.2">
      <c r="A211" s="25" t="s">
        <v>2114</v>
      </c>
      <c r="B211" s="34" t="s">
        <v>4232</v>
      </c>
      <c r="C211" s="34">
        <v>37.1</v>
      </c>
      <c r="D211" s="34">
        <v>42.7</v>
      </c>
      <c r="E211" s="34">
        <v>-1</v>
      </c>
    </row>
    <row r="212" spans="1:5" ht="17" x14ac:dyDescent="0.2">
      <c r="A212" s="25" t="s">
        <v>1643</v>
      </c>
      <c r="B212" s="34" t="s">
        <v>4233</v>
      </c>
      <c r="C212" s="34">
        <v>72.3</v>
      </c>
      <c r="D212" s="34">
        <v>21</v>
      </c>
      <c r="E212" s="34">
        <v>-1</v>
      </c>
    </row>
    <row r="213" spans="1:5" ht="17" x14ac:dyDescent="0.2">
      <c r="A213" s="25" t="s">
        <v>2396</v>
      </c>
      <c r="B213" s="34" t="s">
        <v>4234</v>
      </c>
      <c r="C213" s="34">
        <v>-50</v>
      </c>
      <c r="D213" s="34">
        <v>26.7</v>
      </c>
      <c r="E213" s="34">
        <v>4</v>
      </c>
    </row>
    <row r="214" spans="1:5" ht="17" x14ac:dyDescent="0.2">
      <c r="A214" s="25" t="s">
        <v>2147</v>
      </c>
      <c r="B214" s="34" t="s">
        <v>4235</v>
      </c>
      <c r="C214" s="34">
        <v>48.8</v>
      </c>
      <c r="D214" s="34">
        <v>22.1</v>
      </c>
      <c r="E214" s="34">
        <v>3</v>
      </c>
    </row>
    <row r="215" spans="1:5" ht="17" x14ac:dyDescent="0.2">
      <c r="A215" s="25" t="s">
        <v>1712</v>
      </c>
      <c r="B215" s="34" t="s">
        <v>4236</v>
      </c>
      <c r="C215" s="34">
        <v>28.6</v>
      </c>
      <c r="D215" s="34">
        <v>26.5</v>
      </c>
      <c r="E215" s="34">
        <v>-5</v>
      </c>
    </row>
    <row r="216" spans="1:5" ht="17" x14ac:dyDescent="0.2">
      <c r="A216" s="25" t="s">
        <v>2480</v>
      </c>
      <c r="B216" s="34" t="s">
        <v>4237</v>
      </c>
      <c r="C216" s="34">
        <v>-46.7</v>
      </c>
      <c r="D216" s="34">
        <v>10.7</v>
      </c>
      <c r="E216" s="34">
        <v>-5</v>
      </c>
    </row>
    <row r="217" spans="1:5" ht="17" x14ac:dyDescent="0.2">
      <c r="A217" s="25" t="s">
        <v>1991</v>
      </c>
      <c r="B217" s="34" t="s">
        <v>4238</v>
      </c>
      <c r="C217" s="34">
        <v>14.9</v>
      </c>
      <c r="D217" s="34">
        <v>42.8</v>
      </c>
      <c r="E217" s="34">
        <v>-7</v>
      </c>
    </row>
    <row r="218" spans="1:5" ht="17" x14ac:dyDescent="0.2">
      <c r="A218" s="25" t="s">
        <v>349</v>
      </c>
      <c r="B218" s="34" t="s">
        <v>4239</v>
      </c>
      <c r="C218" s="34">
        <v>32.299999999999997</v>
      </c>
      <c r="D218" s="34">
        <v>-29</v>
      </c>
      <c r="E218" s="34">
        <v>13</v>
      </c>
    </row>
    <row r="219" spans="1:5" ht="17" x14ac:dyDescent="0.2">
      <c r="A219" s="25" t="s">
        <v>2279</v>
      </c>
      <c r="B219" s="34" t="s">
        <v>4240</v>
      </c>
      <c r="C219" s="34">
        <v>40.4</v>
      </c>
      <c r="D219" s="34">
        <v>29</v>
      </c>
      <c r="E219" s="34">
        <v>-2</v>
      </c>
    </row>
    <row r="220" spans="1:5" ht="17" x14ac:dyDescent="0.2">
      <c r="A220" s="25" t="s">
        <v>1928</v>
      </c>
      <c r="B220" s="34" t="s">
        <v>4241</v>
      </c>
      <c r="C220" s="34">
        <v>22.3</v>
      </c>
      <c r="D220" s="34">
        <v>12.8</v>
      </c>
      <c r="E220" s="34">
        <v>-15</v>
      </c>
    </row>
    <row r="221" spans="1:5" ht="17" x14ac:dyDescent="0.2">
      <c r="A221" s="25" t="s">
        <v>2234</v>
      </c>
      <c r="B221" s="34" t="s">
        <v>4242</v>
      </c>
      <c r="C221" s="34">
        <v>54</v>
      </c>
      <c r="D221" s="34">
        <v>31.3</v>
      </c>
      <c r="E221" s="34">
        <v>-5</v>
      </c>
    </row>
    <row r="222" spans="1:5" ht="17" x14ac:dyDescent="0.2">
      <c r="A222" s="25" t="s">
        <v>1988</v>
      </c>
      <c r="B222" s="34" t="s">
        <v>4243</v>
      </c>
      <c r="C222" s="34">
        <v>-2.6</v>
      </c>
      <c r="D222" s="34">
        <v>53.7</v>
      </c>
      <c r="E222" s="34">
        <v>-7</v>
      </c>
    </row>
    <row r="223" spans="1:5" ht="17" x14ac:dyDescent="0.2">
      <c r="A223" s="25" t="s">
        <v>2336</v>
      </c>
      <c r="B223" s="34" t="s">
        <v>4244</v>
      </c>
      <c r="C223" s="34">
        <v>51.4</v>
      </c>
      <c r="D223" s="34">
        <v>47.3</v>
      </c>
      <c r="E223" s="34">
        <v>-2</v>
      </c>
    </row>
    <row r="224" spans="1:5" ht="17" x14ac:dyDescent="0.2">
      <c r="A224" s="25" t="s">
        <v>2156</v>
      </c>
      <c r="B224" s="34" t="s">
        <v>4245</v>
      </c>
      <c r="C224" s="34">
        <v>-24.8</v>
      </c>
      <c r="D224" s="34">
        <v>42.7</v>
      </c>
      <c r="E224" s="34">
        <v>-3</v>
      </c>
    </row>
    <row r="225" spans="1:5" ht="17" x14ac:dyDescent="0.2">
      <c r="A225" s="25" t="s">
        <v>2108</v>
      </c>
      <c r="B225" s="34" t="s">
        <v>4246</v>
      </c>
      <c r="C225" s="34">
        <v>0.8</v>
      </c>
      <c r="D225" s="34">
        <v>1.5</v>
      </c>
      <c r="E225" s="34">
        <v>-6</v>
      </c>
    </row>
    <row r="226" spans="1:5" ht="17" x14ac:dyDescent="0.2">
      <c r="A226" s="25" t="s">
        <v>1883</v>
      </c>
      <c r="B226" s="34" t="s">
        <v>4247</v>
      </c>
      <c r="C226" s="34">
        <v>-37.200000000000003</v>
      </c>
      <c r="D226" s="34">
        <v>-6.2</v>
      </c>
      <c r="E226" s="34">
        <v>-12</v>
      </c>
    </row>
    <row r="227" spans="1:5" ht="17" x14ac:dyDescent="0.2">
      <c r="A227" s="25" t="s">
        <v>2207</v>
      </c>
      <c r="B227" s="34" t="s">
        <v>4248</v>
      </c>
      <c r="C227" s="34">
        <v>17.7</v>
      </c>
      <c r="D227" s="34">
        <v>54.2</v>
      </c>
      <c r="E227" s="34">
        <v>-7</v>
      </c>
    </row>
    <row r="228" spans="1:5" ht="17" x14ac:dyDescent="0.2">
      <c r="A228" s="25" t="s">
        <v>1658</v>
      </c>
      <c r="B228" s="34" t="s">
        <v>4249</v>
      </c>
      <c r="C228" s="34">
        <v>-60.7</v>
      </c>
      <c r="D228" s="34">
        <v>53.7</v>
      </c>
      <c r="E228" s="34">
        <v>-1</v>
      </c>
    </row>
    <row r="229" spans="1:5" ht="17" x14ac:dyDescent="0.2">
      <c r="A229" s="25" t="s">
        <v>1820</v>
      </c>
      <c r="B229" s="34" t="s">
        <v>4250</v>
      </c>
      <c r="C229" s="34">
        <v>-0.1</v>
      </c>
      <c r="D229" s="34">
        <v>37.4</v>
      </c>
      <c r="E229" s="34">
        <v>2</v>
      </c>
    </row>
    <row r="230" spans="1:5" ht="17" x14ac:dyDescent="0.2">
      <c r="A230" s="25" t="s">
        <v>2486</v>
      </c>
      <c r="B230" s="34" t="s">
        <v>4251</v>
      </c>
      <c r="C230" s="34">
        <v>-21</v>
      </c>
      <c r="D230" s="34">
        <v>15.3</v>
      </c>
      <c r="E230" s="34">
        <v>-6</v>
      </c>
    </row>
    <row r="231" spans="1:5" ht="17" x14ac:dyDescent="0.2">
      <c r="A231" s="25" t="s">
        <v>1769</v>
      </c>
      <c r="B231" s="34" t="s">
        <v>4252</v>
      </c>
      <c r="C231" s="34">
        <v>-0.3</v>
      </c>
      <c r="D231" s="34">
        <v>23.7</v>
      </c>
      <c r="E231" s="34">
        <v>-5</v>
      </c>
    </row>
    <row r="232" spans="1:5" ht="17" x14ac:dyDescent="0.2">
      <c r="A232" s="25" t="s">
        <v>2357</v>
      </c>
      <c r="B232" s="34" t="s">
        <v>4253</v>
      </c>
      <c r="C232" s="34">
        <v>-14.7</v>
      </c>
      <c r="D232" s="34">
        <v>33.6</v>
      </c>
      <c r="E232" s="34">
        <v>10</v>
      </c>
    </row>
    <row r="233" spans="1:5" ht="17" x14ac:dyDescent="0.2">
      <c r="A233" s="25" t="s">
        <v>352</v>
      </c>
      <c r="B233" s="34" t="s">
        <v>4254</v>
      </c>
      <c r="C233" s="34">
        <v>-30.4</v>
      </c>
      <c r="D233" s="34">
        <v>-7</v>
      </c>
      <c r="E233" s="34">
        <v>-10</v>
      </c>
    </row>
    <row r="234" spans="1:5" ht="17" x14ac:dyDescent="0.2">
      <c r="A234" s="25" t="s">
        <v>2405</v>
      </c>
      <c r="B234" s="34" t="s">
        <v>4255</v>
      </c>
      <c r="C234" s="34">
        <v>35.1</v>
      </c>
      <c r="D234" s="34">
        <v>56.5</v>
      </c>
      <c r="E234" s="34">
        <v>6</v>
      </c>
    </row>
    <row r="235" spans="1:5" ht="17" x14ac:dyDescent="0.2">
      <c r="A235" s="25" t="s">
        <v>2558</v>
      </c>
      <c r="B235" s="34" t="s">
        <v>4256</v>
      </c>
      <c r="C235" s="34">
        <v>-58.7</v>
      </c>
      <c r="D235" s="34">
        <v>17.600000000000001</v>
      </c>
      <c r="E235" s="34">
        <v>-2</v>
      </c>
    </row>
    <row r="236" spans="1:5" ht="17" x14ac:dyDescent="0.2">
      <c r="A236" s="25" t="s">
        <v>2459</v>
      </c>
      <c r="B236" s="34" t="s">
        <v>4257</v>
      </c>
      <c r="C236" s="34">
        <v>10</v>
      </c>
      <c r="D236" s="34">
        <v>45</v>
      </c>
      <c r="E236" s="34">
        <v>4</v>
      </c>
    </row>
    <row r="237" spans="1:5" ht="17" x14ac:dyDescent="0.2">
      <c r="A237" s="25" t="s">
        <v>1817</v>
      </c>
      <c r="B237" s="34" t="s">
        <v>4258</v>
      </c>
      <c r="C237" s="34">
        <v>-20.7</v>
      </c>
      <c r="D237" s="34">
        <v>29.2</v>
      </c>
      <c r="E237" s="34">
        <v>1</v>
      </c>
    </row>
    <row r="238" spans="1:5" ht="17" x14ac:dyDescent="0.2">
      <c r="A238" s="25" t="s">
        <v>1469</v>
      </c>
      <c r="B238" s="34" t="s">
        <v>4259</v>
      </c>
      <c r="C238" s="34">
        <v>-11.6</v>
      </c>
      <c r="D238" s="34">
        <v>37.4</v>
      </c>
      <c r="E238" s="34">
        <v>7</v>
      </c>
    </row>
    <row r="239" spans="1:5" ht="17" x14ac:dyDescent="0.2">
      <c r="A239" s="25" t="s">
        <v>1568</v>
      </c>
      <c r="B239" s="34" t="s">
        <v>4260</v>
      </c>
      <c r="C239" s="34">
        <v>-21.1</v>
      </c>
      <c r="D239" s="34">
        <v>31.9</v>
      </c>
      <c r="E239" s="34">
        <v>-6</v>
      </c>
    </row>
    <row r="240" spans="1:5" ht="17" x14ac:dyDescent="0.2">
      <c r="A240" s="25" t="s">
        <v>2288</v>
      </c>
      <c r="B240" s="34" t="s">
        <v>4261</v>
      </c>
      <c r="C240" s="34">
        <v>-69.2</v>
      </c>
      <c r="D240" s="34">
        <v>67.900000000000006</v>
      </c>
      <c r="E240" s="34">
        <v>10</v>
      </c>
    </row>
    <row r="241" spans="1:5" ht="17" x14ac:dyDescent="0.2">
      <c r="A241" s="25" t="s">
        <v>1709</v>
      </c>
      <c r="B241" s="34" t="s">
        <v>4262</v>
      </c>
      <c r="C241" s="34">
        <v>5.9</v>
      </c>
      <c r="D241" s="34">
        <v>1.9</v>
      </c>
      <c r="E241" s="34">
        <v>-5</v>
      </c>
    </row>
    <row r="242" spans="1:5" ht="17" x14ac:dyDescent="0.2">
      <c r="A242" s="25" t="s">
        <v>355</v>
      </c>
      <c r="B242" s="34" t="s">
        <v>4263</v>
      </c>
      <c r="C242" s="34">
        <v>-14.8</v>
      </c>
      <c r="D242" s="34">
        <v>11</v>
      </c>
      <c r="E242" s="34">
        <v>-7</v>
      </c>
    </row>
    <row r="243" spans="1:5" ht="17" x14ac:dyDescent="0.2">
      <c r="A243" s="25" t="s">
        <v>358</v>
      </c>
      <c r="B243" s="34" t="s">
        <v>4264</v>
      </c>
      <c r="C243" s="34">
        <v>8.9</v>
      </c>
      <c r="D243" s="34">
        <v>-2</v>
      </c>
      <c r="E243" s="34">
        <v>3</v>
      </c>
    </row>
    <row r="244" spans="1:5" ht="17" x14ac:dyDescent="0.2">
      <c r="A244" s="25" t="s">
        <v>1940</v>
      </c>
      <c r="B244" s="34" t="s">
        <v>4265</v>
      </c>
      <c r="C244" s="34">
        <v>-88.5</v>
      </c>
      <c r="D244" s="34">
        <v>26.5</v>
      </c>
      <c r="E244" s="34">
        <v>0</v>
      </c>
    </row>
    <row r="245" spans="1:5" ht="17" x14ac:dyDescent="0.2">
      <c r="A245" s="25" t="s">
        <v>1538</v>
      </c>
      <c r="B245" s="34" t="s">
        <v>4266</v>
      </c>
      <c r="C245" s="34">
        <v>-23.9</v>
      </c>
      <c r="D245" s="34">
        <v>10.1</v>
      </c>
      <c r="E245" s="34">
        <v>-11</v>
      </c>
    </row>
    <row r="246" spans="1:5" ht="17" x14ac:dyDescent="0.2">
      <c r="A246" s="25" t="s">
        <v>2063</v>
      </c>
      <c r="B246" s="34" t="s">
        <v>4267</v>
      </c>
      <c r="C246" s="34">
        <v>-6.7</v>
      </c>
      <c r="D246" s="34">
        <v>42.7</v>
      </c>
      <c r="E246" s="34">
        <v>0</v>
      </c>
    </row>
    <row r="247" spans="1:5" ht="17" x14ac:dyDescent="0.2">
      <c r="A247" s="25" t="s">
        <v>2228</v>
      </c>
      <c r="B247" s="34" t="s">
        <v>4268</v>
      </c>
      <c r="C247" s="34">
        <v>-50.7</v>
      </c>
      <c r="D247" s="34">
        <v>47.3</v>
      </c>
      <c r="E247" s="34">
        <v>-2</v>
      </c>
    </row>
    <row r="248" spans="1:5" ht="17" x14ac:dyDescent="0.2">
      <c r="A248" s="25" t="s">
        <v>1700</v>
      </c>
      <c r="B248" s="34" t="s">
        <v>4269</v>
      </c>
      <c r="C248" s="34">
        <v>11.6</v>
      </c>
      <c r="D248" s="34">
        <v>23.7</v>
      </c>
      <c r="E248" s="34">
        <v>-3</v>
      </c>
    </row>
    <row r="249" spans="1:5" ht="17" x14ac:dyDescent="0.2">
      <c r="A249" s="25" t="s">
        <v>361</v>
      </c>
      <c r="B249" s="34" t="s">
        <v>4270</v>
      </c>
      <c r="C249" s="34">
        <v>7.8</v>
      </c>
      <c r="D249" s="34">
        <v>-27</v>
      </c>
      <c r="E249" s="34">
        <v>5</v>
      </c>
    </row>
    <row r="250" spans="1:5" ht="17" x14ac:dyDescent="0.2">
      <c r="A250" s="25" t="s">
        <v>1979</v>
      </c>
      <c r="B250" s="34" t="s">
        <v>4271</v>
      </c>
      <c r="C250" s="34">
        <v>-1.9</v>
      </c>
      <c r="D250" s="34">
        <v>48.2</v>
      </c>
      <c r="E250" s="34">
        <v>-3</v>
      </c>
    </row>
    <row r="251" spans="1:5" ht="17" x14ac:dyDescent="0.2">
      <c r="A251" s="25" t="s">
        <v>1502</v>
      </c>
      <c r="B251" s="34" t="s">
        <v>4272</v>
      </c>
      <c r="C251" s="34">
        <v>-67.400000000000006</v>
      </c>
      <c r="D251" s="34">
        <v>-6.2</v>
      </c>
      <c r="E251" s="34">
        <v>-8</v>
      </c>
    </row>
    <row r="252" spans="1:5" ht="17" x14ac:dyDescent="0.2">
      <c r="A252" s="25" t="s">
        <v>1472</v>
      </c>
      <c r="B252" s="34" t="s">
        <v>4273</v>
      </c>
      <c r="C252" s="34">
        <v>-6.5</v>
      </c>
      <c r="D252" s="34">
        <v>64.599999999999994</v>
      </c>
      <c r="E252" s="34">
        <v>6</v>
      </c>
    </row>
    <row r="253" spans="1:5" ht="17" x14ac:dyDescent="0.2">
      <c r="A253" s="25" t="s">
        <v>2360</v>
      </c>
      <c r="B253" s="34" t="s">
        <v>4274</v>
      </c>
      <c r="C253" s="34">
        <v>59.6</v>
      </c>
      <c r="D253" s="34">
        <v>72.5</v>
      </c>
      <c r="E253" s="34">
        <v>2</v>
      </c>
    </row>
    <row r="254" spans="1:5" ht="17" x14ac:dyDescent="0.2">
      <c r="A254" s="25" t="s">
        <v>2363</v>
      </c>
      <c r="B254" s="34" t="s">
        <v>4275</v>
      </c>
      <c r="C254" s="34">
        <v>41.2</v>
      </c>
      <c r="D254" s="34">
        <v>40.5</v>
      </c>
      <c r="E254" s="34">
        <v>17</v>
      </c>
    </row>
    <row r="255" spans="1:5" ht="17" x14ac:dyDescent="0.2">
      <c r="A255" s="25" t="s">
        <v>1517</v>
      </c>
      <c r="B255" s="34" t="s">
        <v>4276</v>
      </c>
      <c r="C255" s="34">
        <v>-26.1</v>
      </c>
      <c r="D255" s="34">
        <v>18.3</v>
      </c>
      <c r="E255" s="34">
        <v>-2</v>
      </c>
    </row>
    <row r="256" spans="1:5" ht="17" x14ac:dyDescent="0.2">
      <c r="A256" s="25" t="s">
        <v>364</v>
      </c>
      <c r="B256" s="34" t="s">
        <v>4277</v>
      </c>
      <c r="C256" s="34">
        <v>-4.9000000000000004</v>
      </c>
      <c r="D256" s="34">
        <v>4</v>
      </c>
      <c r="E256" s="34">
        <v>-2</v>
      </c>
    </row>
    <row r="257" spans="1:5" ht="17" x14ac:dyDescent="0.2">
      <c r="A257" s="25" t="s">
        <v>2501</v>
      </c>
      <c r="B257" s="34" t="s">
        <v>4278</v>
      </c>
      <c r="C257" s="34">
        <v>35.700000000000003</v>
      </c>
      <c r="D257" s="34">
        <v>-3.1</v>
      </c>
      <c r="E257" s="34">
        <v>-3</v>
      </c>
    </row>
    <row r="258" spans="1:5" ht="17" x14ac:dyDescent="0.2">
      <c r="A258" s="25" t="s">
        <v>2366</v>
      </c>
      <c r="B258" s="34" t="s">
        <v>4279</v>
      </c>
      <c r="C258" s="34">
        <v>13.2</v>
      </c>
      <c r="D258" s="34">
        <v>67.900000000000006</v>
      </c>
      <c r="E258" s="34">
        <v>0</v>
      </c>
    </row>
    <row r="259" spans="1:5" ht="17" x14ac:dyDescent="0.2">
      <c r="A259" s="25" t="s">
        <v>2243</v>
      </c>
      <c r="B259" s="34" t="s">
        <v>4280</v>
      </c>
      <c r="C259" s="34">
        <v>-20.2</v>
      </c>
      <c r="D259" s="34">
        <v>19.8</v>
      </c>
      <c r="E259" s="34">
        <v>-4</v>
      </c>
    </row>
    <row r="260" spans="1:5" ht="17" x14ac:dyDescent="0.2">
      <c r="A260" s="25" t="s">
        <v>1451</v>
      </c>
      <c r="B260" s="34" t="s">
        <v>4281</v>
      </c>
      <c r="C260" s="34">
        <v>-11.3</v>
      </c>
      <c r="D260" s="34">
        <v>26.5</v>
      </c>
      <c r="E260" s="34">
        <v>-4</v>
      </c>
    </row>
    <row r="261" spans="1:5" ht="17" x14ac:dyDescent="0.2">
      <c r="A261" s="25" t="s">
        <v>1697</v>
      </c>
      <c r="B261" s="34" t="s">
        <v>4282</v>
      </c>
      <c r="C261" s="34">
        <v>6.6</v>
      </c>
      <c r="D261" s="34">
        <v>67.3</v>
      </c>
      <c r="E261" s="34">
        <v>-3</v>
      </c>
    </row>
    <row r="262" spans="1:5" ht="17" x14ac:dyDescent="0.2">
      <c r="A262" s="25" t="s">
        <v>2555</v>
      </c>
      <c r="B262" s="34" t="s">
        <v>4283</v>
      </c>
      <c r="C262" s="34">
        <v>46.5</v>
      </c>
      <c r="D262" s="34">
        <v>31.3</v>
      </c>
      <c r="E262" s="34">
        <v>-3</v>
      </c>
    </row>
    <row r="263" spans="1:5" ht="17" x14ac:dyDescent="0.2">
      <c r="A263" s="25" t="s">
        <v>1874</v>
      </c>
      <c r="B263" s="34" t="s">
        <v>4284</v>
      </c>
      <c r="C263" s="34">
        <v>-49.6</v>
      </c>
      <c r="D263" s="34">
        <v>-11.7</v>
      </c>
      <c r="E263" s="34">
        <v>-12</v>
      </c>
    </row>
    <row r="264" spans="1:5" ht="17" x14ac:dyDescent="0.2">
      <c r="A264" s="25" t="s">
        <v>1652</v>
      </c>
      <c r="B264" s="34" t="s">
        <v>4285</v>
      </c>
      <c r="C264" s="34">
        <v>38.9</v>
      </c>
      <c r="D264" s="34">
        <v>12.8</v>
      </c>
      <c r="E264" s="34">
        <v>-5</v>
      </c>
    </row>
    <row r="265" spans="1:5" ht="17" x14ac:dyDescent="0.2">
      <c r="A265" s="25" t="s">
        <v>2477</v>
      </c>
      <c r="B265" s="34" t="s">
        <v>4286</v>
      </c>
      <c r="C265" s="34">
        <v>-48</v>
      </c>
      <c r="D265" s="34">
        <v>-21.4</v>
      </c>
      <c r="E265" s="34">
        <v>-6</v>
      </c>
    </row>
    <row r="266" spans="1:5" ht="17" x14ac:dyDescent="0.2">
      <c r="A266" s="25" t="s">
        <v>2339</v>
      </c>
      <c r="B266" s="34" t="s">
        <v>4287</v>
      </c>
      <c r="C266" s="34">
        <v>-17.600000000000001</v>
      </c>
      <c r="D266" s="34">
        <v>-3.1</v>
      </c>
      <c r="E266" s="34">
        <v>-2</v>
      </c>
    </row>
    <row r="267" spans="1:5" ht="17" x14ac:dyDescent="0.2">
      <c r="A267" s="25" t="s">
        <v>2066</v>
      </c>
      <c r="B267" s="34" t="s">
        <v>4288</v>
      </c>
      <c r="C267" s="34">
        <v>32.9</v>
      </c>
      <c r="D267" s="34">
        <v>26.7</v>
      </c>
      <c r="E267" s="34">
        <v>4</v>
      </c>
    </row>
    <row r="268" spans="1:5" ht="17" x14ac:dyDescent="0.2">
      <c r="A268" s="25" t="s">
        <v>367</v>
      </c>
      <c r="B268" s="34" t="s">
        <v>4289</v>
      </c>
      <c r="C268" s="34">
        <v>-50.3</v>
      </c>
      <c r="D268" s="34">
        <v>-2</v>
      </c>
      <c r="E268" s="34">
        <v>0</v>
      </c>
    </row>
    <row r="269" spans="1:5" ht="17" x14ac:dyDescent="0.2">
      <c r="A269" s="25" t="s">
        <v>1811</v>
      </c>
      <c r="B269" s="34" t="s">
        <v>4290</v>
      </c>
      <c r="C269" s="34">
        <v>-61.2</v>
      </c>
      <c r="D269" s="34">
        <v>-14.4</v>
      </c>
      <c r="E269" s="34">
        <v>-6</v>
      </c>
    </row>
    <row r="270" spans="1:5" ht="17" x14ac:dyDescent="0.2">
      <c r="A270" s="25" t="s">
        <v>2369</v>
      </c>
      <c r="B270" s="34" t="s">
        <v>4291</v>
      </c>
      <c r="C270" s="34">
        <v>51.6</v>
      </c>
      <c r="D270" s="34">
        <v>35.9</v>
      </c>
      <c r="E270" s="34">
        <v>3</v>
      </c>
    </row>
    <row r="271" spans="1:5" ht="17" x14ac:dyDescent="0.2">
      <c r="A271" s="25" t="s">
        <v>2204</v>
      </c>
      <c r="B271" s="34" t="s">
        <v>4292</v>
      </c>
      <c r="C271" s="34">
        <v>-62.7</v>
      </c>
      <c r="D271" s="34">
        <v>-0.8</v>
      </c>
      <c r="E271" s="34">
        <v>-8</v>
      </c>
    </row>
    <row r="272" spans="1:5" ht="17" x14ac:dyDescent="0.2">
      <c r="A272" s="25" t="s">
        <v>1946</v>
      </c>
      <c r="B272" s="34" t="s">
        <v>4293</v>
      </c>
      <c r="C272" s="34">
        <v>-23.6</v>
      </c>
      <c r="D272" s="34">
        <v>42.8</v>
      </c>
      <c r="E272" s="34">
        <v>-5</v>
      </c>
    </row>
    <row r="273" spans="1:5" ht="17" x14ac:dyDescent="0.2">
      <c r="A273" s="25" t="s">
        <v>370</v>
      </c>
      <c r="B273" s="34" t="s">
        <v>4294</v>
      </c>
      <c r="C273" s="34">
        <v>-114.5</v>
      </c>
      <c r="D273" s="34">
        <v>-72</v>
      </c>
      <c r="E273" s="34">
        <v>0</v>
      </c>
    </row>
    <row r="274" spans="1:5" ht="17" x14ac:dyDescent="0.2">
      <c r="A274" s="25" t="s">
        <v>2048</v>
      </c>
      <c r="B274" s="34" t="s">
        <v>4295</v>
      </c>
      <c r="C274" s="34">
        <v>47.6</v>
      </c>
      <c r="D274" s="34">
        <v>15.3</v>
      </c>
      <c r="E274" s="34">
        <v>1</v>
      </c>
    </row>
    <row r="275" spans="1:5" ht="17" x14ac:dyDescent="0.2">
      <c r="A275" s="25" t="s">
        <v>1676</v>
      </c>
      <c r="B275" s="34" t="s">
        <v>4296</v>
      </c>
      <c r="C275" s="34">
        <v>-29.3</v>
      </c>
      <c r="D275" s="34">
        <v>18.3</v>
      </c>
      <c r="E275" s="34">
        <v>-8</v>
      </c>
    </row>
    <row r="276" spans="1:5" ht="17" x14ac:dyDescent="0.2">
      <c r="A276" s="25" t="s">
        <v>2087</v>
      </c>
      <c r="B276" s="34" t="s">
        <v>4297</v>
      </c>
      <c r="C276" s="34">
        <v>85.4</v>
      </c>
      <c r="D276" s="34">
        <v>74.8</v>
      </c>
      <c r="E276" s="34">
        <v>2</v>
      </c>
    </row>
    <row r="277" spans="1:5" ht="17" x14ac:dyDescent="0.2">
      <c r="A277" s="25" t="s">
        <v>1733</v>
      </c>
      <c r="B277" s="34" t="s">
        <v>4298</v>
      </c>
      <c r="C277" s="34">
        <v>-100.3</v>
      </c>
      <c r="D277" s="34">
        <v>-36.200000000000003</v>
      </c>
      <c r="E277" s="34">
        <v>-6</v>
      </c>
    </row>
    <row r="278" spans="1:5" ht="17" x14ac:dyDescent="0.2">
      <c r="A278" s="25" t="s">
        <v>2471</v>
      </c>
      <c r="B278" s="34" t="s">
        <v>4299</v>
      </c>
      <c r="C278" s="34">
        <v>-51</v>
      </c>
      <c r="D278" s="34">
        <v>42.7</v>
      </c>
      <c r="E278" s="34">
        <v>-14</v>
      </c>
    </row>
    <row r="279" spans="1:5" ht="17" x14ac:dyDescent="0.2">
      <c r="A279" s="25" t="s">
        <v>373</v>
      </c>
      <c r="B279" s="34" t="s">
        <v>4300</v>
      </c>
      <c r="C279" s="34">
        <v>-1.4</v>
      </c>
      <c r="D279" s="34">
        <v>-8</v>
      </c>
      <c r="E279" s="34">
        <v>6</v>
      </c>
    </row>
    <row r="280" spans="1:5" ht="17" x14ac:dyDescent="0.2">
      <c r="A280" s="25" t="s">
        <v>3789</v>
      </c>
      <c r="B280" s="34" t="s">
        <v>4301</v>
      </c>
      <c r="C280" s="34">
        <v>2.8</v>
      </c>
      <c r="D280" s="34">
        <v>-5</v>
      </c>
      <c r="E280" s="34">
        <v>-10</v>
      </c>
    </row>
    <row r="281" spans="1:5" ht="17" x14ac:dyDescent="0.2">
      <c r="A281" s="25" t="s">
        <v>3890</v>
      </c>
      <c r="B281" s="34" t="s">
        <v>4302</v>
      </c>
      <c r="C281" s="34">
        <v>-2.1</v>
      </c>
      <c r="D281" s="34">
        <v>-5</v>
      </c>
      <c r="E281" s="34">
        <v>-4</v>
      </c>
    </row>
    <row r="282" spans="1:5" ht="17" x14ac:dyDescent="0.2">
      <c r="A282" s="25" t="s">
        <v>3992</v>
      </c>
      <c r="B282" s="34" t="s">
        <v>4303</v>
      </c>
      <c r="C282" s="34">
        <v>39.9</v>
      </c>
      <c r="D282" s="34">
        <v>-17</v>
      </c>
      <c r="E282" s="34">
        <v>-2</v>
      </c>
    </row>
    <row r="283" spans="1:5" ht="17" x14ac:dyDescent="0.2">
      <c r="A283" s="25" t="s">
        <v>376</v>
      </c>
      <c r="B283" s="34" t="s">
        <v>4304</v>
      </c>
      <c r="C283" s="34">
        <v>99.7</v>
      </c>
      <c r="D283" s="34">
        <v>26</v>
      </c>
      <c r="E283" s="34">
        <v>-1</v>
      </c>
    </row>
    <row r="284" spans="1:5" ht="17" x14ac:dyDescent="0.2">
      <c r="A284" s="25" t="s">
        <v>379</v>
      </c>
      <c r="B284" s="34" t="s">
        <v>4305</v>
      </c>
      <c r="C284" s="34">
        <v>91.7</v>
      </c>
      <c r="D284" s="34">
        <v>1</v>
      </c>
      <c r="E284" s="34">
        <v>-9</v>
      </c>
    </row>
    <row r="285" spans="1:5" ht="17" x14ac:dyDescent="0.2">
      <c r="A285" s="25" t="s">
        <v>382</v>
      </c>
      <c r="B285" s="34" t="s">
        <v>4306</v>
      </c>
      <c r="C285" s="34">
        <v>-139.80000000000001</v>
      </c>
      <c r="D285" s="34">
        <v>-15</v>
      </c>
      <c r="E285" s="34">
        <v>-4</v>
      </c>
    </row>
    <row r="286" spans="1:5" ht="17" x14ac:dyDescent="0.2">
      <c r="A286" s="25" t="s">
        <v>2375</v>
      </c>
      <c r="B286" s="34" t="s">
        <v>4307</v>
      </c>
      <c r="C286" s="34">
        <v>11.9</v>
      </c>
      <c r="D286" s="34">
        <v>29</v>
      </c>
      <c r="E286" s="34">
        <v>-2</v>
      </c>
    </row>
    <row r="287" spans="1:5" ht="17" x14ac:dyDescent="0.2">
      <c r="A287" s="25" t="s">
        <v>385</v>
      </c>
      <c r="B287" s="34" t="s">
        <v>4308</v>
      </c>
      <c r="C287" s="34">
        <v>36.1</v>
      </c>
      <c r="D287" s="34">
        <v>-53</v>
      </c>
      <c r="E287" s="34">
        <v>4</v>
      </c>
    </row>
    <row r="288" spans="1:5" ht="17" x14ac:dyDescent="0.2">
      <c r="A288" s="25" t="s">
        <v>2378</v>
      </c>
      <c r="B288" s="34" t="s">
        <v>4309</v>
      </c>
      <c r="C288" s="34">
        <v>-7.7</v>
      </c>
      <c r="D288" s="34">
        <v>49.6</v>
      </c>
      <c r="E288" s="34">
        <v>-1</v>
      </c>
    </row>
    <row r="289" spans="1:5" ht="17" x14ac:dyDescent="0.2">
      <c r="A289" s="25" t="s">
        <v>2387</v>
      </c>
      <c r="B289" s="34" t="s">
        <v>4310</v>
      </c>
      <c r="C289" s="34">
        <v>26.7</v>
      </c>
      <c r="D289" s="34">
        <v>40.5</v>
      </c>
      <c r="E289" s="34">
        <v>2</v>
      </c>
    </row>
    <row r="290" spans="1:5" ht="17" x14ac:dyDescent="0.2">
      <c r="A290" s="25" t="s">
        <v>2072</v>
      </c>
      <c r="B290" s="34" t="s">
        <v>4311</v>
      </c>
      <c r="C290" s="34">
        <v>-62</v>
      </c>
      <c r="D290" s="34">
        <v>38.200000000000003</v>
      </c>
      <c r="E290" s="34">
        <v>4</v>
      </c>
    </row>
    <row r="291" spans="1:5" ht="17" x14ac:dyDescent="0.2">
      <c r="A291" s="25" t="s">
        <v>2291</v>
      </c>
      <c r="B291" s="34" t="s">
        <v>4312</v>
      </c>
      <c r="C291" s="34">
        <v>28.4</v>
      </c>
      <c r="D291" s="34">
        <v>-7.6</v>
      </c>
      <c r="E291" s="34">
        <v>5</v>
      </c>
    </row>
    <row r="292" spans="1:5" ht="17" x14ac:dyDescent="0.2">
      <c r="A292" s="25" t="s">
        <v>388</v>
      </c>
      <c r="B292" s="34" t="s">
        <v>4313</v>
      </c>
      <c r="C292" s="34">
        <v>-4.7</v>
      </c>
      <c r="D292" s="34">
        <v>-4</v>
      </c>
      <c r="E292" s="34">
        <v>-1</v>
      </c>
    </row>
    <row r="293" spans="1:5" ht="17" x14ac:dyDescent="0.2">
      <c r="A293" s="25" t="s">
        <v>2552</v>
      </c>
      <c r="B293" s="34" t="s">
        <v>4314</v>
      </c>
      <c r="C293" s="34">
        <v>-4.7</v>
      </c>
      <c r="D293" s="34">
        <v>38.200000000000003</v>
      </c>
      <c r="E293" s="34">
        <v>-7</v>
      </c>
    </row>
    <row r="294" spans="1:5" ht="17" x14ac:dyDescent="0.2">
      <c r="A294" s="25" t="s">
        <v>1511</v>
      </c>
      <c r="B294" s="34" t="s">
        <v>4315</v>
      </c>
      <c r="C294" s="34">
        <v>-9.6999999999999993</v>
      </c>
      <c r="D294" s="34">
        <v>-6.2</v>
      </c>
      <c r="E294" s="34">
        <v>-7</v>
      </c>
    </row>
    <row r="295" spans="1:5" ht="17" x14ac:dyDescent="0.2">
      <c r="A295" s="25" t="s">
        <v>1949</v>
      </c>
      <c r="B295" s="34" t="s">
        <v>4316</v>
      </c>
      <c r="C295" s="34">
        <v>-115.6</v>
      </c>
      <c r="D295" s="34">
        <v>-0.8</v>
      </c>
      <c r="E295" s="34">
        <v>-6</v>
      </c>
    </row>
    <row r="296" spans="1:5" ht="17" x14ac:dyDescent="0.2">
      <c r="A296" s="25" t="s">
        <v>391</v>
      </c>
      <c r="B296" s="34" t="s">
        <v>4317</v>
      </c>
      <c r="C296" s="34">
        <v>-20.2</v>
      </c>
      <c r="D296" s="34">
        <v>-48</v>
      </c>
      <c r="E296" s="34">
        <v>-3</v>
      </c>
    </row>
    <row r="297" spans="1:5" ht="17" x14ac:dyDescent="0.2">
      <c r="A297" s="25" t="s">
        <v>394</v>
      </c>
      <c r="B297" s="34" t="s">
        <v>4318</v>
      </c>
      <c r="C297" s="34">
        <v>-22.2</v>
      </c>
      <c r="D297" s="34">
        <v>-43</v>
      </c>
      <c r="E297" s="34">
        <v>0</v>
      </c>
    </row>
    <row r="298" spans="1:5" ht="17" x14ac:dyDescent="0.2">
      <c r="A298" s="25" t="s">
        <v>1670</v>
      </c>
      <c r="B298" s="34" t="s">
        <v>4319</v>
      </c>
      <c r="C298" s="34">
        <v>27.3</v>
      </c>
      <c r="D298" s="34">
        <v>40.1</v>
      </c>
      <c r="E298" s="34">
        <v>-3</v>
      </c>
    </row>
    <row r="299" spans="1:5" ht="17" x14ac:dyDescent="0.2">
      <c r="A299" s="25" t="s">
        <v>2456</v>
      </c>
      <c r="B299" s="34" t="s">
        <v>4320</v>
      </c>
      <c r="C299" s="34">
        <v>-19</v>
      </c>
      <c r="D299" s="34">
        <v>38.200000000000003</v>
      </c>
      <c r="E299" s="34">
        <v>-3</v>
      </c>
    </row>
    <row r="300" spans="1:5" ht="17" x14ac:dyDescent="0.2">
      <c r="A300" s="25" t="s">
        <v>397</v>
      </c>
      <c r="B300" s="34" t="s">
        <v>4321</v>
      </c>
      <c r="C300" s="34">
        <v>-122.5</v>
      </c>
      <c r="D300" s="34">
        <v>-41</v>
      </c>
      <c r="E300" s="34">
        <v>-8</v>
      </c>
    </row>
    <row r="301" spans="1:5" ht="17" x14ac:dyDescent="0.2">
      <c r="A301" s="25" t="s">
        <v>1601</v>
      </c>
      <c r="B301" s="34" t="s">
        <v>4322</v>
      </c>
      <c r="C301" s="34">
        <v>-30.8</v>
      </c>
      <c r="D301" s="34">
        <v>-0.8</v>
      </c>
      <c r="E301" s="34">
        <v>-5</v>
      </c>
    </row>
    <row r="302" spans="1:5" ht="17" x14ac:dyDescent="0.2">
      <c r="A302" s="25" t="s">
        <v>3304</v>
      </c>
      <c r="B302" s="34" t="s">
        <v>4323</v>
      </c>
      <c r="C302" s="34">
        <v>-19.2</v>
      </c>
      <c r="D302" s="34">
        <v>-71</v>
      </c>
      <c r="E302" s="34">
        <v>0</v>
      </c>
    </row>
    <row r="303" spans="1:5" ht="17" x14ac:dyDescent="0.2">
      <c r="A303" s="25" t="s">
        <v>400</v>
      </c>
      <c r="B303" s="34" t="s">
        <v>4324</v>
      </c>
      <c r="C303" s="34">
        <v>-82.6</v>
      </c>
      <c r="D303" s="34">
        <v>-25</v>
      </c>
      <c r="E303" s="34">
        <v>-6</v>
      </c>
    </row>
    <row r="304" spans="1:5" ht="17" x14ac:dyDescent="0.2">
      <c r="A304" s="25" t="s">
        <v>403</v>
      </c>
      <c r="B304" s="34" t="s">
        <v>4325</v>
      </c>
      <c r="C304" s="34">
        <v>-54.7</v>
      </c>
      <c r="D304" s="34">
        <v>35</v>
      </c>
      <c r="E304" s="34">
        <v>1</v>
      </c>
    </row>
    <row r="305" spans="1:5" ht="17" x14ac:dyDescent="0.2">
      <c r="A305" s="25" t="s">
        <v>406</v>
      </c>
      <c r="B305" s="34" t="s">
        <v>4326</v>
      </c>
      <c r="C305" s="34">
        <v>-12.5</v>
      </c>
      <c r="D305" s="34">
        <v>-36</v>
      </c>
      <c r="E305" s="34">
        <v>-1</v>
      </c>
    </row>
    <row r="306" spans="1:5" ht="17" x14ac:dyDescent="0.2">
      <c r="A306" s="25" t="s">
        <v>97</v>
      </c>
      <c r="B306" s="34" t="s">
        <v>5303</v>
      </c>
      <c r="C306" s="34">
        <v>43</v>
      </c>
      <c r="D306" s="34">
        <v>63.8</v>
      </c>
      <c r="E306" s="34">
        <v>-14</v>
      </c>
    </row>
    <row r="307" spans="1:5" ht="17" x14ac:dyDescent="0.2">
      <c r="A307" s="25" t="s">
        <v>97</v>
      </c>
      <c r="B307" s="34" t="s">
        <v>4327</v>
      </c>
      <c r="C307" s="34">
        <v>92.8</v>
      </c>
      <c r="D307" s="34">
        <v>20</v>
      </c>
      <c r="E307" s="34">
        <v>-3</v>
      </c>
    </row>
    <row r="308" spans="1:5" ht="17" x14ac:dyDescent="0.2">
      <c r="A308" s="25" t="s">
        <v>1667</v>
      </c>
      <c r="B308" s="34" t="s">
        <v>4328</v>
      </c>
      <c r="C308" s="34">
        <v>-46</v>
      </c>
      <c r="D308" s="34">
        <v>26.5</v>
      </c>
      <c r="E308" s="34">
        <v>-8</v>
      </c>
    </row>
    <row r="309" spans="1:5" ht="17" x14ac:dyDescent="0.2">
      <c r="A309" s="25" t="s">
        <v>2294</v>
      </c>
      <c r="B309" s="34" t="s">
        <v>4329</v>
      </c>
      <c r="C309" s="34">
        <v>37.799999999999997</v>
      </c>
      <c r="D309" s="34">
        <v>31.3</v>
      </c>
      <c r="E309" s="34">
        <v>11</v>
      </c>
    </row>
    <row r="310" spans="1:5" ht="17" x14ac:dyDescent="0.2">
      <c r="A310" s="25" t="s">
        <v>1847</v>
      </c>
      <c r="B310" s="34" t="s">
        <v>4330</v>
      </c>
      <c r="C310" s="34">
        <v>-26.2</v>
      </c>
      <c r="D310" s="34">
        <v>15.6</v>
      </c>
      <c r="E310" s="34">
        <v>-8</v>
      </c>
    </row>
    <row r="311" spans="1:5" ht="17" x14ac:dyDescent="0.2">
      <c r="A311" s="25" t="s">
        <v>1850</v>
      </c>
      <c r="B311" s="34" t="s">
        <v>4331</v>
      </c>
      <c r="C311" s="34">
        <v>29.1</v>
      </c>
      <c r="D311" s="34">
        <v>-74.3</v>
      </c>
      <c r="E311" s="34">
        <v>-7</v>
      </c>
    </row>
    <row r="312" spans="1:5" ht="17" x14ac:dyDescent="0.2">
      <c r="A312" s="25" t="s">
        <v>1751</v>
      </c>
      <c r="B312" s="34" t="s">
        <v>4332</v>
      </c>
      <c r="C312" s="34">
        <v>-64</v>
      </c>
      <c r="D312" s="34">
        <v>-38.9</v>
      </c>
      <c r="E312" s="34">
        <v>-10</v>
      </c>
    </row>
    <row r="313" spans="1:5" ht="17" x14ac:dyDescent="0.2">
      <c r="A313" s="25" t="s">
        <v>409</v>
      </c>
      <c r="B313" s="34" t="s">
        <v>4333</v>
      </c>
      <c r="C313" s="34">
        <v>-2.6</v>
      </c>
      <c r="D313" s="34">
        <v>-20</v>
      </c>
      <c r="E313" s="34">
        <v>8</v>
      </c>
    </row>
    <row r="314" spans="1:5" ht="17" x14ac:dyDescent="0.2">
      <c r="A314" s="25" t="s">
        <v>2549</v>
      </c>
      <c r="B314" s="34" t="s">
        <v>4334</v>
      </c>
      <c r="C314" s="34">
        <v>63.2</v>
      </c>
      <c r="D314" s="34">
        <v>45</v>
      </c>
      <c r="E314" s="34">
        <v>-6</v>
      </c>
    </row>
    <row r="315" spans="1:5" ht="17" x14ac:dyDescent="0.2">
      <c r="A315" s="25" t="s">
        <v>2015</v>
      </c>
      <c r="B315" s="34" t="s">
        <v>4335</v>
      </c>
      <c r="C315" s="34">
        <v>55</v>
      </c>
      <c r="D315" s="34">
        <v>22.1</v>
      </c>
      <c r="E315" s="34">
        <v>7</v>
      </c>
    </row>
    <row r="316" spans="1:5" ht="17" x14ac:dyDescent="0.2">
      <c r="A316" s="25" t="s">
        <v>1706</v>
      </c>
      <c r="B316" s="34" t="s">
        <v>4336</v>
      </c>
      <c r="C316" s="34">
        <v>10.5</v>
      </c>
      <c r="D316" s="34">
        <v>31.9</v>
      </c>
      <c r="E316" s="34">
        <v>-10</v>
      </c>
    </row>
    <row r="317" spans="1:5" ht="17" x14ac:dyDescent="0.2">
      <c r="A317" s="25" t="s">
        <v>412</v>
      </c>
      <c r="B317" s="34" t="s">
        <v>4337</v>
      </c>
      <c r="C317" s="34">
        <v>-18.100000000000001</v>
      </c>
      <c r="D317" s="34">
        <v>3</v>
      </c>
      <c r="E317" s="34">
        <v>19</v>
      </c>
    </row>
    <row r="318" spans="1:5" ht="17" x14ac:dyDescent="0.2">
      <c r="A318" s="25" t="s">
        <v>2546</v>
      </c>
      <c r="B318" s="34" t="s">
        <v>4338</v>
      </c>
      <c r="C318" s="34">
        <v>-22</v>
      </c>
      <c r="D318" s="34">
        <v>42.7</v>
      </c>
      <c r="E318" s="34">
        <v>-5</v>
      </c>
    </row>
    <row r="319" spans="1:5" ht="17" x14ac:dyDescent="0.2">
      <c r="A319" s="25" t="s">
        <v>2270</v>
      </c>
      <c r="B319" s="34" t="s">
        <v>4339</v>
      </c>
      <c r="C319" s="34">
        <v>21.9</v>
      </c>
      <c r="D319" s="34">
        <v>22.1</v>
      </c>
      <c r="E319" s="34">
        <v>-2</v>
      </c>
    </row>
    <row r="320" spans="1:5" ht="17" x14ac:dyDescent="0.2">
      <c r="A320" s="25" t="s">
        <v>415</v>
      </c>
      <c r="B320" s="34" t="s">
        <v>4340</v>
      </c>
      <c r="C320" s="34">
        <v>-52.4</v>
      </c>
      <c r="D320" s="34">
        <v>1</v>
      </c>
      <c r="E320" s="34">
        <v>9</v>
      </c>
    </row>
    <row r="321" spans="1:5" ht="17" x14ac:dyDescent="0.2">
      <c r="A321" s="25" t="s">
        <v>2423</v>
      </c>
      <c r="B321" s="34" t="s">
        <v>4341</v>
      </c>
      <c r="C321" s="34">
        <v>-4.9000000000000004</v>
      </c>
      <c r="D321" s="34">
        <v>29</v>
      </c>
      <c r="E321" s="34">
        <v>-4</v>
      </c>
    </row>
    <row r="322" spans="1:5" ht="17" x14ac:dyDescent="0.2">
      <c r="A322" s="25" t="s">
        <v>1664</v>
      </c>
      <c r="B322" s="34" t="s">
        <v>4342</v>
      </c>
      <c r="C322" s="34">
        <v>-21.9</v>
      </c>
      <c r="D322" s="34">
        <v>45.5</v>
      </c>
      <c r="E322" s="34">
        <v>-5</v>
      </c>
    </row>
    <row r="323" spans="1:5" ht="17" x14ac:dyDescent="0.2">
      <c r="A323" s="25" t="s">
        <v>2165</v>
      </c>
      <c r="B323" s="34" t="s">
        <v>4343</v>
      </c>
      <c r="C323" s="34">
        <v>86.6</v>
      </c>
      <c r="D323" s="34">
        <v>81.7</v>
      </c>
      <c r="E323" s="34">
        <v>-2</v>
      </c>
    </row>
    <row r="324" spans="1:5" ht="17" x14ac:dyDescent="0.2">
      <c r="A324" s="25" t="s">
        <v>1691</v>
      </c>
      <c r="B324" s="34" t="s">
        <v>4344</v>
      </c>
      <c r="C324" s="34">
        <v>-8.6999999999999993</v>
      </c>
      <c r="D324" s="34">
        <v>21</v>
      </c>
      <c r="E324" s="34">
        <v>-1</v>
      </c>
    </row>
    <row r="325" spans="1:5" ht="17" x14ac:dyDescent="0.2">
      <c r="A325" s="25" t="s">
        <v>2105</v>
      </c>
      <c r="B325" s="34" t="s">
        <v>4345</v>
      </c>
      <c r="C325" s="34">
        <v>11</v>
      </c>
      <c r="D325" s="34">
        <v>47.3</v>
      </c>
      <c r="E325" s="34">
        <v>-1</v>
      </c>
    </row>
    <row r="326" spans="1:5" ht="17" x14ac:dyDescent="0.2">
      <c r="A326" s="25" t="s">
        <v>418</v>
      </c>
      <c r="B326" s="34" t="s">
        <v>4346</v>
      </c>
      <c r="C326" s="34">
        <v>2</v>
      </c>
      <c r="D326" s="34">
        <v>-39</v>
      </c>
      <c r="E326" s="34">
        <v>-4</v>
      </c>
    </row>
    <row r="327" spans="1:5" ht="17" x14ac:dyDescent="0.2">
      <c r="A327" s="25" t="s">
        <v>2276</v>
      </c>
      <c r="B327" s="34" t="s">
        <v>4347</v>
      </c>
      <c r="C327" s="34">
        <v>92.9</v>
      </c>
      <c r="D327" s="34">
        <v>33.6</v>
      </c>
      <c r="E327" s="34">
        <v>20</v>
      </c>
    </row>
    <row r="328" spans="1:5" ht="17" x14ac:dyDescent="0.2">
      <c r="A328" s="25" t="s">
        <v>1598</v>
      </c>
      <c r="B328" s="34" t="s">
        <v>4348</v>
      </c>
      <c r="C328" s="34">
        <v>-134.4</v>
      </c>
      <c r="D328" s="34">
        <v>-19.8</v>
      </c>
      <c r="E328" s="34">
        <v>-6</v>
      </c>
    </row>
    <row r="329" spans="1:5" ht="17" x14ac:dyDescent="0.2">
      <c r="A329" s="25" t="s">
        <v>1514</v>
      </c>
      <c r="B329" s="34" t="s">
        <v>4349</v>
      </c>
      <c r="C329" s="34">
        <v>51.4</v>
      </c>
      <c r="D329" s="34">
        <v>1.9</v>
      </c>
      <c r="E329" s="34">
        <v>-8</v>
      </c>
    </row>
    <row r="330" spans="1:5" ht="17" x14ac:dyDescent="0.2">
      <c r="A330" s="25" t="s">
        <v>2567</v>
      </c>
      <c r="B330" s="34" t="s">
        <v>4350</v>
      </c>
      <c r="C330" s="34">
        <v>53.6</v>
      </c>
      <c r="D330" s="34">
        <v>33.6</v>
      </c>
      <c r="E330" s="34">
        <v>-6</v>
      </c>
    </row>
    <row r="331" spans="1:5" ht="17" x14ac:dyDescent="0.2">
      <c r="A331" s="25" t="s">
        <v>1505</v>
      </c>
      <c r="B331" s="34" t="s">
        <v>4351</v>
      </c>
      <c r="C331" s="34">
        <v>-37.200000000000003</v>
      </c>
      <c r="D331" s="34">
        <v>23.7</v>
      </c>
      <c r="E331" s="34">
        <v>-10</v>
      </c>
    </row>
    <row r="332" spans="1:5" ht="17" x14ac:dyDescent="0.2">
      <c r="A332" s="25" t="s">
        <v>421</v>
      </c>
      <c r="B332" s="34" t="s">
        <v>4352</v>
      </c>
      <c r="C332" s="34">
        <v>-115.7</v>
      </c>
      <c r="D332" s="34">
        <v>32</v>
      </c>
      <c r="E332" s="34">
        <v>6</v>
      </c>
    </row>
    <row r="333" spans="1:5" ht="17" x14ac:dyDescent="0.2">
      <c r="A333" s="25" t="s">
        <v>1886</v>
      </c>
      <c r="B333" s="34" t="s">
        <v>4353</v>
      </c>
      <c r="C333" s="34">
        <v>-24.9</v>
      </c>
      <c r="D333" s="34">
        <v>-30.7</v>
      </c>
      <c r="E333" s="34">
        <v>-13</v>
      </c>
    </row>
    <row r="334" spans="1:5" ht="17" x14ac:dyDescent="0.2">
      <c r="A334" s="25" t="s">
        <v>1868</v>
      </c>
      <c r="B334" s="34" t="s">
        <v>4354</v>
      </c>
      <c r="C334" s="34">
        <v>-96.1</v>
      </c>
      <c r="D334" s="34">
        <v>-41.6</v>
      </c>
      <c r="E334" s="34">
        <v>-10</v>
      </c>
    </row>
    <row r="335" spans="1:5" ht="17" x14ac:dyDescent="0.2">
      <c r="A335" s="25" t="s">
        <v>424</v>
      </c>
      <c r="B335" s="34" t="s">
        <v>4355</v>
      </c>
      <c r="C335" s="34">
        <v>-137.1</v>
      </c>
      <c r="D335" s="34">
        <v>-46</v>
      </c>
      <c r="E335" s="34">
        <v>2</v>
      </c>
    </row>
    <row r="336" spans="1:5" ht="17" x14ac:dyDescent="0.2">
      <c r="A336" s="25" t="s">
        <v>1628</v>
      </c>
      <c r="B336" s="34" t="s">
        <v>4356</v>
      </c>
      <c r="C336" s="34">
        <v>-2.4</v>
      </c>
      <c r="D336" s="34">
        <v>42.8</v>
      </c>
      <c r="E336" s="34">
        <v>-5</v>
      </c>
    </row>
    <row r="337" spans="1:5" ht="17" x14ac:dyDescent="0.2">
      <c r="A337" s="25" t="s">
        <v>2468</v>
      </c>
      <c r="B337" s="34" t="s">
        <v>4357</v>
      </c>
      <c r="C337" s="34">
        <v>23.4</v>
      </c>
      <c r="D337" s="34">
        <v>33.6</v>
      </c>
      <c r="E337" s="34">
        <v>-7</v>
      </c>
    </row>
    <row r="338" spans="1:5" ht="17" x14ac:dyDescent="0.2">
      <c r="A338" s="25" t="s">
        <v>1961</v>
      </c>
      <c r="B338" s="34" t="s">
        <v>4358</v>
      </c>
      <c r="C338" s="34">
        <v>44.9</v>
      </c>
      <c r="D338" s="34">
        <v>26.5</v>
      </c>
      <c r="E338" s="34">
        <v>0</v>
      </c>
    </row>
    <row r="339" spans="1:5" ht="17" x14ac:dyDescent="0.2">
      <c r="A339" s="25" t="s">
        <v>427</v>
      </c>
      <c r="B339" s="34" t="s">
        <v>4359</v>
      </c>
      <c r="C339" s="34">
        <v>28.8</v>
      </c>
      <c r="D339" s="34">
        <v>7</v>
      </c>
      <c r="E339" s="34">
        <v>-8</v>
      </c>
    </row>
    <row r="340" spans="1:5" ht="17" x14ac:dyDescent="0.2">
      <c r="A340" s="25" t="s">
        <v>430</v>
      </c>
      <c r="B340" s="34" t="s">
        <v>4360</v>
      </c>
      <c r="C340" s="34">
        <v>-44.9</v>
      </c>
      <c r="D340" s="34">
        <v>-20</v>
      </c>
      <c r="E340" s="34">
        <v>8</v>
      </c>
    </row>
    <row r="341" spans="1:5" ht="17" x14ac:dyDescent="0.2">
      <c r="A341" s="25" t="s">
        <v>433</v>
      </c>
      <c r="B341" s="34" t="s">
        <v>4361</v>
      </c>
      <c r="C341" s="34">
        <v>-47.7</v>
      </c>
      <c r="D341" s="34">
        <v>-23</v>
      </c>
      <c r="E341" s="34">
        <v>0</v>
      </c>
    </row>
    <row r="342" spans="1:5" ht="17" x14ac:dyDescent="0.2">
      <c r="A342" s="25" t="s">
        <v>2321</v>
      </c>
      <c r="B342" s="34" t="s">
        <v>4362</v>
      </c>
      <c r="C342" s="34">
        <v>11.5</v>
      </c>
      <c r="D342" s="34">
        <v>24.4</v>
      </c>
      <c r="E342" s="34">
        <v>9</v>
      </c>
    </row>
    <row r="343" spans="1:5" ht="17" x14ac:dyDescent="0.2">
      <c r="A343" s="25" t="s">
        <v>2414</v>
      </c>
      <c r="B343" s="34" t="s">
        <v>4363</v>
      </c>
      <c r="C343" s="34">
        <v>17.899999999999999</v>
      </c>
      <c r="D343" s="34">
        <v>49.6</v>
      </c>
      <c r="E343" s="34">
        <v>-3</v>
      </c>
    </row>
    <row r="344" spans="1:5" ht="17" x14ac:dyDescent="0.2">
      <c r="A344" s="25" t="s">
        <v>1430</v>
      </c>
      <c r="B344" s="34" t="s">
        <v>4364</v>
      </c>
      <c r="C344" s="34">
        <v>8.1</v>
      </c>
      <c r="D344" s="34">
        <v>7.4</v>
      </c>
      <c r="E344" s="34">
        <v>-9</v>
      </c>
    </row>
    <row r="345" spans="1:5" ht="17" x14ac:dyDescent="0.2">
      <c r="A345" s="25" t="s">
        <v>436</v>
      </c>
      <c r="B345" s="34" t="s">
        <v>4365</v>
      </c>
      <c r="C345" s="34">
        <v>73.599999999999994</v>
      </c>
      <c r="D345" s="34">
        <v>47</v>
      </c>
      <c r="E345" s="34">
        <v>-4</v>
      </c>
    </row>
    <row r="346" spans="1:5" ht="17" x14ac:dyDescent="0.2">
      <c r="A346" s="25" t="s">
        <v>1871</v>
      </c>
      <c r="B346" s="34" t="s">
        <v>4366</v>
      </c>
      <c r="C346" s="34">
        <v>-56</v>
      </c>
      <c r="D346" s="34">
        <v>-3.5</v>
      </c>
      <c r="E346" s="34">
        <v>-8</v>
      </c>
    </row>
    <row r="347" spans="1:5" ht="17" x14ac:dyDescent="0.2">
      <c r="A347" s="25" t="s">
        <v>439</v>
      </c>
      <c r="B347" s="34" t="s">
        <v>4367</v>
      </c>
      <c r="C347" s="34">
        <v>-20</v>
      </c>
      <c r="D347" s="34">
        <v>-18</v>
      </c>
      <c r="E347" s="34">
        <v>4</v>
      </c>
    </row>
    <row r="348" spans="1:5" ht="17" x14ac:dyDescent="0.2">
      <c r="A348" s="25" t="s">
        <v>442</v>
      </c>
      <c r="B348" s="34" t="s">
        <v>4368</v>
      </c>
      <c r="C348" s="34">
        <v>-64.400000000000006</v>
      </c>
      <c r="D348" s="34">
        <v>-36</v>
      </c>
      <c r="E348" s="34">
        <v>-7</v>
      </c>
    </row>
    <row r="349" spans="1:5" ht="17" x14ac:dyDescent="0.2">
      <c r="A349" s="25" t="s">
        <v>445</v>
      </c>
      <c r="B349" s="34" t="s">
        <v>4369</v>
      </c>
      <c r="C349" s="34">
        <v>-75.900000000000006</v>
      </c>
      <c r="D349" s="34">
        <v>-36</v>
      </c>
      <c r="E349" s="34">
        <v>-6</v>
      </c>
    </row>
    <row r="350" spans="1:5" ht="17" x14ac:dyDescent="0.2">
      <c r="A350" s="25" t="s">
        <v>448</v>
      </c>
      <c r="B350" s="34" t="s">
        <v>4370</v>
      </c>
      <c r="C350" s="34">
        <v>-75.900000000000006</v>
      </c>
      <c r="D350" s="34">
        <v>-7</v>
      </c>
      <c r="E350" s="34">
        <v>-5</v>
      </c>
    </row>
    <row r="351" spans="1:5" ht="17" x14ac:dyDescent="0.2">
      <c r="A351" s="25" t="s">
        <v>451</v>
      </c>
      <c r="B351" s="34" t="s">
        <v>4371</v>
      </c>
      <c r="C351" s="34">
        <v>40.299999999999997</v>
      </c>
      <c r="D351" s="34">
        <v>40</v>
      </c>
      <c r="E351" s="34">
        <v>3</v>
      </c>
    </row>
    <row r="352" spans="1:5" ht="17" x14ac:dyDescent="0.2">
      <c r="A352" s="25" t="s">
        <v>1583</v>
      </c>
      <c r="B352" s="34" t="s">
        <v>4372</v>
      </c>
      <c r="C352" s="34">
        <v>49</v>
      </c>
      <c r="D352" s="34">
        <v>7.4</v>
      </c>
      <c r="E352" s="34">
        <v>-11</v>
      </c>
    </row>
    <row r="353" spans="1:5" ht="17" x14ac:dyDescent="0.2">
      <c r="A353" s="25" t="s">
        <v>2411</v>
      </c>
      <c r="B353" s="34" t="s">
        <v>4373</v>
      </c>
      <c r="C353" s="34">
        <v>-80.5</v>
      </c>
      <c r="D353" s="34">
        <v>22.1</v>
      </c>
      <c r="E353" s="34">
        <v>0</v>
      </c>
    </row>
    <row r="354" spans="1:5" ht="17" x14ac:dyDescent="0.2">
      <c r="A354" s="25" t="s">
        <v>454</v>
      </c>
      <c r="B354" s="34" t="s">
        <v>4374</v>
      </c>
      <c r="C354" s="34">
        <v>32.799999999999997</v>
      </c>
      <c r="D354" s="34">
        <v>4</v>
      </c>
      <c r="E354" s="34">
        <v>2</v>
      </c>
    </row>
    <row r="355" spans="1:5" ht="17" x14ac:dyDescent="0.2">
      <c r="A355" s="25" t="s">
        <v>457</v>
      </c>
      <c r="B355" s="34" t="s">
        <v>4375</v>
      </c>
      <c r="C355" s="34">
        <v>10.7</v>
      </c>
      <c r="D355" s="34">
        <v>16</v>
      </c>
      <c r="E355" s="34">
        <v>1</v>
      </c>
    </row>
    <row r="356" spans="1:5" ht="17" x14ac:dyDescent="0.2">
      <c r="A356" s="25" t="s">
        <v>271</v>
      </c>
      <c r="B356" s="34" t="s">
        <v>4376</v>
      </c>
      <c r="C356" s="34">
        <v>-35.200000000000003</v>
      </c>
      <c r="D356" s="34">
        <v>-25</v>
      </c>
      <c r="E356" s="34">
        <v>8</v>
      </c>
    </row>
    <row r="357" spans="1:5" ht="17" x14ac:dyDescent="0.2">
      <c r="A357" s="25" t="s">
        <v>460</v>
      </c>
      <c r="B357" s="34" t="s">
        <v>4377</v>
      </c>
      <c r="C357" s="34">
        <v>-70.599999999999994</v>
      </c>
      <c r="D357" s="34">
        <v>-65</v>
      </c>
      <c r="E357" s="34">
        <v>-2</v>
      </c>
    </row>
    <row r="358" spans="1:5" ht="17" x14ac:dyDescent="0.2">
      <c r="A358" s="25" t="s">
        <v>463</v>
      </c>
      <c r="B358" s="34" t="s">
        <v>4378</v>
      </c>
      <c r="C358" s="34">
        <v>37.1</v>
      </c>
      <c r="D358" s="34">
        <v>53</v>
      </c>
      <c r="E358" s="34">
        <v>-2</v>
      </c>
    </row>
    <row r="359" spans="1:5" ht="17" x14ac:dyDescent="0.2">
      <c r="A359" s="25" t="s">
        <v>466</v>
      </c>
      <c r="B359" s="34" t="s">
        <v>4379</v>
      </c>
      <c r="C359" s="34">
        <v>-56</v>
      </c>
      <c r="D359" s="34">
        <v>-23</v>
      </c>
      <c r="E359" s="34">
        <v>2</v>
      </c>
    </row>
    <row r="360" spans="1:5" ht="17" x14ac:dyDescent="0.2">
      <c r="A360" s="25" t="s">
        <v>2528</v>
      </c>
      <c r="B360" s="34" t="s">
        <v>4380</v>
      </c>
      <c r="C360" s="34">
        <v>-11.7</v>
      </c>
      <c r="D360" s="34">
        <v>22.1</v>
      </c>
      <c r="E360" s="34">
        <v>-3</v>
      </c>
    </row>
    <row r="361" spans="1:5" ht="17" x14ac:dyDescent="0.2">
      <c r="A361" s="25" t="s">
        <v>1595</v>
      </c>
      <c r="B361" s="34" t="s">
        <v>4381</v>
      </c>
      <c r="C361" s="34">
        <v>-67.599999999999994</v>
      </c>
      <c r="D361" s="34">
        <v>18.3</v>
      </c>
      <c r="E361" s="34">
        <v>-9</v>
      </c>
    </row>
    <row r="362" spans="1:5" ht="17" x14ac:dyDescent="0.2">
      <c r="A362" s="25" t="s">
        <v>1913</v>
      </c>
      <c r="B362" s="34" t="s">
        <v>4382</v>
      </c>
      <c r="C362" s="34">
        <v>27.2</v>
      </c>
      <c r="D362" s="34">
        <v>15.6</v>
      </c>
      <c r="E362" s="34">
        <v>-10</v>
      </c>
    </row>
    <row r="363" spans="1:5" ht="17" x14ac:dyDescent="0.2">
      <c r="A363" s="25" t="s">
        <v>2543</v>
      </c>
      <c r="B363" s="34" t="s">
        <v>4383</v>
      </c>
      <c r="C363" s="34">
        <v>50.6</v>
      </c>
      <c r="D363" s="34">
        <v>33.6</v>
      </c>
      <c r="E363" s="34">
        <v>-3</v>
      </c>
    </row>
    <row r="364" spans="1:5" ht="17" x14ac:dyDescent="0.2">
      <c r="A364" s="25" t="s">
        <v>2135</v>
      </c>
      <c r="B364" s="34" t="s">
        <v>4384</v>
      </c>
      <c r="C364" s="34">
        <v>43.5</v>
      </c>
      <c r="D364" s="34">
        <v>54.2</v>
      </c>
      <c r="E364" s="34">
        <v>4</v>
      </c>
    </row>
    <row r="365" spans="1:5" ht="17" x14ac:dyDescent="0.2">
      <c r="A365" s="25" t="s">
        <v>2090</v>
      </c>
      <c r="B365" s="34" t="s">
        <v>4385</v>
      </c>
      <c r="C365" s="34">
        <v>37</v>
      </c>
      <c r="D365" s="34">
        <v>47.3</v>
      </c>
      <c r="E365" s="34">
        <v>4</v>
      </c>
    </row>
    <row r="366" spans="1:5" ht="17" x14ac:dyDescent="0.2">
      <c r="A366" s="25" t="s">
        <v>469</v>
      </c>
      <c r="B366" s="34" t="s">
        <v>4386</v>
      </c>
      <c r="C366" s="34">
        <v>-25.7</v>
      </c>
      <c r="D366" s="34">
        <v>-38</v>
      </c>
      <c r="E366" s="34">
        <v>3</v>
      </c>
    </row>
    <row r="367" spans="1:5" ht="17" x14ac:dyDescent="0.2">
      <c r="A367" s="25" t="s">
        <v>472</v>
      </c>
      <c r="B367" s="34" t="s">
        <v>4387</v>
      </c>
      <c r="C367" s="34">
        <v>-116.9</v>
      </c>
      <c r="D367" s="34">
        <v>-4</v>
      </c>
      <c r="E367" s="34">
        <v>0</v>
      </c>
    </row>
    <row r="368" spans="1:5" ht="17" x14ac:dyDescent="0.2">
      <c r="A368" s="25" t="s">
        <v>475</v>
      </c>
      <c r="B368" s="34" t="s">
        <v>4388</v>
      </c>
      <c r="C368" s="34">
        <v>-89.5</v>
      </c>
      <c r="D368" s="34">
        <v>-25</v>
      </c>
      <c r="E368" s="34">
        <v>-5</v>
      </c>
    </row>
    <row r="369" spans="1:5" ht="17" x14ac:dyDescent="0.2">
      <c r="A369" s="25" t="s">
        <v>478</v>
      </c>
      <c r="B369" s="34" t="s">
        <v>4389</v>
      </c>
      <c r="C369" s="34">
        <v>-51</v>
      </c>
      <c r="D369" s="34">
        <v>-67</v>
      </c>
      <c r="E369" s="34">
        <v>-3</v>
      </c>
    </row>
    <row r="370" spans="1:5" ht="17" x14ac:dyDescent="0.2">
      <c r="A370" s="25" t="s">
        <v>1559</v>
      </c>
      <c r="B370" s="34" t="s">
        <v>4390</v>
      </c>
      <c r="C370" s="34">
        <v>1</v>
      </c>
      <c r="D370" s="34">
        <v>-55.3</v>
      </c>
      <c r="E370" s="34">
        <v>-8</v>
      </c>
    </row>
    <row r="371" spans="1:5" ht="17" x14ac:dyDescent="0.2">
      <c r="A371" s="25" t="s">
        <v>1523</v>
      </c>
      <c r="B371" s="34" t="s">
        <v>4391</v>
      </c>
      <c r="C371" s="34">
        <v>-103.2</v>
      </c>
      <c r="D371" s="34">
        <v>-52.5</v>
      </c>
      <c r="E371" s="34">
        <v>-6</v>
      </c>
    </row>
    <row r="372" spans="1:5" ht="17" x14ac:dyDescent="0.2">
      <c r="A372" s="25" t="s">
        <v>481</v>
      </c>
      <c r="B372" s="34" t="s">
        <v>4392</v>
      </c>
      <c r="C372" s="34">
        <v>-140.30000000000001</v>
      </c>
      <c r="D372" s="34">
        <v>-10</v>
      </c>
      <c r="E372" s="34">
        <v>0</v>
      </c>
    </row>
    <row r="373" spans="1:5" ht="17" x14ac:dyDescent="0.2">
      <c r="A373" s="25" t="s">
        <v>484</v>
      </c>
      <c r="B373" s="34" t="s">
        <v>4393</v>
      </c>
      <c r="C373" s="34">
        <v>13.3</v>
      </c>
      <c r="D373" s="34">
        <v>-28</v>
      </c>
      <c r="E373" s="34">
        <v>-2</v>
      </c>
    </row>
    <row r="374" spans="1:5" ht="17" x14ac:dyDescent="0.2">
      <c r="A374" s="25" t="s">
        <v>2492</v>
      </c>
      <c r="B374" s="34" t="s">
        <v>4394</v>
      </c>
      <c r="C374" s="34">
        <v>-54.6</v>
      </c>
      <c r="D374" s="34">
        <v>1.5</v>
      </c>
      <c r="E374" s="34">
        <v>-8</v>
      </c>
    </row>
    <row r="375" spans="1:5" ht="17" x14ac:dyDescent="0.2">
      <c r="A375" s="25" t="s">
        <v>2318</v>
      </c>
      <c r="B375" s="34" t="s">
        <v>4395</v>
      </c>
      <c r="C375" s="34">
        <v>15.6</v>
      </c>
      <c r="D375" s="34">
        <v>63.4</v>
      </c>
      <c r="E375" s="34">
        <v>14</v>
      </c>
    </row>
    <row r="376" spans="1:5" ht="17" x14ac:dyDescent="0.2">
      <c r="A376" s="25" t="s">
        <v>487</v>
      </c>
      <c r="B376" s="34" t="s">
        <v>4396</v>
      </c>
      <c r="C376" s="34">
        <v>107.2</v>
      </c>
      <c r="D376" s="34">
        <v>-44</v>
      </c>
      <c r="E376" s="34">
        <v>-10</v>
      </c>
    </row>
    <row r="377" spans="1:5" ht="17" x14ac:dyDescent="0.2">
      <c r="A377" s="25" t="s">
        <v>1715</v>
      </c>
      <c r="B377" s="34" t="s">
        <v>4397</v>
      </c>
      <c r="C377" s="34">
        <v>-14.3</v>
      </c>
      <c r="D377" s="34">
        <v>34.6</v>
      </c>
      <c r="E377" s="34">
        <v>-8</v>
      </c>
    </row>
    <row r="378" spans="1:5" ht="17" x14ac:dyDescent="0.2">
      <c r="A378" s="25" t="s">
        <v>490</v>
      </c>
      <c r="B378" s="34" t="s">
        <v>4398</v>
      </c>
      <c r="C378" s="34">
        <v>-106.3</v>
      </c>
      <c r="D378" s="34">
        <v>-15</v>
      </c>
      <c r="E378" s="34">
        <v>-4</v>
      </c>
    </row>
    <row r="379" spans="1:5" ht="17" x14ac:dyDescent="0.2">
      <c r="A379" s="25" t="s">
        <v>1895</v>
      </c>
      <c r="B379" s="34" t="s">
        <v>4399</v>
      </c>
      <c r="C379" s="34">
        <v>-59.8</v>
      </c>
      <c r="D379" s="34">
        <v>-17.100000000000001</v>
      </c>
      <c r="E379" s="34">
        <v>-13</v>
      </c>
    </row>
    <row r="380" spans="1:5" ht="17" x14ac:dyDescent="0.2">
      <c r="A380" s="25" t="s">
        <v>2078</v>
      </c>
      <c r="B380" s="34" t="s">
        <v>4400</v>
      </c>
      <c r="C380" s="34">
        <v>7.9</v>
      </c>
      <c r="D380" s="34">
        <v>45</v>
      </c>
      <c r="E380" s="34">
        <v>8</v>
      </c>
    </row>
    <row r="381" spans="1:5" ht="17" x14ac:dyDescent="0.2">
      <c r="A381" s="25" t="s">
        <v>2153</v>
      </c>
      <c r="B381" s="34" t="s">
        <v>4401</v>
      </c>
      <c r="C381" s="34">
        <v>35.9</v>
      </c>
      <c r="D381" s="34">
        <v>-0.8</v>
      </c>
      <c r="E381" s="34">
        <v>-7</v>
      </c>
    </row>
    <row r="382" spans="1:5" ht="17" x14ac:dyDescent="0.2">
      <c r="A382" s="25" t="s">
        <v>1586</v>
      </c>
      <c r="B382" s="34" t="s">
        <v>4402</v>
      </c>
      <c r="C382" s="34">
        <v>-24.9</v>
      </c>
      <c r="D382" s="34">
        <v>18.3</v>
      </c>
      <c r="E382" s="34">
        <v>-6</v>
      </c>
    </row>
    <row r="383" spans="1:5" ht="17" x14ac:dyDescent="0.2">
      <c r="A383" s="25" t="s">
        <v>2297</v>
      </c>
      <c r="B383" s="34" t="s">
        <v>4403</v>
      </c>
      <c r="C383" s="34">
        <v>-3.6</v>
      </c>
      <c r="D383" s="34">
        <v>19.8</v>
      </c>
      <c r="E383" s="34">
        <v>4</v>
      </c>
    </row>
    <row r="384" spans="1:5" ht="17" x14ac:dyDescent="0.2">
      <c r="A384" s="25" t="s">
        <v>493</v>
      </c>
      <c r="B384" s="34" t="s">
        <v>4404</v>
      </c>
      <c r="C384" s="34">
        <v>-97.5</v>
      </c>
      <c r="D384" s="34">
        <v>-36</v>
      </c>
      <c r="E384" s="34">
        <v>0</v>
      </c>
    </row>
    <row r="385" spans="1:5" ht="17" x14ac:dyDescent="0.2">
      <c r="A385" s="25" t="s">
        <v>496</v>
      </c>
      <c r="B385" s="34" t="s">
        <v>4405</v>
      </c>
      <c r="C385" s="34">
        <v>-31.6</v>
      </c>
      <c r="D385" s="34">
        <v>-41</v>
      </c>
      <c r="E385" s="34">
        <v>1</v>
      </c>
    </row>
    <row r="386" spans="1:5" ht="17" x14ac:dyDescent="0.2">
      <c r="A386" s="25" t="s">
        <v>499</v>
      </c>
      <c r="B386" s="34" t="s">
        <v>4406</v>
      </c>
      <c r="C386" s="34">
        <v>-50.7</v>
      </c>
      <c r="D386" s="34">
        <v>-2</v>
      </c>
      <c r="E386" s="34">
        <v>-2</v>
      </c>
    </row>
    <row r="387" spans="1:5" ht="17" x14ac:dyDescent="0.2">
      <c r="A387" s="25" t="s">
        <v>502</v>
      </c>
      <c r="B387" s="34" t="s">
        <v>4407</v>
      </c>
      <c r="C387" s="34">
        <v>-20.399999999999999</v>
      </c>
      <c r="D387" s="34">
        <v>11</v>
      </c>
      <c r="E387" s="34">
        <v>-2</v>
      </c>
    </row>
    <row r="388" spans="1:5" ht="17" x14ac:dyDescent="0.2">
      <c r="A388" s="25" t="s">
        <v>505</v>
      </c>
      <c r="B388" s="34" t="s">
        <v>4408</v>
      </c>
      <c r="C388" s="34">
        <v>-375.1</v>
      </c>
      <c r="D388" s="34">
        <v>-135</v>
      </c>
      <c r="E388" s="34">
        <v>-11</v>
      </c>
    </row>
    <row r="389" spans="1:5" ht="17" x14ac:dyDescent="0.2">
      <c r="A389" s="25" t="s">
        <v>508</v>
      </c>
      <c r="B389" s="34" t="s">
        <v>4409</v>
      </c>
      <c r="C389" s="34">
        <v>0.8</v>
      </c>
      <c r="D389" s="34">
        <v>-10</v>
      </c>
      <c r="E389" s="34">
        <v>4</v>
      </c>
    </row>
    <row r="390" spans="1:5" ht="17" x14ac:dyDescent="0.2">
      <c r="A390" s="25" t="s">
        <v>511</v>
      </c>
      <c r="B390" s="34" t="s">
        <v>4410</v>
      </c>
      <c r="C390" s="34">
        <v>-89.6</v>
      </c>
      <c r="D390" s="34">
        <v>-18</v>
      </c>
      <c r="E390" s="34">
        <v>-6</v>
      </c>
    </row>
    <row r="391" spans="1:5" ht="17" x14ac:dyDescent="0.2">
      <c r="A391" s="25" t="s">
        <v>514</v>
      </c>
      <c r="B391" s="34" t="s">
        <v>4411</v>
      </c>
      <c r="C391" s="34">
        <v>84.3</v>
      </c>
      <c r="D391" s="34">
        <v>-65</v>
      </c>
      <c r="E391" s="34">
        <v>12</v>
      </c>
    </row>
    <row r="392" spans="1:5" ht="17" x14ac:dyDescent="0.2">
      <c r="A392" s="25" t="s">
        <v>517</v>
      </c>
      <c r="B392" s="34" t="s">
        <v>4412</v>
      </c>
      <c r="C392" s="34">
        <v>57.6</v>
      </c>
      <c r="D392" s="34">
        <v>-20</v>
      </c>
      <c r="E392" s="34">
        <v>0</v>
      </c>
    </row>
    <row r="393" spans="1:5" ht="17" x14ac:dyDescent="0.2">
      <c r="A393" s="25" t="s">
        <v>520</v>
      </c>
      <c r="B393" s="34" t="s">
        <v>4413</v>
      </c>
      <c r="C393" s="34">
        <v>37</v>
      </c>
      <c r="D393" s="34">
        <v>33</v>
      </c>
      <c r="E393" s="34">
        <v>0</v>
      </c>
    </row>
    <row r="394" spans="1:5" ht="17" x14ac:dyDescent="0.2">
      <c r="A394" s="25" t="s">
        <v>523</v>
      </c>
      <c r="B394" s="34" t="s">
        <v>4414</v>
      </c>
      <c r="C394" s="34">
        <v>64.8</v>
      </c>
      <c r="D394" s="34">
        <v>-34</v>
      </c>
      <c r="E394" s="34">
        <v>9</v>
      </c>
    </row>
    <row r="395" spans="1:5" ht="17" x14ac:dyDescent="0.2">
      <c r="A395" s="25" t="s">
        <v>526</v>
      </c>
      <c r="B395" s="34" t="s">
        <v>4415</v>
      </c>
      <c r="C395" s="34">
        <v>93.5</v>
      </c>
      <c r="D395" s="34">
        <v>-33</v>
      </c>
      <c r="E395" s="34">
        <v>4</v>
      </c>
    </row>
    <row r="396" spans="1:5" ht="17" x14ac:dyDescent="0.2">
      <c r="A396" s="25" t="s">
        <v>529</v>
      </c>
      <c r="B396" s="34" t="s">
        <v>4416</v>
      </c>
      <c r="C396" s="34">
        <v>11.2</v>
      </c>
      <c r="D396" s="34">
        <v>31</v>
      </c>
      <c r="E396" s="34">
        <v>-1</v>
      </c>
    </row>
    <row r="397" spans="1:5" ht="17" x14ac:dyDescent="0.2">
      <c r="A397" s="25" t="s">
        <v>532</v>
      </c>
      <c r="B397" s="34" t="s">
        <v>4417</v>
      </c>
      <c r="C397" s="34">
        <v>77.7</v>
      </c>
      <c r="D397" s="34">
        <v>-80</v>
      </c>
      <c r="E397" s="34">
        <v>-2</v>
      </c>
    </row>
    <row r="398" spans="1:5" ht="17" x14ac:dyDescent="0.2">
      <c r="A398" s="25" t="s">
        <v>535</v>
      </c>
      <c r="B398" s="34" t="s">
        <v>4418</v>
      </c>
      <c r="C398" s="34">
        <v>-186.6</v>
      </c>
      <c r="D398" s="34">
        <v>-25</v>
      </c>
      <c r="E398" s="34">
        <v>3</v>
      </c>
    </row>
    <row r="399" spans="1:5" ht="17" x14ac:dyDescent="0.2">
      <c r="A399" s="25" t="s">
        <v>538</v>
      </c>
      <c r="B399" s="34" t="s">
        <v>4419</v>
      </c>
      <c r="C399" s="34">
        <v>-48.2</v>
      </c>
      <c r="D399" s="34">
        <v>-18</v>
      </c>
      <c r="E399" s="34">
        <v>-9</v>
      </c>
    </row>
    <row r="400" spans="1:5" ht="17" x14ac:dyDescent="0.2">
      <c r="A400" s="25" t="s">
        <v>541</v>
      </c>
      <c r="B400" s="34" t="s">
        <v>4420</v>
      </c>
      <c r="C400" s="34">
        <v>-131.19999999999999</v>
      </c>
      <c r="D400" s="34">
        <v>-130</v>
      </c>
      <c r="E400" s="34">
        <v>-11</v>
      </c>
    </row>
    <row r="401" spans="1:5" ht="17" x14ac:dyDescent="0.2">
      <c r="A401" s="25" t="s">
        <v>544</v>
      </c>
      <c r="B401" s="34" t="s">
        <v>4421</v>
      </c>
      <c r="C401" s="34">
        <v>103.1</v>
      </c>
      <c r="D401" s="34">
        <v>-10</v>
      </c>
      <c r="E401" s="34">
        <v>-2</v>
      </c>
    </row>
    <row r="402" spans="1:5" ht="17" x14ac:dyDescent="0.2">
      <c r="A402" s="25" t="s">
        <v>547</v>
      </c>
      <c r="B402" s="34" t="s">
        <v>4422</v>
      </c>
      <c r="C402" s="34">
        <v>-19.8</v>
      </c>
      <c r="D402" s="34">
        <v>-2</v>
      </c>
      <c r="E402" s="34">
        <v>2</v>
      </c>
    </row>
    <row r="403" spans="1:5" ht="17" x14ac:dyDescent="0.2">
      <c r="A403" s="25" t="s">
        <v>550</v>
      </c>
      <c r="B403" s="34" t="s">
        <v>4423</v>
      </c>
      <c r="C403" s="34">
        <v>5.9</v>
      </c>
      <c r="D403" s="34">
        <v>-29</v>
      </c>
      <c r="E403" s="34">
        <v>1</v>
      </c>
    </row>
    <row r="404" spans="1:5" ht="17" x14ac:dyDescent="0.2">
      <c r="A404" s="25" t="s">
        <v>553</v>
      </c>
      <c r="B404" s="34" t="s">
        <v>4424</v>
      </c>
      <c r="C404" s="34">
        <v>52.9</v>
      </c>
      <c r="D404" s="34">
        <v>3</v>
      </c>
      <c r="E404" s="34">
        <v>11</v>
      </c>
    </row>
    <row r="405" spans="1:5" ht="17" x14ac:dyDescent="0.2">
      <c r="A405" s="25" t="s">
        <v>556</v>
      </c>
      <c r="B405" s="34" t="s">
        <v>4425</v>
      </c>
      <c r="C405" s="34">
        <v>-44.4</v>
      </c>
      <c r="D405" s="34">
        <v>-5</v>
      </c>
      <c r="E405" s="34">
        <v>-2</v>
      </c>
    </row>
    <row r="406" spans="1:5" ht="17" x14ac:dyDescent="0.2">
      <c r="A406" s="25" t="s">
        <v>559</v>
      </c>
      <c r="B406" s="34" t="s">
        <v>4426</v>
      </c>
      <c r="C406" s="34">
        <v>-104.2</v>
      </c>
      <c r="D406" s="34">
        <v>-23</v>
      </c>
      <c r="E406" s="34">
        <v>-5</v>
      </c>
    </row>
    <row r="407" spans="1:5" ht="17" x14ac:dyDescent="0.2">
      <c r="A407" s="25" t="s">
        <v>562</v>
      </c>
      <c r="B407" s="34" t="s">
        <v>4427</v>
      </c>
      <c r="C407" s="34">
        <v>-77.2</v>
      </c>
      <c r="D407" s="34">
        <v>-25</v>
      </c>
      <c r="E407" s="34">
        <v>2</v>
      </c>
    </row>
    <row r="408" spans="1:5" ht="17" x14ac:dyDescent="0.2">
      <c r="A408" s="25" t="s">
        <v>565</v>
      </c>
      <c r="B408" s="34" t="s">
        <v>4428</v>
      </c>
      <c r="C408" s="34">
        <v>-28.9</v>
      </c>
      <c r="D408" s="34">
        <v>-20</v>
      </c>
      <c r="E408" s="34">
        <v>-4</v>
      </c>
    </row>
    <row r="409" spans="1:5" ht="17" x14ac:dyDescent="0.2">
      <c r="A409" s="25" t="s">
        <v>568</v>
      </c>
      <c r="B409" s="34" t="s">
        <v>4429</v>
      </c>
      <c r="C409" s="34">
        <v>104.7</v>
      </c>
      <c r="D409" s="34">
        <v>2</v>
      </c>
      <c r="E409" s="34">
        <v>1</v>
      </c>
    </row>
    <row r="410" spans="1:5" ht="17" x14ac:dyDescent="0.2">
      <c r="A410" s="25" t="s">
        <v>571</v>
      </c>
      <c r="B410" s="34" t="s">
        <v>4430</v>
      </c>
      <c r="C410" s="34">
        <v>-14</v>
      </c>
      <c r="D410" s="34">
        <v>-44</v>
      </c>
      <c r="E410" s="34">
        <v>0</v>
      </c>
    </row>
    <row r="411" spans="1:5" ht="17" x14ac:dyDescent="0.2">
      <c r="A411" s="25" t="s">
        <v>574</v>
      </c>
      <c r="B411" s="34" t="s">
        <v>4431</v>
      </c>
      <c r="C411" s="34">
        <v>-31.8</v>
      </c>
      <c r="D411" s="34">
        <v>-46</v>
      </c>
      <c r="E411" s="34">
        <v>-10</v>
      </c>
    </row>
    <row r="412" spans="1:5" ht="17" x14ac:dyDescent="0.2">
      <c r="A412" s="25" t="s">
        <v>196</v>
      </c>
      <c r="B412" s="34" t="s">
        <v>4432</v>
      </c>
      <c r="C412" s="34">
        <v>35</v>
      </c>
      <c r="D412" s="34">
        <v>15</v>
      </c>
      <c r="E412" s="34">
        <v>-8</v>
      </c>
    </row>
    <row r="413" spans="1:5" ht="17" x14ac:dyDescent="0.2">
      <c r="A413" s="25" t="s">
        <v>577</v>
      </c>
      <c r="B413" s="34" t="s">
        <v>4433</v>
      </c>
      <c r="C413" s="34">
        <v>111.4</v>
      </c>
      <c r="D413" s="34">
        <v>6</v>
      </c>
      <c r="E413" s="34">
        <v>-9</v>
      </c>
    </row>
    <row r="414" spans="1:5" ht="17" x14ac:dyDescent="0.2">
      <c r="A414" s="25" t="s">
        <v>580</v>
      </c>
      <c r="B414" s="34" t="s">
        <v>4434</v>
      </c>
      <c r="C414" s="34">
        <v>80.2</v>
      </c>
      <c r="D414" s="34">
        <v>9</v>
      </c>
      <c r="E414" s="34">
        <v>2</v>
      </c>
    </row>
    <row r="415" spans="1:5" ht="17" x14ac:dyDescent="0.2">
      <c r="A415" s="25" t="s">
        <v>583</v>
      </c>
      <c r="B415" s="34" t="s">
        <v>4435</v>
      </c>
      <c r="C415" s="34">
        <v>93.7</v>
      </c>
      <c r="D415" s="34">
        <v>-2</v>
      </c>
      <c r="E415" s="34">
        <v>-2</v>
      </c>
    </row>
    <row r="416" spans="1:5" ht="17" x14ac:dyDescent="0.2">
      <c r="A416" s="25" t="s">
        <v>586</v>
      </c>
      <c r="B416" s="34" t="s">
        <v>4436</v>
      </c>
      <c r="C416" s="34">
        <v>81.400000000000006</v>
      </c>
      <c r="D416" s="34">
        <v>6</v>
      </c>
      <c r="E416" s="34">
        <v>-1</v>
      </c>
    </row>
    <row r="417" spans="1:5" ht="17" x14ac:dyDescent="0.2">
      <c r="A417" s="25" t="s">
        <v>589</v>
      </c>
      <c r="B417" s="34" t="s">
        <v>4437</v>
      </c>
      <c r="C417" s="34">
        <v>46.5</v>
      </c>
      <c r="D417" s="34">
        <v>-36</v>
      </c>
      <c r="E417" s="34">
        <v>-6</v>
      </c>
    </row>
    <row r="418" spans="1:5" ht="17" x14ac:dyDescent="0.2">
      <c r="A418" s="25" t="s">
        <v>592</v>
      </c>
      <c r="B418" s="34" t="s">
        <v>4438</v>
      </c>
      <c r="C418" s="34">
        <v>-9</v>
      </c>
      <c r="D418" s="34">
        <v>-25</v>
      </c>
      <c r="E418" s="34">
        <v>-6</v>
      </c>
    </row>
    <row r="419" spans="1:5" ht="17" x14ac:dyDescent="0.2">
      <c r="A419" s="25" t="s">
        <v>595</v>
      </c>
      <c r="B419" s="34" t="s">
        <v>4439</v>
      </c>
      <c r="C419" s="34">
        <v>-24.3</v>
      </c>
      <c r="D419" s="34">
        <v>-65</v>
      </c>
      <c r="E419" s="34">
        <v>-7</v>
      </c>
    </row>
    <row r="420" spans="1:5" ht="17" x14ac:dyDescent="0.2">
      <c r="A420" s="25" t="s">
        <v>598</v>
      </c>
      <c r="B420" s="34" t="s">
        <v>4440</v>
      </c>
      <c r="C420" s="34">
        <v>-17.8</v>
      </c>
      <c r="D420" s="34">
        <v>-58</v>
      </c>
      <c r="E420" s="34">
        <v>-1</v>
      </c>
    </row>
    <row r="421" spans="1:5" ht="17" x14ac:dyDescent="0.2">
      <c r="A421" s="25" t="s">
        <v>601</v>
      </c>
      <c r="B421" s="34" t="s">
        <v>4441</v>
      </c>
      <c r="C421" s="34">
        <v>-41</v>
      </c>
      <c r="D421" s="34">
        <v>-31</v>
      </c>
      <c r="E421" s="34">
        <v>-4</v>
      </c>
    </row>
    <row r="422" spans="1:5" ht="17" x14ac:dyDescent="0.2">
      <c r="A422" s="25" t="s">
        <v>604</v>
      </c>
      <c r="B422" s="34" t="s">
        <v>4442</v>
      </c>
      <c r="C422" s="34">
        <v>-51.3</v>
      </c>
      <c r="D422" s="34">
        <v>-7</v>
      </c>
      <c r="E422" s="34">
        <v>-4</v>
      </c>
    </row>
    <row r="423" spans="1:5" ht="17" x14ac:dyDescent="0.2">
      <c r="A423" s="25" t="s">
        <v>607</v>
      </c>
      <c r="B423" s="34" t="s">
        <v>4443</v>
      </c>
      <c r="C423" s="34">
        <v>-28.5</v>
      </c>
      <c r="D423" s="34">
        <v>7</v>
      </c>
      <c r="E423" s="34">
        <v>-10</v>
      </c>
    </row>
    <row r="424" spans="1:5" ht="17" x14ac:dyDescent="0.2">
      <c r="A424" s="25" t="s">
        <v>37</v>
      </c>
      <c r="B424" s="34" t="s">
        <v>4444</v>
      </c>
      <c r="C424" s="34">
        <v>60.1</v>
      </c>
      <c r="D424" s="34">
        <v>23</v>
      </c>
      <c r="E424" s="34">
        <v>-12</v>
      </c>
    </row>
    <row r="425" spans="1:5" ht="17" x14ac:dyDescent="0.2">
      <c r="A425" s="25" t="s">
        <v>610</v>
      </c>
      <c r="B425" s="34" t="s">
        <v>4445</v>
      </c>
      <c r="C425" s="34">
        <v>-91.6</v>
      </c>
      <c r="D425" s="34">
        <v>-7</v>
      </c>
      <c r="E425" s="34">
        <v>0</v>
      </c>
    </row>
    <row r="426" spans="1:5" ht="17" x14ac:dyDescent="0.2">
      <c r="A426" s="25" t="s">
        <v>613</v>
      </c>
      <c r="B426" s="34" t="s">
        <v>4446</v>
      </c>
      <c r="C426" s="34">
        <v>15.5</v>
      </c>
      <c r="D426" s="34">
        <v>24</v>
      </c>
      <c r="E426" s="34">
        <v>-4</v>
      </c>
    </row>
    <row r="427" spans="1:5" ht="17" x14ac:dyDescent="0.2">
      <c r="A427" s="25" t="s">
        <v>616</v>
      </c>
      <c r="B427" s="34" t="s">
        <v>4447</v>
      </c>
      <c r="C427" s="34">
        <v>-114.9</v>
      </c>
      <c r="D427" s="34">
        <v>-36</v>
      </c>
      <c r="E427" s="34">
        <v>8</v>
      </c>
    </row>
    <row r="428" spans="1:5" ht="17" x14ac:dyDescent="0.2">
      <c r="A428" s="25" t="s">
        <v>619</v>
      </c>
      <c r="B428" s="34" t="s">
        <v>4448</v>
      </c>
      <c r="C428" s="34">
        <v>-121.9</v>
      </c>
      <c r="D428" s="34">
        <v>-46</v>
      </c>
      <c r="E428" s="34">
        <v>-2</v>
      </c>
    </row>
    <row r="429" spans="1:5" ht="17" x14ac:dyDescent="0.2">
      <c r="A429" s="25" t="s">
        <v>2282</v>
      </c>
      <c r="B429" s="34" t="s">
        <v>4449</v>
      </c>
      <c r="C429" s="34">
        <v>-48.7</v>
      </c>
      <c r="D429" s="34">
        <v>29</v>
      </c>
      <c r="E429" s="34">
        <v>0</v>
      </c>
    </row>
    <row r="430" spans="1:5" ht="17" x14ac:dyDescent="0.2">
      <c r="A430" s="25" t="s">
        <v>250</v>
      </c>
      <c r="B430" s="34" t="s">
        <v>4450</v>
      </c>
      <c r="C430" s="34">
        <v>-41.2</v>
      </c>
      <c r="D430" s="34">
        <v>-20</v>
      </c>
      <c r="E430" s="34">
        <v>7</v>
      </c>
    </row>
    <row r="431" spans="1:5" ht="17" x14ac:dyDescent="0.2">
      <c r="A431" s="25" t="s">
        <v>622</v>
      </c>
      <c r="B431" s="34" t="s">
        <v>4451</v>
      </c>
      <c r="C431" s="34">
        <v>-152</v>
      </c>
      <c r="D431" s="34">
        <v>-4</v>
      </c>
      <c r="E431" s="34">
        <v>1</v>
      </c>
    </row>
    <row r="432" spans="1:5" ht="17" x14ac:dyDescent="0.2">
      <c r="A432" s="25" t="s">
        <v>625</v>
      </c>
      <c r="B432" s="34" t="s">
        <v>4452</v>
      </c>
      <c r="C432" s="34">
        <v>-0.9</v>
      </c>
      <c r="D432" s="34">
        <v>-10</v>
      </c>
      <c r="E432" s="34">
        <v>7</v>
      </c>
    </row>
    <row r="433" spans="1:5" ht="17" x14ac:dyDescent="0.2">
      <c r="A433" s="25" t="s">
        <v>1976</v>
      </c>
      <c r="B433" s="34" t="s">
        <v>4453</v>
      </c>
      <c r="C433" s="34">
        <v>-18.100000000000001</v>
      </c>
      <c r="D433" s="34">
        <v>29.2</v>
      </c>
      <c r="E433" s="34">
        <v>-1</v>
      </c>
    </row>
    <row r="434" spans="1:5" ht="17" x14ac:dyDescent="0.2">
      <c r="A434" s="25" t="s">
        <v>3949</v>
      </c>
      <c r="B434" s="34" t="s">
        <v>4454</v>
      </c>
      <c r="C434" s="34">
        <v>71.2</v>
      </c>
      <c r="D434" s="34">
        <v>21</v>
      </c>
      <c r="E434" s="34">
        <v>-1</v>
      </c>
    </row>
    <row r="435" spans="1:5" ht="17" x14ac:dyDescent="0.2">
      <c r="A435" s="25" t="s">
        <v>2432</v>
      </c>
      <c r="B435" s="34" t="s">
        <v>4455</v>
      </c>
      <c r="C435" s="34">
        <v>-31.5</v>
      </c>
      <c r="D435" s="34">
        <v>61.1</v>
      </c>
      <c r="E435" s="34">
        <v>0</v>
      </c>
    </row>
    <row r="436" spans="1:5" ht="17" x14ac:dyDescent="0.2">
      <c r="A436" s="25" t="s">
        <v>3838</v>
      </c>
      <c r="B436" s="34" t="s">
        <v>4456</v>
      </c>
      <c r="C436" s="34">
        <v>46.6</v>
      </c>
      <c r="D436" s="34">
        <v>24</v>
      </c>
      <c r="E436" s="34">
        <v>1</v>
      </c>
    </row>
    <row r="437" spans="1:5" ht="17" x14ac:dyDescent="0.2">
      <c r="A437" s="25" t="s">
        <v>1832</v>
      </c>
      <c r="B437" s="34" t="s">
        <v>4457</v>
      </c>
      <c r="C437" s="34">
        <v>47.7</v>
      </c>
      <c r="D437" s="34">
        <v>29.2</v>
      </c>
      <c r="E437" s="34">
        <v>-4</v>
      </c>
    </row>
    <row r="438" spans="1:5" ht="17" x14ac:dyDescent="0.2">
      <c r="A438" s="25" t="s">
        <v>2465</v>
      </c>
      <c r="B438" s="34" t="s">
        <v>4458</v>
      </c>
      <c r="C438" s="34">
        <v>-12</v>
      </c>
      <c r="D438" s="21"/>
      <c r="E438" s="34">
        <v>-12</v>
      </c>
    </row>
    <row r="439" spans="1:5" ht="17" x14ac:dyDescent="0.2">
      <c r="A439" s="25" t="s">
        <v>628</v>
      </c>
      <c r="B439" s="34" t="s">
        <v>4459</v>
      </c>
      <c r="C439" s="34">
        <v>67.7</v>
      </c>
      <c r="D439" s="34">
        <v>-80</v>
      </c>
      <c r="E439" s="34">
        <v>-6</v>
      </c>
    </row>
    <row r="440" spans="1:5" ht="17" x14ac:dyDescent="0.2">
      <c r="A440" s="25" t="s">
        <v>631</v>
      </c>
      <c r="B440" s="34" t="s">
        <v>4460</v>
      </c>
      <c r="C440" s="34">
        <v>59.2</v>
      </c>
      <c r="D440" s="34">
        <v>43</v>
      </c>
      <c r="E440" s="34">
        <v>2</v>
      </c>
    </row>
    <row r="441" spans="1:5" ht="17" x14ac:dyDescent="0.2">
      <c r="A441" s="25" t="s">
        <v>1943</v>
      </c>
      <c r="B441" s="34" t="s">
        <v>4461</v>
      </c>
      <c r="C441" s="34">
        <v>-49.1</v>
      </c>
      <c r="D441" s="34">
        <v>31.9</v>
      </c>
      <c r="E441" s="34">
        <v>-2</v>
      </c>
    </row>
    <row r="442" spans="1:5" ht="17" x14ac:dyDescent="0.2">
      <c r="A442" s="25" t="s">
        <v>634</v>
      </c>
      <c r="B442" s="34" t="s">
        <v>4462</v>
      </c>
      <c r="C442" s="34">
        <v>-64.900000000000006</v>
      </c>
      <c r="D442" s="34">
        <v>-20</v>
      </c>
      <c r="E442" s="34">
        <v>-5</v>
      </c>
    </row>
    <row r="443" spans="1:5" ht="17" x14ac:dyDescent="0.2">
      <c r="A443" s="25" t="s">
        <v>2111</v>
      </c>
      <c r="B443" s="34" t="s">
        <v>4463</v>
      </c>
      <c r="C443" s="34">
        <v>35</v>
      </c>
      <c r="D443" s="34">
        <v>33.6</v>
      </c>
      <c r="E443" s="34">
        <v>2</v>
      </c>
    </row>
    <row r="444" spans="1:5" ht="17" x14ac:dyDescent="0.2">
      <c r="A444" s="25" t="s">
        <v>637</v>
      </c>
      <c r="B444" s="34" t="s">
        <v>4464</v>
      </c>
      <c r="C444" s="34">
        <v>-41.1</v>
      </c>
      <c r="D444" s="34">
        <v>-46</v>
      </c>
      <c r="E444" s="34">
        <v>5</v>
      </c>
    </row>
    <row r="445" spans="1:5" ht="17" x14ac:dyDescent="0.2">
      <c r="A445" s="25" t="s">
        <v>640</v>
      </c>
      <c r="B445" s="34" t="s">
        <v>4465</v>
      </c>
      <c r="C445" s="34">
        <v>-24.6</v>
      </c>
      <c r="D445" s="34">
        <v>-60</v>
      </c>
      <c r="E445" s="34">
        <v>-4</v>
      </c>
    </row>
    <row r="446" spans="1:5" ht="17" x14ac:dyDescent="0.2">
      <c r="A446" s="25" t="s">
        <v>2399</v>
      </c>
      <c r="B446" s="34" t="s">
        <v>4466</v>
      </c>
      <c r="C446" s="34">
        <v>72.7</v>
      </c>
      <c r="D446" s="34">
        <v>40.5</v>
      </c>
      <c r="E446" s="34">
        <v>17</v>
      </c>
    </row>
    <row r="447" spans="1:5" ht="17" x14ac:dyDescent="0.2">
      <c r="A447" s="25" t="s">
        <v>3352</v>
      </c>
      <c r="B447" s="34" t="s">
        <v>4467</v>
      </c>
      <c r="C447" s="34">
        <v>-83.3</v>
      </c>
      <c r="D447" s="34">
        <v>-74</v>
      </c>
      <c r="E447" s="34">
        <v>-4</v>
      </c>
    </row>
    <row r="448" spans="1:5" ht="17" x14ac:dyDescent="0.2">
      <c r="A448" s="25" t="s">
        <v>643</v>
      </c>
      <c r="B448" s="34" t="s">
        <v>4468</v>
      </c>
      <c r="C448" s="34">
        <v>97.2</v>
      </c>
      <c r="D448" s="34">
        <v>-24</v>
      </c>
      <c r="E448" s="34">
        <v>-6</v>
      </c>
    </row>
    <row r="449" spans="1:5" ht="17" x14ac:dyDescent="0.2">
      <c r="A449" s="25" t="s">
        <v>2273</v>
      </c>
      <c r="B449" s="34" t="s">
        <v>4469</v>
      </c>
      <c r="C449" s="34">
        <v>-46</v>
      </c>
      <c r="D449" s="34">
        <v>3.8</v>
      </c>
      <c r="E449" s="34">
        <v>0</v>
      </c>
    </row>
    <row r="450" spans="1:5" ht="17" x14ac:dyDescent="0.2">
      <c r="A450" s="25" t="s">
        <v>2261</v>
      </c>
      <c r="B450" s="34" t="s">
        <v>4470</v>
      </c>
      <c r="C450" s="34">
        <v>-37.5</v>
      </c>
      <c r="D450" s="34">
        <v>35.9</v>
      </c>
      <c r="E450" s="34">
        <v>2</v>
      </c>
    </row>
    <row r="451" spans="1:5" ht="17" x14ac:dyDescent="0.2">
      <c r="A451" s="25" t="s">
        <v>646</v>
      </c>
      <c r="B451" s="34" t="s">
        <v>4471</v>
      </c>
      <c r="C451" s="34">
        <v>-103.4</v>
      </c>
      <c r="D451" s="34">
        <v>19</v>
      </c>
      <c r="E451" s="34">
        <v>6</v>
      </c>
    </row>
    <row r="452" spans="1:5" ht="17" x14ac:dyDescent="0.2">
      <c r="A452" s="25" t="s">
        <v>649</v>
      </c>
      <c r="B452" s="34" t="s">
        <v>4472</v>
      </c>
      <c r="C452" s="34">
        <v>-93.2</v>
      </c>
      <c r="D452" s="34">
        <v>-4</v>
      </c>
      <c r="E452" s="34">
        <v>-13</v>
      </c>
    </row>
    <row r="453" spans="1:5" ht="17" x14ac:dyDescent="0.2">
      <c r="A453" s="25" t="s">
        <v>253</v>
      </c>
      <c r="B453" s="34" t="s">
        <v>4473</v>
      </c>
      <c r="C453" s="34">
        <v>-127.3</v>
      </c>
      <c r="D453" s="34">
        <v>-28</v>
      </c>
      <c r="E453" s="34">
        <v>-6</v>
      </c>
    </row>
    <row r="454" spans="1:5" ht="17" x14ac:dyDescent="0.2">
      <c r="A454" s="25" t="s">
        <v>652</v>
      </c>
      <c r="B454" s="34" t="s">
        <v>4474</v>
      </c>
      <c r="C454" s="34">
        <v>12.2</v>
      </c>
      <c r="D454" s="34">
        <v>22</v>
      </c>
      <c r="E454" s="34">
        <v>3</v>
      </c>
    </row>
    <row r="455" spans="1:5" ht="17" x14ac:dyDescent="0.2">
      <c r="A455" s="25" t="s">
        <v>256</v>
      </c>
      <c r="B455" s="34" t="s">
        <v>4475</v>
      </c>
      <c r="C455" s="34">
        <v>7.6</v>
      </c>
      <c r="D455" s="34">
        <v>22</v>
      </c>
      <c r="E455" s="34">
        <v>-8</v>
      </c>
    </row>
    <row r="456" spans="1:5" ht="17" x14ac:dyDescent="0.2">
      <c r="A456" s="25" t="s">
        <v>247</v>
      </c>
      <c r="B456" s="34" t="s">
        <v>4476</v>
      </c>
      <c r="C456" s="34">
        <v>-36.9</v>
      </c>
      <c r="D456" s="34">
        <v>27</v>
      </c>
      <c r="E456" s="34">
        <v>-1</v>
      </c>
    </row>
    <row r="457" spans="1:5" ht="17" x14ac:dyDescent="0.2">
      <c r="A457" s="25" t="s">
        <v>259</v>
      </c>
      <c r="B457" s="34" t="s">
        <v>4477</v>
      </c>
      <c r="C457" s="34">
        <v>22</v>
      </c>
      <c r="D457" s="34">
        <v>-25</v>
      </c>
      <c r="E457" s="34">
        <v>-5</v>
      </c>
    </row>
    <row r="458" spans="1:5" ht="17" x14ac:dyDescent="0.2">
      <c r="A458" s="25" t="s">
        <v>262</v>
      </c>
      <c r="B458" s="34" t="s">
        <v>4478</v>
      </c>
      <c r="C458" s="34">
        <v>-64.599999999999994</v>
      </c>
      <c r="D458" s="34">
        <v>3</v>
      </c>
      <c r="E458" s="34">
        <v>-7</v>
      </c>
    </row>
    <row r="459" spans="1:5" ht="17" x14ac:dyDescent="0.2">
      <c r="A459" s="25" t="s">
        <v>265</v>
      </c>
      <c r="B459" s="34" t="s">
        <v>4479</v>
      </c>
      <c r="C459" s="34">
        <v>-125.2</v>
      </c>
      <c r="D459" s="34">
        <v>-4</v>
      </c>
      <c r="E459" s="34">
        <v>9</v>
      </c>
    </row>
    <row r="460" spans="1:5" ht="17" x14ac:dyDescent="0.2">
      <c r="A460" s="25" t="s">
        <v>655</v>
      </c>
      <c r="B460" s="34" t="s">
        <v>4480</v>
      </c>
      <c r="C460" s="34">
        <v>-152.30000000000001</v>
      </c>
      <c r="D460" s="34">
        <v>-15</v>
      </c>
      <c r="E460" s="34">
        <v>-9</v>
      </c>
    </row>
    <row r="461" spans="1:5" ht="17" x14ac:dyDescent="0.2">
      <c r="A461" s="25" t="s">
        <v>3364</v>
      </c>
      <c r="B461" s="34" t="s">
        <v>4481</v>
      </c>
      <c r="C461" s="34">
        <v>-37.5</v>
      </c>
      <c r="D461" s="34">
        <v>-16</v>
      </c>
      <c r="E461" s="34">
        <v>-5</v>
      </c>
    </row>
    <row r="462" spans="1:5" ht="17" x14ac:dyDescent="0.2">
      <c r="A462" s="25" t="s">
        <v>3844</v>
      </c>
      <c r="B462" s="34" t="s">
        <v>4482</v>
      </c>
      <c r="C462" s="34">
        <v>-0.2</v>
      </c>
      <c r="D462" s="34">
        <v>12</v>
      </c>
      <c r="E462" s="34">
        <v>-5</v>
      </c>
    </row>
    <row r="463" spans="1:5" ht="17" x14ac:dyDescent="0.2">
      <c r="A463" s="25" t="s">
        <v>658</v>
      </c>
      <c r="B463" s="34" t="s">
        <v>4483</v>
      </c>
      <c r="C463" s="34">
        <v>-106</v>
      </c>
      <c r="D463" s="34">
        <v>-38</v>
      </c>
      <c r="E463" s="34">
        <v>-4</v>
      </c>
    </row>
    <row r="464" spans="1:5" ht="17" x14ac:dyDescent="0.2">
      <c r="A464" s="25" t="s">
        <v>661</v>
      </c>
      <c r="B464" s="34" t="s">
        <v>4484</v>
      </c>
      <c r="C464" s="34">
        <v>40.9</v>
      </c>
      <c r="D464" s="34">
        <v>2</v>
      </c>
      <c r="E464" s="34">
        <v>-3</v>
      </c>
    </row>
    <row r="465" spans="1:5" ht="17" x14ac:dyDescent="0.2">
      <c r="A465" s="25" t="s">
        <v>1739</v>
      </c>
      <c r="B465" s="34" t="s">
        <v>4485</v>
      </c>
      <c r="C465" s="34">
        <v>-34</v>
      </c>
      <c r="D465" s="34">
        <v>-52.5</v>
      </c>
      <c r="E465" s="34">
        <v>-12</v>
      </c>
    </row>
    <row r="466" spans="1:5" ht="17" x14ac:dyDescent="0.2">
      <c r="A466" s="25" t="s">
        <v>1679</v>
      </c>
      <c r="B466" s="34" t="s">
        <v>4486</v>
      </c>
      <c r="C466" s="34">
        <v>-115.9</v>
      </c>
      <c r="D466" s="34">
        <v>7.4</v>
      </c>
      <c r="E466" s="34">
        <v>-6</v>
      </c>
    </row>
    <row r="467" spans="1:5" ht="17" x14ac:dyDescent="0.2">
      <c r="A467" s="25" t="s">
        <v>664</v>
      </c>
      <c r="B467" s="34" t="s">
        <v>4487</v>
      </c>
      <c r="C467" s="34">
        <v>36.700000000000003</v>
      </c>
      <c r="D467" s="34">
        <v>-15</v>
      </c>
      <c r="E467" s="34">
        <v>6</v>
      </c>
    </row>
    <row r="468" spans="1:5" ht="17" x14ac:dyDescent="0.2">
      <c r="A468" s="25" t="s">
        <v>3221</v>
      </c>
      <c r="B468" s="34" t="s">
        <v>4488</v>
      </c>
      <c r="C468" s="34">
        <v>-86.3</v>
      </c>
      <c r="D468" s="34">
        <v>-71</v>
      </c>
      <c r="E468" s="34">
        <v>-2</v>
      </c>
    </row>
    <row r="469" spans="1:5" ht="17" x14ac:dyDescent="0.2">
      <c r="A469" s="25" t="s">
        <v>3310</v>
      </c>
      <c r="B469" s="34" t="s">
        <v>4489</v>
      </c>
      <c r="C469" s="34">
        <v>-91.8</v>
      </c>
      <c r="D469" s="34">
        <v>-60</v>
      </c>
      <c r="E469" s="34">
        <v>1</v>
      </c>
    </row>
    <row r="470" spans="1:5" ht="17" x14ac:dyDescent="0.2">
      <c r="A470" s="25" t="s">
        <v>3974</v>
      </c>
      <c r="B470" s="34" t="s">
        <v>4490</v>
      </c>
      <c r="C470" s="34">
        <v>28.8</v>
      </c>
      <c r="D470" s="34">
        <v>-8</v>
      </c>
      <c r="E470" s="34">
        <v>-1</v>
      </c>
    </row>
    <row r="471" spans="1:5" ht="17" x14ac:dyDescent="0.2">
      <c r="A471" s="25" t="s">
        <v>667</v>
      </c>
      <c r="B471" s="34" t="s">
        <v>4491</v>
      </c>
      <c r="C471" s="34">
        <v>45.3</v>
      </c>
      <c r="D471" s="34">
        <v>24</v>
      </c>
      <c r="E471" s="34">
        <v>-3</v>
      </c>
    </row>
    <row r="472" spans="1:5" ht="17" x14ac:dyDescent="0.2">
      <c r="A472" s="25" t="s">
        <v>3136</v>
      </c>
      <c r="B472" s="34" t="s">
        <v>5473</v>
      </c>
      <c r="C472" s="34">
        <v>-28.3</v>
      </c>
      <c r="D472" s="34">
        <v>6.2</v>
      </c>
      <c r="E472" s="34">
        <v>11</v>
      </c>
    </row>
    <row r="473" spans="1:5" ht="17" x14ac:dyDescent="0.2">
      <c r="A473" s="25" t="s">
        <v>3140</v>
      </c>
      <c r="B473" s="34" t="s">
        <v>5475</v>
      </c>
      <c r="C473" s="34">
        <v>8.4</v>
      </c>
      <c r="D473" s="34">
        <v>-27.7</v>
      </c>
      <c r="E473" s="34">
        <v>0</v>
      </c>
    </row>
    <row r="474" spans="1:5" ht="17" x14ac:dyDescent="0.2">
      <c r="A474" s="25" t="s">
        <v>3144</v>
      </c>
      <c r="B474" s="34" t="s">
        <v>5477</v>
      </c>
      <c r="C474" s="34">
        <v>-89.7</v>
      </c>
      <c r="D474" s="34">
        <v>-71.8</v>
      </c>
      <c r="E474" s="34">
        <v>-19</v>
      </c>
    </row>
    <row r="475" spans="1:5" ht="17" x14ac:dyDescent="0.2">
      <c r="A475" s="25" t="s">
        <v>3146</v>
      </c>
      <c r="B475" s="34" t="s">
        <v>5478</v>
      </c>
      <c r="C475" s="34">
        <v>-32.4</v>
      </c>
      <c r="D475" s="34">
        <v>57</v>
      </c>
      <c r="E475" s="34">
        <v>-9</v>
      </c>
    </row>
    <row r="476" spans="1:5" ht="17" x14ac:dyDescent="0.2">
      <c r="A476" s="25" t="s">
        <v>3150</v>
      </c>
      <c r="B476" s="34" t="s">
        <v>5323</v>
      </c>
      <c r="C476" s="34">
        <v>30</v>
      </c>
      <c r="D476" s="34">
        <v>57</v>
      </c>
      <c r="E476" s="34">
        <v>32</v>
      </c>
    </row>
    <row r="477" spans="1:5" ht="17" x14ac:dyDescent="0.2">
      <c r="A477" s="25" t="s">
        <v>3154</v>
      </c>
      <c r="B477" s="34" t="s">
        <v>5481</v>
      </c>
      <c r="C477" s="34">
        <v>74</v>
      </c>
      <c r="D477" s="34">
        <v>50.3</v>
      </c>
      <c r="E477" s="34">
        <v>40</v>
      </c>
    </row>
    <row r="478" spans="1:5" ht="17" x14ac:dyDescent="0.2">
      <c r="A478" s="25" t="s">
        <v>3158</v>
      </c>
      <c r="B478" s="34" t="s">
        <v>5483</v>
      </c>
      <c r="C478" s="34">
        <v>47.9</v>
      </c>
      <c r="D478" s="34">
        <v>53.6</v>
      </c>
      <c r="E478" s="34">
        <v>30</v>
      </c>
    </row>
    <row r="479" spans="1:5" ht="17" x14ac:dyDescent="0.2">
      <c r="A479" s="25" t="s">
        <v>3166</v>
      </c>
      <c r="B479" s="34" t="s">
        <v>5487</v>
      </c>
      <c r="C479" s="34">
        <v>-4.7</v>
      </c>
      <c r="D479" s="34">
        <v>-4</v>
      </c>
      <c r="E479" s="34">
        <v>7</v>
      </c>
    </row>
    <row r="480" spans="1:5" ht="17" x14ac:dyDescent="0.2">
      <c r="A480" s="25" t="s">
        <v>3170</v>
      </c>
      <c r="B480" s="34" t="s">
        <v>5489</v>
      </c>
      <c r="C480" s="34">
        <v>-25.6</v>
      </c>
      <c r="D480" s="34">
        <v>6.2</v>
      </c>
      <c r="E480" s="34">
        <v>-2</v>
      </c>
    </row>
    <row r="481" spans="1:5" ht="17" x14ac:dyDescent="0.2">
      <c r="A481" s="25" t="s">
        <v>3174</v>
      </c>
      <c r="B481" s="34" t="s">
        <v>5491</v>
      </c>
      <c r="C481" s="34">
        <v>24.6</v>
      </c>
      <c r="D481" s="34">
        <v>-14.2</v>
      </c>
      <c r="E481" s="34">
        <v>0</v>
      </c>
    </row>
    <row r="482" spans="1:5" ht="17" x14ac:dyDescent="0.2">
      <c r="A482" s="25" t="s">
        <v>3152</v>
      </c>
      <c r="B482" s="34" t="s">
        <v>5480</v>
      </c>
      <c r="C482" s="34">
        <v>37.799999999999997</v>
      </c>
      <c r="D482" s="34">
        <v>91</v>
      </c>
      <c r="E482" s="34">
        <v>50</v>
      </c>
    </row>
    <row r="483" spans="1:5" ht="17" x14ac:dyDescent="0.2">
      <c r="A483" s="25" t="s">
        <v>3088</v>
      </c>
      <c r="B483" s="34" t="s">
        <v>5453</v>
      </c>
      <c r="C483" s="34">
        <v>-8.6</v>
      </c>
      <c r="D483" s="34">
        <v>16.3</v>
      </c>
      <c r="E483" s="34">
        <v>13</v>
      </c>
    </row>
    <row r="484" spans="1:5" ht="17" x14ac:dyDescent="0.2">
      <c r="A484" s="25" t="s">
        <v>3160</v>
      </c>
      <c r="B484" s="34" t="s">
        <v>5484</v>
      </c>
      <c r="C484" s="34">
        <v>1.7</v>
      </c>
      <c r="D484" s="34">
        <v>-17.600000000000001</v>
      </c>
      <c r="E484" s="34">
        <v>18</v>
      </c>
    </row>
    <row r="485" spans="1:5" ht="17" x14ac:dyDescent="0.2">
      <c r="A485" s="25" t="s">
        <v>3164</v>
      </c>
      <c r="B485" s="34" t="s">
        <v>5486</v>
      </c>
      <c r="C485" s="34">
        <v>-41.5</v>
      </c>
      <c r="D485" s="34">
        <v>-21</v>
      </c>
      <c r="E485" s="34">
        <v>3</v>
      </c>
    </row>
    <row r="486" spans="1:5" ht="17" x14ac:dyDescent="0.2">
      <c r="A486" s="25" t="s">
        <v>3168</v>
      </c>
      <c r="B486" s="34" t="s">
        <v>5488</v>
      </c>
      <c r="C486" s="34">
        <v>-35.9</v>
      </c>
      <c r="D486" s="34">
        <v>-4</v>
      </c>
      <c r="E486" s="34">
        <v>10</v>
      </c>
    </row>
    <row r="487" spans="1:5" ht="17" x14ac:dyDescent="0.2">
      <c r="A487" s="25" t="s">
        <v>3172</v>
      </c>
      <c r="B487" s="34" t="s">
        <v>5490</v>
      </c>
      <c r="C487" s="34">
        <v>-14.4</v>
      </c>
      <c r="D487" s="34">
        <v>-31.1</v>
      </c>
      <c r="E487" s="34">
        <v>2</v>
      </c>
    </row>
    <row r="488" spans="1:5" ht="17" x14ac:dyDescent="0.2">
      <c r="A488" s="25" t="s">
        <v>3176</v>
      </c>
      <c r="B488" s="34" t="s">
        <v>5492</v>
      </c>
      <c r="C488" s="34">
        <v>-35.5</v>
      </c>
      <c r="D488" s="34">
        <v>-21</v>
      </c>
      <c r="E488" s="34">
        <v>-3</v>
      </c>
    </row>
    <row r="489" spans="1:5" ht="17" x14ac:dyDescent="0.2">
      <c r="A489" s="25" t="s">
        <v>3178</v>
      </c>
      <c r="B489" s="34" t="s">
        <v>5493</v>
      </c>
      <c r="C489" s="34">
        <v>-82.1</v>
      </c>
      <c r="D489" s="34">
        <v>2.8</v>
      </c>
      <c r="E489" s="34">
        <v>-15</v>
      </c>
    </row>
    <row r="490" spans="1:5" ht="17" x14ac:dyDescent="0.2">
      <c r="A490" s="25" t="s">
        <v>3186</v>
      </c>
      <c r="B490" s="34" t="s">
        <v>5495</v>
      </c>
      <c r="C490" s="34">
        <v>16.100000000000001</v>
      </c>
      <c r="D490" s="34">
        <v>70.599999999999994</v>
      </c>
      <c r="E490" s="34">
        <v>63</v>
      </c>
    </row>
    <row r="491" spans="1:5" ht="17" x14ac:dyDescent="0.2">
      <c r="A491" s="25" t="s">
        <v>3190</v>
      </c>
      <c r="B491" s="34" t="s">
        <v>5497</v>
      </c>
      <c r="C491" s="34">
        <v>24.4</v>
      </c>
      <c r="D491" s="34">
        <v>67.2</v>
      </c>
      <c r="E491" s="34">
        <v>58</v>
      </c>
    </row>
    <row r="492" spans="1:5" ht="17" x14ac:dyDescent="0.2">
      <c r="A492" s="25" t="s">
        <v>3198</v>
      </c>
      <c r="B492" s="34" t="s">
        <v>5501</v>
      </c>
      <c r="C492" s="34">
        <v>0.3</v>
      </c>
      <c r="D492" s="34">
        <v>16.3</v>
      </c>
      <c r="E492" s="34">
        <v>20</v>
      </c>
    </row>
    <row r="493" spans="1:5" ht="17" x14ac:dyDescent="0.2">
      <c r="A493" s="25" t="s">
        <v>3202</v>
      </c>
      <c r="B493" s="34" t="s">
        <v>5503</v>
      </c>
      <c r="C493" s="34">
        <v>4.3</v>
      </c>
      <c r="D493" s="34">
        <v>2.8</v>
      </c>
      <c r="E493" s="34">
        <v>29</v>
      </c>
    </row>
    <row r="494" spans="1:5" ht="17" x14ac:dyDescent="0.2">
      <c r="A494" s="25" t="s">
        <v>3206</v>
      </c>
      <c r="B494" s="34" t="s">
        <v>5505</v>
      </c>
      <c r="C494" s="34">
        <v>13.7</v>
      </c>
      <c r="D494" s="34">
        <v>2.8</v>
      </c>
      <c r="E494" s="34">
        <v>7</v>
      </c>
    </row>
    <row r="495" spans="1:5" ht="17" x14ac:dyDescent="0.2">
      <c r="A495" s="25" t="s">
        <v>3180</v>
      </c>
      <c r="B495" s="34" t="s">
        <v>5494</v>
      </c>
      <c r="C495" s="34">
        <v>57.8</v>
      </c>
      <c r="D495" s="34">
        <v>46.9</v>
      </c>
      <c r="E495" s="34">
        <v>-5</v>
      </c>
    </row>
    <row r="496" spans="1:5" ht="17" x14ac:dyDescent="0.2">
      <c r="A496" s="25" t="s">
        <v>3188</v>
      </c>
      <c r="B496" s="34" t="s">
        <v>5496</v>
      </c>
      <c r="C496" s="34">
        <v>17.7</v>
      </c>
      <c r="D496" s="34">
        <v>77.400000000000006</v>
      </c>
      <c r="E496" s="34">
        <v>72</v>
      </c>
    </row>
    <row r="497" spans="1:5" ht="17" x14ac:dyDescent="0.2">
      <c r="A497" s="25" t="s">
        <v>3192</v>
      </c>
      <c r="B497" s="34" t="s">
        <v>5498</v>
      </c>
      <c r="C497" s="34">
        <v>-13.2</v>
      </c>
      <c r="D497" s="34">
        <v>-44.7</v>
      </c>
      <c r="E497" s="34">
        <v>39</v>
      </c>
    </row>
    <row r="498" spans="1:5" ht="17" x14ac:dyDescent="0.2">
      <c r="A498" s="25" t="s">
        <v>3196</v>
      </c>
      <c r="B498" s="34" t="s">
        <v>5500</v>
      </c>
      <c r="C498" s="34">
        <v>-40.700000000000003</v>
      </c>
      <c r="D498" s="34">
        <v>-0.6</v>
      </c>
      <c r="E498" s="34">
        <v>25</v>
      </c>
    </row>
    <row r="499" spans="1:5" ht="17" x14ac:dyDescent="0.2">
      <c r="A499" s="25" t="s">
        <v>3200</v>
      </c>
      <c r="B499" s="34" t="s">
        <v>5502</v>
      </c>
      <c r="C499" s="34">
        <v>15.4</v>
      </c>
      <c r="D499" s="34">
        <v>26.5</v>
      </c>
      <c r="E499" s="34">
        <v>30</v>
      </c>
    </row>
    <row r="500" spans="1:5" ht="17" x14ac:dyDescent="0.2">
      <c r="A500" s="25" t="s">
        <v>3204</v>
      </c>
      <c r="B500" s="34" t="s">
        <v>5504</v>
      </c>
      <c r="C500" s="34">
        <v>18.899999999999999</v>
      </c>
      <c r="D500" s="34">
        <v>12.9</v>
      </c>
      <c r="E500" s="34">
        <v>22</v>
      </c>
    </row>
    <row r="501" spans="1:5" ht="17" x14ac:dyDescent="0.2">
      <c r="A501" s="25" t="s">
        <v>3208</v>
      </c>
      <c r="B501" s="34" t="s">
        <v>5506</v>
      </c>
      <c r="C501" s="34">
        <v>-32.5</v>
      </c>
      <c r="D501" s="34">
        <v>-10.8</v>
      </c>
      <c r="E501" s="34">
        <v>12</v>
      </c>
    </row>
    <row r="502" spans="1:5" ht="17" x14ac:dyDescent="0.2">
      <c r="A502" s="25" t="s">
        <v>3210</v>
      </c>
      <c r="B502" s="34" t="s">
        <v>5326</v>
      </c>
      <c r="C502" s="34">
        <v>-16.899999999999999</v>
      </c>
      <c r="D502" s="34">
        <v>43.5</v>
      </c>
      <c r="E502" s="34">
        <v>35</v>
      </c>
    </row>
    <row r="503" spans="1:5" ht="17" x14ac:dyDescent="0.2">
      <c r="A503" s="25" t="s">
        <v>3214</v>
      </c>
      <c r="B503" s="34" t="s">
        <v>5507</v>
      </c>
      <c r="C503" s="34">
        <v>62.8</v>
      </c>
      <c r="D503" s="34">
        <v>77.400000000000006</v>
      </c>
      <c r="E503" s="34">
        <v>67</v>
      </c>
    </row>
    <row r="504" spans="1:5" ht="17" x14ac:dyDescent="0.2">
      <c r="A504" s="25" t="s">
        <v>3212</v>
      </c>
      <c r="B504" s="34" t="s">
        <v>5327</v>
      </c>
      <c r="C504" s="34">
        <v>26.4</v>
      </c>
      <c r="D504" s="34">
        <v>60.4</v>
      </c>
      <c r="E504" s="34">
        <v>40</v>
      </c>
    </row>
    <row r="505" spans="1:5" ht="17" x14ac:dyDescent="0.2">
      <c r="A505" s="25" t="s">
        <v>3216</v>
      </c>
      <c r="B505" s="34" t="s">
        <v>5508</v>
      </c>
      <c r="C505" s="34">
        <v>74.099999999999994</v>
      </c>
      <c r="D505" s="34">
        <v>84.2</v>
      </c>
      <c r="E505" s="34">
        <v>63</v>
      </c>
    </row>
    <row r="506" spans="1:5" ht="17" x14ac:dyDescent="0.2">
      <c r="A506" s="25" t="s">
        <v>3092</v>
      </c>
      <c r="B506" s="34" t="s">
        <v>5455</v>
      </c>
      <c r="C506" s="34">
        <v>-8.9</v>
      </c>
      <c r="D506" s="34">
        <v>36.700000000000003</v>
      </c>
      <c r="E506" s="34">
        <v>13</v>
      </c>
    </row>
    <row r="507" spans="1:5" ht="17" x14ac:dyDescent="0.2">
      <c r="A507" s="25" t="s">
        <v>3096</v>
      </c>
      <c r="B507" s="34" t="s">
        <v>5456</v>
      </c>
      <c r="C507" s="34">
        <v>29.6</v>
      </c>
      <c r="D507" s="34">
        <v>6.2</v>
      </c>
      <c r="E507" s="34">
        <v>8</v>
      </c>
    </row>
    <row r="508" spans="1:5" ht="17" x14ac:dyDescent="0.2">
      <c r="A508" s="25" t="s">
        <v>3076</v>
      </c>
      <c r="B508" s="34" t="s">
        <v>5447</v>
      </c>
      <c r="C508" s="34">
        <v>-26.7</v>
      </c>
      <c r="D508" s="34">
        <v>-31.1</v>
      </c>
      <c r="E508" s="34">
        <v>8</v>
      </c>
    </row>
    <row r="509" spans="1:5" ht="17" x14ac:dyDescent="0.2">
      <c r="A509" s="25" t="s">
        <v>3084</v>
      </c>
      <c r="B509" s="34" t="s">
        <v>5451</v>
      </c>
      <c r="C509" s="34">
        <v>1.5</v>
      </c>
      <c r="D509" s="34">
        <v>29.9</v>
      </c>
      <c r="E509" s="34">
        <v>-14</v>
      </c>
    </row>
    <row r="510" spans="1:5" ht="17" x14ac:dyDescent="0.2">
      <c r="A510" s="25" t="s">
        <v>3142</v>
      </c>
      <c r="B510" s="34" t="s">
        <v>5476</v>
      </c>
      <c r="C510" s="34">
        <v>-1.4</v>
      </c>
      <c r="D510" s="34">
        <v>-48.1</v>
      </c>
      <c r="E510" s="34">
        <v>2</v>
      </c>
    </row>
    <row r="511" spans="1:5" ht="17" x14ac:dyDescent="0.2">
      <c r="A511" s="25" t="s">
        <v>3162</v>
      </c>
      <c r="B511" s="34" t="s">
        <v>5485</v>
      </c>
      <c r="C511" s="34">
        <v>18.7</v>
      </c>
      <c r="D511" s="34">
        <v>-34.5</v>
      </c>
      <c r="E511" s="34">
        <v>7</v>
      </c>
    </row>
    <row r="512" spans="1:5" ht="17" x14ac:dyDescent="0.2">
      <c r="A512" s="25" t="s">
        <v>3148</v>
      </c>
      <c r="B512" s="34" t="s">
        <v>5479</v>
      </c>
      <c r="C512" s="34">
        <v>6.4</v>
      </c>
      <c r="D512" s="34">
        <v>26.5</v>
      </c>
      <c r="E512" s="34">
        <v>17</v>
      </c>
    </row>
    <row r="513" spans="1:5" ht="17" x14ac:dyDescent="0.2">
      <c r="A513" s="25" t="s">
        <v>3182</v>
      </c>
      <c r="B513" s="34" t="s">
        <v>5324</v>
      </c>
      <c r="C513" s="34">
        <v>87.3</v>
      </c>
      <c r="D513" s="34">
        <v>50.3</v>
      </c>
      <c r="E513" s="34">
        <v>23</v>
      </c>
    </row>
    <row r="514" spans="1:5" ht="17" x14ac:dyDescent="0.2">
      <c r="A514" s="25" t="s">
        <v>3194</v>
      </c>
      <c r="B514" s="34" t="s">
        <v>5499</v>
      </c>
      <c r="C514" s="34">
        <v>8.6999999999999993</v>
      </c>
      <c r="D514" s="34">
        <v>-17.600000000000001</v>
      </c>
      <c r="E514" s="34">
        <v>22</v>
      </c>
    </row>
    <row r="515" spans="1:5" ht="17" x14ac:dyDescent="0.2">
      <c r="A515" s="25" t="s">
        <v>3184</v>
      </c>
      <c r="B515" s="34" t="s">
        <v>5325</v>
      </c>
      <c r="C515" s="34">
        <v>-29.9</v>
      </c>
      <c r="D515" s="34">
        <v>53.6</v>
      </c>
      <c r="E515" s="34">
        <v>53</v>
      </c>
    </row>
    <row r="516" spans="1:5" ht="17" x14ac:dyDescent="0.2">
      <c r="A516" s="25" t="s">
        <v>3156</v>
      </c>
      <c r="B516" s="34" t="s">
        <v>5482</v>
      </c>
      <c r="C516" s="34">
        <v>7.9</v>
      </c>
      <c r="D516" s="34">
        <v>36.700000000000003</v>
      </c>
      <c r="E516" s="34">
        <v>44</v>
      </c>
    </row>
    <row r="517" spans="1:5" ht="17" x14ac:dyDescent="0.2">
      <c r="A517" s="25" t="s">
        <v>3108</v>
      </c>
      <c r="B517" s="34" t="s">
        <v>5462</v>
      </c>
      <c r="C517" s="34">
        <v>8.9</v>
      </c>
      <c r="D517" s="34">
        <v>-17.600000000000001</v>
      </c>
      <c r="E517" s="34">
        <v>-1</v>
      </c>
    </row>
    <row r="518" spans="1:5" ht="17" x14ac:dyDescent="0.2">
      <c r="A518" s="25" t="s">
        <v>3082</v>
      </c>
      <c r="B518" s="34" t="s">
        <v>5450</v>
      </c>
      <c r="C518" s="34">
        <v>-33.9</v>
      </c>
      <c r="D518" s="34">
        <v>-37.9</v>
      </c>
      <c r="E518" s="34">
        <v>-27</v>
      </c>
    </row>
    <row r="519" spans="1:5" ht="17" x14ac:dyDescent="0.2">
      <c r="A519" s="25" t="s">
        <v>3090</v>
      </c>
      <c r="B519" s="34" t="s">
        <v>5454</v>
      </c>
      <c r="C519" s="34">
        <v>8.1999999999999993</v>
      </c>
      <c r="D519" s="34">
        <v>2.8</v>
      </c>
      <c r="E519" s="34">
        <v>8</v>
      </c>
    </row>
    <row r="520" spans="1:5" ht="17" x14ac:dyDescent="0.2">
      <c r="A520" s="25" t="s">
        <v>3102</v>
      </c>
      <c r="B520" s="34" t="s">
        <v>5459</v>
      </c>
      <c r="C520" s="34">
        <v>20.9</v>
      </c>
      <c r="D520" s="34">
        <v>-58.3</v>
      </c>
      <c r="E520" s="34">
        <v>-2</v>
      </c>
    </row>
    <row r="521" spans="1:5" ht="17" x14ac:dyDescent="0.2">
      <c r="A521" s="25" t="s">
        <v>3110</v>
      </c>
      <c r="B521" s="34" t="s">
        <v>5463</v>
      </c>
      <c r="C521" s="34">
        <v>-21.7</v>
      </c>
      <c r="D521" s="34">
        <v>-0.6</v>
      </c>
      <c r="E521" s="34">
        <v>9</v>
      </c>
    </row>
    <row r="522" spans="1:5" ht="17" x14ac:dyDescent="0.2">
      <c r="A522" s="25" t="s">
        <v>2868</v>
      </c>
      <c r="B522" s="34" t="s">
        <v>5348</v>
      </c>
      <c r="C522" s="34">
        <v>-8.6999999999999993</v>
      </c>
      <c r="D522" s="34">
        <v>43.5</v>
      </c>
      <c r="E522" s="34">
        <v>-18</v>
      </c>
    </row>
    <row r="523" spans="1:5" ht="17" x14ac:dyDescent="0.2">
      <c r="A523" s="25" t="s">
        <v>2872</v>
      </c>
      <c r="B523" s="34" t="s">
        <v>5350</v>
      </c>
      <c r="C523" s="34">
        <v>-2</v>
      </c>
      <c r="D523" s="34">
        <v>19.7</v>
      </c>
      <c r="E523" s="34">
        <v>-3</v>
      </c>
    </row>
    <row r="524" spans="1:5" ht="17" x14ac:dyDescent="0.2">
      <c r="A524" s="25" t="s">
        <v>2876</v>
      </c>
      <c r="B524" s="34" t="s">
        <v>5351</v>
      </c>
      <c r="C524" s="34">
        <v>23.2</v>
      </c>
      <c r="D524" s="34">
        <v>-7.4</v>
      </c>
      <c r="E524" s="34">
        <v>10</v>
      </c>
    </row>
    <row r="525" spans="1:5" ht="17" x14ac:dyDescent="0.2">
      <c r="A525" s="25" t="s">
        <v>2880</v>
      </c>
      <c r="B525" s="34" t="s">
        <v>5353</v>
      </c>
      <c r="C525" s="34">
        <v>12.9</v>
      </c>
      <c r="D525" s="34">
        <v>19.7</v>
      </c>
      <c r="E525" s="34">
        <v>3</v>
      </c>
    </row>
    <row r="526" spans="1:5" ht="17" x14ac:dyDescent="0.2">
      <c r="A526" s="25" t="s">
        <v>2884</v>
      </c>
      <c r="B526" s="34" t="s">
        <v>5355</v>
      </c>
      <c r="C526" s="34">
        <v>12.5</v>
      </c>
      <c r="D526" s="34">
        <v>-14.2</v>
      </c>
      <c r="E526" s="34">
        <v>7</v>
      </c>
    </row>
    <row r="527" spans="1:5" ht="17" x14ac:dyDescent="0.2">
      <c r="A527" s="25" t="s">
        <v>2888</v>
      </c>
      <c r="B527" s="34" t="s">
        <v>5357</v>
      </c>
      <c r="C527" s="34">
        <v>-20.9</v>
      </c>
      <c r="D527" s="34">
        <v>33.299999999999997</v>
      </c>
      <c r="E527" s="34">
        <v>11</v>
      </c>
    </row>
    <row r="528" spans="1:5" ht="17" x14ac:dyDescent="0.2">
      <c r="A528" s="25" t="s">
        <v>2836</v>
      </c>
      <c r="B528" s="34" t="s">
        <v>5311</v>
      </c>
      <c r="C528" s="34">
        <v>-21.8</v>
      </c>
      <c r="D528" s="34">
        <v>50.3</v>
      </c>
      <c r="E528" s="34">
        <v>-15</v>
      </c>
    </row>
    <row r="529" spans="1:5" ht="17" x14ac:dyDescent="0.2">
      <c r="A529" s="25" t="s">
        <v>2892</v>
      </c>
      <c r="B529" s="34" t="s">
        <v>5359</v>
      </c>
      <c r="C529" s="34">
        <v>5.8</v>
      </c>
      <c r="D529" s="34">
        <v>-4</v>
      </c>
      <c r="E529" s="34">
        <v>-4</v>
      </c>
    </row>
    <row r="530" spans="1:5" ht="17" x14ac:dyDescent="0.2">
      <c r="A530" s="25" t="s">
        <v>2852</v>
      </c>
      <c r="B530" s="34" t="s">
        <v>5341</v>
      </c>
      <c r="C530" s="34">
        <v>30.9</v>
      </c>
      <c r="D530" s="34">
        <v>40.1</v>
      </c>
      <c r="E530" s="34">
        <v>-3</v>
      </c>
    </row>
    <row r="531" spans="1:5" ht="17" x14ac:dyDescent="0.2">
      <c r="A531" s="25" t="s">
        <v>2844</v>
      </c>
      <c r="B531" s="34" t="s">
        <v>5337</v>
      </c>
      <c r="C531" s="34">
        <v>15.7</v>
      </c>
      <c r="D531" s="34">
        <v>12.9</v>
      </c>
      <c r="E531" s="34">
        <v>3</v>
      </c>
    </row>
    <row r="532" spans="1:5" ht="17" x14ac:dyDescent="0.2">
      <c r="A532" s="25" t="s">
        <v>2848</v>
      </c>
      <c r="B532" s="34" t="s">
        <v>5339</v>
      </c>
      <c r="C532" s="34">
        <v>21.8</v>
      </c>
      <c r="D532" s="34">
        <v>46.9</v>
      </c>
      <c r="E532" s="34">
        <v>4</v>
      </c>
    </row>
    <row r="533" spans="1:5" ht="17" x14ac:dyDescent="0.2">
      <c r="A533" s="25" t="s">
        <v>2864</v>
      </c>
      <c r="B533" s="34" t="s">
        <v>5313</v>
      </c>
      <c r="C533" s="34">
        <v>-4.3</v>
      </c>
      <c r="D533" s="34">
        <v>6.2</v>
      </c>
      <c r="E533" s="34">
        <v>-8</v>
      </c>
    </row>
    <row r="534" spans="1:5" ht="17" x14ac:dyDescent="0.2">
      <c r="A534" s="25" t="s">
        <v>2886</v>
      </c>
      <c r="B534" s="34" t="s">
        <v>5356</v>
      </c>
      <c r="C534" s="34">
        <v>4.9000000000000004</v>
      </c>
      <c r="D534" s="34">
        <v>-17.600000000000001</v>
      </c>
      <c r="E534" s="34">
        <v>-1</v>
      </c>
    </row>
    <row r="535" spans="1:5" ht="17" x14ac:dyDescent="0.2">
      <c r="A535" s="25" t="s">
        <v>2890</v>
      </c>
      <c r="B535" s="34" t="s">
        <v>5358</v>
      </c>
      <c r="C535" s="34">
        <v>33.200000000000003</v>
      </c>
      <c r="D535" s="34">
        <v>23.1</v>
      </c>
      <c r="E535" s="34">
        <v>3</v>
      </c>
    </row>
    <row r="536" spans="1:5" ht="17" x14ac:dyDescent="0.2">
      <c r="A536" s="25" t="s">
        <v>2894</v>
      </c>
      <c r="B536" s="34" t="s">
        <v>5360</v>
      </c>
      <c r="C536" s="34">
        <v>-29.3</v>
      </c>
      <c r="D536" s="34">
        <v>-24.4</v>
      </c>
      <c r="E536" s="34">
        <v>3</v>
      </c>
    </row>
    <row r="537" spans="1:5" ht="17" x14ac:dyDescent="0.2">
      <c r="A537" s="25" t="s">
        <v>2898</v>
      </c>
      <c r="B537" s="34" t="s">
        <v>5362</v>
      </c>
      <c r="C537" s="34">
        <v>-79.2</v>
      </c>
      <c r="D537" s="34">
        <v>-21</v>
      </c>
      <c r="E537" s="34">
        <v>-24</v>
      </c>
    </row>
    <row r="538" spans="1:5" ht="17" x14ac:dyDescent="0.2">
      <c r="A538" s="25" t="s">
        <v>2870</v>
      </c>
      <c r="B538" s="34" t="s">
        <v>5349</v>
      </c>
      <c r="C538" s="34">
        <v>28.3</v>
      </c>
      <c r="D538" s="34">
        <v>40.1</v>
      </c>
      <c r="E538" s="34">
        <v>-9</v>
      </c>
    </row>
    <row r="539" spans="1:5" ht="17" x14ac:dyDescent="0.2">
      <c r="A539" s="25" t="s">
        <v>2874</v>
      </c>
      <c r="B539" s="34" t="s">
        <v>5314</v>
      </c>
      <c r="C539" s="34">
        <v>59.1</v>
      </c>
      <c r="D539" s="34">
        <v>2.8</v>
      </c>
      <c r="E539" s="34">
        <v>-5</v>
      </c>
    </row>
    <row r="540" spans="1:5" ht="17" x14ac:dyDescent="0.2">
      <c r="A540" s="25" t="s">
        <v>2878</v>
      </c>
      <c r="B540" s="34" t="s">
        <v>5352</v>
      </c>
      <c r="C540" s="34">
        <v>-19.5</v>
      </c>
      <c r="D540" s="34">
        <v>23.1</v>
      </c>
      <c r="E540" s="34">
        <v>16</v>
      </c>
    </row>
    <row r="541" spans="1:5" ht="17" x14ac:dyDescent="0.2">
      <c r="A541" s="25" t="s">
        <v>2882</v>
      </c>
      <c r="B541" s="34" t="s">
        <v>5354</v>
      </c>
      <c r="C541" s="34">
        <v>-6</v>
      </c>
      <c r="D541" s="34">
        <v>12.9</v>
      </c>
      <c r="E541" s="34">
        <v>1</v>
      </c>
    </row>
    <row r="542" spans="1:5" ht="17" x14ac:dyDescent="0.2">
      <c r="A542" s="25" t="s">
        <v>2854</v>
      </c>
      <c r="B542" s="34" t="s">
        <v>5342</v>
      </c>
      <c r="C542" s="34">
        <v>36.700000000000003</v>
      </c>
      <c r="D542" s="34">
        <v>23.1</v>
      </c>
      <c r="E542" s="34">
        <v>-7</v>
      </c>
    </row>
    <row r="543" spans="1:5" ht="17" x14ac:dyDescent="0.2">
      <c r="A543" s="25" t="s">
        <v>2858</v>
      </c>
      <c r="B543" s="34" t="s">
        <v>5344</v>
      </c>
      <c r="C543" s="34">
        <v>-37.700000000000003</v>
      </c>
      <c r="D543" s="34">
        <v>2.8</v>
      </c>
      <c r="E543" s="34">
        <v>2</v>
      </c>
    </row>
    <row r="544" spans="1:5" ht="17" x14ac:dyDescent="0.2">
      <c r="A544" s="25" t="s">
        <v>2862</v>
      </c>
      <c r="B544" s="34" t="s">
        <v>5346</v>
      </c>
      <c r="C544" s="34">
        <v>-25.1</v>
      </c>
      <c r="D544" s="34">
        <v>12.9</v>
      </c>
      <c r="E544" s="34">
        <v>-8</v>
      </c>
    </row>
    <row r="545" spans="1:5" ht="17" x14ac:dyDescent="0.2">
      <c r="A545" s="25" t="s">
        <v>2866</v>
      </c>
      <c r="B545" s="34" t="s">
        <v>5347</v>
      </c>
      <c r="C545" s="34">
        <v>-74.599999999999994</v>
      </c>
      <c r="D545" s="34">
        <v>-14.2</v>
      </c>
      <c r="E545" s="34">
        <v>-17</v>
      </c>
    </row>
    <row r="546" spans="1:5" ht="17" x14ac:dyDescent="0.2">
      <c r="A546" s="25" t="s">
        <v>2838</v>
      </c>
      <c r="B546" s="34" t="s">
        <v>5312</v>
      </c>
      <c r="C546" s="34">
        <v>66</v>
      </c>
      <c r="D546" s="34">
        <v>70.599999999999994</v>
      </c>
      <c r="E546" s="34">
        <v>-8</v>
      </c>
    </row>
    <row r="547" spans="1:5" ht="17" x14ac:dyDescent="0.2">
      <c r="A547" s="25" t="s">
        <v>2842</v>
      </c>
      <c r="B547" s="34" t="s">
        <v>5336</v>
      </c>
      <c r="C547" s="34">
        <v>-22.1</v>
      </c>
      <c r="D547" s="34">
        <v>2.8</v>
      </c>
      <c r="E547" s="34">
        <v>6</v>
      </c>
    </row>
    <row r="548" spans="1:5" ht="17" x14ac:dyDescent="0.2">
      <c r="A548" s="25" t="s">
        <v>2846</v>
      </c>
      <c r="B548" s="34" t="s">
        <v>5338</v>
      </c>
      <c r="C548" s="34">
        <v>31.8</v>
      </c>
      <c r="D548" s="34">
        <v>26.5</v>
      </c>
      <c r="E548" s="34">
        <v>14</v>
      </c>
    </row>
    <row r="549" spans="1:5" ht="17" x14ac:dyDescent="0.2">
      <c r="A549" s="25" t="s">
        <v>2850</v>
      </c>
      <c r="B549" s="34" t="s">
        <v>5340</v>
      </c>
      <c r="C549" s="34">
        <v>31.1</v>
      </c>
      <c r="D549" s="34">
        <v>12.9</v>
      </c>
      <c r="E549" s="34">
        <v>-1</v>
      </c>
    </row>
    <row r="550" spans="1:5" ht="17" x14ac:dyDescent="0.2">
      <c r="A550" s="25" t="s">
        <v>2900</v>
      </c>
      <c r="B550" s="34" t="s">
        <v>5363</v>
      </c>
      <c r="C550" s="34">
        <v>4.7</v>
      </c>
      <c r="D550" s="34">
        <v>29.9</v>
      </c>
      <c r="E550" s="34">
        <v>-3</v>
      </c>
    </row>
    <row r="551" spans="1:5" ht="17" x14ac:dyDescent="0.2">
      <c r="A551" s="25" t="s">
        <v>3100</v>
      </c>
      <c r="B551" s="34" t="s">
        <v>5458</v>
      </c>
      <c r="C551" s="34">
        <v>33.200000000000003</v>
      </c>
      <c r="D551" s="34">
        <v>-14.2</v>
      </c>
      <c r="E551" s="34">
        <v>-11</v>
      </c>
    </row>
    <row r="552" spans="1:5" ht="17" x14ac:dyDescent="0.2">
      <c r="A552" s="25" t="s">
        <v>2904</v>
      </c>
      <c r="B552" s="34" t="s">
        <v>5365</v>
      </c>
      <c r="C552" s="34">
        <v>-32.6</v>
      </c>
      <c r="D552" s="34">
        <v>-44.7</v>
      </c>
      <c r="E552" s="34">
        <v>4</v>
      </c>
    </row>
    <row r="553" spans="1:5" ht="17" x14ac:dyDescent="0.2">
      <c r="A553" s="25" t="s">
        <v>2908</v>
      </c>
      <c r="B553" s="34" t="s">
        <v>5367</v>
      </c>
      <c r="C553" s="34">
        <v>12.5</v>
      </c>
      <c r="D553" s="34">
        <v>16.3</v>
      </c>
      <c r="E553" s="34">
        <v>13</v>
      </c>
    </row>
    <row r="554" spans="1:5" ht="17" x14ac:dyDescent="0.2">
      <c r="A554" s="25" t="s">
        <v>2912</v>
      </c>
      <c r="B554" s="34" t="s">
        <v>5369</v>
      </c>
      <c r="C554" s="34">
        <v>-27.6</v>
      </c>
      <c r="D554" s="34">
        <v>-10.8</v>
      </c>
      <c r="E554" s="34">
        <v>1</v>
      </c>
    </row>
    <row r="555" spans="1:5" ht="17" x14ac:dyDescent="0.2">
      <c r="A555" s="25" t="s">
        <v>2916</v>
      </c>
      <c r="B555" s="34" t="s">
        <v>5371</v>
      </c>
      <c r="C555" s="34">
        <v>-9.6999999999999993</v>
      </c>
      <c r="D555" s="34">
        <v>-0.6</v>
      </c>
      <c r="E555" s="34">
        <v>-5</v>
      </c>
    </row>
    <row r="556" spans="1:5" ht="17" x14ac:dyDescent="0.2">
      <c r="A556" s="25" t="s">
        <v>2920</v>
      </c>
      <c r="B556" s="34" t="s">
        <v>5373</v>
      </c>
      <c r="C556" s="34">
        <v>-9</v>
      </c>
      <c r="D556" s="34">
        <v>-10.8</v>
      </c>
      <c r="E556" s="34">
        <v>2</v>
      </c>
    </row>
    <row r="557" spans="1:5" ht="17" x14ac:dyDescent="0.2">
      <c r="A557" s="25" t="s">
        <v>2924</v>
      </c>
      <c r="B557" s="34" t="s">
        <v>5375</v>
      </c>
      <c r="C557" s="34">
        <v>20.9</v>
      </c>
      <c r="D557" s="34">
        <v>2.8</v>
      </c>
      <c r="E557" s="34">
        <v>1</v>
      </c>
    </row>
    <row r="558" spans="1:5" ht="17" x14ac:dyDescent="0.2">
      <c r="A558" s="25" t="s">
        <v>2928</v>
      </c>
      <c r="B558" s="34" t="s">
        <v>5377</v>
      </c>
      <c r="C558" s="34">
        <v>-11.1</v>
      </c>
      <c r="D558" s="34">
        <v>-51.5</v>
      </c>
      <c r="E558" s="34">
        <v>-15</v>
      </c>
    </row>
    <row r="559" spans="1:5" ht="17" x14ac:dyDescent="0.2">
      <c r="A559" s="25" t="s">
        <v>2902</v>
      </c>
      <c r="B559" s="34" t="s">
        <v>5364</v>
      </c>
      <c r="C559" s="34">
        <v>17.100000000000001</v>
      </c>
      <c r="D559" s="34">
        <v>36.700000000000003</v>
      </c>
      <c r="E559" s="34">
        <v>-8</v>
      </c>
    </row>
    <row r="560" spans="1:5" ht="17" x14ac:dyDescent="0.2">
      <c r="A560" s="25" t="s">
        <v>2906</v>
      </c>
      <c r="B560" s="34" t="s">
        <v>5366</v>
      </c>
      <c r="C560" s="34">
        <v>-26.3</v>
      </c>
      <c r="D560" s="34">
        <v>-7.4</v>
      </c>
      <c r="E560" s="34">
        <v>15</v>
      </c>
    </row>
    <row r="561" spans="1:5" ht="17" x14ac:dyDescent="0.2">
      <c r="A561" s="25" t="s">
        <v>2910</v>
      </c>
      <c r="B561" s="34" t="s">
        <v>5368</v>
      </c>
      <c r="C561" s="34">
        <v>20.3</v>
      </c>
      <c r="D561" s="34">
        <v>19.7</v>
      </c>
      <c r="E561" s="34">
        <v>2</v>
      </c>
    </row>
    <row r="562" spans="1:5" ht="17" x14ac:dyDescent="0.2">
      <c r="A562" s="25" t="s">
        <v>2914</v>
      </c>
      <c r="B562" s="34" t="s">
        <v>5370</v>
      </c>
      <c r="C562" s="34">
        <v>32.5</v>
      </c>
      <c r="D562" s="34">
        <v>9.6</v>
      </c>
      <c r="E562" s="34">
        <v>1</v>
      </c>
    </row>
    <row r="563" spans="1:5" ht="17" x14ac:dyDescent="0.2">
      <c r="A563" s="25" t="s">
        <v>2918</v>
      </c>
      <c r="B563" s="34" t="s">
        <v>5372</v>
      </c>
      <c r="C563" s="34">
        <v>22.1</v>
      </c>
      <c r="D563" s="34">
        <v>-0.6</v>
      </c>
      <c r="E563" s="34">
        <v>-4</v>
      </c>
    </row>
    <row r="564" spans="1:5" ht="17" x14ac:dyDescent="0.2">
      <c r="A564" s="25" t="s">
        <v>2922</v>
      </c>
      <c r="B564" s="34" t="s">
        <v>5374</v>
      </c>
      <c r="C564" s="34">
        <v>2.7</v>
      </c>
      <c r="D564" s="34">
        <v>-14.2</v>
      </c>
      <c r="E564" s="34">
        <v>-1</v>
      </c>
    </row>
    <row r="565" spans="1:5" ht="17" x14ac:dyDescent="0.2">
      <c r="A565" s="25" t="s">
        <v>2926</v>
      </c>
      <c r="B565" s="34" t="s">
        <v>5376</v>
      </c>
      <c r="C565" s="34">
        <v>43.1</v>
      </c>
      <c r="D565" s="34">
        <v>-0.6</v>
      </c>
      <c r="E565" s="34">
        <v>2</v>
      </c>
    </row>
    <row r="566" spans="1:5" ht="17" x14ac:dyDescent="0.2">
      <c r="A566" s="25" t="s">
        <v>2930</v>
      </c>
      <c r="B566" s="34" t="s">
        <v>5378</v>
      </c>
      <c r="C566" s="34">
        <v>93.7</v>
      </c>
      <c r="D566" s="34">
        <v>118.1</v>
      </c>
      <c r="E566" s="34">
        <v>93</v>
      </c>
    </row>
    <row r="567" spans="1:5" ht="17" x14ac:dyDescent="0.2">
      <c r="A567" s="25" t="s">
        <v>2932</v>
      </c>
      <c r="B567" s="34" t="s">
        <v>5379</v>
      </c>
      <c r="C567" s="34">
        <v>-134.5</v>
      </c>
      <c r="D567" s="34">
        <v>-88.8</v>
      </c>
      <c r="E567" s="34">
        <v>-16</v>
      </c>
    </row>
    <row r="568" spans="1:5" ht="17" x14ac:dyDescent="0.2">
      <c r="A568" s="25" t="s">
        <v>2934</v>
      </c>
      <c r="B568" s="34" t="s">
        <v>5380</v>
      </c>
      <c r="C568" s="34">
        <v>-39.1</v>
      </c>
      <c r="D568" s="34">
        <v>12.9</v>
      </c>
      <c r="E568" s="34">
        <v>-15</v>
      </c>
    </row>
    <row r="569" spans="1:5" ht="17" x14ac:dyDescent="0.2">
      <c r="A569" s="25" t="s">
        <v>2938</v>
      </c>
      <c r="B569" s="34" t="s">
        <v>5382</v>
      </c>
      <c r="C569" s="34">
        <v>1</v>
      </c>
      <c r="D569" s="34">
        <v>-24.4</v>
      </c>
      <c r="E569" s="34">
        <v>-1</v>
      </c>
    </row>
    <row r="570" spans="1:5" ht="17" x14ac:dyDescent="0.2">
      <c r="A570" s="25" t="s">
        <v>2940</v>
      </c>
      <c r="B570" s="34" t="s">
        <v>5383</v>
      </c>
      <c r="C570" s="34">
        <v>-16.100000000000001</v>
      </c>
      <c r="D570" s="34">
        <v>2.8</v>
      </c>
      <c r="E570" s="34">
        <v>5</v>
      </c>
    </row>
    <row r="571" spans="1:5" ht="17" x14ac:dyDescent="0.2">
      <c r="A571" s="25" t="s">
        <v>2944</v>
      </c>
      <c r="B571" s="34" t="s">
        <v>5385</v>
      </c>
      <c r="C571" s="34">
        <v>6.9</v>
      </c>
      <c r="D571" s="34">
        <v>-0.6</v>
      </c>
      <c r="E571" s="34">
        <v>6</v>
      </c>
    </row>
    <row r="572" spans="1:5" ht="17" x14ac:dyDescent="0.2">
      <c r="A572" s="25" t="s">
        <v>2946</v>
      </c>
      <c r="B572" s="34" t="s">
        <v>5386</v>
      </c>
      <c r="C572" s="34">
        <v>-13.4</v>
      </c>
      <c r="D572" s="34">
        <v>-48.1</v>
      </c>
      <c r="E572" s="34">
        <v>7</v>
      </c>
    </row>
    <row r="573" spans="1:5" ht="17" x14ac:dyDescent="0.2">
      <c r="A573" s="25" t="s">
        <v>2950</v>
      </c>
      <c r="B573" s="34" t="s">
        <v>5388</v>
      </c>
      <c r="C573" s="34">
        <v>-25.8</v>
      </c>
      <c r="D573" s="34">
        <v>-21</v>
      </c>
      <c r="E573" s="34">
        <v>8</v>
      </c>
    </row>
    <row r="574" spans="1:5" ht="17" x14ac:dyDescent="0.2">
      <c r="A574" s="25" t="s">
        <v>2954</v>
      </c>
      <c r="B574" s="34" t="s">
        <v>5389</v>
      </c>
      <c r="C574" s="34">
        <v>7.9</v>
      </c>
      <c r="D574" s="34">
        <v>-21</v>
      </c>
      <c r="E574" s="34">
        <v>-6</v>
      </c>
    </row>
    <row r="575" spans="1:5" ht="17" x14ac:dyDescent="0.2">
      <c r="A575" s="25" t="s">
        <v>2958</v>
      </c>
      <c r="B575" s="34" t="s">
        <v>5391</v>
      </c>
      <c r="C575" s="34">
        <v>-40.299999999999997</v>
      </c>
      <c r="D575" s="34">
        <v>6.2</v>
      </c>
      <c r="E575" s="34">
        <v>-12</v>
      </c>
    </row>
    <row r="576" spans="1:5" ht="17" x14ac:dyDescent="0.2">
      <c r="A576" s="25" t="s">
        <v>2962</v>
      </c>
      <c r="B576" s="34" t="s">
        <v>5393</v>
      </c>
      <c r="C576" s="34">
        <v>25</v>
      </c>
      <c r="D576" s="34">
        <v>-14.2</v>
      </c>
      <c r="E576" s="34">
        <v>-4</v>
      </c>
    </row>
    <row r="577" spans="1:5" ht="17" x14ac:dyDescent="0.2">
      <c r="A577" s="25" t="s">
        <v>2966</v>
      </c>
      <c r="B577" s="34" t="s">
        <v>5395</v>
      </c>
      <c r="C577" s="34">
        <v>-31.4</v>
      </c>
      <c r="D577" s="34">
        <v>-10.8</v>
      </c>
      <c r="E577" s="34">
        <v>2</v>
      </c>
    </row>
    <row r="578" spans="1:5" ht="17" x14ac:dyDescent="0.2">
      <c r="A578" s="25" t="s">
        <v>2970</v>
      </c>
      <c r="B578" s="34" t="s">
        <v>5397</v>
      </c>
      <c r="C578" s="34">
        <v>27</v>
      </c>
      <c r="D578" s="34">
        <v>36.700000000000003</v>
      </c>
      <c r="E578" s="34">
        <v>4</v>
      </c>
    </row>
    <row r="579" spans="1:5" ht="17" x14ac:dyDescent="0.2">
      <c r="A579" s="25" t="s">
        <v>2936</v>
      </c>
      <c r="B579" s="34" t="s">
        <v>5381</v>
      </c>
      <c r="C579" s="34">
        <v>-71.099999999999994</v>
      </c>
      <c r="D579" s="34">
        <v>23.1</v>
      </c>
      <c r="E579" s="34">
        <v>9</v>
      </c>
    </row>
    <row r="580" spans="1:5" ht="17" x14ac:dyDescent="0.2">
      <c r="A580" s="25" t="s">
        <v>2976</v>
      </c>
      <c r="B580" s="34" t="s">
        <v>5400</v>
      </c>
      <c r="C580" s="34">
        <v>-2.1</v>
      </c>
      <c r="D580" s="34">
        <v>-21</v>
      </c>
      <c r="E580" s="34">
        <v>-6</v>
      </c>
    </row>
    <row r="581" spans="1:5" ht="17" x14ac:dyDescent="0.2">
      <c r="A581" s="25" t="s">
        <v>2980</v>
      </c>
      <c r="B581" s="34" t="s">
        <v>5402</v>
      </c>
      <c r="C581" s="34">
        <v>13.4</v>
      </c>
      <c r="D581" s="34">
        <v>-21</v>
      </c>
      <c r="E581" s="34">
        <v>1</v>
      </c>
    </row>
    <row r="582" spans="1:5" ht="17" x14ac:dyDescent="0.2">
      <c r="A582" s="25" t="s">
        <v>2984</v>
      </c>
      <c r="B582" s="34" t="s">
        <v>5404</v>
      </c>
      <c r="C582" s="34">
        <v>7.3</v>
      </c>
      <c r="D582" s="34">
        <v>-31.1</v>
      </c>
      <c r="E582" s="34">
        <v>2</v>
      </c>
    </row>
    <row r="583" spans="1:5" ht="17" x14ac:dyDescent="0.2">
      <c r="A583" s="25" t="s">
        <v>2960</v>
      </c>
      <c r="B583" s="34" t="s">
        <v>5392</v>
      </c>
      <c r="C583" s="34">
        <v>15.6</v>
      </c>
      <c r="D583" s="34">
        <v>29.9</v>
      </c>
      <c r="E583" s="34">
        <v>-3</v>
      </c>
    </row>
    <row r="584" spans="1:5" ht="17" x14ac:dyDescent="0.2">
      <c r="A584" s="25" t="s">
        <v>2964</v>
      </c>
      <c r="B584" s="34" t="s">
        <v>5394</v>
      </c>
      <c r="C584" s="34">
        <v>-24.6</v>
      </c>
      <c r="D584" s="34">
        <v>12.9</v>
      </c>
      <c r="E584" s="34">
        <v>1</v>
      </c>
    </row>
    <row r="585" spans="1:5" ht="17" x14ac:dyDescent="0.2">
      <c r="A585" s="25" t="s">
        <v>2968</v>
      </c>
      <c r="B585" s="34" t="s">
        <v>5396</v>
      </c>
      <c r="C585" s="34">
        <v>-7.6</v>
      </c>
      <c r="D585" s="34">
        <v>-0.6</v>
      </c>
      <c r="E585" s="34">
        <v>12</v>
      </c>
    </row>
    <row r="586" spans="1:5" ht="17" x14ac:dyDescent="0.2">
      <c r="A586" s="25" t="s">
        <v>2972</v>
      </c>
      <c r="B586" s="34" t="s">
        <v>5398</v>
      </c>
      <c r="C586" s="34">
        <v>24.3</v>
      </c>
      <c r="D586" s="34">
        <v>-31.1</v>
      </c>
      <c r="E586" s="34">
        <v>3</v>
      </c>
    </row>
    <row r="587" spans="1:5" ht="17" x14ac:dyDescent="0.2">
      <c r="A587" s="25" t="s">
        <v>2974</v>
      </c>
      <c r="B587" s="34" t="s">
        <v>5399</v>
      </c>
      <c r="C587" s="34">
        <v>-10.1</v>
      </c>
      <c r="D587" s="34">
        <v>-48.1</v>
      </c>
      <c r="E587" s="34">
        <v>-3</v>
      </c>
    </row>
    <row r="588" spans="1:5" ht="17" x14ac:dyDescent="0.2">
      <c r="A588" s="25" t="s">
        <v>2978</v>
      </c>
      <c r="B588" s="34" t="s">
        <v>5401</v>
      </c>
      <c r="C588" s="34">
        <v>2.7</v>
      </c>
      <c r="D588" s="34">
        <v>2.8</v>
      </c>
      <c r="E588" s="34">
        <v>-1</v>
      </c>
    </row>
    <row r="589" spans="1:5" ht="17" x14ac:dyDescent="0.2">
      <c r="A589" s="25" t="s">
        <v>2982</v>
      </c>
      <c r="B589" s="34" t="s">
        <v>5403</v>
      </c>
      <c r="C589" s="34">
        <v>-13.7</v>
      </c>
      <c r="D589" s="34">
        <v>-41.3</v>
      </c>
      <c r="E589" s="34">
        <v>-5</v>
      </c>
    </row>
    <row r="590" spans="1:5" ht="17" x14ac:dyDescent="0.2">
      <c r="A590" s="25" t="s">
        <v>2986</v>
      </c>
      <c r="B590" s="34" t="s">
        <v>5405</v>
      </c>
      <c r="C590" s="34">
        <v>-45.2</v>
      </c>
      <c r="D590" s="34">
        <v>-95.6</v>
      </c>
      <c r="E590" s="34">
        <v>-27</v>
      </c>
    </row>
    <row r="591" spans="1:5" ht="17" x14ac:dyDescent="0.2">
      <c r="A591" s="25" t="s">
        <v>2988</v>
      </c>
      <c r="B591" s="34" t="s">
        <v>5406</v>
      </c>
      <c r="C591" s="34">
        <v>-27.7</v>
      </c>
      <c r="D591" s="34">
        <v>-41.3</v>
      </c>
      <c r="E591" s="34">
        <v>-18</v>
      </c>
    </row>
    <row r="592" spans="1:5" ht="17" x14ac:dyDescent="0.2">
      <c r="A592" s="25" t="s">
        <v>2992</v>
      </c>
      <c r="B592" s="34" t="s">
        <v>5408</v>
      </c>
      <c r="C592" s="34">
        <v>-75</v>
      </c>
      <c r="D592" s="34">
        <v>-21</v>
      </c>
      <c r="E592" s="34">
        <v>7</v>
      </c>
    </row>
    <row r="593" spans="1:5" ht="17" x14ac:dyDescent="0.2">
      <c r="A593" s="25" t="s">
        <v>2996</v>
      </c>
      <c r="B593" s="34" t="s">
        <v>5410</v>
      </c>
      <c r="C593" s="34">
        <v>-83.2</v>
      </c>
      <c r="D593" s="34">
        <v>-24.4</v>
      </c>
      <c r="E593" s="34">
        <v>11</v>
      </c>
    </row>
    <row r="594" spans="1:5" ht="17" x14ac:dyDescent="0.2">
      <c r="A594" s="25" t="s">
        <v>3000</v>
      </c>
      <c r="B594" s="34" t="s">
        <v>5316</v>
      </c>
      <c r="C594" s="34">
        <v>12.7</v>
      </c>
      <c r="D594" s="34">
        <v>-44.7</v>
      </c>
      <c r="E594" s="34">
        <v>5</v>
      </c>
    </row>
    <row r="595" spans="1:5" ht="17" x14ac:dyDescent="0.2">
      <c r="A595" s="25" t="s">
        <v>3004</v>
      </c>
      <c r="B595" s="34" t="s">
        <v>5413</v>
      </c>
      <c r="C595" s="34">
        <v>-1.1000000000000001</v>
      </c>
      <c r="D595" s="34">
        <v>-41.3</v>
      </c>
      <c r="E595" s="34">
        <v>-2</v>
      </c>
    </row>
    <row r="596" spans="1:5" ht="17" x14ac:dyDescent="0.2">
      <c r="A596" s="25" t="s">
        <v>3008</v>
      </c>
      <c r="B596" s="34" t="s">
        <v>5415</v>
      </c>
      <c r="C596" s="34">
        <v>-74.400000000000006</v>
      </c>
      <c r="D596" s="34">
        <v>-95.6</v>
      </c>
      <c r="E596" s="34">
        <v>8</v>
      </c>
    </row>
    <row r="597" spans="1:5" ht="17" x14ac:dyDescent="0.2">
      <c r="A597" s="25" t="s">
        <v>3012</v>
      </c>
      <c r="B597" s="34" t="s">
        <v>5417</v>
      </c>
      <c r="C597" s="34">
        <v>-2.8</v>
      </c>
      <c r="D597" s="34">
        <v>-44.7</v>
      </c>
      <c r="E597" s="34">
        <v>-1</v>
      </c>
    </row>
    <row r="598" spans="1:5" ht="17" x14ac:dyDescent="0.2">
      <c r="A598" s="25" t="s">
        <v>3016</v>
      </c>
      <c r="B598" s="34" t="s">
        <v>5419</v>
      </c>
      <c r="C598" s="34">
        <v>34.5</v>
      </c>
      <c r="D598" s="34">
        <v>-14.2</v>
      </c>
      <c r="E598" s="34">
        <v>3</v>
      </c>
    </row>
    <row r="599" spans="1:5" ht="17" x14ac:dyDescent="0.2">
      <c r="A599" s="25" t="s">
        <v>2990</v>
      </c>
      <c r="B599" s="34" t="s">
        <v>5407</v>
      </c>
      <c r="C599" s="34">
        <v>-85.8</v>
      </c>
      <c r="D599" s="34">
        <v>-27.7</v>
      </c>
      <c r="E599" s="34">
        <v>-18</v>
      </c>
    </row>
    <row r="600" spans="1:5" ht="17" x14ac:dyDescent="0.2">
      <c r="A600" s="25" t="s">
        <v>2994</v>
      </c>
      <c r="B600" s="34" t="s">
        <v>5409</v>
      </c>
      <c r="C600" s="34">
        <v>-4.3</v>
      </c>
      <c r="D600" s="34">
        <v>-10.8</v>
      </c>
      <c r="E600" s="34">
        <v>8</v>
      </c>
    </row>
    <row r="601" spans="1:5" ht="17" x14ac:dyDescent="0.2">
      <c r="A601" s="25" t="s">
        <v>2998</v>
      </c>
      <c r="B601" s="34" t="s">
        <v>5411</v>
      </c>
      <c r="C601" s="34">
        <v>10.7</v>
      </c>
      <c r="D601" s="34">
        <v>-41.3</v>
      </c>
      <c r="E601" s="34">
        <v>9</v>
      </c>
    </row>
    <row r="602" spans="1:5" ht="17" x14ac:dyDescent="0.2">
      <c r="A602" s="25" t="s">
        <v>3002</v>
      </c>
      <c r="B602" s="34" t="s">
        <v>5412</v>
      </c>
      <c r="C602" s="34">
        <v>-16.7</v>
      </c>
      <c r="D602" s="34">
        <v>-24.4</v>
      </c>
      <c r="E602" s="34">
        <v>14</v>
      </c>
    </row>
    <row r="603" spans="1:5" ht="17" x14ac:dyDescent="0.2">
      <c r="A603" s="25" t="s">
        <v>3006</v>
      </c>
      <c r="B603" s="34" t="s">
        <v>5414</v>
      </c>
      <c r="C603" s="34">
        <v>0.7</v>
      </c>
      <c r="D603" s="34">
        <v>-68.400000000000006</v>
      </c>
      <c r="E603" s="34">
        <v>-4</v>
      </c>
    </row>
    <row r="604" spans="1:5" ht="17" x14ac:dyDescent="0.2">
      <c r="A604" s="25" t="s">
        <v>3010</v>
      </c>
      <c r="B604" s="34" t="s">
        <v>5416</v>
      </c>
      <c r="C604" s="34">
        <v>51.8</v>
      </c>
      <c r="D604" s="34">
        <v>-27.7</v>
      </c>
      <c r="E604" s="34">
        <v>-6</v>
      </c>
    </row>
    <row r="605" spans="1:5" ht="17" x14ac:dyDescent="0.2">
      <c r="A605" s="25" t="s">
        <v>3014</v>
      </c>
      <c r="B605" s="34" t="s">
        <v>5418</v>
      </c>
      <c r="C605" s="34">
        <v>38.200000000000003</v>
      </c>
      <c r="D605" s="34">
        <v>-31.1</v>
      </c>
      <c r="E605" s="34">
        <v>-5</v>
      </c>
    </row>
    <row r="606" spans="1:5" ht="17" x14ac:dyDescent="0.2">
      <c r="A606" s="25" t="s">
        <v>3018</v>
      </c>
      <c r="B606" s="34" t="s">
        <v>5420</v>
      </c>
      <c r="C606" s="34">
        <v>-60.3</v>
      </c>
      <c r="D606" s="34">
        <v>-51.5</v>
      </c>
      <c r="E606" s="34">
        <v>1</v>
      </c>
    </row>
    <row r="607" spans="1:5" ht="17" x14ac:dyDescent="0.2">
      <c r="A607" s="25" t="s">
        <v>3020</v>
      </c>
      <c r="B607" s="34" t="s">
        <v>5421</v>
      </c>
      <c r="C607" s="34">
        <v>-86.6</v>
      </c>
      <c r="D607" s="34">
        <v>-58.3</v>
      </c>
      <c r="E607" s="34">
        <v>-20</v>
      </c>
    </row>
    <row r="608" spans="1:5" ht="17" x14ac:dyDescent="0.2">
      <c r="A608" s="25" t="s">
        <v>3024</v>
      </c>
      <c r="B608" s="34" t="s">
        <v>5317</v>
      </c>
      <c r="C608" s="34">
        <v>66.099999999999994</v>
      </c>
      <c r="D608" s="34">
        <v>-10.8</v>
      </c>
      <c r="E608" s="34">
        <v>10</v>
      </c>
    </row>
    <row r="609" spans="1:5" ht="17" x14ac:dyDescent="0.2">
      <c r="A609" s="25" t="s">
        <v>3028</v>
      </c>
      <c r="B609" s="34" t="s">
        <v>5424</v>
      </c>
      <c r="C609" s="34">
        <v>-10.8</v>
      </c>
      <c r="D609" s="34">
        <v>-21</v>
      </c>
      <c r="E609" s="34">
        <v>11</v>
      </c>
    </row>
    <row r="610" spans="1:5" ht="17" x14ac:dyDescent="0.2">
      <c r="A610" s="25" t="s">
        <v>3032</v>
      </c>
      <c r="B610" s="34" t="s">
        <v>5426</v>
      </c>
      <c r="C610" s="34">
        <v>-8.5</v>
      </c>
      <c r="D610" s="34">
        <v>29.9</v>
      </c>
      <c r="E610" s="34">
        <v>9</v>
      </c>
    </row>
    <row r="611" spans="1:5" ht="17" x14ac:dyDescent="0.2">
      <c r="A611" s="25" t="s">
        <v>3036</v>
      </c>
      <c r="B611" s="34" t="s">
        <v>5428</v>
      </c>
      <c r="C611" s="34">
        <v>6</v>
      </c>
      <c r="D611" s="34">
        <v>-37.9</v>
      </c>
      <c r="E611" s="34">
        <v>1</v>
      </c>
    </row>
    <row r="612" spans="1:5" ht="17" x14ac:dyDescent="0.2">
      <c r="A612" s="25" t="s">
        <v>3040</v>
      </c>
      <c r="B612" s="34" t="s">
        <v>5430</v>
      </c>
      <c r="C612" s="34">
        <v>-32.1</v>
      </c>
      <c r="D612" s="34">
        <v>-54.9</v>
      </c>
      <c r="E612" s="34">
        <v>5</v>
      </c>
    </row>
    <row r="613" spans="1:5" ht="17" x14ac:dyDescent="0.2">
      <c r="A613" s="25" t="s">
        <v>3044</v>
      </c>
      <c r="B613" s="34" t="s">
        <v>5432</v>
      </c>
      <c r="C613" s="34">
        <v>-25.3</v>
      </c>
      <c r="D613" s="34">
        <v>-27.7</v>
      </c>
      <c r="E613" s="34">
        <v>-2</v>
      </c>
    </row>
    <row r="614" spans="1:5" ht="17" x14ac:dyDescent="0.2">
      <c r="A614" s="25" t="s">
        <v>3048</v>
      </c>
      <c r="B614" s="34" t="s">
        <v>5434</v>
      </c>
      <c r="C614" s="34">
        <v>-9.6999999999999993</v>
      </c>
      <c r="D614" s="34">
        <v>-48.1</v>
      </c>
      <c r="E614" s="34">
        <v>-9</v>
      </c>
    </row>
    <row r="615" spans="1:5" ht="17" x14ac:dyDescent="0.2">
      <c r="A615" s="25" t="s">
        <v>3022</v>
      </c>
      <c r="B615" s="34" t="s">
        <v>5422</v>
      </c>
      <c r="C615" s="34">
        <v>7.2</v>
      </c>
      <c r="D615" s="34">
        <v>-7.4</v>
      </c>
      <c r="E615" s="34">
        <v>-1</v>
      </c>
    </row>
    <row r="616" spans="1:5" ht="17" x14ac:dyDescent="0.2">
      <c r="A616" s="25" t="s">
        <v>3030</v>
      </c>
      <c r="B616" s="34" t="s">
        <v>5425</v>
      </c>
      <c r="C616" s="34">
        <v>-0.4</v>
      </c>
      <c r="D616" s="34">
        <v>-4</v>
      </c>
      <c r="E616" s="34">
        <v>17</v>
      </c>
    </row>
    <row r="617" spans="1:5" ht="17" x14ac:dyDescent="0.2">
      <c r="A617" s="25" t="s">
        <v>3034</v>
      </c>
      <c r="B617" s="34" t="s">
        <v>5427</v>
      </c>
      <c r="C617" s="34">
        <v>-1.9</v>
      </c>
      <c r="D617" s="34">
        <v>-31.1</v>
      </c>
      <c r="E617" s="34">
        <v>11</v>
      </c>
    </row>
    <row r="618" spans="1:5" ht="17" x14ac:dyDescent="0.2">
      <c r="A618" s="25" t="s">
        <v>3038</v>
      </c>
      <c r="B618" s="34" t="s">
        <v>5429</v>
      </c>
      <c r="C618" s="34">
        <v>-42.3</v>
      </c>
      <c r="D618" s="34">
        <v>-54.9</v>
      </c>
      <c r="E618" s="34">
        <v>11</v>
      </c>
    </row>
    <row r="619" spans="1:5" ht="17" x14ac:dyDescent="0.2">
      <c r="A619" s="25" t="s">
        <v>3042</v>
      </c>
      <c r="B619" s="34" t="s">
        <v>5431</v>
      </c>
      <c r="C619" s="34">
        <v>1.1000000000000001</v>
      </c>
      <c r="D619" s="34">
        <v>-21</v>
      </c>
      <c r="E619" s="34">
        <v>9</v>
      </c>
    </row>
    <row r="620" spans="1:5" ht="17" x14ac:dyDescent="0.2">
      <c r="A620" s="25" t="s">
        <v>3046</v>
      </c>
      <c r="B620" s="34" t="s">
        <v>5433</v>
      </c>
      <c r="C620" s="34">
        <v>-33.799999999999997</v>
      </c>
      <c r="D620" s="34">
        <v>-51.5</v>
      </c>
      <c r="E620" s="34">
        <v>-2</v>
      </c>
    </row>
    <row r="621" spans="1:5" ht="17" x14ac:dyDescent="0.2">
      <c r="A621" s="25" t="s">
        <v>2942</v>
      </c>
      <c r="B621" s="34" t="s">
        <v>5384</v>
      </c>
      <c r="C621" s="34">
        <v>41.5</v>
      </c>
      <c r="D621" s="34">
        <v>-54.9</v>
      </c>
      <c r="E621" s="34">
        <v>8</v>
      </c>
    </row>
    <row r="622" spans="1:5" ht="17" x14ac:dyDescent="0.2">
      <c r="A622" s="25" t="s">
        <v>3050</v>
      </c>
      <c r="B622" s="34" t="s">
        <v>5435</v>
      </c>
      <c r="C622" s="34">
        <v>-178.9</v>
      </c>
      <c r="D622" s="34">
        <v>-51.5</v>
      </c>
      <c r="E622" s="34">
        <v>-25</v>
      </c>
    </row>
    <row r="623" spans="1:5" ht="17" x14ac:dyDescent="0.2">
      <c r="A623" s="25" t="s">
        <v>3054</v>
      </c>
      <c r="B623" s="34" t="s">
        <v>5437</v>
      </c>
      <c r="C623" s="34">
        <v>57.7</v>
      </c>
      <c r="D623" s="34">
        <v>6.2</v>
      </c>
      <c r="E623" s="34">
        <v>13</v>
      </c>
    </row>
    <row r="624" spans="1:5" ht="17" x14ac:dyDescent="0.2">
      <c r="A624" s="25" t="s">
        <v>3058</v>
      </c>
      <c r="B624" s="34" t="s">
        <v>5439</v>
      </c>
      <c r="C624" s="34">
        <v>29.9</v>
      </c>
      <c r="D624" s="34">
        <v>2.8</v>
      </c>
      <c r="E624" s="34">
        <v>22</v>
      </c>
    </row>
    <row r="625" spans="1:5" ht="17" x14ac:dyDescent="0.2">
      <c r="A625" s="25" t="s">
        <v>3062</v>
      </c>
      <c r="B625" s="34" t="s">
        <v>5441</v>
      </c>
      <c r="C625" s="34">
        <v>-2.9</v>
      </c>
      <c r="D625" s="34">
        <v>19.7</v>
      </c>
      <c r="E625" s="34">
        <v>17</v>
      </c>
    </row>
    <row r="626" spans="1:5" ht="17" x14ac:dyDescent="0.2">
      <c r="A626" s="25" t="s">
        <v>3066</v>
      </c>
      <c r="B626" s="34" t="s">
        <v>5318</v>
      </c>
      <c r="C626" s="34">
        <v>-25.2</v>
      </c>
      <c r="D626" s="34">
        <v>-24.4</v>
      </c>
      <c r="E626" s="34">
        <v>11</v>
      </c>
    </row>
    <row r="627" spans="1:5" ht="17" x14ac:dyDescent="0.2">
      <c r="A627" s="25" t="s">
        <v>3070</v>
      </c>
      <c r="B627" s="34" t="s">
        <v>5444</v>
      </c>
      <c r="C627" s="34">
        <v>-44.6</v>
      </c>
      <c r="D627" s="34">
        <v>-88.8</v>
      </c>
      <c r="E627" s="34">
        <v>5</v>
      </c>
    </row>
    <row r="628" spans="1:5" ht="17" x14ac:dyDescent="0.2">
      <c r="A628" s="25" t="s">
        <v>3074</v>
      </c>
      <c r="B628" s="34" t="s">
        <v>5446</v>
      </c>
      <c r="C628" s="34">
        <v>30.4</v>
      </c>
      <c r="D628" s="34">
        <v>-31.1</v>
      </c>
      <c r="E628" s="34">
        <v>-2</v>
      </c>
    </row>
    <row r="629" spans="1:5" ht="17" x14ac:dyDescent="0.2">
      <c r="A629" s="25" t="s">
        <v>3078</v>
      </c>
      <c r="B629" s="34" t="s">
        <v>5448</v>
      </c>
      <c r="C629" s="34">
        <v>0.5</v>
      </c>
      <c r="D629" s="34">
        <v>16.3</v>
      </c>
      <c r="E629" s="34">
        <v>2</v>
      </c>
    </row>
    <row r="630" spans="1:5" ht="17" x14ac:dyDescent="0.2">
      <c r="A630" s="25" t="s">
        <v>3052</v>
      </c>
      <c r="B630" s="34" t="s">
        <v>5436</v>
      </c>
      <c r="C630" s="34">
        <v>-81.2</v>
      </c>
      <c r="D630" s="34">
        <v>-4</v>
      </c>
      <c r="E630" s="34">
        <v>-8</v>
      </c>
    </row>
    <row r="631" spans="1:5" ht="17" x14ac:dyDescent="0.2">
      <c r="A631" s="25" t="s">
        <v>3056</v>
      </c>
      <c r="B631" s="34" t="s">
        <v>5438</v>
      </c>
      <c r="C631" s="34">
        <v>-32.6</v>
      </c>
      <c r="D631" s="34">
        <v>-17.600000000000001</v>
      </c>
      <c r="E631" s="34">
        <v>22</v>
      </c>
    </row>
    <row r="632" spans="1:5" ht="17" x14ac:dyDescent="0.2">
      <c r="A632" s="25" t="s">
        <v>3060</v>
      </c>
      <c r="B632" s="34" t="s">
        <v>5440</v>
      </c>
      <c r="C632" s="34">
        <v>-38.4</v>
      </c>
      <c r="D632" s="34">
        <v>-88.8</v>
      </c>
      <c r="E632" s="34">
        <v>9</v>
      </c>
    </row>
    <row r="633" spans="1:5" ht="17" x14ac:dyDescent="0.2">
      <c r="A633" s="25" t="s">
        <v>3064</v>
      </c>
      <c r="B633" s="34" t="s">
        <v>5442</v>
      </c>
      <c r="C633" s="34">
        <v>-26.3</v>
      </c>
      <c r="D633" s="34">
        <v>-61.7</v>
      </c>
      <c r="E633" s="34">
        <v>9</v>
      </c>
    </row>
    <row r="634" spans="1:5" ht="17" x14ac:dyDescent="0.2">
      <c r="A634" s="25" t="s">
        <v>3068</v>
      </c>
      <c r="B634" s="34" t="s">
        <v>5443</v>
      </c>
      <c r="C634" s="34">
        <v>-29.2</v>
      </c>
      <c r="D634" s="34">
        <v>-61.7</v>
      </c>
      <c r="E634" s="34">
        <v>14</v>
      </c>
    </row>
    <row r="635" spans="1:5" ht="17" x14ac:dyDescent="0.2">
      <c r="A635" s="25" t="s">
        <v>3072</v>
      </c>
      <c r="B635" s="34" t="s">
        <v>5445</v>
      </c>
      <c r="C635" s="34">
        <v>16.5</v>
      </c>
      <c r="D635" s="34">
        <v>-24.4</v>
      </c>
      <c r="E635" s="34">
        <v>14</v>
      </c>
    </row>
    <row r="636" spans="1:5" ht="17" x14ac:dyDescent="0.2">
      <c r="A636" s="25" t="s">
        <v>3080</v>
      </c>
      <c r="B636" s="34" t="s">
        <v>5449</v>
      </c>
      <c r="C636" s="34">
        <v>-25.5</v>
      </c>
      <c r="D636" s="34">
        <v>-41.3</v>
      </c>
      <c r="E636" s="34">
        <v>-3</v>
      </c>
    </row>
    <row r="637" spans="1:5" ht="17" x14ac:dyDescent="0.2">
      <c r="A637" s="25" t="s">
        <v>2948</v>
      </c>
      <c r="B637" s="34" t="s">
        <v>5387</v>
      </c>
      <c r="C637" s="34">
        <v>-49.9</v>
      </c>
      <c r="D637" s="34">
        <v>-14.2</v>
      </c>
      <c r="E637" s="34">
        <v>7</v>
      </c>
    </row>
    <row r="638" spans="1:5" ht="17" x14ac:dyDescent="0.2">
      <c r="A638" s="25" t="s">
        <v>2952</v>
      </c>
      <c r="B638" s="34" t="s">
        <v>5315</v>
      </c>
      <c r="C638" s="34">
        <v>-29.5</v>
      </c>
      <c r="D638" s="34">
        <v>-65.099999999999994</v>
      </c>
      <c r="E638" s="34">
        <v>8</v>
      </c>
    </row>
    <row r="639" spans="1:5" ht="17" x14ac:dyDescent="0.2">
      <c r="A639" s="25" t="s">
        <v>2956</v>
      </c>
      <c r="B639" s="34" t="s">
        <v>5390</v>
      </c>
      <c r="C639" s="34">
        <v>-87.1</v>
      </c>
      <c r="D639" s="34">
        <v>-51.5</v>
      </c>
      <c r="E639" s="34">
        <v>-4</v>
      </c>
    </row>
    <row r="640" spans="1:5" ht="17" x14ac:dyDescent="0.2">
      <c r="A640" s="25" t="s">
        <v>3086</v>
      </c>
      <c r="B640" s="34" t="s">
        <v>5452</v>
      </c>
      <c r="C640" s="34">
        <v>23.2</v>
      </c>
      <c r="D640" s="34">
        <v>26.5</v>
      </c>
      <c r="E640" s="34">
        <v>-1</v>
      </c>
    </row>
    <row r="641" spans="1:5" ht="17" x14ac:dyDescent="0.2">
      <c r="A641" s="25" t="s">
        <v>3106</v>
      </c>
      <c r="B641" s="34" t="s">
        <v>5461</v>
      </c>
      <c r="C641" s="34">
        <v>-14.6</v>
      </c>
      <c r="D641" s="34">
        <v>6.2</v>
      </c>
      <c r="E641" s="34">
        <v>5</v>
      </c>
    </row>
    <row r="642" spans="1:5" ht="17" x14ac:dyDescent="0.2">
      <c r="A642" s="25" t="s">
        <v>3094</v>
      </c>
      <c r="B642" s="34" t="s">
        <v>5319</v>
      </c>
      <c r="C642" s="34">
        <v>20.5</v>
      </c>
      <c r="D642" s="34">
        <v>-48.1</v>
      </c>
      <c r="E642" s="34">
        <v>11</v>
      </c>
    </row>
    <row r="643" spans="1:5" ht="17" x14ac:dyDescent="0.2">
      <c r="A643" s="25" t="s">
        <v>3098</v>
      </c>
      <c r="B643" s="34" t="s">
        <v>5457</v>
      </c>
      <c r="C643" s="34">
        <v>-54.4</v>
      </c>
      <c r="D643" s="34">
        <v>-37.9</v>
      </c>
      <c r="E643" s="34">
        <v>3</v>
      </c>
    </row>
    <row r="644" spans="1:5" ht="17" x14ac:dyDescent="0.2">
      <c r="A644" s="25" t="s">
        <v>3114</v>
      </c>
      <c r="B644" s="34" t="s">
        <v>5465</v>
      </c>
      <c r="C644" s="34">
        <v>-43.9</v>
      </c>
      <c r="D644" s="34">
        <v>40.1</v>
      </c>
      <c r="E644" s="34">
        <v>11</v>
      </c>
    </row>
    <row r="645" spans="1:5" ht="17" x14ac:dyDescent="0.2">
      <c r="A645" s="25" t="s">
        <v>3118</v>
      </c>
      <c r="B645" s="34" t="s">
        <v>5467</v>
      </c>
      <c r="C645" s="34">
        <v>26.4</v>
      </c>
      <c r="D645" s="34">
        <v>33.299999999999997</v>
      </c>
      <c r="E645" s="34">
        <v>28</v>
      </c>
    </row>
    <row r="646" spans="1:5" ht="17" x14ac:dyDescent="0.2">
      <c r="A646" s="25" t="s">
        <v>3122</v>
      </c>
      <c r="B646" s="34" t="s">
        <v>5320</v>
      </c>
      <c r="C646" s="34">
        <v>2.9</v>
      </c>
      <c r="D646" s="34">
        <v>-4</v>
      </c>
      <c r="E646" s="34">
        <v>14</v>
      </c>
    </row>
    <row r="647" spans="1:5" ht="17" x14ac:dyDescent="0.2">
      <c r="A647" s="25" t="s">
        <v>3126</v>
      </c>
      <c r="B647" s="34" t="s">
        <v>5469</v>
      </c>
      <c r="C647" s="34">
        <v>27.6</v>
      </c>
      <c r="D647" s="34">
        <v>36.700000000000003</v>
      </c>
      <c r="E647" s="34">
        <v>12</v>
      </c>
    </row>
    <row r="648" spans="1:5" ht="17" x14ac:dyDescent="0.2">
      <c r="A648" s="25" t="s">
        <v>3130</v>
      </c>
      <c r="B648" s="34" t="s">
        <v>5471</v>
      </c>
      <c r="C648" s="34">
        <v>-5.3</v>
      </c>
      <c r="D648" s="34">
        <v>-31.1</v>
      </c>
      <c r="E648" s="34">
        <v>10</v>
      </c>
    </row>
    <row r="649" spans="1:5" ht="17" x14ac:dyDescent="0.2">
      <c r="A649" s="25" t="s">
        <v>3134</v>
      </c>
      <c r="B649" s="34" t="s">
        <v>5472</v>
      </c>
      <c r="C649" s="34">
        <v>-48.5</v>
      </c>
      <c r="D649" s="34">
        <v>-0.6</v>
      </c>
      <c r="E649" s="34">
        <v>4</v>
      </c>
    </row>
    <row r="650" spans="1:5" ht="17" x14ac:dyDescent="0.2">
      <c r="A650" s="25" t="s">
        <v>3138</v>
      </c>
      <c r="B650" s="34" t="s">
        <v>5474</v>
      </c>
      <c r="C650" s="34">
        <v>-49.7</v>
      </c>
      <c r="D650" s="34">
        <v>6.2</v>
      </c>
      <c r="E650" s="34">
        <v>-1</v>
      </c>
    </row>
    <row r="651" spans="1:5" ht="17" x14ac:dyDescent="0.2">
      <c r="A651" s="25" t="s">
        <v>3116</v>
      </c>
      <c r="B651" s="34" t="s">
        <v>5466</v>
      </c>
      <c r="C651" s="34">
        <v>-35.9</v>
      </c>
      <c r="D651" s="34">
        <v>9.6</v>
      </c>
      <c r="E651" s="34">
        <v>27</v>
      </c>
    </row>
    <row r="652" spans="1:5" ht="17" x14ac:dyDescent="0.2">
      <c r="A652" s="25" t="s">
        <v>3120</v>
      </c>
      <c r="B652" s="34" t="s">
        <v>5468</v>
      </c>
      <c r="C652" s="34">
        <v>-9.5</v>
      </c>
      <c r="D652" s="34">
        <v>43.5</v>
      </c>
      <c r="E652" s="34">
        <v>38</v>
      </c>
    </row>
    <row r="653" spans="1:5" ht="17" x14ac:dyDescent="0.2">
      <c r="A653" s="25" t="s">
        <v>3124</v>
      </c>
      <c r="B653" s="34" t="s">
        <v>5321</v>
      </c>
      <c r="C653" s="34">
        <v>61.5</v>
      </c>
      <c r="D653" s="34">
        <v>43.5</v>
      </c>
      <c r="E653" s="34">
        <v>15</v>
      </c>
    </row>
    <row r="654" spans="1:5" ht="17" x14ac:dyDescent="0.2">
      <c r="A654" s="25" t="s">
        <v>3128</v>
      </c>
      <c r="B654" s="34" t="s">
        <v>5470</v>
      </c>
      <c r="C654" s="34">
        <v>12.3</v>
      </c>
      <c r="D654" s="34">
        <v>-21</v>
      </c>
      <c r="E654" s="34">
        <v>9</v>
      </c>
    </row>
    <row r="655" spans="1:5" ht="17" x14ac:dyDescent="0.2">
      <c r="A655" s="25" t="s">
        <v>3132</v>
      </c>
      <c r="B655" s="34" t="s">
        <v>5322</v>
      </c>
      <c r="C655" s="34">
        <v>64.7</v>
      </c>
      <c r="D655" s="34">
        <v>26.5</v>
      </c>
      <c r="E655" s="34">
        <v>-1</v>
      </c>
    </row>
    <row r="656" spans="1:5" ht="17" x14ac:dyDescent="0.2">
      <c r="A656" s="25" t="s">
        <v>3104</v>
      </c>
      <c r="B656" s="34" t="s">
        <v>5460</v>
      </c>
      <c r="C656" s="34">
        <v>15.5</v>
      </c>
      <c r="D656" s="34">
        <v>-34.5</v>
      </c>
      <c r="E656" s="34">
        <v>-4</v>
      </c>
    </row>
    <row r="657" spans="1:5" ht="17" x14ac:dyDescent="0.2">
      <c r="A657" s="25" t="s">
        <v>2840</v>
      </c>
      <c r="B657" s="34" t="s">
        <v>5335</v>
      </c>
      <c r="C657" s="34">
        <v>-2.1</v>
      </c>
      <c r="D657" s="34">
        <v>50.3</v>
      </c>
      <c r="E657" s="34">
        <v>-6</v>
      </c>
    </row>
    <row r="658" spans="1:5" ht="17" x14ac:dyDescent="0.2">
      <c r="A658" s="25" t="s">
        <v>3112</v>
      </c>
      <c r="B658" s="34" t="s">
        <v>5464</v>
      </c>
      <c r="C658" s="34">
        <v>7.1</v>
      </c>
      <c r="D658" s="34">
        <v>16.3</v>
      </c>
      <c r="E658" s="34">
        <v>12</v>
      </c>
    </row>
    <row r="659" spans="1:5" ht="17" x14ac:dyDescent="0.2">
      <c r="A659" s="25" t="s">
        <v>2896</v>
      </c>
      <c r="B659" s="34" t="s">
        <v>5361</v>
      </c>
      <c r="C659" s="34">
        <v>-15</v>
      </c>
      <c r="D659" s="34">
        <v>2.8</v>
      </c>
      <c r="E659" s="34">
        <v>6</v>
      </c>
    </row>
    <row r="660" spans="1:5" ht="17" x14ac:dyDescent="0.2">
      <c r="A660" s="25" t="s">
        <v>2856</v>
      </c>
      <c r="B660" s="34" t="s">
        <v>5343</v>
      </c>
      <c r="C660" s="34">
        <v>25.8</v>
      </c>
      <c r="D660" s="34">
        <v>-4</v>
      </c>
      <c r="E660" s="34">
        <v>1</v>
      </c>
    </row>
    <row r="661" spans="1:5" ht="17" x14ac:dyDescent="0.2">
      <c r="A661" s="25" t="s">
        <v>2860</v>
      </c>
      <c r="B661" s="34" t="s">
        <v>5345</v>
      </c>
      <c r="C661" s="34">
        <v>8.4</v>
      </c>
      <c r="D661" s="34">
        <v>23.1</v>
      </c>
      <c r="E661" s="34">
        <v>-5</v>
      </c>
    </row>
    <row r="662" spans="1:5" ht="17" x14ac:dyDescent="0.2">
      <c r="A662" s="25" t="s">
        <v>2820</v>
      </c>
      <c r="B662" s="34" t="s">
        <v>5331</v>
      </c>
      <c r="C662" s="34">
        <v>-58.9</v>
      </c>
      <c r="D662" s="34">
        <v>50.3</v>
      </c>
      <c r="E662" s="34">
        <v>-14</v>
      </c>
    </row>
    <row r="663" spans="1:5" ht="17" x14ac:dyDescent="0.2">
      <c r="A663" s="25" t="s">
        <v>2818</v>
      </c>
      <c r="B663" s="34" t="s">
        <v>5330</v>
      </c>
      <c r="C663" s="34">
        <v>-71.099999999999994</v>
      </c>
      <c r="D663" s="34">
        <v>33.299999999999997</v>
      </c>
      <c r="E663" s="34">
        <v>-4</v>
      </c>
    </row>
    <row r="664" spans="1:5" ht="17" x14ac:dyDescent="0.2">
      <c r="A664" s="25" t="s">
        <v>2822</v>
      </c>
      <c r="B664" s="34" t="s">
        <v>5307</v>
      </c>
      <c r="C664" s="34">
        <v>49.9</v>
      </c>
      <c r="D664" s="34">
        <v>63.8</v>
      </c>
      <c r="E664" s="34">
        <v>-1</v>
      </c>
    </row>
    <row r="665" spans="1:5" ht="17" x14ac:dyDescent="0.2">
      <c r="A665" s="25" t="s">
        <v>2828</v>
      </c>
      <c r="B665" s="34" t="s">
        <v>5308</v>
      </c>
      <c r="C665" s="34">
        <v>15.2</v>
      </c>
      <c r="D665" s="34">
        <v>70.599999999999994</v>
      </c>
      <c r="E665" s="34">
        <v>-4</v>
      </c>
    </row>
    <row r="666" spans="1:5" ht="17" x14ac:dyDescent="0.2">
      <c r="A666" s="25" t="s">
        <v>2830</v>
      </c>
      <c r="B666" s="34" t="s">
        <v>5334</v>
      </c>
      <c r="C666" s="34">
        <v>11.2</v>
      </c>
      <c r="D666" s="34">
        <v>2.8</v>
      </c>
      <c r="E666" s="34">
        <v>-5</v>
      </c>
    </row>
    <row r="667" spans="1:5" ht="17" x14ac:dyDescent="0.2">
      <c r="A667" s="25" t="s">
        <v>2834</v>
      </c>
      <c r="B667" s="34" t="s">
        <v>5310</v>
      </c>
      <c r="C667" s="34">
        <v>-5.8</v>
      </c>
      <c r="D667" s="34">
        <v>-34.5</v>
      </c>
      <c r="E667" s="34">
        <v>0</v>
      </c>
    </row>
    <row r="668" spans="1:5" ht="17" x14ac:dyDescent="0.2">
      <c r="A668" s="25" t="s">
        <v>2832</v>
      </c>
      <c r="B668" s="34" t="s">
        <v>5309</v>
      </c>
      <c r="C668" s="34">
        <v>16.2</v>
      </c>
      <c r="D668" s="34">
        <v>9.6</v>
      </c>
      <c r="E668" s="34">
        <v>0</v>
      </c>
    </row>
    <row r="669" spans="1:5" ht="17" x14ac:dyDescent="0.2">
      <c r="A669" s="25" t="s">
        <v>2824</v>
      </c>
      <c r="B669" s="34" t="s">
        <v>5332</v>
      </c>
      <c r="C669" s="34">
        <v>-54.2</v>
      </c>
      <c r="D669" s="34">
        <v>23.1</v>
      </c>
      <c r="E669" s="34">
        <v>2</v>
      </c>
    </row>
    <row r="670" spans="1:5" ht="17" x14ac:dyDescent="0.2">
      <c r="A670" s="25" t="s">
        <v>2826</v>
      </c>
      <c r="B670" s="34" t="s">
        <v>5333</v>
      </c>
      <c r="C670" s="34">
        <v>-6</v>
      </c>
      <c r="D670" s="34">
        <v>46.9</v>
      </c>
      <c r="E670" s="34">
        <v>5</v>
      </c>
    </row>
    <row r="671" spans="1:5" ht="17" x14ac:dyDescent="0.2">
      <c r="A671" s="25" t="s">
        <v>3026</v>
      </c>
      <c r="B671" s="34" t="s">
        <v>5423</v>
      </c>
      <c r="C671" s="34">
        <v>-29.2</v>
      </c>
      <c r="D671" s="34">
        <v>-17.600000000000001</v>
      </c>
      <c r="E671" s="34">
        <v>13</v>
      </c>
    </row>
    <row r="672" spans="1:5" ht="17" x14ac:dyDescent="0.2">
      <c r="A672" s="25" t="s">
        <v>670</v>
      </c>
      <c r="B672" s="34" t="s">
        <v>4492</v>
      </c>
      <c r="C672" s="34">
        <v>26.4</v>
      </c>
      <c r="D672" s="34">
        <v>-24</v>
      </c>
      <c r="E672" s="34">
        <v>-5</v>
      </c>
    </row>
    <row r="673" spans="1:5" ht="17" x14ac:dyDescent="0.2">
      <c r="A673" s="25" t="s">
        <v>673</v>
      </c>
      <c r="B673" s="34" t="s">
        <v>4493</v>
      </c>
      <c r="C673" s="34">
        <v>-33.700000000000003</v>
      </c>
      <c r="D673" s="34">
        <v>-23</v>
      </c>
      <c r="E673" s="34">
        <v>-5</v>
      </c>
    </row>
    <row r="674" spans="1:5" ht="17" x14ac:dyDescent="0.2">
      <c r="A674" s="25" t="s">
        <v>676</v>
      </c>
      <c r="B674" s="34" t="s">
        <v>4494</v>
      </c>
      <c r="C674" s="34">
        <v>-58.2</v>
      </c>
      <c r="D674" s="34">
        <v>-8</v>
      </c>
      <c r="E674" s="34">
        <v>-1</v>
      </c>
    </row>
    <row r="675" spans="1:5" ht="17" x14ac:dyDescent="0.2">
      <c r="A675" s="25" t="s">
        <v>679</v>
      </c>
      <c r="B675" s="34" t="s">
        <v>4495</v>
      </c>
      <c r="C675" s="34">
        <v>-143.80000000000001</v>
      </c>
      <c r="D675" s="34">
        <v>-31</v>
      </c>
      <c r="E675" s="34">
        <v>-8</v>
      </c>
    </row>
    <row r="676" spans="1:5" ht="17" x14ac:dyDescent="0.2">
      <c r="A676" s="25" t="s">
        <v>682</v>
      </c>
      <c r="B676" s="34" t="s">
        <v>4496</v>
      </c>
      <c r="C676" s="34">
        <v>-137.5</v>
      </c>
      <c r="D676" s="34">
        <v>3</v>
      </c>
      <c r="E676" s="34">
        <v>9</v>
      </c>
    </row>
    <row r="677" spans="1:5" ht="17" x14ac:dyDescent="0.2">
      <c r="A677" s="25" t="s">
        <v>685</v>
      </c>
      <c r="B677" s="34" t="s">
        <v>4497</v>
      </c>
      <c r="C677" s="34">
        <v>-27.1</v>
      </c>
      <c r="D677" s="34">
        <v>-3</v>
      </c>
      <c r="E677" s="34">
        <v>-3</v>
      </c>
    </row>
    <row r="678" spans="1:5" ht="17" x14ac:dyDescent="0.2">
      <c r="A678" s="25" t="s">
        <v>688</v>
      </c>
      <c r="B678" s="34" t="s">
        <v>4498</v>
      </c>
      <c r="C678" s="34">
        <v>22.3</v>
      </c>
      <c r="D678" s="34">
        <v>12</v>
      </c>
      <c r="E678" s="34">
        <v>0</v>
      </c>
    </row>
    <row r="679" spans="1:5" ht="17" x14ac:dyDescent="0.2">
      <c r="A679" s="25" t="s">
        <v>2564</v>
      </c>
      <c r="B679" s="34" t="s">
        <v>4499</v>
      </c>
      <c r="C679" s="34">
        <v>-12.4</v>
      </c>
      <c r="D679" s="34">
        <v>38.200000000000003</v>
      </c>
      <c r="E679" s="34">
        <v>-4</v>
      </c>
    </row>
    <row r="680" spans="1:5" ht="17" x14ac:dyDescent="0.2">
      <c r="A680" s="25" t="s">
        <v>1490</v>
      </c>
      <c r="B680" s="34" t="s">
        <v>4500</v>
      </c>
      <c r="C680" s="34">
        <v>-34.9</v>
      </c>
      <c r="D680" s="34">
        <v>48.2</v>
      </c>
      <c r="E680" s="34">
        <v>-5</v>
      </c>
    </row>
    <row r="681" spans="1:5" ht="17" x14ac:dyDescent="0.2">
      <c r="A681" s="25" t="s">
        <v>3434</v>
      </c>
      <c r="B681" s="34" t="s">
        <v>4501</v>
      </c>
      <c r="C681" s="34">
        <v>-112.7</v>
      </c>
      <c r="D681" s="34">
        <v>-45</v>
      </c>
      <c r="E681" s="34">
        <v>-7</v>
      </c>
    </row>
    <row r="682" spans="1:5" ht="17" x14ac:dyDescent="0.2">
      <c r="A682" s="25" t="s">
        <v>85</v>
      </c>
      <c r="B682" s="34" t="s">
        <v>4502</v>
      </c>
      <c r="C682" s="34">
        <v>107.2</v>
      </c>
      <c r="D682" s="34">
        <v>-6</v>
      </c>
      <c r="E682" s="34">
        <v>-9</v>
      </c>
    </row>
    <row r="683" spans="1:5" ht="17" x14ac:dyDescent="0.2">
      <c r="A683" s="25" t="s">
        <v>61</v>
      </c>
      <c r="B683" s="34" t="s">
        <v>4503</v>
      </c>
      <c r="C683" s="34">
        <v>28.3</v>
      </c>
      <c r="D683" s="34">
        <v>-12</v>
      </c>
      <c r="E683" s="34">
        <v>-3</v>
      </c>
    </row>
    <row r="684" spans="1:5" ht="17" x14ac:dyDescent="0.2">
      <c r="A684" s="25" t="s">
        <v>691</v>
      </c>
      <c r="B684" s="34" t="s">
        <v>4504</v>
      </c>
      <c r="C684" s="34">
        <v>-33.6</v>
      </c>
      <c r="D684" s="34">
        <v>-22</v>
      </c>
      <c r="E684" s="34">
        <v>-9</v>
      </c>
    </row>
    <row r="685" spans="1:5" ht="17" x14ac:dyDescent="0.2">
      <c r="A685" s="25" t="s">
        <v>694</v>
      </c>
      <c r="B685" s="34" t="s">
        <v>4505</v>
      </c>
      <c r="C685" s="34">
        <v>5.5</v>
      </c>
      <c r="D685" s="34">
        <v>-12</v>
      </c>
      <c r="E685" s="34">
        <v>3</v>
      </c>
    </row>
    <row r="686" spans="1:5" ht="17" x14ac:dyDescent="0.2">
      <c r="A686" s="25" t="s">
        <v>697</v>
      </c>
      <c r="B686" s="34" t="s">
        <v>4506</v>
      </c>
      <c r="C686" s="34">
        <v>14.8</v>
      </c>
      <c r="D686" s="34">
        <v>9</v>
      </c>
      <c r="E686" s="34">
        <v>-1</v>
      </c>
    </row>
    <row r="687" spans="1:5" ht="17" x14ac:dyDescent="0.2">
      <c r="A687" s="25" t="s">
        <v>1994</v>
      </c>
      <c r="B687" s="34" t="s">
        <v>4507</v>
      </c>
      <c r="C687" s="34">
        <v>-38</v>
      </c>
      <c r="D687" s="34">
        <v>23.7</v>
      </c>
      <c r="E687" s="34">
        <v>-6</v>
      </c>
    </row>
    <row r="688" spans="1:5" ht="17" x14ac:dyDescent="0.2">
      <c r="A688" s="25" t="s">
        <v>1550</v>
      </c>
      <c r="B688" s="34" t="s">
        <v>4508</v>
      </c>
      <c r="C688" s="34">
        <v>64.599999999999994</v>
      </c>
      <c r="D688" s="34">
        <v>7.4</v>
      </c>
      <c r="E688" s="34">
        <v>-10</v>
      </c>
    </row>
    <row r="689" spans="1:5" ht="17" x14ac:dyDescent="0.2">
      <c r="A689" s="25" t="s">
        <v>1907</v>
      </c>
      <c r="B689" s="34" t="s">
        <v>4509</v>
      </c>
      <c r="C689" s="34">
        <v>19.399999999999999</v>
      </c>
      <c r="D689" s="34">
        <v>23.7</v>
      </c>
      <c r="E689" s="34">
        <v>-9</v>
      </c>
    </row>
    <row r="690" spans="1:5" ht="17" x14ac:dyDescent="0.2">
      <c r="A690" s="25" t="s">
        <v>2579</v>
      </c>
      <c r="B690" s="34" t="s">
        <v>4510</v>
      </c>
      <c r="C690" s="34">
        <v>56.8</v>
      </c>
      <c r="D690" s="34">
        <v>19.8</v>
      </c>
      <c r="E690" s="34">
        <v>-4</v>
      </c>
    </row>
    <row r="691" spans="1:5" ht="17" x14ac:dyDescent="0.2">
      <c r="A691" s="25" t="s">
        <v>2267</v>
      </c>
      <c r="B691" s="34" t="s">
        <v>4511</v>
      </c>
      <c r="C691" s="34">
        <v>33.6</v>
      </c>
      <c r="D691" s="34">
        <v>40.5</v>
      </c>
      <c r="E691" s="34">
        <v>-5</v>
      </c>
    </row>
    <row r="692" spans="1:5" ht="17" x14ac:dyDescent="0.2">
      <c r="A692" s="25" t="s">
        <v>2231</v>
      </c>
      <c r="B692" s="34" t="s">
        <v>4512</v>
      </c>
      <c r="C692" s="34">
        <v>-20.3</v>
      </c>
      <c r="D692" s="34">
        <v>47.3</v>
      </c>
      <c r="E692" s="34">
        <v>-4</v>
      </c>
    </row>
    <row r="693" spans="1:5" ht="17" x14ac:dyDescent="0.2">
      <c r="A693" s="25" t="s">
        <v>1793</v>
      </c>
      <c r="B693" s="34" t="s">
        <v>4513</v>
      </c>
      <c r="C693" s="34">
        <v>-165.9</v>
      </c>
      <c r="D693" s="34">
        <v>7.4</v>
      </c>
      <c r="E693" s="34">
        <v>-14</v>
      </c>
    </row>
    <row r="694" spans="1:5" ht="17" x14ac:dyDescent="0.2">
      <c r="A694" s="25" t="s">
        <v>1877</v>
      </c>
      <c r="B694" s="34" t="s">
        <v>4514</v>
      </c>
      <c r="C694" s="34">
        <v>-10.199999999999999</v>
      </c>
      <c r="D694" s="34">
        <v>-14.4</v>
      </c>
      <c r="E694" s="34">
        <v>-13</v>
      </c>
    </row>
    <row r="695" spans="1:5" ht="17" x14ac:dyDescent="0.2">
      <c r="A695" s="25" t="s">
        <v>2441</v>
      </c>
      <c r="B695" s="34" t="s">
        <v>4515</v>
      </c>
      <c r="C695" s="34">
        <v>66.7</v>
      </c>
      <c r="D695" s="34">
        <v>35.9</v>
      </c>
      <c r="E695" s="34">
        <v>-1</v>
      </c>
    </row>
    <row r="696" spans="1:5" ht="17" x14ac:dyDescent="0.2">
      <c r="A696" s="25" t="s">
        <v>1580</v>
      </c>
      <c r="B696" s="34" t="s">
        <v>4516</v>
      </c>
      <c r="C696" s="34">
        <v>-9.6</v>
      </c>
      <c r="D696" s="34">
        <v>59.1</v>
      </c>
      <c r="E696" s="34">
        <v>-14</v>
      </c>
    </row>
    <row r="697" spans="1:5" ht="17" x14ac:dyDescent="0.2">
      <c r="A697" s="25" t="s">
        <v>1634</v>
      </c>
      <c r="B697" s="34" t="s">
        <v>4517</v>
      </c>
      <c r="C697" s="34">
        <v>3</v>
      </c>
      <c r="D697" s="34">
        <v>12.8</v>
      </c>
      <c r="E697" s="34">
        <v>-8</v>
      </c>
    </row>
    <row r="698" spans="1:5" ht="17" x14ac:dyDescent="0.2">
      <c r="A698" s="25" t="s">
        <v>1694</v>
      </c>
      <c r="B698" s="34" t="s">
        <v>4518</v>
      </c>
      <c r="C698" s="34">
        <v>18.600000000000001</v>
      </c>
      <c r="D698" s="34">
        <v>21</v>
      </c>
      <c r="E698" s="34">
        <v>-1</v>
      </c>
    </row>
    <row r="699" spans="1:5" ht="17" x14ac:dyDescent="0.2">
      <c r="A699" s="25" t="s">
        <v>1973</v>
      </c>
      <c r="B699" s="34" t="s">
        <v>4519</v>
      </c>
      <c r="C699" s="34">
        <v>-59</v>
      </c>
      <c r="D699" s="34">
        <v>67.3</v>
      </c>
      <c r="E699" s="34">
        <v>0</v>
      </c>
    </row>
    <row r="700" spans="1:5" ht="17" x14ac:dyDescent="0.2">
      <c r="A700" s="25" t="s">
        <v>1904</v>
      </c>
      <c r="B700" s="34" t="s">
        <v>4520</v>
      </c>
      <c r="C700" s="34">
        <v>-5.5</v>
      </c>
      <c r="D700" s="34">
        <v>10.1</v>
      </c>
      <c r="E700" s="34">
        <v>-8</v>
      </c>
    </row>
    <row r="701" spans="1:5" ht="17" x14ac:dyDescent="0.2">
      <c r="A701" s="25" t="s">
        <v>2300</v>
      </c>
      <c r="B701" s="34" t="s">
        <v>4521</v>
      </c>
      <c r="C701" s="34">
        <v>-72.099999999999994</v>
      </c>
      <c r="D701" s="34">
        <v>-3.1</v>
      </c>
      <c r="E701" s="34">
        <v>4</v>
      </c>
    </row>
    <row r="702" spans="1:5" ht="17" x14ac:dyDescent="0.2">
      <c r="A702" s="25" t="s">
        <v>2390</v>
      </c>
      <c r="B702" s="34" t="s">
        <v>4522</v>
      </c>
      <c r="C702" s="34">
        <v>4.8</v>
      </c>
      <c r="D702" s="34">
        <v>42.7</v>
      </c>
      <c r="E702" s="34">
        <v>0</v>
      </c>
    </row>
    <row r="703" spans="1:5" ht="17" x14ac:dyDescent="0.2">
      <c r="A703" s="25" t="s">
        <v>1547</v>
      </c>
      <c r="B703" s="34" t="s">
        <v>4523</v>
      </c>
      <c r="C703" s="34">
        <v>-47.3</v>
      </c>
      <c r="D703" s="34">
        <v>12.8</v>
      </c>
      <c r="E703" s="34">
        <v>-10</v>
      </c>
    </row>
    <row r="704" spans="1:5" ht="17" x14ac:dyDescent="0.2">
      <c r="A704" s="25" t="s">
        <v>2537</v>
      </c>
      <c r="B704" s="34" t="s">
        <v>4524</v>
      </c>
      <c r="C704" s="34">
        <v>31.4</v>
      </c>
      <c r="D704" s="34">
        <v>29</v>
      </c>
      <c r="E704" s="34">
        <v>-4</v>
      </c>
    </row>
    <row r="705" spans="1:5" ht="17" x14ac:dyDescent="0.2">
      <c r="A705" s="25" t="s">
        <v>1685</v>
      </c>
      <c r="B705" s="34" t="s">
        <v>4525</v>
      </c>
      <c r="C705" s="34">
        <v>-56.2</v>
      </c>
      <c r="D705" s="34">
        <v>23.7</v>
      </c>
      <c r="E705" s="34">
        <v>-6</v>
      </c>
    </row>
    <row r="706" spans="1:5" ht="17" x14ac:dyDescent="0.2">
      <c r="A706" s="25" t="s">
        <v>1862</v>
      </c>
      <c r="B706" s="34" t="s">
        <v>4526</v>
      </c>
      <c r="C706" s="34">
        <v>-7.7</v>
      </c>
      <c r="D706" s="34">
        <v>-38.9</v>
      </c>
      <c r="E706" s="34">
        <v>-6</v>
      </c>
    </row>
    <row r="707" spans="1:5" ht="17" x14ac:dyDescent="0.2">
      <c r="A707" s="25" t="s">
        <v>1688</v>
      </c>
      <c r="B707" s="34" t="s">
        <v>4527</v>
      </c>
      <c r="C707" s="34">
        <v>19.8</v>
      </c>
      <c r="D707" s="34">
        <v>37.4</v>
      </c>
      <c r="E707" s="34">
        <v>-2</v>
      </c>
    </row>
    <row r="708" spans="1:5" ht="17" x14ac:dyDescent="0.2">
      <c r="A708" s="25" t="s">
        <v>2033</v>
      </c>
      <c r="B708" s="34" t="s">
        <v>4528</v>
      </c>
      <c r="C708" s="34">
        <v>8.5</v>
      </c>
      <c r="D708" s="34">
        <v>51.9</v>
      </c>
      <c r="E708" s="34">
        <v>14</v>
      </c>
    </row>
    <row r="709" spans="1:5" ht="17" x14ac:dyDescent="0.2">
      <c r="A709" s="25" t="s">
        <v>2354</v>
      </c>
      <c r="B709" s="34" t="s">
        <v>4529</v>
      </c>
      <c r="C709" s="34">
        <v>64.8</v>
      </c>
      <c r="D709" s="34">
        <v>-12.2</v>
      </c>
      <c r="E709" s="34">
        <v>6</v>
      </c>
    </row>
    <row r="710" spans="1:5" ht="17" x14ac:dyDescent="0.2">
      <c r="A710" s="25" t="s">
        <v>1784</v>
      </c>
      <c r="B710" s="34" t="s">
        <v>4530</v>
      </c>
      <c r="C710" s="34">
        <v>-21.5</v>
      </c>
      <c r="D710" s="34">
        <v>34.6</v>
      </c>
      <c r="E710" s="34">
        <v>-5</v>
      </c>
    </row>
    <row r="711" spans="1:5" ht="17" x14ac:dyDescent="0.2">
      <c r="A711" s="25" t="s">
        <v>2117</v>
      </c>
      <c r="B711" s="34" t="s">
        <v>4531</v>
      </c>
      <c r="C711" s="34">
        <v>14.1</v>
      </c>
      <c r="D711" s="34">
        <v>35.9</v>
      </c>
      <c r="E711" s="34">
        <v>-3</v>
      </c>
    </row>
    <row r="712" spans="1:5" ht="17" x14ac:dyDescent="0.2">
      <c r="A712" s="25" t="s">
        <v>1742</v>
      </c>
      <c r="B712" s="34" t="s">
        <v>4532</v>
      </c>
      <c r="C712" s="34">
        <v>-106.9</v>
      </c>
      <c r="D712" s="34">
        <v>-63.4</v>
      </c>
      <c r="E712" s="34">
        <v>-13</v>
      </c>
    </row>
    <row r="713" spans="1:5" ht="17" x14ac:dyDescent="0.2">
      <c r="A713" s="25" t="s">
        <v>1931</v>
      </c>
      <c r="B713" s="34" t="s">
        <v>4533</v>
      </c>
      <c r="C713" s="34">
        <v>40.799999999999997</v>
      </c>
      <c r="D713" s="34">
        <v>-11.7</v>
      </c>
      <c r="E713" s="34">
        <v>-13</v>
      </c>
    </row>
    <row r="714" spans="1:5" ht="17" x14ac:dyDescent="0.2">
      <c r="A714" s="25" t="s">
        <v>2534</v>
      </c>
      <c r="B714" s="34" t="s">
        <v>4534</v>
      </c>
      <c r="C714" s="34">
        <v>32.299999999999997</v>
      </c>
      <c r="D714" s="34">
        <v>19.8</v>
      </c>
      <c r="E714" s="34">
        <v>-4</v>
      </c>
    </row>
    <row r="715" spans="1:5" ht="17" x14ac:dyDescent="0.2">
      <c r="A715" s="25" t="s">
        <v>1844</v>
      </c>
      <c r="B715" s="34" t="s">
        <v>4535</v>
      </c>
      <c r="C715" s="34">
        <v>99</v>
      </c>
      <c r="D715" s="34">
        <v>31.9</v>
      </c>
      <c r="E715" s="34">
        <v>-9</v>
      </c>
    </row>
    <row r="716" spans="1:5" ht="17" x14ac:dyDescent="0.2">
      <c r="A716" s="25" t="s">
        <v>172</v>
      </c>
      <c r="B716" s="34" t="s">
        <v>4536</v>
      </c>
      <c r="C716" s="34">
        <v>45.4</v>
      </c>
      <c r="D716" s="34">
        <v>15</v>
      </c>
      <c r="E716" s="34">
        <v>-3</v>
      </c>
    </row>
    <row r="717" spans="1:5" ht="17" x14ac:dyDescent="0.2">
      <c r="A717" s="25" t="s">
        <v>1493</v>
      </c>
      <c r="B717" s="34" t="s">
        <v>4537</v>
      </c>
      <c r="C717" s="34">
        <v>34</v>
      </c>
      <c r="D717" s="34">
        <v>15.6</v>
      </c>
      <c r="E717" s="34">
        <v>-3</v>
      </c>
    </row>
    <row r="718" spans="1:5" ht="17" x14ac:dyDescent="0.2">
      <c r="A718" s="25" t="s">
        <v>700</v>
      </c>
      <c r="B718" s="34" t="s">
        <v>4538</v>
      </c>
      <c r="C718" s="34">
        <v>5.9</v>
      </c>
      <c r="D718" s="34">
        <v>-20</v>
      </c>
      <c r="E718" s="34">
        <v>0</v>
      </c>
    </row>
    <row r="719" spans="1:5" ht="17" x14ac:dyDescent="0.2">
      <c r="A719" s="25" t="s">
        <v>703</v>
      </c>
      <c r="B719" s="34" t="s">
        <v>4539</v>
      </c>
      <c r="C719" s="34">
        <v>26.3</v>
      </c>
      <c r="D719" s="34">
        <v>16</v>
      </c>
      <c r="E719" s="34">
        <v>-3</v>
      </c>
    </row>
    <row r="720" spans="1:5" ht="17" x14ac:dyDescent="0.2">
      <c r="A720" s="25" t="s">
        <v>3754</v>
      </c>
      <c r="B720" s="34" t="s">
        <v>4540</v>
      </c>
      <c r="C720" s="34">
        <v>52.1</v>
      </c>
      <c r="D720" s="34">
        <v>-48</v>
      </c>
      <c r="E720" s="34">
        <v>1</v>
      </c>
    </row>
    <row r="721" spans="1:5" ht="17" x14ac:dyDescent="0.2">
      <c r="A721" s="25" t="s">
        <v>706</v>
      </c>
      <c r="B721" s="34" t="s">
        <v>4541</v>
      </c>
      <c r="C721" s="34">
        <v>-39.299999999999997</v>
      </c>
      <c r="D721" s="34">
        <v>-25</v>
      </c>
      <c r="E721" s="34">
        <v>-2</v>
      </c>
    </row>
    <row r="722" spans="1:5" ht="17" x14ac:dyDescent="0.2">
      <c r="A722" s="25" t="s">
        <v>709</v>
      </c>
      <c r="B722" s="34" t="s">
        <v>4542</v>
      </c>
      <c r="C722" s="34">
        <v>11.5</v>
      </c>
      <c r="D722" s="34">
        <v>24</v>
      </c>
      <c r="E722" s="34">
        <v>-4</v>
      </c>
    </row>
    <row r="723" spans="1:5" ht="17" x14ac:dyDescent="0.2">
      <c r="A723" s="25" t="s">
        <v>1529</v>
      </c>
      <c r="B723" s="34" t="s">
        <v>4543</v>
      </c>
      <c r="C723" s="34">
        <v>-105.6</v>
      </c>
      <c r="D723" s="34">
        <v>4.7</v>
      </c>
      <c r="E723" s="34">
        <v>-3</v>
      </c>
    </row>
    <row r="724" spans="1:5" ht="17" x14ac:dyDescent="0.2">
      <c r="A724" s="25" t="s">
        <v>3859</v>
      </c>
      <c r="B724" s="34" t="s">
        <v>4544</v>
      </c>
      <c r="C724" s="34">
        <v>41.6</v>
      </c>
      <c r="D724" s="34">
        <v>26</v>
      </c>
      <c r="E724" s="34">
        <v>-4</v>
      </c>
    </row>
    <row r="725" spans="1:5" ht="17" x14ac:dyDescent="0.2">
      <c r="A725" s="25" t="s">
        <v>3480</v>
      </c>
      <c r="B725" s="34" t="s">
        <v>4545</v>
      </c>
      <c r="C725" s="34">
        <v>-260.89999999999998</v>
      </c>
      <c r="D725" s="34">
        <v>-42</v>
      </c>
      <c r="E725" s="34">
        <v>-10</v>
      </c>
    </row>
    <row r="726" spans="1:5" ht="17" x14ac:dyDescent="0.2">
      <c r="A726" s="25" t="s">
        <v>3370</v>
      </c>
      <c r="B726" s="34" t="s">
        <v>4546</v>
      </c>
      <c r="C726" s="34">
        <v>-99.6</v>
      </c>
      <c r="D726" s="34">
        <v>-10</v>
      </c>
      <c r="E726" s="34">
        <v>-10</v>
      </c>
    </row>
    <row r="727" spans="1:5" ht="17" x14ac:dyDescent="0.2">
      <c r="A727" s="25" t="s">
        <v>3512</v>
      </c>
      <c r="B727" s="34" t="s">
        <v>4547</v>
      </c>
      <c r="C727" s="34">
        <v>-134.9</v>
      </c>
      <c r="D727" s="34">
        <v>-34</v>
      </c>
      <c r="E727" s="34">
        <v>-4</v>
      </c>
    </row>
    <row r="728" spans="1:5" ht="17" x14ac:dyDescent="0.2">
      <c r="A728" s="25" t="s">
        <v>3350</v>
      </c>
      <c r="B728" s="34" t="s">
        <v>4548</v>
      </c>
      <c r="C728" s="34">
        <v>-127</v>
      </c>
      <c r="D728" s="34">
        <v>-34</v>
      </c>
      <c r="E728" s="34">
        <v>-6</v>
      </c>
    </row>
    <row r="729" spans="1:5" ht="17" x14ac:dyDescent="0.2">
      <c r="A729" s="25" t="s">
        <v>712</v>
      </c>
      <c r="B729" s="34" t="s">
        <v>4549</v>
      </c>
      <c r="C729" s="34">
        <v>-13.6</v>
      </c>
      <c r="D729" s="34">
        <v>1</v>
      </c>
      <c r="E729" s="34">
        <v>-11</v>
      </c>
    </row>
    <row r="730" spans="1:5" ht="17" x14ac:dyDescent="0.2">
      <c r="A730" s="25" t="s">
        <v>268</v>
      </c>
      <c r="B730" s="34" t="s">
        <v>4550</v>
      </c>
      <c r="C730" s="34">
        <v>-2.1</v>
      </c>
      <c r="D730" s="34">
        <v>-2</v>
      </c>
      <c r="E730" s="34">
        <v>5</v>
      </c>
    </row>
    <row r="731" spans="1:5" ht="17" x14ac:dyDescent="0.2">
      <c r="A731" s="25" t="s">
        <v>4004</v>
      </c>
      <c r="B731" s="34" t="s">
        <v>4551</v>
      </c>
      <c r="C731" s="34">
        <v>6.4</v>
      </c>
      <c r="D731" s="34">
        <v>-55</v>
      </c>
      <c r="E731" s="34">
        <v>4</v>
      </c>
    </row>
    <row r="732" spans="1:5" ht="17" x14ac:dyDescent="0.2">
      <c r="A732" s="25" t="s">
        <v>715</v>
      </c>
      <c r="B732" s="34" t="s">
        <v>4552</v>
      </c>
      <c r="C732" s="34">
        <v>-37.9</v>
      </c>
      <c r="D732" s="34">
        <v>-25</v>
      </c>
      <c r="E732" s="34">
        <v>0</v>
      </c>
    </row>
    <row r="733" spans="1:5" ht="17" x14ac:dyDescent="0.2">
      <c r="A733" s="25" t="s">
        <v>718</v>
      </c>
      <c r="B733" s="34" t="s">
        <v>4553</v>
      </c>
      <c r="C733" s="34">
        <v>-22.5</v>
      </c>
      <c r="D733" s="34">
        <v>12</v>
      </c>
      <c r="E733" s="34">
        <v>-8</v>
      </c>
    </row>
    <row r="734" spans="1:5" ht="17" x14ac:dyDescent="0.2">
      <c r="A734" s="25" t="s">
        <v>721</v>
      </c>
      <c r="B734" s="34" t="s">
        <v>4554</v>
      </c>
      <c r="C734" s="34">
        <v>71.8</v>
      </c>
      <c r="D734" s="34">
        <v>19</v>
      </c>
      <c r="E734" s="34">
        <v>-5</v>
      </c>
    </row>
    <row r="735" spans="1:5" ht="17" x14ac:dyDescent="0.2">
      <c r="A735" s="25" t="s">
        <v>295</v>
      </c>
      <c r="B735" s="34" t="s">
        <v>4555</v>
      </c>
      <c r="C735" s="34">
        <v>61.3</v>
      </c>
      <c r="D735" s="34">
        <v>11</v>
      </c>
      <c r="E735" s="34">
        <v>-2</v>
      </c>
    </row>
    <row r="736" spans="1:5" ht="17" x14ac:dyDescent="0.2">
      <c r="A736" s="25" t="s">
        <v>3231</v>
      </c>
      <c r="B736" s="34" t="s">
        <v>4556</v>
      </c>
      <c r="C736" s="34">
        <v>-55.2</v>
      </c>
      <c r="D736" s="34">
        <v>-25</v>
      </c>
      <c r="E736" s="34">
        <v>-9</v>
      </c>
    </row>
    <row r="737" spans="1:5" ht="17" x14ac:dyDescent="0.2">
      <c r="A737" s="25" t="s">
        <v>724</v>
      </c>
      <c r="B737" s="34" t="s">
        <v>4557</v>
      </c>
      <c r="C737" s="34">
        <v>-113.8</v>
      </c>
      <c r="D737" s="34">
        <v>-18</v>
      </c>
      <c r="E737" s="34">
        <v>-2</v>
      </c>
    </row>
    <row r="738" spans="1:5" ht="17" x14ac:dyDescent="0.2">
      <c r="A738" s="25" t="s">
        <v>3795</v>
      </c>
      <c r="B738" s="34" t="s">
        <v>4558</v>
      </c>
      <c r="C738" s="34">
        <v>62.2</v>
      </c>
      <c r="D738" s="34">
        <v>-53</v>
      </c>
      <c r="E738" s="34">
        <v>-7</v>
      </c>
    </row>
    <row r="739" spans="1:5" ht="17" x14ac:dyDescent="0.2">
      <c r="A739" s="25" t="s">
        <v>3550</v>
      </c>
      <c r="B739" s="34" t="s">
        <v>4559</v>
      </c>
      <c r="C739" s="34">
        <v>-139.69999999999999</v>
      </c>
      <c r="D739" s="34">
        <v>-37</v>
      </c>
      <c r="E739" s="34">
        <v>-4</v>
      </c>
    </row>
    <row r="740" spans="1:5" ht="17" x14ac:dyDescent="0.2">
      <c r="A740" s="25" t="s">
        <v>1589</v>
      </c>
      <c r="B740" s="34" t="s">
        <v>4560</v>
      </c>
      <c r="C740" s="34">
        <v>27.6</v>
      </c>
      <c r="D740" s="34">
        <v>21</v>
      </c>
      <c r="E740" s="34">
        <v>-6</v>
      </c>
    </row>
    <row r="741" spans="1:5" ht="17" x14ac:dyDescent="0.2">
      <c r="A741" s="25" t="s">
        <v>3817</v>
      </c>
      <c r="B741" s="34" t="s">
        <v>4561</v>
      </c>
      <c r="C741" s="34">
        <v>10.1</v>
      </c>
      <c r="D741" s="34">
        <v>26</v>
      </c>
      <c r="E741" s="34">
        <v>-3</v>
      </c>
    </row>
    <row r="742" spans="1:5" ht="17" x14ac:dyDescent="0.2">
      <c r="A742" s="25" t="s">
        <v>3670</v>
      </c>
      <c r="B742" s="34" t="s">
        <v>4562</v>
      </c>
      <c r="C742" s="34">
        <v>-21.9</v>
      </c>
      <c r="D742" s="34">
        <v>-45</v>
      </c>
      <c r="E742" s="34">
        <v>4</v>
      </c>
    </row>
    <row r="743" spans="1:5" ht="17" x14ac:dyDescent="0.2">
      <c r="A743" s="25" t="s">
        <v>3822</v>
      </c>
      <c r="B743" s="34" t="s">
        <v>4563</v>
      </c>
      <c r="C743" s="34">
        <v>77.7</v>
      </c>
      <c r="D743" s="34">
        <v>28</v>
      </c>
      <c r="E743" s="34">
        <v>1</v>
      </c>
    </row>
    <row r="744" spans="1:5" ht="17" x14ac:dyDescent="0.2">
      <c r="A744" s="25" t="s">
        <v>3578</v>
      </c>
      <c r="B744" s="34" t="s">
        <v>4564</v>
      </c>
      <c r="C744" s="34">
        <v>-93.7</v>
      </c>
      <c r="D744" s="34">
        <v>-13</v>
      </c>
      <c r="E744" s="34">
        <v>7</v>
      </c>
    </row>
    <row r="745" spans="1:5" ht="17" x14ac:dyDescent="0.2">
      <c r="A745" s="25" t="s">
        <v>3623</v>
      </c>
      <c r="B745" s="34" t="s">
        <v>4565</v>
      </c>
      <c r="C745" s="34">
        <v>-157.69999999999999</v>
      </c>
      <c r="D745" s="34">
        <v>-28</v>
      </c>
      <c r="E745" s="34">
        <v>-2</v>
      </c>
    </row>
    <row r="746" spans="1:5" ht="17" x14ac:dyDescent="0.2">
      <c r="A746" s="25" t="s">
        <v>3641</v>
      </c>
      <c r="B746" s="34" t="s">
        <v>4566</v>
      </c>
      <c r="C746" s="34">
        <v>-96</v>
      </c>
      <c r="D746" s="34">
        <v>-86</v>
      </c>
      <c r="E746" s="34">
        <v>0</v>
      </c>
    </row>
    <row r="747" spans="1:5" ht="17" x14ac:dyDescent="0.2">
      <c r="A747" s="25" t="s">
        <v>55</v>
      </c>
      <c r="B747" s="34" t="s">
        <v>4567</v>
      </c>
      <c r="C747" s="34">
        <v>36.200000000000003</v>
      </c>
      <c r="D747" s="34">
        <v>2</v>
      </c>
      <c r="E747" s="34">
        <v>-6</v>
      </c>
    </row>
    <row r="748" spans="1:5" ht="17" x14ac:dyDescent="0.2">
      <c r="A748" s="25" t="s">
        <v>225</v>
      </c>
      <c r="B748" s="34" t="s">
        <v>4568</v>
      </c>
      <c r="C748" s="34">
        <v>104.6</v>
      </c>
      <c r="D748" s="34">
        <v>26</v>
      </c>
      <c r="E748" s="34">
        <v>-9</v>
      </c>
    </row>
    <row r="749" spans="1:5" ht="17" x14ac:dyDescent="0.2">
      <c r="A749" s="25" t="s">
        <v>88</v>
      </c>
      <c r="B749" s="34" t="s">
        <v>4569</v>
      </c>
      <c r="C749" s="34">
        <v>83.6</v>
      </c>
      <c r="D749" s="34">
        <v>12</v>
      </c>
      <c r="E749" s="34">
        <v>-3</v>
      </c>
    </row>
    <row r="750" spans="1:5" ht="17" x14ac:dyDescent="0.2">
      <c r="A750" s="25" t="s">
        <v>1727</v>
      </c>
      <c r="B750" s="34" t="s">
        <v>4570</v>
      </c>
      <c r="C750" s="34">
        <v>-60.5</v>
      </c>
      <c r="D750" s="34">
        <v>42.8</v>
      </c>
      <c r="E750" s="34">
        <v>1</v>
      </c>
    </row>
    <row r="751" spans="1:5" ht="17" x14ac:dyDescent="0.2">
      <c r="A751" s="25" t="s">
        <v>727</v>
      </c>
      <c r="B751" s="34" t="s">
        <v>4571</v>
      </c>
      <c r="C751" s="34">
        <v>-111.8</v>
      </c>
      <c r="D751" s="34">
        <v>-38</v>
      </c>
      <c r="E751" s="34">
        <v>-9</v>
      </c>
    </row>
    <row r="752" spans="1:5" ht="17" x14ac:dyDescent="0.2">
      <c r="A752" s="25" t="s">
        <v>730</v>
      </c>
      <c r="B752" s="34" t="s">
        <v>4572</v>
      </c>
      <c r="C752" s="34">
        <v>-29.7</v>
      </c>
      <c r="D752" s="34">
        <v>14</v>
      </c>
      <c r="E752" s="34">
        <v>2</v>
      </c>
    </row>
    <row r="753" spans="1:5" ht="17" x14ac:dyDescent="0.2">
      <c r="A753" s="25" t="s">
        <v>733</v>
      </c>
      <c r="B753" s="34" t="s">
        <v>4573</v>
      </c>
      <c r="C753" s="34">
        <v>59.9</v>
      </c>
      <c r="D753" s="34">
        <v>26</v>
      </c>
      <c r="E753" s="34">
        <v>-5</v>
      </c>
    </row>
    <row r="754" spans="1:5" ht="17" x14ac:dyDescent="0.2">
      <c r="A754" s="25" t="s">
        <v>736</v>
      </c>
      <c r="B754" s="34" t="s">
        <v>4574</v>
      </c>
      <c r="C754" s="34">
        <v>-38.299999999999997</v>
      </c>
      <c r="D754" s="34">
        <v>-15</v>
      </c>
      <c r="E754" s="34">
        <v>1</v>
      </c>
    </row>
    <row r="755" spans="1:5" ht="17" x14ac:dyDescent="0.2">
      <c r="A755" s="25" t="s">
        <v>739</v>
      </c>
      <c r="B755" s="34" t="s">
        <v>4575</v>
      </c>
      <c r="C755" s="34">
        <v>-24.7</v>
      </c>
      <c r="D755" s="34">
        <v>-12</v>
      </c>
      <c r="E755" s="34">
        <v>5</v>
      </c>
    </row>
    <row r="756" spans="1:5" ht="17" x14ac:dyDescent="0.2">
      <c r="A756" s="25" t="s">
        <v>207</v>
      </c>
      <c r="B756" s="34" t="s">
        <v>4576</v>
      </c>
      <c r="C756" s="34">
        <v>30.5</v>
      </c>
      <c r="D756" s="34">
        <v>18</v>
      </c>
      <c r="E756" s="34">
        <v>-5</v>
      </c>
    </row>
    <row r="757" spans="1:5" ht="17" x14ac:dyDescent="0.2">
      <c r="A757" s="25" t="s">
        <v>742</v>
      </c>
      <c r="B757" s="34" t="s">
        <v>4577</v>
      </c>
      <c r="C757" s="34">
        <v>-116</v>
      </c>
      <c r="D757" s="34">
        <v>-31</v>
      </c>
      <c r="E757" s="34">
        <v>-15</v>
      </c>
    </row>
    <row r="758" spans="1:5" ht="17" x14ac:dyDescent="0.2">
      <c r="A758" s="25" t="s">
        <v>745</v>
      </c>
      <c r="B758" s="34" t="s">
        <v>4578</v>
      </c>
      <c r="C758" s="34">
        <v>-60.3</v>
      </c>
      <c r="D758" s="34">
        <v>7</v>
      </c>
      <c r="E758" s="34">
        <v>2</v>
      </c>
    </row>
    <row r="759" spans="1:5" ht="17" x14ac:dyDescent="0.2">
      <c r="A759" s="25" t="s">
        <v>3609</v>
      </c>
      <c r="B759" s="34" t="s">
        <v>4579</v>
      </c>
      <c r="C759" s="34">
        <v>-187.6</v>
      </c>
      <c r="D759" s="34">
        <v>-31</v>
      </c>
      <c r="E759" s="34">
        <v>-1</v>
      </c>
    </row>
    <row r="760" spans="1:5" ht="17" x14ac:dyDescent="0.2">
      <c r="A760" s="25" t="s">
        <v>2576</v>
      </c>
      <c r="B760" s="34" t="s">
        <v>4580</v>
      </c>
      <c r="C760" s="34">
        <v>17.3</v>
      </c>
      <c r="D760" s="34">
        <v>42.7</v>
      </c>
      <c r="E760" s="34">
        <v>-2</v>
      </c>
    </row>
    <row r="761" spans="1:5" ht="17" x14ac:dyDescent="0.2">
      <c r="A761" s="25" t="s">
        <v>2237</v>
      </c>
      <c r="B761" s="34" t="s">
        <v>4581</v>
      </c>
      <c r="C761" s="34">
        <v>10.6</v>
      </c>
      <c r="D761" s="34">
        <v>31.3</v>
      </c>
      <c r="E761" s="34">
        <v>-9</v>
      </c>
    </row>
    <row r="762" spans="1:5" ht="17" x14ac:dyDescent="0.2">
      <c r="A762" s="25" t="s">
        <v>1613</v>
      </c>
      <c r="B762" s="34" t="s">
        <v>4582</v>
      </c>
      <c r="C762" s="34">
        <v>-83.4</v>
      </c>
      <c r="D762" s="34">
        <v>67.3</v>
      </c>
      <c r="E762" s="34">
        <v>-6</v>
      </c>
    </row>
    <row r="763" spans="1:5" ht="17" x14ac:dyDescent="0.2">
      <c r="A763" s="25" t="s">
        <v>1532</v>
      </c>
      <c r="B763" s="34" t="s">
        <v>4583</v>
      </c>
      <c r="C763" s="34">
        <v>-30.6</v>
      </c>
      <c r="D763" s="34">
        <v>29.2</v>
      </c>
      <c r="E763" s="34">
        <v>-5</v>
      </c>
    </row>
    <row r="764" spans="1:5" ht="17" x14ac:dyDescent="0.2">
      <c r="A764" s="25" t="s">
        <v>2213</v>
      </c>
      <c r="B764" s="34" t="s">
        <v>4584</v>
      </c>
      <c r="C764" s="34">
        <v>37.5</v>
      </c>
      <c r="D764" s="34">
        <v>35.9</v>
      </c>
      <c r="E764" s="34">
        <v>-6</v>
      </c>
    </row>
    <row r="765" spans="1:5" ht="17" x14ac:dyDescent="0.2">
      <c r="A765" s="25" t="s">
        <v>2264</v>
      </c>
      <c r="B765" s="34" t="s">
        <v>4585</v>
      </c>
      <c r="C765" s="34">
        <v>-3.8</v>
      </c>
      <c r="D765" s="34">
        <v>38.200000000000003</v>
      </c>
      <c r="E765" s="34">
        <v>2</v>
      </c>
    </row>
    <row r="766" spans="1:5" ht="17" x14ac:dyDescent="0.2">
      <c r="A766" s="25" t="s">
        <v>1910</v>
      </c>
      <c r="B766" s="34" t="s">
        <v>4586</v>
      </c>
      <c r="C766" s="34">
        <v>-80.900000000000006</v>
      </c>
      <c r="D766" s="34">
        <v>-14.4</v>
      </c>
      <c r="E766" s="34">
        <v>-14</v>
      </c>
    </row>
    <row r="767" spans="1:5" ht="17" x14ac:dyDescent="0.2">
      <c r="A767" s="25" t="s">
        <v>2240</v>
      </c>
      <c r="B767" s="34" t="s">
        <v>4587</v>
      </c>
      <c r="C767" s="34">
        <v>-6.4</v>
      </c>
      <c r="D767" s="34">
        <v>51.9</v>
      </c>
      <c r="E767" s="34">
        <v>-6</v>
      </c>
    </row>
    <row r="768" spans="1:5" ht="17" x14ac:dyDescent="0.2">
      <c r="A768" s="25" t="s">
        <v>1565</v>
      </c>
      <c r="B768" s="34" t="s">
        <v>4588</v>
      </c>
      <c r="C768" s="34">
        <v>-70.900000000000006</v>
      </c>
      <c r="D768" s="34">
        <v>34.6</v>
      </c>
      <c r="E768" s="34">
        <v>-6</v>
      </c>
    </row>
    <row r="769" spans="1:5" ht="17" x14ac:dyDescent="0.2">
      <c r="A769" s="25" t="s">
        <v>1616</v>
      </c>
      <c r="B769" s="34" t="s">
        <v>4589</v>
      </c>
      <c r="C769" s="34">
        <v>40.799999999999997</v>
      </c>
      <c r="D769" s="34">
        <v>34.6</v>
      </c>
      <c r="E769" s="34">
        <v>-6</v>
      </c>
    </row>
    <row r="770" spans="1:5" ht="17" x14ac:dyDescent="0.2">
      <c r="A770" s="25" t="s">
        <v>2009</v>
      </c>
      <c r="B770" s="34" t="s">
        <v>4590</v>
      </c>
      <c r="C770" s="34">
        <v>41.5</v>
      </c>
      <c r="D770" s="34">
        <v>48.2</v>
      </c>
      <c r="E770" s="34">
        <v>-4</v>
      </c>
    </row>
    <row r="771" spans="1:5" ht="17" x14ac:dyDescent="0.2">
      <c r="A771" s="25" t="s">
        <v>1916</v>
      </c>
      <c r="B771" s="34" t="s">
        <v>4591</v>
      </c>
      <c r="C771" s="34">
        <v>-33.6</v>
      </c>
      <c r="D771" s="34">
        <v>-68.900000000000006</v>
      </c>
      <c r="E771" s="34">
        <v>-15</v>
      </c>
    </row>
    <row r="772" spans="1:5" ht="17" x14ac:dyDescent="0.2">
      <c r="A772" s="25" t="s">
        <v>1439</v>
      </c>
      <c r="B772" s="34" t="s">
        <v>4592</v>
      </c>
      <c r="C772" s="34">
        <v>-14.2</v>
      </c>
      <c r="D772" s="34">
        <v>26.7</v>
      </c>
      <c r="E772" s="34">
        <v>3</v>
      </c>
    </row>
    <row r="773" spans="1:5" ht="17" x14ac:dyDescent="0.2">
      <c r="A773" s="25" t="s">
        <v>1799</v>
      </c>
      <c r="B773" s="34" t="s">
        <v>4593</v>
      </c>
      <c r="C773" s="34">
        <v>-24.2</v>
      </c>
      <c r="D773" s="34">
        <v>4.7</v>
      </c>
      <c r="E773" s="34">
        <v>-7</v>
      </c>
    </row>
    <row r="774" spans="1:5" ht="17" x14ac:dyDescent="0.2">
      <c r="A774" s="25" t="s">
        <v>2183</v>
      </c>
      <c r="B774" s="34" t="s">
        <v>4594</v>
      </c>
      <c r="C774" s="34">
        <v>39.799999999999997</v>
      </c>
      <c r="D774" s="34">
        <v>35.9</v>
      </c>
      <c r="E774" s="34">
        <v>2</v>
      </c>
    </row>
    <row r="775" spans="1:5" ht="17" x14ac:dyDescent="0.2">
      <c r="A775" s="25" t="s">
        <v>1859</v>
      </c>
      <c r="B775" s="34" t="s">
        <v>4595</v>
      </c>
      <c r="C775" s="34">
        <v>-73.2</v>
      </c>
      <c r="D775" s="34">
        <v>-22.6</v>
      </c>
      <c r="E775" s="34">
        <v>-15</v>
      </c>
    </row>
    <row r="776" spans="1:5" ht="17" x14ac:dyDescent="0.2">
      <c r="A776" s="25" t="s">
        <v>1646</v>
      </c>
      <c r="B776" s="34" t="s">
        <v>4596</v>
      </c>
      <c r="C776" s="34">
        <v>-25</v>
      </c>
      <c r="D776" s="34">
        <v>-0.8</v>
      </c>
      <c r="E776" s="34">
        <v>-4</v>
      </c>
    </row>
    <row r="777" spans="1:5" ht="17" x14ac:dyDescent="0.2">
      <c r="A777" s="25" t="s">
        <v>2189</v>
      </c>
      <c r="B777" s="34" t="s">
        <v>4597</v>
      </c>
      <c r="C777" s="34">
        <v>10.199999999999999</v>
      </c>
      <c r="D777" s="34">
        <v>-53.4</v>
      </c>
      <c r="E777" s="34">
        <v>-16</v>
      </c>
    </row>
    <row r="778" spans="1:5" ht="17" x14ac:dyDescent="0.2">
      <c r="A778" s="25" t="s">
        <v>1919</v>
      </c>
      <c r="B778" s="34" t="s">
        <v>4598</v>
      </c>
      <c r="C778" s="34">
        <v>-10</v>
      </c>
      <c r="D778" s="34">
        <v>29.2</v>
      </c>
      <c r="E778" s="34">
        <v>-12</v>
      </c>
    </row>
    <row r="779" spans="1:5" ht="17" x14ac:dyDescent="0.2">
      <c r="A779" s="25" t="s">
        <v>1622</v>
      </c>
      <c r="B779" s="34" t="s">
        <v>4599</v>
      </c>
      <c r="C779" s="34">
        <v>-62.9</v>
      </c>
      <c r="D779" s="34">
        <v>26.5</v>
      </c>
      <c r="E779" s="34">
        <v>-1</v>
      </c>
    </row>
    <row r="780" spans="1:5" ht="17" x14ac:dyDescent="0.2">
      <c r="A780" s="25" t="s">
        <v>1763</v>
      </c>
      <c r="B780" s="34" t="s">
        <v>4600</v>
      </c>
      <c r="C780" s="34">
        <v>26.8</v>
      </c>
      <c r="D780" s="34">
        <v>15.6</v>
      </c>
      <c r="E780" s="34">
        <v>0</v>
      </c>
    </row>
    <row r="781" spans="1:5" ht="17" x14ac:dyDescent="0.2">
      <c r="A781" s="25" t="s">
        <v>2438</v>
      </c>
      <c r="B781" s="34" t="s">
        <v>4601</v>
      </c>
      <c r="C781" s="34">
        <v>24</v>
      </c>
      <c r="D781" s="34">
        <v>40.5</v>
      </c>
      <c r="E781" s="34">
        <v>-4</v>
      </c>
    </row>
    <row r="782" spans="1:5" ht="17" x14ac:dyDescent="0.2">
      <c r="A782" s="25" t="s">
        <v>2030</v>
      </c>
      <c r="B782" s="34" t="s">
        <v>4602</v>
      </c>
      <c r="C782" s="34">
        <v>-4.0999999999999996</v>
      </c>
      <c r="D782" s="34">
        <v>49.6</v>
      </c>
      <c r="E782" s="34">
        <v>10</v>
      </c>
    </row>
    <row r="783" spans="1:5" ht="17" x14ac:dyDescent="0.2">
      <c r="A783" s="25" t="s">
        <v>1775</v>
      </c>
      <c r="B783" s="34" t="s">
        <v>4603</v>
      </c>
      <c r="C783" s="34">
        <v>-10</v>
      </c>
      <c r="D783" s="34">
        <v>37.4</v>
      </c>
      <c r="E783" s="34">
        <v>-3</v>
      </c>
    </row>
    <row r="784" spans="1:5" ht="17" x14ac:dyDescent="0.2">
      <c r="A784" s="25" t="s">
        <v>2531</v>
      </c>
      <c r="B784" s="34" t="s">
        <v>4604</v>
      </c>
      <c r="C784" s="34">
        <v>26.5</v>
      </c>
      <c r="D784" s="34">
        <v>1.5</v>
      </c>
      <c r="E784" s="34">
        <v>-12</v>
      </c>
    </row>
    <row r="785" spans="1:5" ht="17" x14ac:dyDescent="0.2">
      <c r="A785" s="25" t="s">
        <v>2348</v>
      </c>
      <c r="B785" s="34" t="s">
        <v>4605</v>
      </c>
      <c r="C785" s="34">
        <v>1.8</v>
      </c>
      <c r="D785" s="34">
        <v>51.9</v>
      </c>
      <c r="E785" s="34">
        <v>2</v>
      </c>
    </row>
    <row r="786" spans="1:5" ht="17" x14ac:dyDescent="0.2">
      <c r="A786" s="25" t="s">
        <v>1730</v>
      </c>
      <c r="B786" s="34" t="s">
        <v>4606</v>
      </c>
      <c r="C786" s="34">
        <v>-188.1</v>
      </c>
      <c r="D786" s="34">
        <v>-63.4</v>
      </c>
      <c r="E786" s="34">
        <v>-6</v>
      </c>
    </row>
    <row r="787" spans="1:5" ht="17" x14ac:dyDescent="0.2">
      <c r="A787" s="25" t="s">
        <v>2222</v>
      </c>
      <c r="B787" s="34" t="s">
        <v>4607</v>
      </c>
      <c r="C787" s="34">
        <v>43.8</v>
      </c>
      <c r="D787" s="34">
        <v>35.9</v>
      </c>
      <c r="E787" s="34">
        <v>-2</v>
      </c>
    </row>
    <row r="788" spans="1:5" ht="17" x14ac:dyDescent="0.2">
      <c r="A788" s="25" t="s">
        <v>2588</v>
      </c>
      <c r="B788" s="34" t="s">
        <v>4608</v>
      </c>
      <c r="C788" s="34">
        <v>-64.2</v>
      </c>
      <c r="D788" s="34">
        <v>-3.5</v>
      </c>
      <c r="E788" s="34">
        <v>-13</v>
      </c>
    </row>
    <row r="789" spans="1:5" ht="17" x14ac:dyDescent="0.2">
      <c r="A789" s="25" t="s">
        <v>2006</v>
      </c>
      <c r="B789" s="34" t="s">
        <v>4609</v>
      </c>
      <c r="C789" s="34">
        <v>-70.2</v>
      </c>
      <c r="D789" s="34">
        <v>26.5</v>
      </c>
      <c r="E789" s="34">
        <v>-7</v>
      </c>
    </row>
    <row r="790" spans="1:5" ht="17" x14ac:dyDescent="0.2">
      <c r="A790" s="25" t="s">
        <v>1433</v>
      </c>
      <c r="B790" s="34" t="s">
        <v>4610</v>
      </c>
      <c r="C790" s="34">
        <v>-7.4</v>
      </c>
      <c r="D790" s="34">
        <v>53.7</v>
      </c>
      <c r="E790" s="34">
        <v>-4</v>
      </c>
    </row>
    <row r="791" spans="1:5" ht="17" x14ac:dyDescent="0.2">
      <c r="A791" s="25" t="s">
        <v>2099</v>
      </c>
      <c r="B791" s="34" t="s">
        <v>4611</v>
      </c>
      <c r="C791" s="34">
        <v>49.8</v>
      </c>
      <c r="D791" s="34">
        <v>47.3</v>
      </c>
      <c r="E791" s="34">
        <v>1</v>
      </c>
    </row>
    <row r="792" spans="1:5" ht="17" x14ac:dyDescent="0.2">
      <c r="A792" s="25" t="s">
        <v>2126</v>
      </c>
      <c r="B792" s="34" t="s">
        <v>4612</v>
      </c>
      <c r="C792" s="34">
        <v>64.400000000000006</v>
      </c>
      <c r="D792" s="34">
        <v>74.8</v>
      </c>
      <c r="E792" s="34">
        <v>-2</v>
      </c>
    </row>
    <row r="793" spans="1:5" ht="17" x14ac:dyDescent="0.2">
      <c r="A793" s="25" t="s">
        <v>2426</v>
      </c>
      <c r="B793" s="34" t="s">
        <v>4613</v>
      </c>
      <c r="C793" s="34">
        <v>52.2</v>
      </c>
      <c r="D793" s="34">
        <v>42.7</v>
      </c>
      <c r="E793" s="34">
        <v>-4</v>
      </c>
    </row>
    <row r="794" spans="1:5" ht="17" x14ac:dyDescent="0.2">
      <c r="A794" s="25" t="s">
        <v>2582</v>
      </c>
      <c r="B794" s="34" t="s">
        <v>4614</v>
      </c>
      <c r="C794" s="34">
        <v>-18.3</v>
      </c>
      <c r="D794" s="34">
        <v>45</v>
      </c>
      <c r="E794" s="34">
        <v>3</v>
      </c>
    </row>
    <row r="795" spans="1:5" ht="17" x14ac:dyDescent="0.2">
      <c r="A795" s="25" t="s">
        <v>2306</v>
      </c>
      <c r="B795" s="34" t="s">
        <v>4615</v>
      </c>
      <c r="C795" s="34">
        <v>-65.400000000000006</v>
      </c>
      <c r="D795" s="34">
        <v>47.3</v>
      </c>
      <c r="E795" s="34">
        <v>4</v>
      </c>
    </row>
    <row r="796" spans="1:5" ht="17" x14ac:dyDescent="0.2">
      <c r="A796" s="25" t="s">
        <v>2138</v>
      </c>
      <c r="B796" s="34" t="s">
        <v>4616</v>
      </c>
      <c r="C796" s="34">
        <v>36.1</v>
      </c>
      <c r="D796" s="34">
        <v>67.900000000000006</v>
      </c>
      <c r="E796" s="34">
        <v>-2</v>
      </c>
    </row>
    <row r="797" spans="1:5" ht="17" x14ac:dyDescent="0.2">
      <c r="A797" s="25" t="s">
        <v>2519</v>
      </c>
      <c r="B797" s="34" t="s">
        <v>4617</v>
      </c>
      <c r="C797" s="34">
        <v>54.3</v>
      </c>
      <c r="D797" s="34">
        <v>40.5</v>
      </c>
      <c r="E797" s="34">
        <v>-3</v>
      </c>
    </row>
    <row r="798" spans="1:5" ht="17" x14ac:dyDescent="0.2">
      <c r="A798" s="25" t="s">
        <v>2351</v>
      </c>
      <c r="B798" s="34" t="s">
        <v>4618</v>
      </c>
      <c r="C798" s="34">
        <v>-2.5</v>
      </c>
      <c r="D798" s="34">
        <v>26.7</v>
      </c>
      <c r="E798" s="34">
        <v>4</v>
      </c>
    </row>
    <row r="799" spans="1:5" ht="17" x14ac:dyDescent="0.2">
      <c r="A799" s="25" t="s">
        <v>1934</v>
      </c>
      <c r="B799" s="34" t="s">
        <v>4619</v>
      </c>
      <c r="C799" s="34">
        <v>-20.7</v>
      </c>
      <c r="D799" s="34">
        <v>18.3</v>
      </c>
      <c r="E799" s="34">
        <v>-9</v>
      </c>
    </row>
    <row r="800" spans="1:5" ht="17" x14ac:dyDescent="0.2">
      <c r="A800" s="25" t="s">
        <v>1970</v>
      </c>
      <c r="B800" s="34" t="s">
        <v>4620</v>
      </c>
      <c r="C800" s="34">
        <v>46.8</v>
      </c>
      <c r="D800" s="34">
        <v>59.1</v>
      </c>
      <c r="E800" s="34">
        <v>-4</v>
      </c>
    </row>
    <row r="801" spans="1:5" ht="17" x14ac:dyDescent="0.2">
      <c r="A801" s="25" t="s">
        <v>2516</v>
      </c>
      <c r="B801" s="34" t="s">
        <v>4621</v>
      </c>
      <c r="C801" s="34">
        <v>30.3</v>
      </c>
      <c r="D801" s="34">
        <v>35.9</v>
      </c>
      <c r="E801" s="34">
        <v>-4</v>
      </c>
    </row>
    <row r="802" spans="1:5" ht="17" x14ac:dyDescent="0.2">
      <c r="A802" s="25" t="s">
        <v>2225</v>
      </c>
      <c r="B802" s="34" t="s">
        <v>4622</v>
      </c>
      <c r="C802" s="34">
        <v>-3</v>
      </c>
      <c r="D802" s="34">
        <v>31.3</v>
      </c>
      <c r="E802" s="34">
        <v>-6</v>
      </c>
    </row>
    <row r="803" spans="1:5" ht="17" x14ac:dyDescent="0.2">
      <c r="A803" s="25" t="s">
        <v>1508</v>
      </c>
      <c r="B803" s="34" t="s">
        <v>4623</v>
      </c>
      <c r="C803" s="34">
        <v>-13.8</v>
      </c>
      <c r="D803" s="34">
        <v>29.2</v>
      </c>
      <c r="E803" s="34">
        <v>-10</v>
      </c>
    </row>
    <row r="804" spans="1:5" ht="17" x14ac:dyDescent="0.2">
      <c r="A804" s="25" t="s">
        <v>2513</v>
      </c>
      <c r="B804" s="34" t="s">
        <v>4624</v>
      </c>
      <c r="C804" s="34">
        <v>-59</v>
      </c>
      <c r="D804" s="34">
        <v>33.6</v>
      </c>
      <c r="E804" s="34">
        <v>-7</v>
      </c>
    </row>
    <row r="805" spans="1:5" ht="17" x14ac:dyDescent="0.2">
      <c r="A805" s="25" t="s">
        <v>2510</v>
      </c>
      <c r="B805" s="34" t="s">
        <v>4625</v>
      </c>
      <c r="C805" s="34">
        <v>16.8</v>
      </c>
      <c r="D805" s="34">
        <v>-7.6</v>
      </c>
      <c r="E805" s="34">
        <v>-3</v>
      </c>
    </row>
    <row r="806" spans="1:5" ht="17" x14ac:dyDescent="0.2">
      <c r="A806" s="25" t="s">
        <v>2102</v>
      </c>
      <c r="B806" s="34" t="s">
        <v>4626</v>
      </c>
      <c r="C806" s="34">
        <v>10.4</v>
      </c>
      <c r="D806" s="34">
        <v>8.4</v>
      </c>
      <c r="E806" s="34">
        <v>-1</v>
      </c>
    </row>
    <row r="807" spans="1:5" ht="17" x14ac:dyDescent="0.2">
      <c r="A807" s="25" t="s">
        <v>2186</v>
      </c>
      <c r="B807" s="34" t="s">
        <v>4627</v>
      </c>
      <c r="C807" s="34">
        <v>48.3</v>
      </c>
      <c r="D807" s="34">
        <v>22.1</v>
      </c>
      <c r="E807" s="34">
        <v>-18</v>
      </c>
    </row>
    <row r="808" spans="1:5" ht="17" x14ac:dyDescent="0.2">
      <c r="A808" s="25" t="s">
        <v>2507</v>
      </c>
      <c r="B808" s="34" t="s">
        <v>4628</v>
      </c>
      <c r="C808" s="34">
        <v>11.1</v>
      </c>
      <c r="D808" s="34">
        <v>17.600000000000001</v>
      </c>
      <c r="E808" s="34">
        <v>-3</v>
      </c>
    </row>
    <row r="809" spans="1:5" ht="17" x14ac:dyDescent="0.2">
      <c r="A809" s="25" t="s">
        <v>1610</v>
      </c>
      <c r="B809" s="34" t="s">
        <v>4629</v>
      </c>
      <c r="C809" s="34">
        <v>-80.5</v>
      </c>
      <c r="D809" s="34">
        <v>23.7</v>
      </c>
      <c r="E809" s="34">
        <v>-7</v>
      </c>
    </row>
    <row r="810" spans="1:5" ht="17" x14ac:dyDescent="0.2">
      <c r="A810" s="25" t="s">
        <v>2252</v>
      </c>
      <c r="B810" s="34" t="s">
        <v>4630</v>
      </c>
      <c r="C810" s="34">
        <v>67.599999999999994</v>
      </c>
      <c r="D810" s="34">
        <v>35.9</v>
      </c>
      <c r="E810" s="34">
        <v>1</v>
      </c>
    </row>
    <row r="811" spans="1:5" ht="17" x14ac:dyDescent="0.2">
      <c r="A811" s="25" t="s">
        <v>2540</v>
      </c>
      <c r="B811" s="34" t="s">
        <v>4631</v>
      </c>
      <c r="C811" s="34">
        <v>37.299999999999997</v>
      </c>
      <c r="D811" s="34">
        <v>47.3</v>
      </c>
      <c r="E811" s="34">
        <v>-4</v>
      </c>
    </row>
    <row r="812" spans="1:5" ht="17" x14ac:dyDescent="0.2">
      <c r="A812" s="25" t="s">
        <v>1898</v>
      </c>
      <c r="B812" s="34" t="s">
        <v>4632</v>
      </c>
      <c r="C812" s="34">
        <v>-66.400000000000006</v>
      </c>
      <c r="D812" s="34">
        <v>15.6</v>
      </c>
      <c r="E812" s="34">
        <v>-3</v>
      </c>
    </row>
    <row r="813" spans="1:5" ht="17" x14ac:dyDescent="0.2">
      <c r="A813" s="25" t="s">
        <v>2129</v>
      </c>
      <c r="B813" s="34" t="s">
        <v>4633</v>
      </c>
      <c r="C813" s="34">
        <v>2.8</v>
      </c>
      <c r="D813" s="34">
        <v>15.3</v>
      </c>
      <c r="E813" s="34">
        <v>-2</v>
      </c>
    </row>
    <row r="814" spans="1:5" ht="17" x14ac:dyDescent="0.2">
      <c r="A814" s="25" t="s">
        <v>2591</v>
      </c>
      <c r="B814" s="34" t="s">
        <v>4634</v>
      </c>
      <c r="C814" s="34">
        <v>35</v>
      </c>
      <c r="D814" s="34">
        <v>40.5</v>
      </c>
      <c r="E814" s="34">
        <v>-3</v>
      </c>
    </row>
    <row r="815" spans="1:5" ht="17" x14ac:dyDescent="0.2">
      <c r="A815" s="25" t="s">
        <v>1466</v>
      </c>
      <c r="B815" s="34" t="s">
        <v>4635</v>
      </c>
      <c r="C815" s="34">
        <v>39.6</v>
      </c>
      <c r="D815" s="34">
        <v>26.5</v>
      </c>
      <c r="E815" s="34">
        <v>6</v>
      </c>
    </row>
    <row r="816" spans="1:5" ht="17" x14ac:dyDescent="0.2">
      <c r="A816" s="25" t="s">
        <v>2150</v>
      </c>
      <c r="B816" s="34" t="s">
        <v>4636</v>
      </c>
      <c r="C816" s="34">
        <v>-34.4</v>
      </c>
      <c r="D816" s="34">
        <v>19.8</v>
      </c>
      <c r="E816" s="34">
        <v>0</v>
      </c>
    </row>
    <row r="817" spans="1:5" ht="17" x14ac:dyDescent="0.2">
      <c r="A817" s="25" t="s">
        <v>1442</v>
      </c>
      <c r="B817" s="34" t="s">
        <v>4637</v>
      </c>
      <c r="C817" s="34">
        <v>9.6</v>
      </c>
      <c r="D817" s="34">
        <v>17.600000000000001</v>
      </c>
      <c r="E817" s="34">
        <v>-2</v>
      </c>
    </row>
    <row r="818" spans="1:5" ht="17" x14ac:dyDescent="0.2">
      <c r="A818" s="25" t="s">
        <v>1922</v>
      </c>
      <c r="B818" s="34" t="s">
        <v>4638</v>
      </c>
      <c r="C818" s="34">
        <v>-61.7</v>
      </c>
      <c r="D818" s="34">
        <v>-25.3</v>
      </c>
      <c r="E818" s="34">
        <v>-10</v>
      </c>
    </row>
    <row r="819" spans="1:5" ht="17" x14ac:dyDescent="0.2">
      <c r="A819" s="25" t="s">
        <v>2393</v>
      </c>
      <c r="B819" s="34" t="s">
        <v>4639</v>
      </c>
      <c r="C819" s="34">
        <v>40.799999999999997</v>
      </c>
      <c r="D819" s="34">
        <v>29</v>
      </c>
      <c r="E819" s="34">
        <v>1</v>
      </c>
    </row>
    <row r="820" spans="1:5" ht="17" x14ac:dyDescent="0.2">
      <c r="A820" s="25" t="s">
        <v>1436</v>
      </c>
      <c r="B820" s="34" t="s">
        <v>4640</v>
      </c>
      <c r="C820" s="34">
        <v>-1.6</v>
      </c>
      <c r="D820" s="34">
        <v>31.9</v>
      </c>
      <c r="E820" s="34">
        <v>-5</v>
      </c>
    </row>
    <row r="821" spans="1:5" ht="17" x14ac:dyDescent="0.2">
      <c r="A821" s="25" t="s">
        <v>2171</v>
      </c>
      <c r="B821" s="34" t="s">
        <v>4641</v>
      </c>
      <c r="C821" s="34">
        <v>-4.5999999999999996</v>
      </c>
      <c r="D821" s="34">
        <v>22.1</v>
      </c>
      <c r="E821" s="34">
        <v>-1</v>
      </c>
    </row>
    <row r="822" spans="1:5" ht="17" x14ac:dyDescent="0.2">
      <c r="A822" s="25" t="s">
        <v>2174</v>
      </c>
      <c r="B822" s="34" t="s">
        <v>4642</v>
      </c>
      <c r="C822" s="34">
        <v>-37.799999999999997</v>
      </c>
      <c r="D822" s="34">
        <v>56.5</v>
      </c>
      <c r="E822" s="34">
        <v>1</v>
      </c>
    </row>
    <row r="823" spans="1:5" ht="17" x14ac:dyDescent="0.2">
      <c r="A823" s="25" t="s">
        <v>1553</v>
      </c>
      <c r="B823" s="34" t="s">
        <v>4643</v>
      </c>
      <c r="C823" s="34">
        <v>-8</v>
      </c>
      <c r="D823" s="34">
        <v>40.1</v>
      </c>
      <c r="E823" s="34">
        <v>-7</v>
      </c>
    </row>
    <row r="824" spans="1:5" ht="17" x14ac:dyDescent="0.2">
      <c r="A824" s="25" t="s">
        <v>2141</v>
      </c>
      <c r="B824" s="34" t="s">
        <v>4644</v>
      </c>
      <c r="C824" s="34">
        <v>-17.100000000000001</v>
      </c>
      <c r="D824" s="34">
        <v>33.6</v>
      </c>
      <c r="E824" s="34">
        <v>-2</v>
      </c>
    </row>
    <row r="825" spans="1:5" ht="17" x14ac:dyDescent="0.2">
      <c r="A825" s="25" t="s">
        <v>2144</v>
      </c>
      <c r="B825" s="34" t="s">
        <v>4645</v>
      </c>
      <c r="C825" s="34">
        <v>36.200000000000003</v>
      </c>
      <c r="D825" s="34">
        <v>63.4</v>
      </c>
      <c r="E825" s="34">
        <v>-2</v>
      </c>
    </row>
    <row r="826" spans="1:5" ht="17" x14ac:dyDescent="0.2">
      <c r="A826" s="25" t="s">
        <v>2081</v>
      </c>
      <c r="B826" s="34" t="s">
        <v>4646</v>
      </c>
      <c r="C826" s="34">
        <v>-16.399999999999999</v>
      </c>
      <c r="D826" s="34">
        <v>15.3</v>
      </c>
      <c r="E826" s="34">
        <v>11</v>
      </c>
    </row>
    <row r="827" spans="1:5" ht="17" x14ac:dyDescent="0.2">
      <c r="A827" s="25" t="s">
        <v>2120</v>
      </c>
      <c r="B827" s="34" t="s">
        <v>4647</v>
      </c>
      <c r="C827" s="34">
        <v>29.2</v>
      </c>
      <c r="D827" s="34">
        <v>45</v>
      </c>
      <c r="E827" s="34">
        <v>6</v>
      </c>
    </row>
    <row r="828" spans="1:5" ht="17" x14ac:dyDescent="0.2">
      <c r="A828" s="25" t="s">
        <v>2195</v>
      </c>
      <c r="B828" s="34" t="s">
        <v>4648</v>
      </c>
      <c r="C828" s="34">
        <v>29.9</v>
      </c>
      <c r="D828" s="34">
        <v>8.4</v>
      </c>
      <c r="E828" s="34">
        <v>-5</v>
      </c>
    </row>
    <row r="829" spans="1:5" ht="17" x14ac:dyDescent="0.2">
      <c r="A829" s="25" t="s">
        <v>2024</v>
      </c>
      <c r="B829" s="34" t="s">
        <v>4649</v>
      </c>
      <c r="C829" s="34">
        <v>42.9</v>
      </c>
      <c r="D829" s="34">
        <v>15.3</v>
      </c>
      <c r="E829" s="34">
        <v>11</v>
      </c>
    </row>
    <row r="830" spans="1:5" ht="17" x14ac:dyDescent="0.2">
      <c r="A830" s="25" t="s">
        <v>1619</v>
      </c>
      <c r="B830" s="34" t="s">
        <v>4650</v>
      </c>
      <c r="C830" s="34">
        <v>57.8</v>
      </c>
      <c r="D830" s="34">
        <v>-6.2</v>
      </c>
      <c r="E830" s="34">
        <v>10</v>
      </c>
    </row>
    <row r="831" spans="1:5" ht="17" x14ac:dyDescent="0.2">
      <c r="A831" s="25" t="s">
        <v>1841</v>
      </c>
      <c r="B831" s="34" t="s">
        <v>4651</v>
      </c>
      <c r="C831" s="34">
        <v>33.200000000000003</v>
      </c>
      <c r="D831" s="34">
        <v>-38.9</v>
      </c>
      <c r="E831" s="34">
        <v>-6</v>
      </c>
    </row>
    <row r="832" spans="1:5" ht="17" x14ac:dyDescent="0.2">
      <c r="A832" s="25" t="s">
        <v>1481</v>
      </c>
      <c r="B832" s="34" t="s">
        <v>4652</v>
      </c>
      <c r="C832" s="34">
        <v>-64.2</v>
      </c>
      <c r="D832" s="34">
        <v>-6.2</v>
      </c>
      <c r="E832" s="34">
        <v>-2</v>
      </c>
    </row>
    <row r="833" spans="1:5" ht="17" x14ac:dyDescent="0.2">
      <c r="A833" s="25" t="s">
        <v>1958</v>
      </c>
      <c r="B833" s="34" t="s">
        <v>4653</v>
      </c>
      <c r="C833" s="34">
        <v>15.5</v>
      </c>
      <c r="D833" s="34">
        <v>31.9</v>
      </c>
      <c r="E833" s="34">
        <v>-6</v>
      </c>
    </row>
    <row r="834" spans="1:5" ht="17" x14ac:dyDescent="0.2">
      <c r="A834" s="25" t="s">
        <v>1889</v>
      </c>
      <c r="B834" s="34" t="s">
        <v>4654</v>
      </c>
      <c r="C834" s="34">
        <v>-43.6</v>
      </c>
      <c r="D834" s="34">
        <v>48.2</v>
      </c>
      <c r="E834" s="34">
        <v>-8</v>
      </c>
    </row>
    <row r="835" spans="1:5" ht="17" x14ac:dyDescent="0.2">
      <c r="A835" s="25" t="s">
        <v>2210</v>
      </c>
      <c r="B835" s="34" t="s">
        <v>4655</v>
      </c>
      <c r="C835" s="34">
        <v>18.899999999999999</v>
      </c>
      <c r="D835" s="34">
        <v>49.6</v>
      </c>
      <c r="E835" s="34">
        <v>1</v>
      </c>
    </row>
    <row r="836" spans="1:5" ht="17" x14ac:dyDescent="0.2">
      <c r="A836" s="25" t="s">
        <v>1721</v>
      </c>
      <c r="B836" s="34" t="s">
        <v>4656</v>
      </c>
      <c r="C836" s="34">
        <v>-0.4</v>
      </c>
      <c r="D836" s="34">
        <v>51</v>
      </c>
      <c r="E836" s="34">
        <v>-5</v>
      </c>
    </row>
    <row r="837" spans="1:5" ht="17" x14ac:dyDescent="0.2">
      <c r="A837" s="25" t="s">
        <v>1835</v>
      </c>
      <c r="B837" s="34" t="s">
        <v>4657</v>
      </c>
      <c r="C837" s="34">
        <v>-14.8</v>
      </c>
      <c r="D837" s="34">
        <v>-0.8</v>
      </c>
      <c r="E837" s="34">
        <v>-7</v>
      </c>
    </row>
    <row r="838" spans="1:5" ht="17" x14ac:dyDescent="0.2">
      <c r="A838" s="25" t="s">
        <v>1649</v>
      </c>
      <c r="B838" s="34" t="s">
        <v>4658</v>
      </c>
      <c r="C838" s="34">
        <v>68.900000000000006</v>
      </c>
      <c r="D838" s="34">
        <v>15.6</v>
      </c>
      <c r="E838" s="34">
        <v>-3</v>
      </c>
    </row>
    <row r="839" spans="1:5" ht="17" x14ac:dyDescent="0.2">
      <c r="A839" s="25" t="s">
        <v>2192</v>
      </c>
      <c r="B839" s="34" t="s">
        <v>4659</v>
      </c>
      <c r="C839" s="34">
        <v>-73.599999999999994</v>
      </c>
      <c r="D839" s="34">
        <v>-5.3</v>
      </c>
      <c r="E839" s="34">
        <v>-12</v>
      </c>
    </row>
    <row r="840" spans="1:5" ht="17" x14ac:dyDescent="0.2">
      <c r="A840" s="25" t="s">
        <v>2042</v>
      </c>
      <c r="B840" s="34" t="s">
        <v>4660</v>
      </c>
      <c r="C840" s="34">
        <v>30.6</v>
      </c>
      <c r="D840" s="34">
        <v>15.3</v>
      </c>
      <c r="E840" s="34">
        <v>13</v>
      </c>
    </row>
    <row r="841" spans="1:5" ht="17" x14ac:dyDescent="0.2">
      <c r="A841" s="25" t="s">
        <v>2051</v>
      </c>
      <c r="B841" s="34" t="s">
        <v>4661</v>
      </c>
      <c r="C841" s="34">
        <v>30.8</v>
      </c>
      <c r="D841" s="34">
        <v>45</v>
      </c>
      <c r="E841" s="34">
        <v>1</v>
      </c>
    </row>
    <row r="842" spans="1:5" ht="17" x14ac:dyDescent="0.2">
      <c r="A842" s="25" t="s">
        <v>1781</v>
      </c>
      <c r="B842" s="34" t="s">
        <v>4662</v>
      </c>
      <c r="C842" s="34">
        <v>-9.3000000000000007</v>
      </c>
      <c r="D842" s="34">
        <v>21</v>
      </c>
      <c r="E842" s="34">
        <v>0</v>
      </c>
    </row>
    <row r="843" spans="1:5" ht="17" x14ac:dyDescent="0.2">
      <c r="A843" s="25" t="s">
        <v>1802</v>
      </c>
      <c r="B843" s="34" t="s">
        <v>4663</v>
      </c>
      <c r="C843" s="34">
        <v>-51.3</v>
      </c>
      <c r="D843" s="34">
        <v>-36.200000000000003</v>
      </c>
      <c r="E843" s="34">
        <v>0</v>
      </c>
    </row>
    <row r="844" spans="1:5" ht="17" x14ac:dyDescent="0.2">
      <c r="A844" s="25" t="s">
        <v>1475</v>
      </c>
      <c r="B844" s="34" t="s">
        <v>4664</v>
      </c>
      <c r="C844" s="34">
        <v>-26.8</v>
      </c>
      <c r="D844" s="34">
        <v>15.6</v>
      </c>
      <c r="E844" s="34">
        <v>3</v>
      </c>
    </row>
    <row r="845" spans="1:5" ht="17" x14ac:dyDescent="0.2">
      <c r="A845" s="25" t="s">
        <v>1478</v>
      </c>
      <c r="B845" s="34" t="s">
        <v>4665</v>
      </c>
      <c r="C845" s="34">
        <v>-24.4</v>
      </c>
      <c r="D845" s="34">
        <v>29.2</v>
      </c>
      <c r="E845" s="34">
        <v>1</v>
      </c>
    </row>
    <row r="846" spans="1:5" ht="17" x14ac:dyDescent="0.2">
      <c r="A846" s="25" t="s">
        <v>2312</v>
      </c>
      <c r="B846" s="34" t="s">
        <v>4666</v>
      </c>
      <c r="C846" s="34">
        <v>-28.2</v>
      </c>
      <c r="D846" s="34">
        <v>22.1</v>
      </c>
      <c r="E846" s="34">
        <v>7</v>
      </c>
    </row>
    <row r="847" spans="1:5" ht="17" x14ac:dyDescent="0.2">
      <c r="A847" s="25" t="s">
        <v>2084</v>
      </c>
      <c r="B847" s="34" t="s">
        <v>4667</v>
      </c>
      <c r="C847" s="34">
        <v>-7.4</v>
      </c>
      <c r="D847" s="34">
        <v>54.2</v>
      </c>
      <c r="E847" s="34">
        <v>9</v>
      </c>
    </row>
    <row r="848" spans="1:5" ht="17" x14ac:dyDescent="0.2">
      <c r="A848" s="25" t="s">
        <v>2123</v>
      </c>
      <c r="B848" s="34" t="s">
        <v>4668</v>
      </c>
      <c r="C848" s="34">
        <v>49.8</v>
      </c>
      <c r="D848" s="34">
        <v>29</v>
      </c>
      <c r="E848" s="34">
        <v>21</v>
      </c>
    </row>
    <row r="849" spans="1:5" ht="17" x14ac:dyDescent="0.2">
      <c r="A849" s="25" t="s">
        <v>1748</v>
      </c>
      <c r="B849" s="34" t="s">
        <v>4669</v>
      </c>
      <c r="C849" s="34">
        <v>-71.5</v>
      </c>
      <c r="D849" s="34">
        <v>-44.4</v>
      </c>
      <c r="E849" s="34">
        <v>-5</v>
      </c>
    </row>
    <row r="850" spans="1:5" ht="17" x14ac:dyDescent="0.2">
      <c r="A850" s="25" t="s">
        <v>1925</v>
      </c>
      <c r="B850" s="34" t="s">
        <v>4670</v>
      </c>
      <c r="C850" s="34">
        <v>43.2</v>
      </c>
      <c r="D850" s="34">
        <v>34.6</v>
      </c>
      <c r="E850" s="34">
        <v>-6</v>
      </c>
    </row>
    <row r="851" spans="1:5" ht="17" x14ac:dyDescent="0.2">
      <c r="A851" s="25" t="s">
        <v>2498</v>
      </c>
      <c r="B851" s="34" t="s">
        <v>4671</v>
      </c>
      <c r="C851" s="34">
        <v>40.799999999999997</v>
      </c>
      <c r="D851" s="34">
        <v>1.5</v>
      </c>
      <c r="E851" s="34">
        <v>2</v>
      </c>
    </row>
    <row r="852" spans="1:5" ht="17" x14ac:dyDescent="0.2">
      <c r="A852" s="25" t="s">
        <v>2180</v>
      </c>
      <c r="B852" s="34" t="s">
        <v>4672</v>
      </c>
      <c r="C852" s="34">
        <v>5.8</v>
      </c>
      <c r="D852" s="34">
        <v>35.9</v>
      </c>
      <c r="E852" s="34">
        <v>-1</v>
      </c>
    </row>
    <row r="853" spans="1:5" ht="17" x14ac:dyDescent="0.2">
      <c r="A853" s="25" t="s">
        <v>2198</v>
      </c>
      <c r="B853" s="34" t="s">
        <v>4673</v>
      </c>
      <c r="C853" s="34">
        <v>30.1</v>
      </c>
      <c r="D853" s="34">
        <v>40.5</v>
      </c>
      <c r="E853" s="34">
        <v>-7</v>
      </c>
    </row>
    <row r="854" spans="1:5" ht="17" x14ac:dyDescent="0.2">
      <c r="A854" s="25" t="s">
        <v>1484</v>
      </c>
      <c r="B854" s="34" t="s">
        <v>4674</v>
      </c>
      <c r="C854" s="34">
        <v>-18.8</v>
      </c>
      <c r="D854" s="34">
        <v>-3.5</v>
      </c>
      <c r="E854" s="34">
        <v>-1</v>
      </c>
    </row>
    <row r="855" spans="1:5" ht="17" x14ac:dyDescent="0.2">
      <c r="A855" s="25" t="s">
        <v>1736</v>
      </c>
      <c r="B855" s="34" t="s">
        <v>4675</v>
      </c>
      <c r="C855" s="34">
        <v>-82.2</v>
      </c>
      <c r="D855" s="34">
        <v>-41.6</v>
      </c>
      <c r="E855" s="34">
        <v>-9</v>
      </c>
    </row>
    <row r="856" spans="1:5" ht="17" x14ac:dyDescent="0.2">
      <c r="A856" s="25" t="s">
        <v>1856</v>
      </c>
      <c r="B856" s="34" t="s">
        <v>4676</v>
      </c>
      <c r="C856" s="34">
        <v>20.2</v>
      </c>
      <c r="D856" s="34">
        <v>-33.5</v>
      </c>
      <c r="E856" s="34">
        <v>-5</v>
      </c>
    </row>
    <row r="857" spans="1:5" ht="17" x14ac:dyDescent="0.2">
      <c r="A857" s="25" t="s">
        <v>1964</v>
      </c>
      <c r="B857" s="34" t="s">
        <v>4677</v>
      </c>
      <c r="C857" s="34">
        <v>7.5</v>
      </c>
      <c r="D857" s="34">
        <v>21</v>
      </c>
      <c r="E857" s="34">
        <v>-6</v>
      </c>
    </row>
    <row r="858" spans="1:5" ht="17" x14ac:dyDescent="0.2">
      <c r="A858" s="25" t="s">
        <v>2039</v>
      </c>
      <c r="B858" s="34" t="s">
        <v>4678</v>
      </c>
      <c r="C858" s="34">
        <v>31.3</v>
      </c>
      <c r="D858" s="34">
        <v>38.200000000000003</v>
      </c>
      <c r="E858" s="34">
        <v>12</v>
      </c>
    </row>
    <row r="859" spans="1:5" ht="17" x14ac:dyDescent="0.2">
      <c r="A859" s="25" t="s">
        <v>2573</v>
      </c>
      <c r="B859" s="34" t="s">
        <v>4679</v>
      </c>
      <c r="C859" s="34">
        <v>58.8</v>
      </c>
      <c r="D859" s="34">
        <v>24.4</v>
      </c>
      <c r="E859" s="34">
        <v>9</v>
      </c>
    </row>
    <row r="860" spans="1:5" ht="17" x14ac:dyDescent="0.2">
      <c r="A860" s="25" t="s">
        <v>1814</v>
      </c>
      <c r="B860" s="34" t="s">
        <v>4680</v>
      </c>
      <c r="C860" s="34">
        <v>-11.6</v>
      </c>
      <c r="D860" s="34">
        <v>31.9</v>
      </c>
      <c r="E860" s="34">
        <v>-1</v>
      </c>
    </row>
    <row r="861" spans="1:5" ht="17" x14ac:dyDescent="0.2">
      <c r="A861" s="25" t="s">
        <v>1790</v>
      </c>
      <c r="B861" s="34" t="s">
        <v>4681</v>
      </c>
      <c r="C861" s="34">
        <v>18.8</v>
      </c>
      <c r="D861" s="34">
        <v>12.8</v>
      </c>
      <c r="E861" s="34">
        <v>-3</v>
      </c>
    </row>
    <row r="862" spans="1:5" ht="17" x14ac:dyDescent="0.2">
      <c r="A862" s="25" t="s">
        <v>1952</v>
      </c>
      <c r="B862" s="34" t="s">
        <v>4682</v>
      </c>
      <c r="C862" s="34">
        <v>-21.2</v>
      </c>
      <c r="D862" s="34">
        <v>26.5</v>
      </c>
      <c r="E862" s="34">
        <v>-6</v>
      </c>
    </row>
    <row r="863" spans="1:5" ht="17" x14ac:dyDescent="0.2">
      <c r="A863" s="25" t="s">
        <v>2132</v>
      </c>
      <c r="B863" s="34" t="s">
        <v>4683</v>
      </c>
      <c r="C863" s="34">
        <v>37.799999999999997</v>
      </c>
      <c r="D863" s="34">
        <v>38.200000000000003</v>
      </c>
      <c r="E863" s="34">
        <v>0</v>
      </c>
    </row>
    <row r="864" spans="1:5" ht="17" x14ac:dyDescent="0.2">
      <c r="A864" s="25" t="s">
        <v>2219</v>
      </c>
      <c r="B864" s="34" t="s">
        <v>4684</v>
      </c>
      <c r="C864" s="34">
        <v>55.5</v>
      </c>
      <c r="D864" s="34">
        <v>58.8</v>
      </c>
      <c r="E864" s="34">
        <v>3</v>
      </c>
    </row>
    <row r="865" spans="1:5" ht="17" x14ac:dyDescent="0.2">
      <c r="A865" s="25" t="s">
        <v>2021</v>
      </c>
      <c r="B865" s="34" t="s">
        <v>4685</v>
      </c>
      <c r="C865" s="34">
        <v>-49.7</v>
      </c>
      <c r="D865" s="34">
        <v>40.5</v>
      </c>
      <c r="E865" s="34">
        <v>10</v>
      </c>
    </row>
    <row r="866" spans="1:5" ht="17" x14ac:dyDescent="0.2">
      <c r="A866" s="25" t="s">
        <v>1787</v>
      </c>
      <c r="B866" s="34" t="s">
        <v>4686</v>
      </c>
      <c r="C866" s="34">
        <v>42.5</v>
      </c>
      <c r="D866" s="34">
        <v>-14.4</v>
      </c>
      <c r="E866" s="34">
        <v>-5</v>
      </c>
    </row>
    <row r="867" spans="1:5" ht="17" x14ac:dyDescent="0.2">
      <c r="A867" s="25" t="s">
        <v>2435</v>
      </c>
      <c r="B867" s="34" t="s">
        <v>4687</v>
      </c>
      <c r="C867" s="34">
        <v>-33.6</v>
      </c>
      <c r="D867" s="34">
        <v>58.8</v>
      </c>
      <c r="E867" s="34">
        <v>-4</v>
      </c>
    </row>
    <row r="868" spans="1:5" ht="17" x14ac:dyDescent="0.2">
      <c r="A868" s="25" t="s">
        <v>1760</v>
      </c>
      <c r="B868" s="34" t="s">
        <v>4688</v>
      </c>
      <c r="C868" s="34">
        <v>-82.9</v>
      </c>
      <c r="D868" s="34">
        <v>4.7</v>
      </c>
      <c r="E868" s="34">
        <v>0</v>
      </c>
    </row>
    <row r="869" spans="1:5" ht="17" x14ac:dyDescent="0.2">
      <c r="A869" s="25" t="s">
        <v>1985</v>
      </c>
      <c r="B869" s="34" t="s">
        <v>4689</v>
      </c>
      <c r="C869" s="34">
        <v>-12.4</v>
      </c>
      <c r="D869" s="34">
        <v>1.9</v>
      </c>
      <c r="E869" s="34">
        <v>-2</v>
      </c>
    </row>
    <row r="870" spans="1:5" ht="17" x14ac:dyDescent="0.2">
      <c r="A870" s="25" t="s">
        <v>1445</v>
      </c>
      <c r="B870" s="34" t="s">
        <v>4690</v>
      </c>
      <c r="C870" s="34">
        <v>-13.9</v>
      </c>
      <c r="D870" s="34">
        <v>51.9</v>
      </c>
      <c r="E870" s="34">
        <v>2</v>
      </c>
    </row>
    <row r="871" spans="1:5" ht="17" x14ac:dyDescent="0.2">
      <c r="A871" s="25" t="s">
        <v>1838</v>
      </c>
      <c r="B871" s="34" t="s">
        <v>4691</v>
      </c>
      <c r="C871" s="34">
        <v>-17.7</v>
      </c>
      <c r="D871" s="34">
        <v>4.7</v>
      </c>
      <c r="E871" s="34">
        <v>3</v>
      </c>
    </row>
    <row r="872" spans="1:5" ht="17" x14ac:dyDescent="0.2">
      <c r="A872" s="25" t="s">
        <v>2003</v>
      </c>
      <c r="B872" s="34" t="s">
        <v>4692</v>
      </c>
      <c r="C872" s="34">
        <v>2.5</v>
      </c>
      <c r="D872" s="34">
        <v>23.7</v>
      </c>
      <c r="E872" s="34">
        <v>-5</v>
      </c>
    </row>
    <row r="873" spans="1:5" ht="17" x14ac:dyDescent="0.2">
      <c r="A873" s="25" t="s">
        <v>1796</v>
      </c>
      <c r="B873" s="34" t="s">
        <v>4693</v>
      </c>
      <c r="C873" s="34">
        <v>31.1</v>
      </c>
      <c r="D873" s="34">
        <v>21</v>
      </c>
      <c r="E873" s="34">
        <v>-13</v>
      </c>
    </row>
    <row r="874" spans="1:5" ht="17" x14ac:dyDescent="0.2">
      <c r="A874" s="25" t="s">
        <v>1673</v>
      </c>
      <c r="B874" s="34" t="s">
        <v>4694</v>
      </c>
      <c r="C874" s="34">
        <v>-9.5</v>
      </c>
      <c r="D874" s="34">
        <v>42.8</v>
      </c>
      <c r="E874" s="34">
        <v>-4</v>
      </c>
    </row>
    <row r="875" spans="1:5" ht="17" x14ac:dyDescent="0.2">
      <c r="A875" s="25" t="s">
        <v>1967</v>
      </c>
      <c r="B875" s="34" t="s">
        <v>4695</v>
      </c>
      <c r="C875" s="34">
        <v>-30</v>
      </c>
      <c r="D875" s="34">
        <v>-11.7</v>
      </c>
      <c r="E875" s="34">
        <v>-4</v>
      </c>
    </row>
    <row r="876" spans="1:5" ht="17" x14ac:dyDescent="0.2">
      <c r="A876" s="25" t="s">
        <v>1526</v>
      </c>
      <c r="B876" s="34" t="s">
        <v>4696</v>
      </c>
      <c r="C876" s="34">
        <v>-71</v>
      </c>
      <c r="D876" s="34">
        <v>18.3</v>
      </c>
      <c r="E876" s="34">
        <v>-7</v>
      </c>
    </row>
    <row r="877" spans="1:5" ht="17" x14ac:dyDescent="0.2">
      <c r="A877" s="25" t="s">
        <v>2075</v>
      </c>
      <c r="B877" s="34" t="s">
        <v>4697</v>
      </c>
      <c r="C877" s="34">
        <v>31.9</v>
      </c>
      <c r="D877" s="34">
        <v>61.1</v>
      </c>
      <c r="E877" s="34">
        <v>3</v>
      </c>
    </row>
    <row r="878" spans="1:5" ht="17" x14ac:dyDescent="0.2">
      <c r="A878" s="25" t="s">
        <v>1562</v>
      </c>
      <c r="B878" s="34" t="s">
        <v>4698</v>
      </c>
      <c r="C878" s="34">
        <v>-23.9</v>
      </c>
      <c r="D878" s="34">
        <v>42.8</v>
      </c>
      <c r="E878" s="34">
        <v>-11</v>
      </c>
    </row>
    <row r="879" spans="1:5" ht="17" x14ac:dyDescent="0.2">
      <c r="A879" s="25" t="s">
        <v>2444</v>
      </c>
      <c r="B879" s="34" t="s">
        <v>4699</v>
      </c>
      <c r="C879" s="34">
        <v>-31.7</v>
      </c>
      <c r="D879" s="34">
        <v>26.7</v>
      </c>
      <c r="E879" s="34">
        <v>-5</v>
      </c>
    </row>
    <row r="880" spans="1:5" ht="17" x14ac:dyDescent="0.2">
      <c r="A880" s="25" t="s">
        <v>2447</v>
      </c>
      <c r="B880" s="34" t="s">
        <v>4700</v>
      </c>
      <c r="C880" s="34">
        <v>38</v>
      </c>
      <c r="D880" s="34">
        <v>29</v>
      </c>
      <c r="E880" s="34">
        <v>-3</v>
      </c>
    </row>
    <row r="881" spans="1:5" ht="17" x14ac:dyDescent="0.2">
      <c r="A881" s="25" t="s">
        <v>2201</v>
      </c>
      <c r="B881" s="34" t="s">
        <v>4701</v>
      </c>
      <c r="C881" s="34">
        <v>-4</v>
      </c>
      <c r="D881" s="34">
        <v>31.3</v>
      </c>
      <c r="E881" s="34">
        <v>-8</v>
      </c>
    </row>
    <row r="882" spans="1:5" ht="17" x14ac:dyDescent="0.2">
      <c r="A882" s="25" t="s">
        <v>2495</v>
      </c>
      <c r="B882" s="34" t="s">
        <v>4702</v>
      </c>
      <c r="C882" s="34">
        <v>-10.4</v>
      </c>
      <c r="D882" s="34">
        <v>42.7</v>
      </c>
      <c r="E882" s="34">
        <v>-6</v>
      </c>
    </row>
    <row r="883" spans="1:5" ht="17" x14ac:dyDescent="0.2">
      <c r="A883" s="25" t="s">
        <v>1487</v>
      </c>
      <c r="B883" s="34" t="s">
        <v>4703</v>
      </c>
      <c r="C883" s="34">
        <v>-62</v>
      </c>
      <c r="D883" s="34">
        <v>7.4</v>
      </c>
      <c r="E883" s="34">
        <v>0</v>
      </c>
    </row>
    <row r="884" spans="1:5" ht="17" x14ac:dyDescent="0.2">
      <c r="A884" s="25" t="s">
        <v>2429</v>
      </c>
      <c r="B884" s="34" t="s">
        <v>4704</v>
      </c>
      <c r="C884" s="34">
        <v>-37.200000000000003</v>
      </c>
      <c r="D884" s="34">
        <v>45</v>
      </c>
      <c r="E884" s="34">
        <v>2</v>
      </c>
    </row>
    <row r="885" spans="1:5" ht="17" x14ac:dyDescent="0.2">
      <c r="A885" s="25" t="s">
        <v>2069</v>
      </c>
      <c r="B885" s="34" t="s">
        <v>4705</v>
      </c>
      <c r="C885" s="34">
        <v>-16</v>
      </c>
      <c r="D885" s="34">
        <v>38.200000000000003</v>
      </c>
      <c r="E885" s="34">
        <v>1</v>
      </c>
    </row>
    <row r="886" spans="1:5" ht="17" x14ac:dyDescent="0.2">
      <c r="A886" s="25" t="s">
        <v>1454</v>
      </c>
      <c r="B886" s="34" t="s">
        <v>4706</v>
      </c>
      <c r="C886" s="34">
        <v>-114.6</v>
      </c>
      <c r="D886" s="34">
        <v>10.1</v>
      </c>
      <c r="E886" s="34">
        <v>4</v>
      </c>
    </row>
    <row r="887" spans="1:5" ht="17" x14ac:dyDescent="0.2">
      <c r="A887" s="25" t="s">
        <v>2060</v>
      </c>
      <c r="B887" s="34" t="s">
        <v>4707</v>
      </c>
      <c r="C887" s="34">
        <v>1.2</v>
      </c>
      <c r="D887" s="34">
        <v>47.3</v>
      </c>
      <c r="E887" s="34">
        <v>5</v>
      </c>
    </row>
    <row r="888" spans="1:5" ht="17" x14ac:dyDescent="0.2">
      <c r="A888" s="25" t="s">
        <v>1556</v>
      </c>
      <c r="B888" s="34" t="s">
        <v>4708</v>
      </c>
      <c r="C888" s="34">
        <v>-15</v>
      </c>
      <c r="D888" s="34">
        <v>-19.8</v>
      </c>
      <c r="E888" s="34">
        <v>-8</v>
      </c>
    </row>
    <row r="889" spans="1:5" ht="17" x14ac:dyDescent="0.2">
      <c r="A889" s="25" t="s">
        <v>1805</v>
      </c>
      <c r="B889" s="34" t="s">
        <v>4709</v>
      </c>
      <c r="C889" s="34">
        <v>19.3</v>
      </c>
      <c r="D889" s="34">
        <v>7.4</v>
      </c>
      <c r="E889" s="34">
        <v>-3</v>
      </c>
    </row>
    <row r="890" spans="1:5" ht="17" x14ac:dyDescent="0.2">
      <c r="A890" s="25" t="s">
        <v>2408</v>
      </c>
      <c r="B890" s="34" t="s">
        <v>4710</v>
      </c>
      <c r="C890" s="34">
        <v>26.1</v>
      </c>
      <c r="D890" s="34">
        <v>56.5</v>
      </c>
      <c r="E890" s="34">
        <v>3</v>
      </c>
    </row>
    <row r="891" spans="1:5" ht="17" x14ac:dyDescent="0.2">
      <c r="A891" s="25" t="s">
        <v>1997</v>
      </c>
      <c r="B891" s="34" t="s">
        <v>4711</v>
      </c>
      <c r="C891" s="34">
        <v>-98.1</v>
      </c>
      <c r="D891" s="34">
        <v>10.1</v>
      </c>
      <c r="E891" s="34">
        <v>-5</v>
      </c>
    </row>
    <row r="892" spans="1:5" ht="17" x14ac:dyDescent="0.2">
      <c r="A892" s="25" t="s">
        <v>1892</v>
      </c>
      <c r="B892" s="34" t="s">
        <v>4712</v>
      </c>
      <c r="C892" s="34">
        <v>-37.6</v>
      </c>
      <c r="D892" s="34">
        <v>45.5</v>
      </c>
      <c r="E892" s="34">
        <v>-11</v>
      </c>
    </row>
    <row r="893" spans="1:5" ht="17" x14ac:dyDescent="0.2">
      <c r="A893" s="25" t="s">
        <v>2474</v>
      </c>
      <c r="B893" s="34" t="s">
        <v>4713</v>
      </c>
      <c r="C893" s="34">
        <v>-18.2</v>
      </c>
      <c r="D893" s="34">
        <v>24.4</v>
      </c>
      <c r="E893" s="34">
        <v>-3</v>
      </c>
    </row>
    <row r="894" spans="1:5" ht="17" x14ac:dyDescent="0.2">
      <c r="A894" s="25" t="s">
        <v>2018</v>
      </c>
      <c r="B894" s="34" t="s">
        <v>4714</v>
      </c>
      <c r="C894" s="34">
        <v>21.3</v>
      </c>
      <c r="D894" s="34">
        <v>35.9</v>
      </c>
      <c r="E894" s="34">
        <v>9</v>
      </c>
    </row>
    <row r="895" spans="1:5" ht="17" x14ac:dyDescent="0.2">
      <c r="A895" s="25" t="s">
        <v>1448</v>
      </c>
      <c r="B895" s="34" t="s">
        <v>4715</v>
      </c>
      <c r="C895" s="34">
        <v>35.700000000000003</v>
      </c>
      <c r="D895" s="34">
        <v>42.7</v>
      </c>
      <c r="E895" s="34">
        <v>0</v>
      </c>
    </row>
    <row r="896" spans="1:5" ht="17" x14ac:dyDescent="0.2">
      <c r="A896" s="25" t="s">
        <v>1829</v>
      </c>
      <c r="B896" s="34" t="s">
        <v>4716</v>
      </c>
      <c r="C896" s="34">
        <v>41.9</v>
      </c>
      <c r="D896" s="34">
        <v>-0.8</v>
      </c>
      <c r="E896" s="34">
        <v>-14</v>
      </c>
    </row>
    <row r="897" spans="1:5" ht="17" x14ac:dyDescent="0.2">
      <c r="A897" s="25" t="s">
        <v>1826</v>
      </c>
      <c r="B897" s="34" t="s">
        <v>4717</v>
      </c>
      <c r="C897" s="34">
        <v>-26.8</v>
      </c>
      <c r="D897" s="34">
        <v>37.4</v>
      </c>
      <c r="E897" s="34">
        <v>-5</v>
      </c>
    </row>
    <row r="898" spans="1:5" ht="17" x14ac:dyDescent="0.2">
      <c r="A898" s="25" t="s">
        <v>2315</v>
      </c>
      <c r="B898" s="34" t="s">
        <v>4718</v>
      </c>
      <c r="C898" s="34">
        <v>-34.9</v>
      </c>
      <c r="D898" s="34">
        <v>26.7</v>
      </c>
      <c r="E898" s="34">
        <v>8</v>
      </c>
    </row>
    <row r="899" spans="1:5" ht="17" x14ac:dyDescent="0.2">
      <c r="A899" s="25" t="s">
        <v>2561</v>
      </c>
      <c r="B899" s="34" t="s">
        <v>4719</v>
      </c>
      <c r="C899" s="34">
        <v>-24.7</v>
      </c>
      <c r="D899" s="34">
        <v>17.600000000000001</v>
      </c>
      <c r="E899" s="34">
        <v>-4</v>
      </c>
    </row>
    <row r="900" spans="1:5" ht="17" x14ac:dyDescent="0.2">
      <c r="A900" s="25" t="s">
        <v>2525</v>
      </c>
      <c r="B900" s="34" t="s">
        <v>4720</v>
      </c>
      <c r="C900" s="34">
        <v>-64.599999999999994</v>
      </c>
      <c r="D900" s="34">
        <v>40.5</v>
      </c>
      <c r="E900" s="34">
        <v>-6</v>
      </c>
    </row>
    <row r="901" spans="1:5" ht="17" x14ac:dyDescent="0.2">
      <c r="A901" s="25" t="s">
        <v>2489</v>
      </c>
      <c r="B901" s="34" t="s">
        <v>4721</v>
      </c>
      <c r="C901" s="34">
        <v>-6.4</v>
      </c>
      <c r="D901" s="34">
        <v>35.9</v>
      </c>
      <c r="E901" s="34">
        <v>-2</v>
      </c>
    </row>
    <row r="902" spans="1:5" ht="17" x14ac:dyDescent="0.2">
      <c r="A902" s="25" t="s">
        <v>2303</v>
      </c>
      <c r="B902" s="34" t="s">
        <v>4722</v>
      </c>
      <c r="C902" s="34">
        <v>-25.2</v>
      </c>
      <c r="D902" s="34">
        <v>29</v>
      </c>
      <c r="E902" s="34">
        <v>0</v>
      </c>
    </row>
    <row r="903" spans="1:5" ht="17" x14ac:dyDescent="0.2">
      <c r="A903" s="25" t="s">
        <v>748</v>
      </c>
      <c r="B903" s="34" t="s">
        <v>4723</v>
      </c>
      <c r="C903" s="34">
        <v>79.900000000000006</v>
      </c>
      <c r="D903" s="34">
        <v>-36</v>
      </c>
      <c r="E903" s="34">
        <v>3</v>
      </c>
    </row>
    <row r="904" spans="1:5" ht="17" x14ac:dyDescent="0.2">
      <c r="A904" s="25" t="s">
        <v>210</v>
      </c>
      <c r="B904" s="34" t="s">
        <v>4724</v>
      </c>
      <c r="C904" s="34">
        <v>1.6</v>
      </c>
      <c r="D904" s="34">
        <v>-20</v>
      </c>
      <c r="E904" s="34">
        <v>-2</v>
      </c>
    </row>
    <row r="905" spans="1:5" ht="17" x14ac:dyDescent="0.2">
      <c r="A905" s="25" t="s">
        <v>216</v>
      </c>
      <c r="B905" s="34" t="s">
        <v>4725</v>
      </c>
      <c r="C905" s="34">
        <v>21.2</v>
      </c>
      <c r="D905" s="34">
        <v>41</v>
      </c>
      <c r="E905" s="34">
        <v>-9</v>
      </c>
    </row>
    <row r="906" spans="1:5" ht="17" x14ac:dyDescent="0.2">
      <c r="A906" s="25" t="s">
        <v>751</v>
      </c>
      <c r="B906" s="34" t="s">
        <v>4726</v>
      </c>
      <c r="C906" s="34">
        <v>103.8</v>
      </c>
      <c r="D906" s="34">
        <v>1</v>
      </c>
      <c r="E906" s="34">
        <v>-14</v>
      </c>
    </row>
    <row r="907" spans="1:5" ht="17" x14ac:dyDescent="0.2">
      <c r="A907" s="25" t="s">
        <v>34</v>
      </c>
      <c r="B907" s="34" t="s">
        <v>4727</v>
      </c>
      <c r="C907" s="34">
        <v>62.4</v>
      </c>
      <c r="D907" s="34">
        <v>2</v>
      </c>
      <c r="E907" s="34">
        <v>3</v>
      </c>
    </row>
    <row r="908" spans="1:5" ht="17" x14ac:dyDescent="0.2">
      <c r="A908" s="25" t="s">
        <v>754</v>
      </c>
      <c r="B908" s="34" t="s">
        <v>4728</v>
      </c>
      <c r="C908" s="34">
        <v>25</v>
      </c>
      <c r="D908" s="34">
        <v>-31</v>
      </c>
      <c r="E908" s="34">
        <v>-1</v>
      </c>
    </row>
    <row r="909" spans="1:5" ht="17" x14ac:dyDescent="0.2">
      <c r="A909" s="25" t="s">
        <v>242</v>
      </c>
      <c r="B909" s="34" t="s">
        <v>4729</v>
      </c>
      <c r="C909" s="34">
        <v>32.299999999999997</v>
      </c>
      <c r="D909" s="34">
        <v>7</v>
      </c>
      <c r="E909" s="34">
        <v>-3</v>
      </c>
    </row>
    <row r="910" spans="1:5" ht="17" x14ac:dyDescent="0.2">
      <c r="A910" s="25" t="s">
        <v>106</v>
      </c>
      <c r="B910" s="34" t="s">
        <v>4730</v>
      </c>
      <c r="C910" s="34">
        <v>87.8</v>
      </c>
      <c r="D910" s="34">
        <v>34</v>
      </c>
      <c r="E910" s="34">
        <v>-6</v>
      </c>
    </row>
    <row r="911" spans="1:5" ht="17" x14ac:dyDescent="0.2">
      <c r="A911" s="25" t="s">
        <v>94</v>
      </c>
      <c r="B911" s="34" t="s">
        <v>4731</v>
      </c>
      <c r="C911" s="34">
        <v>94.2</v>
      </c>
      <c r="D911" s="34">
        <v>-1</v>
      </c>
      <c r="E911" s="34">
        <v>-6</v>
      </c>
    </row>
    <row r="912" spans="1:5" ht="17" x14ac:dyDescent="0.2">
      <c r="A912" s="25" t="s">
        <v>199</v>
      </c>
      <c r="B912" s="34" t="s">
        <v>4732</v>
      </c>
      <c r="C912" s="34">
        <v>-10.6</v>
      </c>
      <c r="D912" s="34">
        <v>36</v>
      </c>
      <c r="E912" s="34">
        <v>0</v>
      </c>
    </row>
    <row r="913" spans="1:5" ht="17" x14ac:dyDescent="0.2">
      <c r="A913" s="25" t="s">
        <v>3746</v>
      </c>
      <c r="B913" s="34" t="s">
        <v>4733</v>
      </c>
      <c r="C913" s="34">
        <v>-31.2</v>
      </c>
      <c r="D913" s="34">
        <v>10</v>
      </c>
      <c r="E913" s="34">
        <v>-4</v>
      </c>
    </row>
    <row r="914" spans="1:5" ht="17" x14ac:dyDescent="0.2">
      <c r="A914" s="25" t="s">
        <v>31</v>
      </c>
      <c r="B914" s="34" t="s">
        <v>4734</v>
      </c>
      <c r="C914" s="34">
        <v>24.8</v>
      </c>
      <c r="D914" s="34">
        <v>18</v>
      </c>
      <c r="E914" s="34">
        <v>-7</v>
      </c>
    </row>
    <row r="915" spans="1:5" ht="17" x14ac:dyDescent="0.2">
      <c r="A915" s="25" t="s">
        <v>757</v>
      </c>
      <c r="B915" s="34" t="s">
        <v>4735</v>
      </c>
      <c r="C915" s="34">
        <v>45</v>
      </c>
      <c r="D915" s="34">
        <v>19</v>
      </c>
      <c r="E915" s="34">
        <v>0</v>
      </c>
    </row>
    <row r="916" spans="1:5" ht="17" x14ac:dyDescent="0.2">
      <c r="A916" s="25" t="s">
        <v>760</v>
      </c>
      <c r="B916" s="34" t="s">
        <v>4736</v>
      </c>
      <c r="C916" s="34">
        <v>-59.2</v>
      </c>
      <c r="D916" s="34">
        <v>-2</v>
      </c>
      <c r="E916" s="34">
        <v>-7</v>
      </c>
    </row>
    <row r="917" spans="1:5" ht="17" x14ac:dyDescent="0.2">
      <c r="A917" s="25" t="s">
        <v>763</v>
      </c>
      <c r="B917" s="34" t="s">
        <v>4737</v>
      </c>
      <c r="C917" s="34">
        <v>106.9</v>
      </c>
      <c r="D917" s="34">
        <v>-4</v>
      </c>
      <c r="E917" s="34">
        <v>-9</v>
      </c>
    </row>
    <row r="918" spans="1:5" ht="17" x14ac:dyDescent="0.2">
      <c r="A918" s="25" t="s">
        <v>766</v>
      </c>
      <c r="B918" s="34" t="s">
        <v>4738</v>
      </c>
      <c r="C918" s="34">
        <v>-54.4</v>
      </c>
      <c r="D918" s="34">
        <v>45</v>
      </c>
      <c r="E918" s="34">
        <v>-3</v>
      </c>
    </row>
    <row r="919" spans="1:5" ht="17" x14ac:dyDescent="0.2">
      <c r="A919" s="25" t="s">
        <v>769</v>
      </c>
      <c r="B919" s="34" t="s">
        <v>4739</v>
      </c>
      <c r="C919" s="34">
        <v>-88.6</v>
      </c>
      <c r="D919" s="34">
        <v>-20</v>
      </c>
      <c r="E919" s="34">
        <v>-8</v>
      </c>
    </row>
    <row r="920" spans="1:5" ht="17" x14ac:dyDescent="0.2">
      <c r="A920" s="25" t="s">
        <v>772</v>
      </c>
      <c r="B920" s="34" t="s">
        <v>4740</v>
      </c>
      <c r="C920" s="34">
        <v>6.6</v>
      </c>
      <c r="D920" s="34">
        <v>31</v>
      </c>
      <c r="E920" s="34">
        <v>-1</v>
      </c>
    </row>
    <row r="921" spans="1:5" ht="17" x14ac:dyDescent="0.2">
      <c r="A921" s="25" t="s">
        <v>775</v>
      </c>
      <c r="B921" s="34" t="s">
        <v>4741</v>
      </c>
      <c r="C921" s="34">
        <v>-41.7</v>
      </c>
      <c r="D921" s="34">
        <v>3</v>
      </c>
      <c r="E921" s="34">
        <v>-4</v>
      </c>
    </row>
    <row r="922" spans="1:5" ht="17" x14ac:dyDescent="0.2">
      <c r="A922" s="25" t="s">
        <v>778</v>
      </c>
      <c r="B922" s="34" t="s">
        <v>4742</v>
      </c>
      <c r="C922" s="34">
        <v>-8.4</v>
      </c>
      <c r="D922" s="34">
        <v>-4</v>
      </c>
      <c r="E922" s="34">
        <v>4</v>
      </c>
    </row>
    <row r="923" spans="1:5" ht="17" x14ac:dyDescent="0.2">
      <c r="A923" s="25" t="s">
        <v>781</v>
      </c>
      <c r="B923" s="34" t="s">
        <v>4743</v>
      </c>
      <c r="C923" s="34">
        <v>-41.5</v>
      </c>
      <c r="D923" s="34">
        <v>-15</v>
      </c>
      <c r="E923" s="34">
        <v>10</v>
      </c>
    </row>
    <row r="924" spans="1:5" ht="17" x14ac:dyDescent="0.2">
      <c r="A924" s="25" t="s">
        <v>784</v>
      </c>
      <c r="B924" s="34" t="s">
        <v>4744</v>
      </c>
      <c r="C924" s="34">
        <v>-116.3</v>
      </c>
      <c r="D924" s="34">
        <v>-51</v>
      </c>
      <c r="E924" s="34">
        <v>-21</v>
      </c>
    </row>
    <row r="925" spans="1:5" ht="17" x14ac:dyDescent="0.2">
      <c r="A925" s="25" t="s">
        <v>787</v>
      </c>
      <c r="B925" s="34" t="s">
        <v>4745</v>
      </c>
      <c r="C925" s="34">
        <v>27.9</v>
      </c>
      <c r="D925" s="34">
        <v>-25</v>
      </c>
      <c r="E925" s="34">
        <v>6</v>
      </c>
    </row>
    <row r="926" spans="1:5" ht="17" x14ac:dyDescent="0.2">
      <c r="A926" s="25" t="s">
        <v>790</v>
      </c>
      <c r="B926" s="34" t="s">
        <v>4746</v>
      </c>
      <c r="C926" s="34">
        <v>-32.1</v>
      </c>
      <c r="D926" s="34">
        <v>6</v>
      </c>
      <c r="E926" s="34">
        <v>-6</v>
      </c>
    </row>
    <row r="927" spans="1:5" ht="17" x14ac:dyDescent="0.2">
      <c r="A927" s="25" t="s">
        <v>793</v>
      </c>
      <c r="B927" s="34" t="s">
        <v>4747</v>
      </c>
      <c r="C927" s="34">
        <v>-53.1</v>
      </c>
      <c r="D927" s="34">
        <v>-20</v>
      </c>
      <c r="E927" s="34">
        <v>-10</v>
      </c>
    </row>
    <row r="928" spans="1:5" ht="17" x14ac:dyDescent="0.2">
      <c r="A928" s="25" t="s">
        <v>796</v>
      </c>
      <c r="B928" s="34" t="s">
        <v>4748</v>
      </c>
      <c r="C928" s="34">
        <v>20.100000000000001</v>
      </c>
      <c r="D928" s="34">
        <v>0</v>
      </c>
      <c r="E928" s="34">
        <v>-2</v>
      </c>
    </row>
    <row r="929" spans="1:5" ht="17" x14ac:dyDescent="0.2">
      <c r="A929" s="25" t="s">
        <v>799</v>
      </c>
      <c r="B929" s="34" t="s">
        <v>4749</v>
      </c>
      <c r="C929" s="34">
        <v>-79.2</v>
      </c>
      <c r="D929" s="34">
        <v>-15</v>
      </c>
      <c r="E929" s="34">
        <v>-3</v>
      </c>
    </row>
    <row r="930" spans="1:5" ht="17" x14ac:dyDescent="0.2">
      <c r="A930" s="25" t="s">
        <v>802</v>
      </c>
      <c r="B930" s="34" t="s">
        <v>4750</v>
      </c>
      <c r="C930" s="34">
        <v>-14.1</v>
      </c>
      <c r="D930" s="34">
        <v>24</v>
      </c>
      <c r="E930" s="34">
        <v>6</v>
      </c>
    </row>
    <row r="931" spans="1:5" ht="17" x14ac:dyDescent="0.2">
      <c r="A931" s="25" t="s">
        <v>805</v>
      </c>
      <c r="B931" s="34" t="s">
        <v>4751</v>
      </c>
      <c r="C931" s="34">
        <v>12</v>
      </c>
      <c r="D931" s="34">
        <v>-5</v>
      </c>
      <c r="E931" s="34">
        <v>3</v>
      </c>
    </row>
    <row r="932" spans="1:5" ht="17" x14ac:dyDescent="0.2">
      <c r="A932" s="25" t="s">
        <v>808</v>
      </c>
      <c r="B932" s="34" t="s">
        <v>4752</v>
      </c>
      <c r="C932" s="34">
        <v>-43.9</v>
      </c>
      <c r="D932" s="34">
        <v>-31</v>
      </c>
      <c r="E932" s="34">
        <v>-4</v>
      </c>
    </row>
    <row r="933" spans="1:5" ht="17" x14ac:dyDescent="0.2">
      <c r="A933" s="25" t="s">
        <v>811</v>
      </c>
      <c r="B933" s="34" t="s">
        <v>4753</v>
      </c>
      <c r="C933" s="34">
        <v>47.2</v>
      </c>
      <c r="D933" s="34">
        <v>55</v>
      </c>
      <c r="E933" s="34">
        <v>4</v>
      </c>
    </row>
    <row r="934" spans="1:5" ht="17" x14ac:dyDescent="0.2">
      <c r="A934" s="25" t="s">
        <v>814</v>
      </c>
      <c r="B934" s="34" t="s">
        <v>4754</v>
      </c>
      <c r="C934" s="34">
        <v>55.2</v>
      </c>
      <c r="D934" s="34">
        <v>43</v>
      </c>
      <c r="E934" s="34">
        <v>-1</v>
      </c>
    </row>
    <row r="935" spans="1:5" ht="17" x14ac:dyDescent="0.2">
      <c r="A935" s="25" t="s">
        <v>817</v>
      </c>
      <c r="B935" s="34" t="s">
        <v>4755</v>
      </c>
      <c r="C935" s="34">
        <v>84.2</v>
      </c>
      <c r="D935" s="34">
        <v>19</v>
      </c>
      <c r="E935" s="34">
        <v>-10</v>
      </c>
    </row>
    <row r="936" spans="1:5" ht="17" x14ac:dyDescent="0.2">
      <c r="A936" s="25" t="s">
        <v>820</v>
      </c>
      <c r="B936" s="34" t="s">
        <v>4756</v>
      </c>
      <c r="C936" s="34">
        <v>-114</v>
      </c>
      <c r="D936" s="34">
        <v>-7</v>
      </c>
      <c r="E936" s="34">
        <v>-10</v>
      </c>
    </row>
    <row r="937" spans="1:5" ht="17" x14ac:dyDescent="0.2">
      <c r="A937" s="25" t="s">
        <v>823</v>
      </c>
      <c r="B937" s="34" t="s">
        <v>4757</v>
      </c>
      <c r="C937" s="34">
        <v>-0.9</v>
      </c>
      <c r="D937" s="34">
        <v>-41</v>
      </c>
      <c r="E937" s="34">
        <v>-2</v>
      </c>
    </row>
    <row r="938" spans="1:5" ht="17" x14ac:dyDescent="0.2">
      <c r="A938" s="25" t="s">
        <v>826</v>
      </c>
      <c r="B938" s="34" t="s">
        <v>4758</v>
      </c>
      <c r="C938" s="34">
        <v>31</v>
      </c>
      <c r="D938" s="34">
        <v>1</v>
      </c>
      <c r="E938" s="34">
        <v>2</v>
      </c>
    </row>
    <row r="939" spans="1:5" ht="17" x14ac:dyDescent="0.2">
      <c r="A939" s="25" t="s">
        <v>829</v>
      </c>
      <c r="B939" s="34" t="s">
        <v>4759</v>
      </c>
      <c r="C939" s="34">
        <v>-18.899999999999999</v>
      </c>
      <c r="D939" s="34">
        <v>0</v>
      </c>
      <c r="E939" s="34">
        <v>-4</v>
      </c>
    </row>
    <row r="940" spans="1:5" ht="17" x14ac:dyDescent="0.2">
      <c r="A940" s="25" t="s">
        <v>832</v>
      </c>
      <c r="B940" s="34" t="s">
        <v>4760</v>
      </c>
      <c r="C940" s="34">
        <v>-30.5</v>
      </c>
      <c r="D940" s="34">
        <v>9</v>
      </c>
      <c r="E940" s="34">
        <v>-9</v>
      </c>
    </row>
    <row r="941" spans="1:5" ht="17" x14ac:dyDescent="0.2">
      <c r="A941" s="25" t="s">
        <v>835</v>
      </c>
      <c r="B941" s="34" t="s">
        <v>4761</v>
      </c>
      <c r="C941" s="34">
        <v>-112.4</v>
      </c>
      <c r="D941" s="34">
        <v>-173</v>
      </c>
      <c r="E941" s="34">
        <v>-4</v>
      </c>
    </row>
    <row r="942" spans="1:5" ht="17" x14ac:dyDescent="0.2">
      <c r="A942" s="25" t="s">
        <v>838</v>
      </c>
      <c r="B942" s="34" t="s">
        <v>4762</v>
      </c>
      <c r="C942" s="34">
        <v>-126.3</v>
      </c>
      <c r="D942" s="34">
        <v>-25</v>
      </c>
      <c r="E942" s="34">
        <v>-9</v>
      </c>
    </row>
    <row r="943" spans="1:5" ht="17" x14ac:dyDescent="0.2">
      <c r="A943" s="25" t="s">
        <v>841</v>
      </c>
      <c r="B943" s="34" t="s">
        <v>4763</v>
      </c>
      <c r="C943" s="34">
        <v>-50.9</v>
      </c>
      <c r="D943" s="34">
        <v>-23</v>
      </c>
      <c r="E943" s="34">
        <v>11</v>
      </c>
    </row>
    <row r="944" spans="1:5" ht="17" x14ac:dyDescent="0.2">
      <c r="A944" s="25" t="s">
        <v>844</v>
      </c>
      <c r="B944" s="34" t="s">
        <v>4764</v>
      </c>
      <c r="C944" s="34">
        <v>-34.799999999999997</v>
      </c>
      <c r="D944" s="34">
        <v>9</v>
      </c>
      <c r="E944" s="34">
        <v>4</v>
      </c>
    </row>
    <row r="945" spans="1:5" ht="17" x14ac:dyDescent="0.2">
      <c r="A945" s="25" t="s">
        <v>847</v>
      </c>
      <c r="B945" s="34" t="s">
        <v>4765</v>
      </c>
      <c r="C945" s="34">
        <v>-17.7</v>
      </c>
      <c r="D945" s="34">
        <v>-112</v>
      </c>
      <c r="E945" s="34">
        <v>8</v>
      </c>
    </row>
    <row r="946" spans="1:5" ht="17" x14ac:dyDescent="0.2">
      <c r="A946" s="25" t="s">
        <v>850</v>
      </c>
      <c r="B946" s="34" t="s">
        <v>4766</v>
      </c>
      <c r="C946" s="34">
        <v>-106.5</v>
      </c>
      <c r="D946" s="34">
        <v>1</v>
      </c>
      <c r="E946" s="34">
        <v>-2</v>
      </c>
    </row>
    <row r="947" spans="1:5" ht="17" x14ac:dyDescent="0.2">
      <c r="A947" s="25" t="s">
        <v>853</v>
      </c>
      <c r="B947" s="34" t="s">
        <v>4767</v>
      </c>
      <c r="C947" s="34">
        <v>6.5</v>
      </c>
      <c r="D947" s="34">
        <v>28</v>
      </c>
      <c r="E947" s="34">
        <v>-5</v>
      </c>
    </row>
    <row r="948" spans="1:5" ht="17" x14ac:dyDescent="0.2">
      <c r="A948" s="25" t="s">
        <v>856</v>
      </c>
      <c r="B948" s="34" t="s">
        <v>4768</v>
      </c>
      <c r="C948" s="34">
        <v>-85</v>
      </c>
      <c r="D948" s="34">
        <v>-72</v>
      </c>
      <c r="E948" s="34">
        <v>-2</v>
      </c>
    </row>
    <row r="949" spans="1:5" ht="17" x14ac:dyDescent="0.2">
      <c r="A949" s="25" t="s">
        <v>859</v>
      </c>
      <c r="B949" s="34" t="s">
        <v>4769</v>
      </c>
      <c r="C949" s="34">
        <v>-49.1</v>
      </c>
      <c r="D949" s="34">
        <v>-25</v>
      </c>
      <c r="E949" s="34">
        <v>-6</v>
      </c>
    </row>
    <row r="950" spans="1:5" ht="17" x14ac:dyDescent="0.2">
      <c r="A950" s="25" t="s">
        <v>862</v>
      </c>
      <c r="B950" s="34" t="s">
        <v>4770</v>
      </c>
      <c r="C950" s="34">
        <v>-215</v>
      </c>
      <c r="D950" s="34">
        <v>-4</v>
      </c>
      <c r="E950" s="34">
        <v>-1</v>
      </c>
    </row>
    <row r="951" spans="1:5" ht="17" x14ac:dyDescent="0.2">
      <c r="A951" s="25" t="s">
        <v>865</v>
      </c>
      <c r="B951" s="34" t="s">
        <v>4771</v>
      </c>
      <c r="C951" s="34">
        <v>-47.8</v>
      </c>
      <c r="D951" s="34">
        <v>29</v>
      </c>
      <c r="E951" s="34">
        <v>1</v>
      </c>
    </row>
    <row r="952" spans="1:5" ht="17" x14ac:dyDescent="0.2">
      <c r="A952" s="25" t="s">
        <v>868</v>
      </c>
      <c r="B952" s="34" t="s">
        <v>4772</v>
      </c>
      <c r="C952" s="34">
        <v>12.5</v>
      </c>
      <c r="D952" s="34">
        <v>0</v>
      </c>
      <c r="E952" s="34">
        <v>7</v>
      </c>
    </row>
    <row r="953" spans="1:5" ht="17" x14ac:dyDescent="0.2">
      <c r="A953" s="25" t="s">
        <v>871</v>
      </c>
      <c r="B953" s="34" t="s">
        <v>4773</v>
      </c>
      <c r="C953" s="34">
        <v>-121.4</v>
      </c>
      <c r="D953" s="34">
        <v>32</v>
      </c>
      <c r="E953" s="34">
        <v>10</v>
      </c>
    </row>
    <row r="954" spans="1:5" ht="17" x14ac:dyDescent="0.2">
      <c r="A954" s="25" t="s">
        <v>874</v>
      </c>
      <c r="B954" s="34" t="s">
        <v>4774</v>
      </c>
      <c r="C954" s="34">
        <v>-59.3</v>
      </c>
      <c r="D954" s="34">
        <v>1</v>
      </c>
      <c r="E954" s="34">
        <v>-3</v>
      </c>
    </row>
    <row r="955" spans="1:5" ht="17" x14ac:dyDescent="0.2">
      <c r="A955" s="25" t="s">
        <v>877</v>
      </c>
      <c r="B955" s="34" t="s">
        <v>4775</v>
      </c>
      <c r="C955" s="34">
        <v>-103.4</v>
      </c>
      <c r="D955" s="34">
        <v>-54</v>
      </c>
      <c r="E955" s="34">
        <v>-8</v>
      </c>
    </row>
    <row r="956" spans="1:5" ht="17" x14ac:dyDescent="0.2">
      <c r="A956" s="25" t="s">
        <v>880</v>
      </c>
      <c r="B956" s="34" t="s">
        <v>4776</v>
      </c>
      <c r="C956" s="34">
        <v>36</v>
      </c>
      <c r="D956" s="34">
        <v>35</v>
      </c>
      <c r="E956" s="34">
        <v>0</v>
      </c>
    </row>
    <row r="957" spans="1:5" ht="17" x14ac:dyDescent="0.2">
      <c r="A957" s="25" t="s">
        <v>883</v>
      </c>
      <c r="B957" s="34" t="s">
        <v>4777</v>
      </c>
      <c r="C957" s="34">
        <v>-42.9</v>
      </c>
      <c r="D957" s="34">
        <v>-41</v>
      </c>
      <c r="E957" s="34">
        <v>6</v>
      </c>
    </row>
    <row r="958" spans="1:5" ht="17" x14ac:dyDescent="0.2">
      <c r="A958" s="25" t="s">
        <v>886</v>
      </c>
      <c r="B958" s="34" t="s">
        <v>4778</v>
      </c>
      <c r="C958" s="34">
        <v>-66.400000000000006</v>
      </c>
      <c r="D958" s="34">
        <v>-36</v>
      </c>
      <c r="E958" s="34">
        <v>-5</v>
      </c>
    </row>
    <row r="959" spans="1:5" ht="17" x14ac:dyDescent="0.2">
      <c r="A959" s="25" t="s">
        <v>889</v>
      </c>
      <c r="B959" s="34" t="s">
        <v>4779</v>
      </c>
      <c r="C959" s="34">
        <v>-98.9</v>
      </c>
      <c r="D959" s="34">
        <v>6</v>
      </c>
      <c r="E959" s="34">
        <v>-2</v>
      </c>
    </row>
    <row r="960" spans="1:5" ht="17" x14ac:dyDescent="0.2">
      <c r="A960" s="25" t="s">
        <v>892</v>
      </c>
      <c r="B960" s="34" t="s">
        <v>4780</v>
      </c>
      <c r="C960" s="34">
        <v>-124.8</v>
      </c>
      <c r="D960" s="34">
        <v>-7</v>
      </c>
      <c r="E960" s="34">
        <v>-1</v>
      </c>
    </row>
    <row r="961" spans="1:5" ht="17" x14ac:dyDescent="0.2">
      <c r="A961" s="25" t="s">
        <v>895</v>
      </c>
      <c r="B961" s="34" t="s">
        <v>4781</v>
      </c>
      <c r="C961" s="34">
        <v>15</v>
      </c>
      <c r="D961" s="34">
        <v>-10</v>
      </c>
      <c r="E961" s="34">
        <v>-4</v>
      </c>
    </row>
    <row r="962" spans="1:5" ht="17" x14ac:dyDescent="0.2">
      <c r="A962" s="25" t="s">
        <v>898</v>
      </c>
      <c r="B962" s="34" t="s">
        <v>4782</v>
      </c>
      <c r="C962" s="34">
        <v>-29.5</v>
      </c>
      <c r="D962" s="34">
        <v>-18</v>
      </c>
      <c r="E962" s="34">
        <v>-9</v>
      </c>
    </row>
    <row r="963" spans="1:5" ht="17" x14ac:dyDescent="0.2">
      <c r="A963" s="25" t="s">
        <v>901</v>
      </c>
      <c r="B963" s="34" t="s">
        <v>4783</v>
      </c>
      <c r="C963" s="34">
        <v>-28.6</v>
      </c>
      <c r="D963" s="34">
        <v>14</v>
      </c>
      <c r="E963" s="34">
        <v>11</v>
      </c>
    </row>
    <row r="964" spans="1:5" ht="17" x14ac:dyDescent="0.2">
      <c r="A964" s="25" t="s">
        <v>904</v>
      </c>
      <c r="B964" s="34" t="s">
        <v>4784</v>
      </c>
      <c r="C964" s="34">
        <v>-29.2</v>
      </c>
      <c r="D964" s="34">
        <v>1</v>
      </c>
      <c r="E964" s="34">
        <v>-4</v>
      </c>
    </row>
    <row r="965" spans="1:5" ht="17" x14ac:dyDescent="0.2">
      <c r="A965" s="25" t="s">
        <v>907</v>
      </c>
      <c r="B965" s="34" t="s">
        <v>4785</v>
      </c>
      <c r="C965" s="34">
        <v>-15.4</v>
      </c>
      <c r="D965" s="34">
        <v>-34</v>
      </c>
      <c r="E965" s="34">
        <v>-3</v>
      </c>
    </row>
    <row r="966" spans="1:5" ht="17" x14ac:dyDescent="0.2">
      <c r="A966" s="25" t="s">
        <v>910</v>
      </c>
      <c r="B966" s="34" t="s">
        <v>4786</v>
      </c>
      <c r="C966" s="34">
        <v>-5.3</v>
      </c>
      <c r="D966" s="34">
        <v>-67</v>
      </c>
      <c r="E966" s="34">
        <v>-7</v>
      </c>
    </row>
    <row r="967" spans="1:5" ht="17" x14ac:dyDescent="0.2">
      <c r="A967" s="25" t="s">
        <v>913</v>
      </c>
      <c r="B967" s="34" t="s">
        <v>4787</v>
      </c>
      <c r="C967" s="34">
        <v>37.5</v>
      </c>
      <c r="D967" s="34">
        <v>7</v>
      </c>
      <c r="E967" s="34">
        <v>-2</v>
      </c>
    </row>
    <row r="968" spans="1:5" ht="17" x14ac:dyDescent="0.2">
      <c r="A968" s="25" t="s">
        <v>916</v>
      </c>
      <c r="B968" s="34" t="s">
        <v>4788</v>
      </c>
      <c r="C968" s="34">
        <v>-83.4</v>
      </c>
      <c r="D968" s="34">
        <v>-7</v>
      </c>
      <c r="E968" s="34">
        <v>-7</v>
      </c>
    </row>
    <row r="969" spans="1:5" ht="17" x14ac:dyDescent="0.2">
      <c r="A969" s="25" t="s">
        <v>919</v>
      </c>
      <c r="B969" s="34" t="s">
        <v>4789</v>
      </c>
      <c r="C969" s="34">
        <v>-101.2</v>
      </c>
      <c r="D969" s="34">
        <v>-7</v>
      </c>
      <c r="E969" s="34">
        <v>-6</v>
      </c>
    </row>
    <row r="970" spans="1:5" ht="17" x14ac:dyDescent="0.2">
      <c r="A970" s="25" t="s">
        <v>922</v>
      </c>
      <c r="B970" s="34" t="s">
        <v>4790</v>
      </c>
      <c r="C970" s="34">
        <v>-14</v>
      </c>
      <c r="D970" s="34">
        <v>6</v>
      </c>
      <c r="E970" s="34">
        <v>2</v>
      </c>
    </row>
    <row r="971" spans="1:5" ht="17" x14ac:dyDescent="0.2">
      <c r="A971" s="25" t="s">
        <v>925</v>
      </c>
      <c r="B971" s="34" t="s">
        <v>4791</v>
      </c>
      <c r="C971" s="34">
        <v>-21.2</v>
      </c>
      <c r="D971" s="34">
        <v>-38</v>
      </c>
      <c r="E971" s="34">
        <v>-4</v>
      </c>
    </row>
    <row r="972" spans="1:5" ht="17" x14ac:dyDescent="0.2">
      <c r="A972" s="25" t="s">
        <v>928</v>
      </c>
      <c r="B972" s="34" t="s">
        <v>4792</v>
      </c>
      <c r="C972" s="34">
        <v>-61.7</v>
      </c>
      <c r="D972" s="34">
        <v>16</v>
      </c>
      <c r="E972" s="34">
        <v>-6</v>
      </c>
    </row>
    <row r="973" spans="1:5" ht="17" x14ac:dyDescent="0.2">
      <c r="A973" s="25" t="s">
        <v>931</v>
      </c>
      <c r="B973" s="34" t="s">
        <v>4793</v>
      </c>
      <c r="C973" s="34">
        <v>40.5</v>
      </c>
      <c r="D973" s="34">
        <v>0</v>
      </c>
      <c r="E973" s="34">
        <v>-2</v>
      </c>
    </row>
    <row r="974" spans="1:5" ht="17" x14ac:dyDescent="0.2">
      <c r="A974" s="25" t="s">
        <v>934</v>
      </c>
      <c r="B974" s="34" t="s">
        <v>4794</v>
      </c>
      <c r="C974" s="34">
        <v>-57.1</v>
      </c>
      <c r="D974" s="34">
        <v>1</v>
      </c>
      <c r="E974" s="34">
        <v>10</v>
      </c>
    </row>
    <row r="975" spans="1:5" ht="17" x14ac:dyDescent="0.2">
      <c r="A975" s="25" t="s">
        <v>937</v>
      </c>
      <c r="B975" s="34" t="s">
        <v>4795</v>
      </c>
      <c r="C975" s="34">
        <v>-10.3</v>
      </c>
      <c r="D975" s="34">
        <v>-7</v>
      </c>
      <c r="E975" s="34">
        <v>-2</v>
      </c>
    </row>
    <row r="976" spans="1:5" ht="17" x14ac:dyDescent="0.2">
      <c r="A976" s="25" t="s">
        <v>940</v>
      </c>
      <c r="B976" s="34" t="s">
        <v>4796</v>
      </c>
      <c r="C976" s="34">
        <v>0.8</v>
      </c>
      <c r="D976" s="34">
        <v>-33</v>
      </c>
      <c r="E976" s="34">
        <v>1</v>
      </c>
    </row>
    <row r="977" spans="1:5" ht="17" x14ac:dyDescent="0.2">
      <c r="A977" s="25" t="s">
        <v>943</v>
      </c>
      <c r="B977" s="34" t="s">
        <v>4797</v>
      </c>
      <c r="C977" s="34">
        <v>-105</v>
      </c>
      <c r="D977" s="34">
        <v>-20</v>
      </c>
      <c r="E977" s="34">
        <v>-1</v>
      </c>
    </row>
    <row r="978" spans="1:5" ht="17" x14ac:dyDescent="0.2">
      <c r="A978" s="25" t="s">
        <v>946</v>
      </c>
      <c r="B978" s="34" t="s">
        <v>4798</v>
      </c>
      <c r="C978" s="34">
        <v>-4.5999999999999996</v>
      </c>
      <c r="D978" s="34">
        <v>16</v>
      </c>
      <c r="E978" s="34">
        <v>-7</v>
      </c>
    </row>
    <row r="979" spans="1:5" ht="17" x14ac:dyDescent="0.2">
      <c r="A979" s="25" t="s">
        <v>949</v>
      </c>
      <c r="B979" s="34" t="s">
        <v>4799</v>
      </c>
      <c r="C979" s="34">
        <v>-234.1</v>
      </c>
      <c r="D979" s="34">
        <v>-38</v>
      </c>
      <c r="E979" s="34">
        <v>8</v>
      </c>
    </row>
    <row r="980" spans="1:5" ht="17" x14ac:dyDescent="0.2">
      <c r="A980" s="25" t="s">
        <v>952</v>
      </c>
      <c r="B980" s="34" t="s">
        <v>4800</v>
      </c>
      <c r="C980" s="34">
        <v>-45.3</v>
      </c>
      <c r="D980" s="34">
        <v>-36</v>
      </c>
      <c r="E980" s="34">
        <v>0</v>
      </c>
    </row>
    <row r="981" spans="1:5" ht="17" x14ac:dyDescent="0.2">
      <c r="A981" s="25" t="s">
        <v>955</v>
      </c>
      <c r="B981" s="34" t="s">
        <v>4801</v>
      </c>
      <c r="C981" s="34">
        <v>8.4</v>
      </c>
      <c r="D981" s="34">
        <v>11</v>
      </c>
      <c r="E981" s="34">
        <v>-2</v>
      </c>
    </row>
    <row r="982" spans="1:5" ht="17" x14ac:dyDescent="0.2">
      <c r="A982" s="25" t="s">
        <v>958</v>
      </c>
      <c r="B982" s="34" t="s">
        <v>4802</v>
      </c>
      <c r="C982" s="34">
        <v>-84.4</v>
      </c>
      <c r="D982" s="34">
        <v>-4</v>
      </c>
      <c r="E982" s="34">
        <v>2</v>
      </c>
    </row>
    <row r="983" spans="1:5" ht="17" x14ac:dyDescent="0.2">
      <c r="A983" s="25" t="s">
        <v>961</v>
      </c>
      <c r="B983" s="34" t="s">
        <v>4803</v>
      </c>
      <c r="C983" s="34">
        <v>-24.6</v>
      </c>
      <c r="D983" s="34">
        <v>-4</v>
      </c>
      <c r="E983" s="34">
        <v>-4</v>
      </c>
    </row>
    <row r="984" spans="1:5" ht="17" x14ac:dyDescent="0.2">
      <c r="A984" s="25" t="s">
        <v>964</v>
      </c>
      <c r="B984" s="34" t="s">
        <v>4804</v>
      </c>
      <c r="C984" s="34">
        <v>-158.69999999999999</v>
      </c>
      <c r="D984" s="34">
        <v>-12</v>
      </c>
      <c r="E984" s="34">
        <v>-6</v>
      </c>
    </row>
    <row r="985" spans="1:5" ht="17" x14ac:dyDescent="0.2">
      <c r="A985" s="25" t="s">
        <v>967</v>
      </c>
      <c r="B985" s="34" t="s">
        <v>4805</v>
      </c>
      <c r="C985" s="34">
        <v>-147.1</v>
      </c>
      <c r="D985" s="34">
        <v>6</v>
      </c>
      <c r="E985" s="34">
        <v>3</v>
      </c>
    </row>
    <row r="986" spans="1:5" ht="17" x14ac:dyDescent="0.2">
      <c r="A986" s="25" t="s">
        <v>970</v>
      </c>
      <c r="B986" s="34" t="s">
        <v>4806</v>
      </c>
      <c r="C986" s="34">
        <v>-5.4</v>
      </c>
      <c r="D986" s="34">
        <v>-2</v>
      </c>
      <c r="E986" s="34">
        <v>-7</v>
      </c>
    </row>
    <row r="987" spans="1:5" ht="17" x14ac:dyDescent="0.2">
      <c r="A987" s="25" t="s">
        <v>973</v>
      </c>
      <c r="B987" s="34" t="s">
        <v>4807</v>
      </c>
      <c r="C987" s="34">
        <v>-74.2</v>
      </c>
      <c r="D987" s="34">
        <v>11</v>
      </c>
      <c r="E987" s="34">
        <v>0</v>
      </c>
    </row>
    <row r="988" spans="1:5" ht="17" x14ac:dyDescent="0.2">
      <c r="A988" s="25" t="s">
        <v>976</v>
      </c>
      <c r="B988" s="34" t="s">
        <v>4808</v>
      </c>
      <c r="C988" s="34">
        <v>-6.9</v>
      </c>
      <c r="D988" s="34">
        <v>-23</v>
      </c>
      <c r="E988" s="34">
        <v>3</v>
      </c>
    </row>
    <row r="989" spans="1:5" ht="17" x14ac:dyDescent="0.2">
      <c r="A989" s="25" t="s">
        <v>979</v>
      </c>
      <c r="B989" s="34" t="s">
        <v>4809</v>
      </c>
      <c r="C989" s="34">
        <v>-49.9</v>
      </c>
      <c r="D989" s="34">
        <v>40</v>
      </c>
      <c r="E989" s="34">
        <v>0</v>
      </c>
    </row>
    <row r="990" spans="1:5" ht="17" x14ac:dyDescent="0.2">
      <c r="A990" s="25" t="s">
        <v>982</v>
      </c>
      <c r="B990" s="34" t="s">
        <v>4810</v>
      </c>
      <c r="C990" s="34">
        <v>-13.4</v>
      </c>
      <c r="D990" s="34">
        <v>22</v>
      </c>
      <c r="E990" s="34">
        <v>10</v>
      </c>
    </row>
    <row r="991" spans="1:5" ht="17" x14ac:dyDescent="0.2">
      <c r="A991" s="25" t="s">
        <v>985</v>
      </c>
      <c r="B991" s="34" t="s">
        <v>4811</v>
      </c>
      <c r="C991" s="34">
        <v>-18.399999999999999</v>
      </c>
      <c r="D991" s="34">
        <v>-77</v>
      </c>
      <c r="E991" s="34">
        <v>-11</v>
      </c>
    </row>
    <row r="992" spans="1:5" ht="17" x14ac:dyDescent="0.2">
      <c r="A992" s="25" t="s">
        <v>988</v>
      </c>
      <c r="B992" s="34" t="s">
        <v>4812</v>
      </c>
      <c r="C992" s="34">
        <v>17.100000000000001</v>
      </c>
      <c r="D992" s="34">
        <v>-4</v>
      </c>
      <c r="E992" s="34">
        <v>-3</v>
      </c>
    </row>
    <row r="993" spans="1:5" ht="17" x14ac:dyDescent="0.2">
      <c r="A993" s="25" t="s">
        <v>991</v>
      </c>
      <c r="B993" s="34" t="s">
        <v>4813</v>
      </c>
      <c r="C993" s="34">
        <v>45.6</v>
      </c>
      <c r="D993" s="34">
        <v>-12</v>
      </c>
      <c r="E993" s="34">
        <v>18</v>
      </c>
    </row>
    <row r="994" spans="1:5" ht="17" x14ac:dyDescent="0.2">
      <c r="A994" s="25" t="s">
        <v>286</v>
      </c>
      <c r="B994" s="34" t="s">
        <v>4814</v>
      </c>
      <c r="C994" s="34">
        <v>-87.8</v>
      </c>
      <c r="D994" s="34">
        <v>-44</v>
      </c>
      <c r="E994" s="34">
        <v>-1</v>
      </c>
    </row>
    <row r="995" spans="1:5" ht="17" x14ac:dyDescent="0.2">
      <c r="A995" s="25" t="s">
        <v>994</v>
      </c>
      <c r="B995" s="34" t="s">
        <v>4815</v>
      </c>
      <c r="C995" s="34">
        <v>89.4</v>
      </c>
      <c r="D995" s="34">
        <v>19</v>
      </c>
      <c r="E995" s="34">
        <v>9</v>
      </c>
    </row>
    <row r="996" spans="1:5" ht="17" x14ac:dyDescent="0.2">
      <c r="A996" s="25" t="s">
        <v>997</v>
      </c>
      <c r="B996" s="34" t="s">
        <v>4816</v>
      </c>
      <c r="C996" s="34">
        <v>-6.7</v>
      </c>
      <c r="D996" s="34">
        <v>-36</v>
      </c>
      <c r="E996" s="34">
        <v>-9</v>
      </c>
    </row>
    <row r="997" spans="1:5" ht="17" x14ac:dyDescent="0.2">
      <c r="A997" s="25" t="s">
        <v>1000</v>
      </c>
      <c r="B997" s="34" t="s">
        <v>4817</v>
      </c>
      <c r="C997" s="34">
        <v>27.9</v>
      </c>
      <c r="D997" s="34">
        <v>-22</v>
      </c>
      <c r="E997" s="34">
        <v>-4</v>
      </c>
    </row>
    <row r="998" spans="1:5" ht="17" x14ac:dyDescent="0.2">
      <c r="A998" s="25" t="s">
        <v>1003</v>
      </c>
      <c r="B998" s="34" t="s">
        <v>4818</v>
      </c>
      <c r="C998" s="34">
        <v>8.6</v>
      </c>
      <c r="D998" s="34">
        <v>-24</v>
      </c>
      <c r="E998" s="34">
        <v>-4</v>
      </c>
    </row>
    <row r="999" spans="1:5" ht="17" x14ac:dyDescent="0.2">
      <c r="A999" s="25" t="s">
        <v>1006</v>
      </c>
      <c r="B999" s="34" t="s">
        <v>4819</v>
      </c>
      <c r="C999" s="34">
        <v>-169.3</v>
      </c>
      <c r="D999" s="34">
        <v>-49</v>
      </c>
      <c r="E999" s="34">
        <v>-10</v>
      </c>
    </row>
    <row r="1000" spans="1:5" ht="17" x14ac:dyDescent="0.2">
      <c r="A1000" s="25" t="s">
        <v>1009</v>
      </c>
      <c r="B1000" s="34" t="s">
        <v>4820</v>
      </c>
      <c r="C1000" s="34">
        <v>-65.3</v>
      </c>
      <c r="D1000" s="34">
        <v>-41</v>
      </c>
      <c r="E1000" s="34">
        <v>-1</v>
      </c>
    </row>
    <row r="1001" spans="1:5" ht="17" x14ac:dyDescent="0.2">
      <c r="A1001" s="25" t="s">
        <v>1012</v>
      </c>
      <c r="B1001" s="34" t="s">
        <v>4821</v>
      </c>
      <c r="C1001" s="34">
        <v>-128.1</v>
      </c>
      <c r="D1001" s="34">
        <v>-78</v>
      </c>
      <c r="E1001" s="34">
        <v>-6</v>
      </c>
    </row>
    <row r="1002" spans="1:5" ht="17" x14ac:dyDescent="0.2">
      <c r="A1002" s="25" t="s">
        <v>1015</v>
      </c>
      <c r="B1002" s="34" t="s">
        <v>4822</v>
      </c>
      <c r="C1002" s="34">
        <v>-242.3</v>
      </c>
      <c r="D1002" s="34">
        <v>-36</v>
      </c>
      <c r="E1002" s="34">
        <v>-10</v>
      </c>
    </row>
    <row r="1003" spans="1:5" ht="17" x14ac:dyDescent="0.2">
      <c r="A1003" s="25" t="s">
        <v>1018</v>
      </c>
      <c r="B1003" s="34" t="s">
        <v>4823</v>
      </c>
      <c r="C1003" s="34">
        <v>-53.9</v>
      </c>
      <c r="D1003" s="34">
        <v>11</v>
      </c>
      <c r="E1003" s="34">
        <v>-4</v>
      </c>
    </row>
    <row r="1004" spans="1:5" ht="17" x14ac:dyDescent="0.2">
      <c r="A1004" s="25" t="s">
        <v>1021</v>
      </c>
      <c r="B1004" s="34" t="s">
        <v>4824</v>
      </c>
      <c r="C1004" s="34">
        <v>-180.6</v>
      </c>
      <c r="D1004" s="34">
        <v>-25</v>
      </c>
      <c r="E1004" s="34">
        <v>-6</v>
      </c>
    </row>
    <row r="1005" spans="1:5" ht="17" x14ac:dyDescent="0.2">
      <c r="A1005" s="25" t="s">
        <v>1024</v>
      </c>
      <c r="B1005" s="34" t="s">
        <v>4825</v>
      </c>
      <c r="C1005" s="34">
        <v>-134.6</v>
      </c>
      <c r="D1005" s="34">
        <v>-18</v>
      </c>
      <c r="E1005" s="34">
        <v>-5</v>
      </c>
    </row>
    <row r="1006" spans="1:5" ht="17" x14ac:dyDescent="0.2">
      <c r="A1006" s="25" t="s">
        <v>1027</v>
      </c>
      <c r="B1006" s="34" t="s">
        <v>4826</v>
      </c>
      <c r="C1006" s="34">
        <v>-49</v>
      </c>
      <c r="D1006" s="34">
        <v>3</v>
      </c>
      <c r="E1006" s="34">
        <v>-9</v>
      </c>
    </row>
    <row r="1007" spans="1:5" ht="17" x14ac:dyDescent="0.2">
      <c r="A1007" s="25" t="s">
        <v>1030</v>
      </c>
      <c r="B1007" s="34" t="s">
        <v>4827</v>
      </c>
      <c r="C1007" s="34">
        <v>-65.599999999999994</v>
      </c>
      <c r="D1007" s="34">
        <v>11</v>
      </c>
      <c r="E1007" s="34">
        <v>-8</v>
      </c>
    </row>
    <row r="1008" spans="1:5" ht="17" x14ac:dyDescent="0.2">
      <c r="A1008" s="25" t="s">
        <v>1033</v>
      </c>
      <c r="B1008" s="34" t="s">
        <v>4828</v>
      </c>
      <c r="C1008" s="34">
        <v>-91.2</v>
      </c>
      <c r="D1008" s="34">
        <v>-12</v>
      </c>
      <c r="E1008" s="34">
        <v>-11</v>
      </c>
    </row>
    <row r="1009" spans="1:5" ht="17" x14ac:dyDescent="0.2">
      <c r="A1009" s="25" t="s">
        <v>1036</v>
      </c>
      <c r="B1009" s="34" t="s">
        <v>4829</v>
      </c>
      <c r="C1009" s="34">
        <v>-34.299999999999997</v>
      </c>
      <c r="D1009" s="34">
        <v>-2</v>
      </c>
      <c r="E1009" s="34">
        <v>-6</v>
      </c>
    </row>
    <row r="1010" spans="1:5" ht="17" x14ac:dyDescent="0.2">
      <c r="A1010" s="25" t="s">
        <v>1039</v>
      </c>
      <c r="B1010" s="34" t="s">
        <v>4830</v>
      </c>
      <c r="C1010" s="34">
        <v>-168.2</v>
      </c>
      <c r="D1010" s="34">
        <v>-23</v>
      </c>
      <c r="E1010" s="34">
        <v>-9</v>
      </c>
    </row>
    <row r="1011" spans="1:5" ht="17" x14ac:dyDescent="0.2">
      <c r="A1011" s="25" t="s">
        <v>1042</v>
      </c>
      <c r="B1011" s="34" t="s">
        <v>4831</v>
      </c>
      <c r="C1011" s="34">
        <v>-1.8</v>
      </c>
      <c r="D1011" s="34">
        <v>-106</v>
      </c>
      <c r="E1011" s="34">
        <v>11</v>
      </c>
    </row>
    <row r="1012" spans="1:5" ht="17" x14ac:dyDescent="0.2">
      <c r="A1012" s="25" t="s">
        <v>1045</v>
      </c>
      <c r="B1012" s="34" t="s">
        <v>4832</v>
      </c>
      <c r="C1012" s="34">
        <v>-65.7</v>
      </c>
      <c r="D1012" s="34">
        <v>-4</v>
      </c>
      <c r="E1012" s="34">
        <v>-3</v>
      </c>
    </row>
    <row r="1013" spans="1:5" ht="17" x14ac:dyDescent="0.2">
      <c r="A1013" s="25" t="s">
        <v>1048</v>
      </c>
      <c r="B1013" s="34" t="s">
        <v>4833</v>
      </c>
      <c r="C1013" s="34">
        <v>11.5</v>
      </c>
      <c r="D1013" s="34">
        <v>-28</v>
      </c>
      <c r="E1013" s="34">
        <v>-8</v>
      </c>
    </row>
    <row r="1014" spans="1:5" ht="17" x14ac:dyDescent="0.2">
      <c r="A1014" s="25" t="s">
        <v>1051</v>
      </c>
      <c r="B1014" s="34" t="s">
        <v>4834</v>
      </c>
      <c r="C1014" s="34">
        <v>-82.8</v>
      </c>
      <c r="D1014" s="34">
        <v>-38</v>
      </c>
      <c r="E1014" s="34">
        <v>-1</v>
      </c>
    </row>
    <row r="1015" spans="1:5" ht="17" x14ac:dyDescent="0.2">
      <c r="A1015" s="25" t="s">
        <v>1054</v>
      </c>
      <c r="B1015" s="34" t="s">
        <v>4835</v>
      </c>
      <c r="C1015" s="34">
        <v>-240.4</v>
      </c>
      <c r="D1015" s="34">
        <v>-44</v>
      </c>
      <c r="E1015" s="34">
        <v>-6</v>
      </c>
    </row>
    <row r="1016" spans="1:5" ht="17" x14ac:dyDescent="0.2">
      <c r="A1016" s="25" t="s">
        <v>1057</v>
      </c>
      <c r="B1016" s="34" t="s">
        <v>4836</v>
      </c>
      <c r="C1016" s="34">
        <v>21.3</v>
      </c>
      <c r="D1016" s="34">
        <v>12</v>
      </c>
      <c r="E1016" s="34">
        <v>-11</v>
      </c>
    </row>
    <row r="1017" spans="1:5" ht="17" x14ac:dyDescent="0.2">
      <c r="A1017" s="25" t="s">
        <v>1060</v>
      </c>
      <c r="B1017" s="34" t="s">
        <v>4837</v>
      </c>
      <c r="C1017" s="34">
        <v>-144.80000000000001</v>
      </c>
      <c r="D1017" s="34">
        <v>-2</v>
      </c>
      <c r="E1017" s="34">
        <v>-21</v>
      </c>
    </row>
    <row r="1018" spans="1:5" ht="17" x14ac:dyDescent="0.2">
      <c r="A1018" s="25" t="s">
        <v>1063</v>
      </c>
      <c r="B1018" s="34" t="s">
        <v>4838</v>
      </c>
      <c r="C1018" s="34">
        <v>20.2</v>
      </c>
      <c r="D1018" s="34">
        <v>-51</v>
      </c>
      <c r="E1018" s="34">
        <v>3</v>
      </c>
    </row>
    <row r="1019" spans="1:5" ht="17" x14ac:dyDescent="0.2">
      <c r="A1019" s="25" t="s">
        <v>1066</v>
      </c>
      <c r="B1019" s="34" t="s">
        <v>4839</v>
      </c>
      <c r="C1019" s="34">
        <v>-6.4</v>
      </c>
      <c r="D1019" s="34">
        <v>16</v>
      </c>
      <c r="E1019" s="34">
        <v>-2</v>
      </c>
    </row>
    <row r="1020" spans="1:5" ht="17" x14ac:dyDescent="0.2">
      <c r="A1020" s="25" t="s">
        <v>1069</v>
      </c>
      <c r="B1020" s="34" t="s">
        <v>4840</v>
      </c>
      <c r="C1020" s="34">
        <v>-4.7</v>
      </c>
      <c r="D1020" s="34">
        <v>-85</v>
      </c>
      <c r="E1020" s="34">
        <v>-5</v>
      </c>
    </row>
    <row r="1021" spans="1:5" ht="17" x14ac:dyDescent="0.2">
      <c r="A1021" s="25" t="s">
        <v>1072</v>
      </c>
      <c r="B1021" s="34" t="s">
        <v>4841</v>
      </c>
      <c r="C1021" s="34">
        <v>-52.6</v>
      </c>
      <c r="D1021" s="34">
        <v>-2</v>
      </c>
      <c r="E1021" s="34">
        <v>-3</v>
      </c>
    </row>
    <row r="1022" spans="1:5" ht="17" x14ac:dyDescent="0.2">
      <c r="A1022" s="25" t="s">
        <v>1075</v>
      </c>
      <c r="B1022" s="34" t="s">
        <v>4842</v>
      </c>
      <c r="C1022" s="34">
        <v>-146</v>
      </c>
      <c r="D1022" s="34">
        <v>-62</v>
      </c>
      <c r="E1022" s="34">
        <v>-6</v>
      </c>
    </row>
    <row r="1023" spans="1:5" ht="17" x14ac:dyDescent="0.2">
      <c r="A1023" s="25" t="s">
        <v>1078</v>
      </c>
      <c r="B1023" s="34" t="s">
        <v>4843</v>
      </c>
      <c r="C1023" s="34">
        <v>-48.7</v>
      </c>
      <c r="D1023" s="34">
        <v>-36</v>
      </c>
      <c r="E1023" s="34">
        <v>5</v>
      </c>
    </row>
    <row r="1024" spans="1:5" ht="17" x14ac:dyDescent="0.2">
      <c r="A1024" s="25" t="s">
        <v>1081</v>
      </c>
      <c r="B1024" s="34" t="s">
        <v>4844</v>
      </c>
      <c r="C1024" s="34">
        <v>23.9</v>
      </c>
      <c r="D1024" s="34">
        <v>14</v>
      </c>
      <c r="E1024" s="34">
        <v>-6</v>
      </c>
    </row>
    <row r="1025" spans="1:5" ht="17" x14ac:dyDescent="0.2">
      <c r="A1025" s="25" t="s">
        <v>1084</v>
      </c>
      <c r="B1025" s="34" t="s">
        <v>4845</v>
      </c>
      <c r="C1025" s="34">
        <v>-96.9</v>
      </c>
      <c r="D1025" s="34">
        <v>-28</v>
      </c>
      <c r="E1025" s="34">
        <v>-5</v>
      </c>
    </row>
    <row r="1026" spans="1:5" ht="17" x14ac:dyDescent="0.2">
      <c r="A1026" s="25" t="s">
        <v>1087</v>
      </c>
      <c r="B1026" s="34" t="s">
        <v>4846</v>
      </c>
      <c r="C1026" s="34">
        <v>-162.19999999999999</v>
      </c>
      <c r="D1026" s="34">
        <v>1</v>
      </c>
      <c r="E1026" s="34">
        <v>-12</v>
      </c>
    </row>
    <row r="1027" spans="1:5" ht="17" x14ac:dyDescent="0.2">
      <c r="A1027" s="25" t="s">
        <v>1090</v>
      </c>
      <c r="B1027" s="34" t="s">
        <v>4847</v>
      </c>
      <c r="C1027" s="34">
        <v>63.5</v>
      </c>
      <c r="D1027" s="34">
        <v>-27</v>
      </c>
      <c r="E1027" s="34">
        <v>-2</v>
      </c>
    </row>
    <row r="1028" spans="1:5" ht="17" x14ac:dyDescent="0.2">
      <c r="A1028" s="25" t="s">
        <v>1093</v>
      </c>
      <c r="B1028" s="34" t="s">
        <v>4848</v>
      </c>
      <c r="C1028" s="34">
        <v>21.4</v>
      </c>
      <c r="D1028" s="34">
        <v>-34</v>
      </c>
      <c r="E1028" s="34">
        <v>3</v>
      </c>
    </row>
    <row r="1029" spans="1:5" ht="17" x14ac:dyDescent="0.2">
      <c r="A1029" s="25" t="s">
        <v>1096</v>
      </c>
      <c r="B1029" s="34" t="s">
        <v>4849</v>
      </c>
      <c r="C1029" s="34">
        <v>-40.4</v>
      </c>
      <c r="D1029" s="34">
        <v>-39</v>
      </c>
      <c r="E1029" s="34">
        <v>-4</v>
      </c>
    </row>
    <row r="1030" spans="1:5" ht="17" x14ac:dyDescent="0.2">
      <c r="A1030" s="25" t="s">
        <v>1099</v>
      </c>
      <c r="B1030" s="34" t="s">
        <v>4850</v>
      </c>
      <c r="C1030" s="34">
        <v>-101.8</v>
      </c>
      <c r="D1030" s="34">
        <v>-23</v>
      </c>
      <c r="E1030" s="34">
        <v>9</v>
      </c>
    </row>
    <row r="1031" spans="1:5" ht="17" x14ac:dyDescent="0.2">
      <c r="A1031" s="25" t="s">
        <v>1102</v>
      </c>
      <c r="B1031" s="34" t="s">
        <v>4851</v>
      </c>
      <c r="C1031" s="34">
        <v>4.5999999999999996</v>
      </c>
      <c r="D1031" s="34">
        <v>3</v>
      </c>
      <c r="E1031" s="34">
        <v>-7</v>
      </c>
    </row>
    <row r="1032" spans="1:5" ht="17" x14ac:dyDescent="0.2">
      <c r="A1032" s="25" t="s">
        <v>1105</v>
      </c>
      <c r="B1032" s="34" t="s">
        <v>4852</v>
      </c>
      <c r="C1032" s="34">
        <v>16.3</v>
      </c>
      <c r="D1032" s="34">
        <v>-31</v>
      </c>
      <c r="E1032" s="34">
        <v>-5</v>
      </c>
    </row>
    <row r="1033" spans="1:5" ht="17" x14ac:dyDescent="0.2">
      <c r="A1033" s="25" t="s">
        <v>1108</v>
      </c>
      <c r="B1033" s="34" t="s">
        <v>4853</v>
      </c>
      <c r="C1033" s="34">
        <v>-79.3</v>
      </c>
      <c r="D1033" s="34">
        <v>-28</v>
      </c>
      <c r="E1033" s="34">
        <v>1</v>
      </c>
    </row>
    <row r="1034" spans="1:5" ht="17" x14ac:dyDescent="0.2">
      <c r="A1034" s="25" t="s">
        <v>1111</v>
      </c>
      <c r="B1034" s="34" t="s">
        <v>4854</v>
      </c>
      <c r="C1034" s="34">
        <v>45.8</v>
      </c>
      <c r="D1034" s="34">
        <v>-3</v>
      </c>
      <c r="E1034" s="34">
        <v>-3</v>
      </c>
    </row>
    <row r="1035" spans="1:5" ht="17" x14ac:dyDescent="0.2">
      <c r="A1035" s="25" t="s">
        <v>1114</v>
      </c>
      <c r="B1035" s="34" t="s">
        <v>4855</v>
      </c>
      <c r="C1035" s="34">
        <v>14.4</v>
      </c>
      <c r="D1035" s="34">
        <v>12</v>
      </c>
      <c r="E1035" s="34">
        <v>-9</v>
      </c>
    </row>
    <row r="1036" spans="1:5" ht="17" x14ac:dyDescent="0.2">
      <c r="A1036" s="25" t="s">
        <v>1117</v>
      </c>
      <c r="B1036" s="34" t="s">
        <v>4856</v>
      </c>
      <c r="C1036" s="34">
        <v>-73.099999999999994</v>
      </c>
      <c r="D1036" s="34">
        <v>-25</v>
      </c>
      <c r="E1036" s="34">
        <v>-4</v>
      </c>
    </row>
    <row r="1037" spans="1:5" ht="17" x14ac:dyDescent="0.2">
      <c r="A1037" s="25" t="s">
        <v>1120</v>
      </c>
      <c r="B1037" s="34" t="s">
        <v>4857</v>
      </c>
      <c r="C1037" s="34">
        <v>-67.900000000000006</v>
      </c>
      <c r="D1037" s="34">
        <v>-36</v>
      </c>
      <c r="E1037" s="34">
        <v>-9</v>
      </c>
    </row>
    <row r="1038" spans="1:5" ht="17" x14ac:dyDescent="0.2">
      <c r="A1038" s="25" t="s">
        <v>1123</v>
      </c>
      <c r="B1038" s="34" t="s">
        <v>4858</v>
      </c>
      <c r="C1038" s="34">
        <v>-66.7</v>
      </c>
      <c r="D1038" s="34">
        <v>3</v>
      </c>
      <c r="E1038" s="34">
        <v>-4</v>
      </c>
    </row>
    <row r="1039" spans="1:5" ht="17" x14ac:dyDescent="0.2">
      <c r="A1039" s="25" t="s">
        <v>1126</v>
      </c>
      <c r="B1039" s="34" t="s">
        <v>4859</v>
      </c>
      <c r="C1039" s="34">
        <v>-140.4</v>
      </c>
      <c r="D1039" s="34">
        <v>-18</v>
      </c>
      <c r="E1039" s="34">
        <v>0</v>
      </c>
    </row>
    <row r="1040" spans="1:5" ht="17" x14ac:dyDescent="0.2">
      <c r="A1040" s="25" t="s">
        <v>1129</v>
      </c>
      <c r="B1040" s="34" t="s">
        <v>4860</v>
      </c>
      <c r="C1040" s="34">
        <v>24.1</v>
      </c>
      <c r="D1040" s="34">
        <v>11</v>
      </c>
      <c r="E1040" s="34">
        <v>-25</v>
      </c>
    </row>
    <row r="1041" spans="1:5" ht="17" x14ac:dyDescent="0.2">
      <c r="A1041" s="25" t="s">
        <v>1132</v>
      </c>
      <c r="B1041" s="34" t="s">
        <v>4861</v>
      </c>
      <c r="C1041" s="34">
        <v>-89.7</v>
      </c>
      <c r="D1041" s="34">
        <v>-4</v>
      </c>
      <c r="E1041" s="34">
        <v>-5</v>
      </c>
    </row>
    <row r="1042" spans="1:5" ht="17" x14ac:dyDescent="0.2">
      <c r="A1042" s="25" t="s">
        <v>1135</v>
      </c>
      <c r="B1042" s="34" t="s">
        <v>4862</v>
      </c>
      <c r="C1042" s="34">
        <v>-173.1</v>
      </c>
      <c r="D1042" s="34">
        <v>-51</v>
      </c>
      <c r="E1042" s="34">
        <v>-8</v>
      </c>
    </row>
    <row r="1043" spans="1:5" ht="17" x14ac:dyDescent="0.2">
      <c r="A1043" s="25" t="s">
        <v>1138</v>
      </c>
      <c r="B1043" s="34" t="s">
        <v>4863</v>
      </c>
      <c r="C1043" s="34">
        <v>20.7</v>
      </c>
      <c r="D1043" s="34">
        <v>24</v>
      </c>
      <c r="E1043" s="34">
        <v>2</v>
      </c>
    </row>
    <row r="1044" spans="1:5" ht="17" x14ac:dyDescent="0.2">
      <c r="A1044" s="25" t="s">
        <v>1141</v>
      </c>
      <c r="B1044" s="34" t="s">
        <v>4864</v>
      </c>
      <c r="C1044" s="34">
        <v>58.5</v>
      </c>
      <c r="D1044" s="34">
        <v>12</v>
      </c>
      <c r="E1044" s="34">
        <v>-8</v>
      </c>
    </row>
    <row r="1045" spans="1:5" ht="17" x14ac:dyDescent="0.2">
      <c r="A1045" s="25" t="s">
        <v>1144</v>
      </c>
      <c r="B1045" s="34" t="s">
        <v>4865</v>
      </c>
      <c r="C1045" s="34">
        <v>-12.3</v>
      </c>
      <c r="D1045" s="34">
        <v>-75</v>
      </c>
      <c r="E1045" s="34">
        <v>-16</v>
      </c>
    </row>
    <row r="1046" spans="1:5" ht="17" x14ac:dyDescent="0.2">
      <c r="A1046" s="25" t="s">
        <v>1147</v>
      </c>
      <c r="B1046" s="34" t="s">
        <v>4866</v>
      </c>
      <c r="C1046" s="34">
        <v>-78.2</v>
      </c>
      <c r="D1046" s="34">
        <v>-51</v>
      </c>
      <c r="E1046" s="34">
        <v>4</v>
      </c>
    </row>
    <row r="1047" spans="1:5" ht="17" x14ac:dyDescent="0.2">
      <c r="A1047" s="25" t="s">
        <v>1150</v>
      </c>
      <c r="B1047" s="34" t="s">
        <v>4867</v>
      </c>
      <c r="C1047" s="34">
        <v>-13.7</v>
      </c>
      <c r="D1047" s="34">
        <v>31</v>
      </c>
      <c r="E1047" s="34">
        <v>-11</v>
      </c>
    </row>
    <row r="1048" spans="1:5" ht="17" x14ac:dyDescent="0.2">
      <c r="A1048" s="25" t="s">
        <v>1153</v>
      </c>
      <c r="B1048" s="34" t="s">
        <v>4868</v>
      </c>
      <c r="C1048" s="34">
        <v>-66.3</v>
      </c>
      <c r="D1048" s="34">
        <v>6</v>
      </c>
      <c r="E1048" s="34">
        <v>-13</v>
      </c>
    </row>
    <row r="1049" spans="1:5" ht="17" x14ac:dyDescent="0.2">
      <c r="A1049" s="25" t="s">
        <v>1156</v>
      </c>
      <c r="B1049" s="34" t="s">
        <v>4869</v>
      </c>
      <c r="C1049" s="34">
        <v>-21.8</v>
      </c>
      <c r="D1049" s="34">
        <v>-12</v>
      </c>
      <c r="E1049" s="34">
        <v>-10</v>
      </c>
    </row>
    <row r="1050" spans="1:5" ht="17" x14ac:dyDescent="0.2">
      <c r="A1050" s="25" t="s">
        <v>289</v>
      </c>
      <c r="B1050" s="34" t="s">
        <v>4870</v>
      </c>
      <c r="C1050" s="34">
        <v>35.5</v>
      </c>
      <c r="D1050" s="34">
        <v>-10</v>
      </c>
      <c r="E1050" s="34">
        <v>-2</v>
      </c>
    </row>
    <row r="1051" spans="1:5" ht="17" x14ac:dyDescent="0.2">
      <c r="A1051" s="25" t="s">
        <v>1159</v>
      </c>
      <c r="B1051" s="34" t="s">
        <v>4871</v>
      </c>
      <c r="C1051" s="34">
        <v>70.900000000000006</v>
      </c>
      <c r="D1051" s="34">
        <v>-24</v>
      </c>
      <c r="E1051" s="34">
        <v>0</v>
      </c>
    </row>
    <row r="1052" spans="1:5" ht="17" x14ac:dyDescent="0.2">
      <c r="A1052" s="25" t="s">
        <v>1162</v>
      </c>
      <c r="B1052" s="34" t="s">
        <v>4872</v>
      </c>
      <c r="C1052" s="34">
        <v>-101.1</v>
      </c>
      <c r="D1052" s="34">
        <v>-51</v>
      </c>
      <c r="E1052" s="34">
        <v>-11</v>
      </c>
    </row>
    <row r="1053" spans="1:5" ht="17" x14ac:dyDescent="0.2">
      <c r="A1053" s="25" t="s">
        <v>1165</v>
      </c>
      <c r="B1053" s="34" t="s">
        <v>4873</v>
      </c>
      <c r="C1053" s="34">
        <v>-51.2</v>
      </c>
      <c r="D1053" s="34">
        <v>-38</v>
      </c>
      <c r="E1053" s="34">
        <v>-6</v>
      </c>
    </row>
    <row r="1054" spans="1:5" ht="17" x14ac:dyDescent="0.2">
      <c r="A1054" s="25" t="s">
        <v>1168</v>
      </c>
      <c r="B1054" s="34" t="s">
        <v>4874</v>
      </c>
      <c r="C1054" s="34">
        <v>39.799999999999997</v>
      </c>
      <c r="D1054" s="34">
        <v>9</v>
      </c>
      <c r="E1054" s="34">
        <v>1</v>
      </c>
    </row>
    <row r="1055" spans="1:5" ht="17" x14ac:dyDescent="0.2">
      <c r="A1055" s="25" t="s">
        <v>1171</v>
      </c>
      <c r="B1055" s="34" t="s">
        <v>4875</v>
      </c>
      <c r="C1055" s="34">
        <v>-45.3</v>
      </c>
      <c r="D1055" s="34">
        <v>3</v>
      </c>
      <c r="E1055" s="34">
        <v>-5</v>
      </c>
    </row>
    <row r="1056" spans="1:5" ht="17" x14ac:dyDescent="0.2">
      <c r="A1056" s="25" t="s">
        <v>1174</v>
      </c>
      <c r="B1056" s="34" t="s">
        <v>4876</v>
      </c>
      <c r="C1056" s="34">
        <v>-114.4</v>
      </c>
      <c r="D1056" s="34">
        <v>-15</v>
      </c>
      <c r="E1056" s="34">
        <v>-1</v>
      </c>
    </row>
    <row r="1057" spans="1:5" ht="17" x14ac:dyDescent="0.2">
      <c r="A1057" s="25" t="s">
        <v>1177</v>
      </c>
      <c r="B1057" s="34" t="s">
        <v>4877</v>
      </c>
      <c r="C1057" s="34">
        <v>-27</v>
      </c>
      <c r="D1057" s="34">
        <v>-10</v>
      </c>
      <c r="E1057" s="34">
        <v>2</v>
      </c>
    </row>
    <row r="1058" spans="1:5" ht="17" x14ac:dyDescent="0.2">
      <c r="A1058" s="25" t="s">
        <v>1180</v>
      </c>
      <c r="B1058" s="34" t="s">
        <v>4878</v>
      </c>
      <c r="C1058" s="34">
        <v>17</v>
      </c>
      <c r="D1058" s="34">
        <v>-8</v>
      </c>
      <c r="E1058" s="34">
        <v>0</v>
      </c>
    </row>
    <row r="1059" spans="1:5" ht="17" x14ac:dyDescent="0.2">
      <c r="A1059" s="25" t="s">
        <v>1183</v>
      </c>
      <c r="B1059" s="34" t="s">
        <v>4879</v>
      </c>
      <c r="C1059" s="34">
        <v>-15.2</v>
      </c>
      <c r="D1059" s="34">
        <v>-25</v>
      </c>
      <c r="E1059" s="34">
        <v>1</v>
      </c>
    </row>
    <row r="1060" spans="1:5" ht="17" x14ac:dyDescent="0.2">
      <c r="A1060" s="25" t="s">
        <v>1186</v>
      </c>
      <c r="B1060" s="34" t="s">
        <v>4880</v>
      </c>
      <c r="C1060" s="34">
        <v>11.3</v>
      </c>
      <c r="D1060" s="34">
        <v>4</v>
      </c>
      <c r="E1060" s="34">
        <v>-3</v>
      </c>
    </row>
    <row r="1061" spans="1:5" ht="17" x14ac:dyDescent="0.2">
      <c r="A1061" s="25" t="s">
        <v>1189</v>
      </c>
      <c r="B1061" s="34" t="s">
        <v>4881</v>
      </c>
      <c r="C1061" s="34">
        <v>-97</v>
      </c>
      <c r="D1061" s="34">
        <v>-72</v>
      </c>
      <c r="E1061" s="34">
        <v>-1</v>
      </c>
    </row>
    <row r="1062" spans="1:5" ht="17" x14ac:dyDescent="0.2">
      <c r="A1062" s="25" t="s">
        <v>1192</v>
      </c>
      <c r="B1062" s="34" t="s">
        <v>4882</v>
      </c>
      <c r="C1062" s="34">
        <v>48.6</v>
      </c>
      <c r="D1062" s="34">
        <v>-44</v>
      </c>
      <c r="E1062" s="34">
        <v>-3</v>
      </c>
    </row>
    <row r="1063" spans="1:5" ht="17" x14ac:dyDescent="0.2">
      <c r="A1063" s="25" t="s">
        <v>1195</v>
      </c>
      <c r="B1063" s="34" t="s">
        <v>4883</v>
      </c>
      <c r="C1063" s="34">
        <v>-71.5</v>
      </c>
      <c r="D1063" s="34">
        <v>-29</v>
      </c>
      <c r="E1063" s="34">
        <v>-6</v>
      </c>
    </row>
    <row r="1064" spans="1:5" ht="17" x14ac:dyDescent="0.2">
      <c r="A1064" s="25" t="s">
        <v>1198</v>
      </c>
      <c r="B1064" s="34" t="s">
        <v>4884</v>
      </c>
      <c r="C1064" s="34">
        <v>53.2</v>
      </c>
      <c r="D1064" s="34">
        <v>14</v>
      </c>
      <c r="E1064" s="34">
        <v>-1</v>
      </c>
    </row>
    <row r="1065" spans="1:5" ht="17" x14ac:dyDescent="0.2">
      <c r="A1065" s="25" t="s">
        <v>1201</v>
      </c>
      <c r="B1065" s="34" t="s">
        <v>4885</v>
      </c>
      <c r="C1065" s="34">
        <v>-103.5</v>
      </c>
      <c r="D1065" s="34">
        <v>-85</v>
      </c>
      <c r="E1065" s="34">
        <v>-5</v>
      </c>
    </row>
    <row r="1066" spans="1:5" ht="17" x14ac:dyDescent="0.2">
      <c r="A1066" s="25" t="s">
        <v>1204</v>
      </c>
      <c r="B1066" s="34" t="s">
        <v>4886</v>
      </c>
      <c r="C1066" s="34">
        <v>41</v>
      </c>
      <c r="D1066" s="34">
        <v>-51</v>
      </c>
      <c r="E1066" s="34">
        <v>3</v>
      </c>
    </row>
    <row r="1067" spans="1:5" ht="17" x14ac:dyDescent="0.2">
      <c r="A1067" s="25" t="s">
        <v>1207</v>
      </c>
      <c r="B1067" s="34" t="s">
        <v>4887</v>
      </c>
      <c r="C1067" s="34">
        <v>-181.9</v>
      </c>
      <c r="D1067" s="34">
        <v>16</v>
      </c>
      <c r="E1067" s="34">
        <v>-11</v>
      </c>
    </row>
    <row r="1068" spans="1:5" ht="17" x14ac:dyDescent="0.2">
      <c r="A1068" s="25" t="s">
        <v>1210</v>
      </c>
      <c r="B1068" s="34" t="s">
        <v>4888</v>
      </c>
      <c r="C1068" s="34">
        <v>-204</v>
      </c>
      <c r="D1068" s="34">
        <v>-49</v>
      </c>
      <c r="E1068" s="34">
        <v>-5</v>
      </c>
    </row>
    <row r="1069" spans="1:5" ht="17" x14ac:dyDescent="0.2">
      <c r="A1069" s="25" t="s">
        <v>1213</v>
      </c>
      <c r="B1069" s="34" t="s">
        <v>4889</v>
      </c>
      <c r="C1069" s="34">
        <v>-31.7</v>
      </c>
      <c r="D1069" s="34">
        <v>-5</v>
      </c>
      <c r="E1069" s="34">
        <v>3</v>
      </c>
    </row>
    <row r="1070" spans="1:5" ht="17" x14ac:dyDescent="0.2">
      <c r="A1070" s="25" t="s">
        <v>1216</v>
      </c>
      <c r="B1070" s="34" t="s">
        <v>4890</v>
      </c>
      <c r="C1070" s="34">
        <v>31.8</v>
      </c>
      <c r="D1070" s="34">
        <v>-15</v>
      </c>
      <c r="E1070" s="34">
        <v>-5</v>
      </c>
    </row>
    <row r="1071" spans="1:5" ht="17" x14ac:dyDescent="0.2">
      <c r="A1071" s="25" t="s">
        <v>1219</v>
      </c>
      <c r="B1071" s="34" t="s">
        <v>4891</v>
      </c>
      <c r="C1071" s="34">
        <v>-23.7</v>
      </c>
      <c r="D1071" s="34">
        <v>1</v>
      </c>
      <c r="E1071" s="34">
        <v>-14</v>
      </c>
    </row>
    <row r="1072" spans="1:5" ht="17" x14ac:dyDescent="0.2">
      <c r="A1072" s="25" t="s">
        <v>1222</v>
      </c>
      <c r="B1072" s="34" t="s">
        <v>4892</v>
      </c>
      <c r="C1072" s="34">
        <v>-25.2</v>
      </c>
      <c r="D1072" s="34">
        <v>-23</v>
      </c>
      <c r="E1072" s="34">
        <v>3</v>
      </c>
    </row>
    <row r="1073" spans="1:5" ht="17" x14ac:dyDescent="0.2">
      <c r="A1073" s="25" t="s">
        <v>1225</v>
      </c>
      <c r="B1073" s="34" t="s">
        <v>4893</v>
      </c>
      <c r="C1073" s="34">
        <v>38.6</v>
      </c>
      <c r="D1073" s="34">
        <v>9</v>
      </c>
      <c r="E1073" s="34">
        <v>0</v>
      </c>
    </row>
    <row r="1074" spans="1:5" ht="17" x14ac:dyDescent="0.2">
      <c r="A1074" s="25" t="s">
        <v>1228</v>
      </c>
      <c r="B1074" s="34" t="s">
        <v>4894</v>
      </c>
      <c r="C1074" s="34">
        <v>-65.599999999999994</v>
      </c>
      <c r="D1074" s="34">
        <v>-15</v>
      </c>
      <c r="E1074" s="34">
        <v>-8</v>
      </c>
    </row>
    <row r="1075" spans="1:5" ht="17" x14ac:dyDescent="0.2">
      <c r="A1075" s="25" t="s">
        <v>1231</v>
      </c>
      <c r="B1075" s="34" t="s">
        <v>4895</v>
      </c>
      <c r="C1075" s="34">
        <v>-59.6</v>
      </c>
      <c r="D1075" s="34">
        <v>-20</v>
      </c>
      <c r="E1075" s="34">
        <v>-5</v>
      </c>
    </row>
    <row r="1076" spans="1:5" ht="17" x14ac:dyDescent="0.2">
      <c r="A1076" s="25" t="s">
        <v>1234</v>
      </c>
      <c r="B1076" s="34" t="s">
        <v>4896</v>
      </c>
      <c r="C1076" s="34">
        <v>-54.1</v>
      </c>
      <c r="D1076" s="34">
        <v>-15</v>
      </c>
      <c r="E1076" s="34">
        <v>-6</v>
      </c>
    </row>
    <row r="1077" spans="1:5" ht="17" x14ac:dyDescent="0.2">
      <c r="A1077" s="25" t="s">
        <v>1237</v>
      </c>
      <c r="B1077" s="34" t="s">
        <v>4897</v>
      </c>
      <c r="C1077" s="34">
        <v>46.7</v>
      </c>
      <c r="D1077" s="34">
        <v>19</v>
      </c>
      <c r="E1077" s="34">
        <v>-5</v>
      </c>
    </row>
    <row r="1078" spans="1:5" ht="17" x14ac:dyDescent="0.2">
      <c r="A1078" s="25" t="s">
        <v>1240</v>
      </c>
      <c r="B1078" s="34" t="s">
        <v>4898</v>
      </c>
      <c r="C1078" s="34">
        <v>7.5</v>
      </c>
      <c r="D1078" s="34">
        <v>3</v>
      </c>
      <c r="E1078" s="34">
        <v>-12</v>
      </c>
    </row>
    <row r="1079" spans="1:5" ht="17" x14ac:dyDescent="0.2">
      <c r="A1079" s="25" t="s">
        <v>1243</v>
      </c>
      <c r="B1079" s="34" t="s">
        <v>4899</v>
      </c>
      <c r="C1079" s="34">
        <v>102.4</v>
      </c>
      <c r="D1079" s="34">
        <v>-15</v>
      </c>
      <c r="E1079" s="34">
        <v>-6</v>
      </c>
    </row>
    <row r="1080" spans="1:5" ht="17" x14ac:dyDescent="0.2">
      <c r="A1080" s="25" t="s">
        <v>1246</v>
      </c>
      <c r="B1080" s="34" t="s">
        <v>4900</v>
      </c>
      <c r="C1080" s="34">
        <v>43</v>
      </c>
      <c r="D1080" s="34">
        <v>4</v>
      </c>
      <c r="E1080" s="34">
        <v>2</v>
      </c>
    </row>
    <row r="1081" spans="1:5" ht="17" x14ac:dyDescent="0.2">
      <c r="A1081" s="25" t="s">
        <v>1249</v>
      </c>
      <c r="B1081" s="34" t="s">
        <v>4901</v>
      </c>
      <c r="C1081" s="34">
        <v>35.799999999999997</v>
      </c>
      <c r="D1081" s="34">
        <v>0</v>
      </c>
      <c r="E1081" s="34">
        <v>2</v>
      </c>
    </row>
    <row r="1082" spans="1:5" ht="17" x14ac:dyDescent="0.2">
      <c r="A1082" s="25" t="s">
        <v>1252</v>
      </c>
      <c r="B1082" s="34" t="s">
        <v>4902</v>
      </c>
      <c r="C1082" s="34">
        <v>-129.6</v>
      </c>
      <c r="D1082" s="34">
        <v>-62</v>
      </c>
      <c r="E1082" s="34">
        <v>2</v>
      </c>
    </row>
    <row r="1083" spans="1:5" ht="17" x14ac:dyDescent="0.2">
      <c r="A1083" s="25" t="s">
        <v>1255</v>
      </c>
      <c r="B1083" s="34" t="s">
        <v>4903</v>
      </c>
      <c r="C1083" s="34">
        <v>-115.8</v>
      </c>
      <c r="D1083" s="34">
        <v>6</v>
      </c>
      <c r="E1083" s="34">
        <v>0</v>
      </c>
    </row>
    <row r="1084" spans="1:5" ht="17" x14ac:dyDescent="0.2">
      <c r="A1084" s="25" t="s">
        <v>1258</v>
      </c>
      <c r="B1084" s="34" t="s">
        <v>4904</v>
      </c>
      <c r="C1084" s="34">
        <v>-115.1</v>
      </c>
      <c r="D1084" s="34">
        <v>-2</v>
      </c>
      <c r="E1084" s="34">
        <v>-4</v>
      </c>
    </row>
    <row r="1085" spans="1:5" ht="17" x14ac:dyDescent="0.2">
      <c r="A1085" s="25" t="s">
        <v>1261</v>
      </c>
      <c r="B1085" s="34" t="s">
        <v>4905</v>
      </c>
      <c r="C1085" s="34">
        <v>-32.299999999999997</v>
      </c>
      <c r="D1085" s="34">
        <v>-5</v>
      </c>
      <c r="E1085" s="34">
        <v>6</v>
      </c>
    </row>
    <row r="1086" spans="1:5" ht="17" x14ac:dyDescent="0.2">
      <c r="A1086" s="25" t="s">
        <v>240</v>
      </c>
      <c r="B1086" s="34" t="s">
        <v>4906</v>
      </c>
      <c r="C1086" s="34">
        <v>54.5</v>
      </c>
      <c r="D1086" s="34">
        <v>7</v>
      </c>
      <c r="E1086" s="34">
        <v>-4</v>
      </c>
    </row>
    <row r="1087" spans="1:5" ht="17" x14ac:dyDescent="0.2">
      <c r="A1087" s="25" t="s">
        <v>1264</v>
      </c>
      <c r="B1087" s="34" t="s">
        <v>4907</v>
      </c>
      <c r="C1087" s="34">
        <v>14</v>
      </c>
      <c r="D1087" s="34">
        <v>-4</v>
      </c>
      <c r="E1087" s="34">
        <v>8</v>
      </c>
    </row>
    <row r="1088" spans="1:5" ht="17" x14ac:dyDescent="0.2">
      <c r="A1088" s="25" t="s">
        <v>1267</v>
      </c>
      <c r="B1088" s="34" t="s">
        <v>4908</v>
      </c>
      <c r="C1088" s="34">
        <v>-123.2</v>
      </c>
      <c r="D1088" s="34">
        <v>-57</v>
      </c>
      <c r="E1088" s="34">
        <v>2</v>
      </c>
    </row>
    <row r="1089" spans="1:5" ht="17" x14ac:dyDescent="0.2">
      <c r="A1089" s="25" t="s">
        <v>1270</v>
      </c>
      <c r="B1089" s="34" t="s">
        <v>4909</v>
      </c>
      <c r="C1089" s="34">
        <v>40.200000000000003</v>
      </c>
      <c r="D1089" s="34">
        <v>-10</v>
      </c>
      <c r="E1089" s="34">
        <v>1</v>
      </c>
    </row>
    <row r="1090" spans="1:5" ht="17" x14ac:dyDescent="0.2">
      <c r="A1090" s="25" t="s">
        <v>1273</v>
      </c>
      <c r="B1090" s="34" t="s">
        <v>4910</v>
      </c>
      <c r="C1090" s="34">
        <v>32</v>
      </c>
      <c r="D1090" s="34">
        <v>16</v>
      </c>
      <c r="E1090" s="34">
        <v>-1</v>
      </c>
    </row>
    <row r="1091" spans="1:5" ht="17" x14ac:dyDescent="0.2">
      <c r="A1091" s="25" t="s">
        <v>1276</v>
      </c>
      <c r="B1091" s="34" t="s">
        <v>4911</v>
      </c>
      <c r="C1091" s="34">
        <v>-177.6</v>
      </c>
      <c r="D1091" s="34">
        <v>3</v>
      </c>
      <c r="E1091" s="34">
        <v>-9</v>
      </c>
    </row>
    <row r="1092" spans="1:5" ht="17" x14ac:dyDescent="0.2">
      <c r="A1092" s="25" t="s">
        <v>1279</v>
      </c>
      <c r="B1092" s="34" t="s">
        <v>4912</v>
      </c>
      <c r="C1092" s="34">
        <v>50.6</v>
      </c>
      <c r="D1092" s="34">
        <v>-31</v>
      </c>
      <c r="E1092" s="34">
        <v>10</v>
      </c>
    </row>
    <row r="1093" spans="1:5" ht="17" x14ac:dyDescent="0.2">
      <c r="A1093" s="25" t="s">
        <v>1282</v>
      </c>
      <c r="B1093" s="34" t="s">
        <v>4913</v>
      </c>
      <c r="C1093" s="34">
        <v>-41.9</v>
      </c>
      <c r="D1093" s="34">
        <v>3</v>
      </c>
      <c r="E1093" s="34">
        <v>0</v>
      </c>
    </row>
    <row r="1094" spans="1:5" ht="17" x14ac:dyDescent="0.2">
      <c r="A1094" s="25" t="s">
        <v>1285</v>
      </c>
      <c r="B1094" s="34" t="s">
        <v>4914</v>
      </c>
      <c r="C1094" s="34">
        <v>25.4</v>
      </c>
      <c r="D1094" s="34">
        <v>-83</v>
      </c>
      <c r="E1094" s="34">
        <v>10</v>
      </c>
    </row>
    <row r="1095" spans="1:5" ht="17" x14ac:dyDescent="0.2">
      <c r="A1095" s="25" t="s">
        <v>1288</v>
      </c>
      <c r="B1095" s="34" t="s">
        <v>4915</v>
      </c>
      <c r="C1095" s="34">
        <v>-3.3</v>
      </c>
      <c r="D1095" s="34">
        <v>-10</v>
      </c>
      <c r="E1095" s="34">
        <v>-4</v>
      </c>
    </row>
    <row r="1096" spans="1:5" ht="17" x14ac:dyDescent="0.2">
      <c r="A1096" s="25" t="s">
        <v>1291</v>
      </c>
      <c r="B1096" s="34" t="s">
        <v>4916</v>
      </c>
      <c r="C1096" s="34">
        <v>-6</v>
      </c>
      <c r="D1096" s="34">
        <v>3</v>
      </c>
      <c r="E1096" s="34">
        <v>10</v>
      </c>
    </row>
    <row r="1097" spans="1:5" ht="17" x14ac:dyDescent="0.2">
      <c r="A1097" s="25" t="s">
        <v>1294</v>
      </c>
      <c r="B1097" s="34" t="s">
        <v>4917</v>
      </c>
      <c r="C1097" s="34">
        <v>38.4</v>
      </c>
      <c r="D1097" s="34">
        <v>-17</v>
      </c>
      <c r="E1097" s="34">
        <v>-2</v>
      </c>
    </row>
    <row r="1098" spans="1:5" ht="17" x14ac:dyDescent="0.2">
      <c r="A1098" s="25" t="s">
        <v>1297</v>
      </c>
      <c r="B1098" s="34" t="s">
        <v>4918</v>
      </c>
      <c r="C1098" s="34">
        <v>-15.1</v>
      </c>
      <c r="D1098" s="34">
        <v>22</v>
      </c>
      <c r="E1098" s="34">
        <v>-5</v>
      </c>
    </row>
    <row r="1099" spans="1:5" ht="17" x14ac:dyDescent="0.2">
      <c r="A1099" s="25" t="s">
        <v>1300</v>
      </c>
      <c r="B1099" s="34" t="s">
        <v>4919</v>
      </c>
      <c r="C1099" s="34">
        <v>28.4</v>
      </c>
      <c r="D1099" s="34">
        <v>-18</v>
      </c>
      <c r="E1099" s="34">
        <v>3</v>
      </c>
    </row>
    <row r="1100" spans="1:5" ht="17" x14ac:dyDescent="0.2">
      <c r="A1100" s="25" t="s">
        <v>280</v>
      </c>
      <c r="B1100" s="34" t="s">
        <v>4920</v>
      </c>
      <c r="C1100" s="34">
        <v>12.2</v>
      </c>
      <c r="D1100" s="34">
        <v>14</v>
      </c>
      <c r="E1100" s="34">
        <v>6</v>
      </c>
    </row>
    <row r="1101" spans="1:5" ht="17" x14ac:dyDescent="0.2">
      <c r="A1101" s="25" t="s">
        <v>1303</v>
      </c>
      <c r="B1101" s="34" t="s">
        <v>4921</v>
      </c>
      <c r="C1101" s="34">
        <v>-59.9</v>
      </c>
      <c r="D1101" s="34">
        <v>-12</v>
      </c>
      <c r="E1101" s="34">
        <v>-2</v>
      </c>
    </row>
    <row r="1102" spans="1:5" ht="17" x14ac:dyDescent="0.2">
      <c r="A1102" s="25" t="s">
        <v>1306</v>
      </c>
      <c r="B1102" s="34" t="s">
        <v>4922</v>
      </c>
      <c r="C1102" s="34">
        <v>-30.8</v>
      </c>
      <c r="D1102" s="34">
        <v>-33</v>
      </c>
      <c r="E1102" s="34">
        <v>-9</v>
      </c>
    </row>
    <row r="1103" spans="1:5" ht="17" x14ac:dyDescent="0.2">
      <c r="A1103" s="25" t="s">
        <v>1309</v>
      </c>
      <c r="B1103" s="34" t="s">
        <v>4923</v>
      </c>
      <c r="C1103" s="34">
        <v>30.6</v>
      </c>
      <c r="D1103" s="34">
        <v>4</v>
      </c>
      <c r="E1103" s="34">
        <v>-4</v>
      </c>
    </row>
    <row r="1104" spans="1:5" ht="17" x14ac:dyDescent="0.2">
      <c r="A1104" s="25" t="s">
        <v>1312</v>
      </c>
      <c r="B1104" s="34" t="s">
        <v>4924</v>
      </c>
      <c r="C1104" s="34">
        <v>-124.3</v>
      </c>
      <c r="D1104" s="34">
        <v>-49</v>
      </c>
      <c r="E1104" s="34">
        <v>3</v>
      </c>
    </row>
    <row r="1105" spans="1:5" ht="17" x14ac:dyDescent="0.2">
      <c r="A1105" s="25" t="s">
        <v>1315</v>
      </c>
      <c r="B1105" s="34" t="s">
        <v>4925</v>
      </c>
      <c r="C1105" s="34">
        <v>11.1</v>
      </c>
      <c r="D1105" s="34">
        <v>9</v>
      </c>
      <c r="E1105" s="34">
        <v>-6</v>
      </c>
    </row>
    <row r="1106" spans="1:5" ht="17" x14ac:dyDescent="0.2">
      <c r="A1106" s="25" t="s">
        <v>1318</v>
      </c>
      <c r="B1106" s="34" t="s">
        <v>4926</v>
      </c>
      <c r="C1106" s="34">
        <v>-64.900000000000006</v>
      </c>
      <c r="D1106" s="34">
        <v>-18</v>
      </c>
      <c r="E1106" s="34">
        <v>-11</v>
      </c>
    </row>
    <row r="1107" spans="1:5" ht="17" x14ac:dyDescent="0.2">
      <c r="A1107" s="25" t="s">
        <v>1321</v>
      </c>
      <c r="B1107" s="34" t="s">
        <v>4927</v>
      </c>
      <c r="C1107" s="34">
        <v>-47.6</v>
      </c>
      <c r="D1107" s="34">
        <v>-4</v>
      </c>
      <c r="E1107" s="34">
        <v>-12</v>
      </c>
    </row>
    <row r="1108" spans="1:5" ht="17" x14ac:dyDescent="0.2">
      <c r="A1108" s="25" t="s">
        <v>1324</v>
      </c>
      <c r="B1108" s="34" t="s">
        <v>4928</v>
      </c>
      <c r="C1108" s="34">
        <v>-83</v>
      </c>
      <c r="D1108" s="34">
        <v>-10</v>
      </c>
      <c r="E1108" s="34">
        <v>3</v>
      </c>
    </row>
    <row r="1109" spans="1:5" ht="17" x14ac:dyDescent="0.2">
      <c r="A1109" s="25" t="s">
        <v>1327</v>
      </c>
      <c r="B1109" s="34" t="s">
        <v>4929</v>
      </c>
      <c r="C1109" s="34">
        <v>-107</v>
      </c>
      <c r="D1109" s="34">
        <v>-4</v>
      </c>
      <c r="E1109" s="34">
        <v>-3</v>
      </c>
    </row>
    <row r="1110" spans="1:5" ht="17" x14ac:dyDescent="0.2">
      <c r="A1110" s="25" t="s">
        <v>1330</v>
      </c>
      <c r="B1110" s="34" t="s">
        <v>4930</v>
      </c>
      <c r="C1110" s="34">
        <v>-107.1</v>
      </c>
      <c r="D1110" s="34">
        <v>-10</v>
      </c>
      <c r="E1110" s="34">
        <v>5</v>
      </c>
    </row>
    <row r="1111" spans="1:5" ht="17" x14ac:dyDescent="0.2">
      <c r="A1111" s="25" t="s">
        <v>1333</v>
      </c>
      <c r="B1111" s="34" t="s">
        <v>4931</v>
      </c>
      <c r="C1111" s="34">
        <v>-70.099999999999994</v>
      </c>
      <c r="D1111" s="34">
        <v>-44</v>
      </c>
      <c r="E1111" s="34">
        <v>-3</v>
      </c>
    </row>
    <row r="1112" spans="1:5" ht="17" x14ac:dyDescent="0.2">
      <c r="A1112" s="25" t="s">
        <v>1336</v>
      </c>
      <c r="B1112" s="34" t="s">
        <v>4932</v>
      </c>
      <c r="C1112" s="34">
        <v>-55</v>
      </c>
      <c r="D1112" s="34">
        <v>-38</v>
      </c>
      <c r="E1112" s="34">
        <v>2</v>
      </c>
    </row>
    <row r="1113" spans="1:5" ht="17" x14ac:dyDescent="0.2">
      <c r="A1113" s="25" t="s">
        <v>1339</v>
      </c>
      <c r="B1113" s="34" t="s">
        <v>4933</v>
      </c>
      <c r="C1113" s="34">
        <v>21.4</v>
      </c>
      <c r="D1113" s="34">
        <v>16</v>
      </c>
      <c r="E1113" s="34">
        <v>-8</v>
      </c>
    </row>
    <row r="1114" spans="1:5" ht="17" x14ac:dyDescent="0.2">
      <c r="A1114" s="25" t="s">
        <v>1342</v>
      </c>
      <c r="B1114" s="34" t="s">
        <v>4934</v>
      </c>
      <c r="C1114" s="34">
        <v>-29.4</v>
      </c>
      <c r="D1114" s="34">
        <v>-20</v>
      </c>
      <c r="E1114" s="34">
        <v>-11</v>
      </c>
    </row>
    <row r="1115" spans="1:5" ht="17" x14ac:dyDescent="0.2">
      <c r="A1115" s="25" t="s">
        <v>1345</v>
      </c>
      <c r="B1115" s="34" t="s">
        <v>4935</v>
      </c>
      <c r="C1115" s="34">
        <v>-95.8</v>
      </c>
      <c r="D1115" s="34">
        <v>-23</v>
      </c>
      <c r="E1115" s="34">
        <v>2</v>
      </c>
    </row>
    <row r="1116" spans="1:5" ht="17" x14ac:dyDescent="0.2">
      <c r="A1116" s="25" t="s">
        <v>1348</v>
      </c>
      <c r="B1116" s="34" t="s">
        <v>4936</v>
      </c>
      <c r="C1116" s="34">
        <v>-5.0999999999999996</v>
      </c>
      <c r="D1116" s="34">
        <v>-15</v>
      </c>
      <c r="E1116" s="34">
        <v>-3</v>
      </c>
    </row>
    <row r="1117" spans="1:5" ht="17" x14ac:dyDescent="0.2">
      <c r="A1117" s="25" t="s">
        <v>1351</v>
      </c>
      <c r="B1117" s="34" t="s">
        <v>4937</v>
      </c>
      <c r="C1117" s="34">
        <v>8.3000000000000007</v>
      </c>
      <c r="D1117" s="34">
        <v>11</v>
      </c>
      <c r="E1117" s="34">
        <v>0</v>
      </c>
    </row>
    <row r="1118" spans="1:5" ht="17" x14ac:dyDescent="0.2">
      <c r="A1118" s="25" t="s">
        <v>1354</v>
      </c>
      <c r="B1118" s="34" t="s">
        <v>4938</v>
      </c>
      <c r="C1118" s="34">
        <v>-106.7</v>
      </c>
      <c r="D1118" s="34">
        <v>-4</v>
      </c>
      <c r="E1118" s="34">
        <v>-10</v>
      </c>
    </row>
    <row r="1119" spans="1:5" ht="17" x14ac:dyDescent="0.2">
      <c r="A1119" s="25" t="s">
        <v>1357</v>
      </c>
      <c r="B1119" s="34" t="s">
        <v>4939</v>
      </c>
      <c r="C1119" s="34">
        <v>22.9</v>
      </c>
      <c r="D1119" s="34">
        <v>-22</v>
      </c>
      <c r="E1119" s="34">
        <v>-3</v>
      </c>
    </row>
    <row r="1120" spans="1:5" ht="17" x14ac:dyDescent="0.2">
      <c r="A1120" s="25" t="s">
        <v>1360</v>
      </c>
      <c r="B1120" s="34" t="s">
        <v>4940</v>
      </c>
      <c r="C1120" s="34">
        <v>-26.9</v>
      </c>
      <c r="D1120" s="34">
        <v>-43</v>
      </c>
      <c r="E1120" s="34">
        <v>-7</v>
      </c>
    </row>
    <row r="1121" spans="1:5" ht="17" x14ac:dyDescent="0.2">
      <c r="A1121" s="25" t="s">
        <v>1363</v>
      </c>
      <c r="B1121" s="34" t="s">
        <v>4941</v>
      </c>
      <c r="C1121" s="34">
        <v>-33.299999999999997</v>
      </c>
      <c r="D1121" s="34">
        <v>-23</v>
      </c>
      <c r="E1121" s="34">
        <v>-1</v>
      </c>
    </row>
    <row r="1122" spans="1:5" ht="17" x14ac:dyDescent="0.2">
      <c r="A1122" s="25" t="s">
        <v>1366</v>
      </c>
      <c r="B1122" s="34" t="s">
        <v>4942</v>
      </c>
      <c r="C1122" s="34">
        <v>-189.6</v>
      </c>
      <c r="D1122" s="34">
        <v>-10</v>
      </c>
      <c r="E1122" s="34">
        <v>-2</v>
      </c>
    </row>
    <row r="1123" spans="1:5" ht="17" x14ac:dyDescent="0.2">
      <c r="A1123" s="25" t="s">
        <v>1369</v>
      </c>
      <c r="B1123" s="34" t="s">
        <v>4943</v>
      </c>
      <c r="C1123" s="34">
        <v>-159.30000000000001</v>
      </c>
      <c r="D1123" s="34">
        <v>14</v>
      </c>
      <c r="E1123" s="34">
        <v>-7</v>
      </c>
    </row>
    <row r="1124" spans="1:5" ht="17" x14ac:dyDescent="0.2">
      <c r="A1124" s="25" t="s">
        <v>1372</v>
      </c>
      <c r="B1124" s="34" t="s">
        <v>4944</v>
      </c>
      <c r="C1124" s="34">
        <v>-100.2</v>
      </c>
      <c r="D1124" s="34">
        <v>-25</v>
      </c>
      <c r="E1124" s="34">
        <v>-6</v>
      </c>
    </row>
    <row r="1125" spans="1:5" ht="17" x14ac:dyDescent="0.2">
      <c r="A1125" s="25" t="s">
        <v>1375</v>
      </c>
      <c r="B1125" s="34" t="s">
        <v>4945</v>
      </c>
      <c r="C1125" s="34">
        <v>-62.7</v>
      </c>
      <c r="D1125" s="34">
        <v>-28</v>
      </c>
      <c r="E1125" s="34">
        <v>11</v>
      </c>
    </row>
    <row r="1126" spans="1:5" ht="17" x14ac:dyDescent="0.2">
      <c r="A1126" s="25" t="s">
        <v>1378</v>
      </c>
      <c r="B1126" s="34" t="s">
        <v>4946</v>
      </c>
      <c r="C1126" s="34">
        <v>42.9</v>
      </c>
      <c r="D1126" s="34">
        <v>-51</v>
      </c>
      <c r="E1126" s="34">
        <v>4</v>
      </c>
    </row>
    <row r="1127" spans="1:5" ht="17" x14ac:dyDescent="0.2">
      <c r="A1127" s="25" t="s">
        <v>1381</v>
      </c>
      <c r="B1127" s="34" t="s">
        <v>4947</v>
      </c>
      <c r="C1127" s="34">
        <v>63.5</v>
      </c>
      <c r="D1127" s="34">
        <v>57</v>
      </c>
      <c r="E1127" s="34">
        <v>7</v>
      </c>
    </row>
    <row r="1128" spans="1:5" ht="17" x14ac:dyDescent="0.2">
      <c r="A1128" s="25" t="s">
        <v>1384</v>
      </c>
      <c r="B1128" s="34" t="s">
        <v>4948</v>
      </c>
      <c r="C1128" s="34">
        <v>31.4</v>
      </c>
      <c r="D1128" s="34">
        <v>4</v>
      </c>
      <c r="E1128" s="34">
        <v>11</v>
      </c>
    </row>
    <row r="1129" spans="1:5" ht="17" x14ac:dyDescent="0.2">
      <c r="A1129" s="25" t="s">
        <v>292</v>
      </c>
      <c r="B1129" s="34" t="s">
        <v>4949</v>
      </c>
      <c r="C1129" s="34">
        <v>-3.7</v>
      </c>
      <c r="D1129" s="34">
        <v>-4</v>
      </c>
      <c r="E1129" s="34">
        <v>-7</v>
      </c>
    </row>
    <row r="1130" spans="1:5" ht="17" x14ac:dyDescent="0.2">
      <c r="A1130" s="25" t="s">
        <v>274</v>
      </c>
      <c r="B1130" s="34" t="s">
        <v>4950</v>
      </c>
      <c r="C1130" s="34">
        <v>-2.7</v>
      </c>
      <c r="D1130" s="34">
        <v>-7</v>
      </c>
      <c r="E1130" s="34">
        <v>12</v>
      </c>
    </row>
    <row r="1131" spans="1:5" ht="17" x14ac:dyDescent="0.2">
      <c r="A1131" s="25" t="s">
        <v>283</v>
      </c>
      <c r="B1131" s="34" t="s">
        <v>4951</v>
      </c>
      <c r="C1131" s="34">
        <v>2.6</v>
      </c>
      <c r="D1131" s="34">
        <v>-29</v>
      </c>
      <c r="E1131" s="34">
        <v>-4</v>
      </c>
    </row>
    <row r="1132" spans="1:5" ht="17" x14ac:dyDescent="0.2">
      <c r="A1132" s="25" t="s">
        <v>1387</v>
      </c>
      <c r="B1132" s="34" t="s">
        <v>4952</v>
      </c>
      <c r="C1132" s="34">
        <v>-34.4</v>
      </c>
      <c r="D1132" s="34">
        <v>27</v>
      </c>
      <c r="E1132" s="34">
        <v>2</v>
      </c>
    </row>
    <row r="1133" spans="1:5" ht="17" x14ac:dyDescent="0.2">
      <c r="A1133" s="25" t="s">
        <v>1390</v>
      </c>
      <c r="B1133" s="34" t="s">
        <v>4953</v>
      </c>
      <c r="C1133" s="34">
        <v>-9.6999999999999993</v>
      </c>
      <c r="D1133" s="34">
        <v>24</v>
      </c>
      <c r="E1133" s="34">
        <v>-3</v>
      </c>
    </row>
    <row r="1134" spans="1:5" ht="17" x14ac:dyDescent="0.2">
      <c r="A1134" s="25" t="s">
        <v>1393</v>
      </c>
      <c r="B1134" s="34" t="s">
        <v>4954</v>
      </c>
      <c r="C1134" s="34">
        <v>-119</v>
      </c>
      <c r="D1134" s="34">
        <v>-25</v>
      </c>
      <c r="E1134" s="34">
        <v>-6</v>
      </c>
    </row>
    <row r="1135" spans="1:5" ht="17" x14ac:dyDescent="0.2">
      <c r="A1135" s="25" t="s">
        <v>1396</v>
      </c>
      <c r="B1135" s="34" t="s">
        <v>4955</v>
      </c>
      <c r="C1135" s="34">
        <v>-27.5</v>
      </c>
      <c r="D1135" s="34">
        <v>-4</v>
      </c>
      <c r="E1135" s="34">
        <v>1</v>
      </c>
    </row>
    <row r="1136" spans="1:5" ht="17" x14ac:dyDescent="0.2">
      <c r="A1136" s="25" t="s">
        <v>1426</v>
      </c>
      <c r="B1136" s="34" t="s">
        <v>4956</v>
      </c>
      <c r="C1136" s="34">
        <v>-130.30000000000001</v>
      </c>
      <c r="D1136" s="34">
        <v>-44</v>
      </c>
      <c r="E1136" s="34">
        <v>-10</v>
      </c>
    </row>
    <row r="1137" spans="1:5" ht="17" x14ac:dyDescent="0.2">
      <c r="A1137" s="25" t="s">
        <v>1428</v>
      </c>
      <c r="B1137" s="34" t="s">
        <v>4957</v>
      </c>
      <c r="C1137" s="34">
        <v>-87.9</v>
      </c>
      <c r="D1137" s="34">
        <v>-25</v>
      </c>
      <c r="E1137" s="34">
        <v>2</v>
      </c>
    </row>
    <row r="1138" spans="1:5" ht="17" x14ac:dyDescent="0.2">
      <c r="A1138" s="25" t="s">
        <v>1399</v>
      </c>
      <c r="B1138" s="34" t="s">
        <v>4958</v>
      </c>
      <c r="C1138" s="34">
        <v>-24.9</v>
      </c>
      <c r="D1138" s="34">
        <v>-20</v>
      </c>
      <c r="E1138" s="34">
        <v>-3</v>
      </c>
    </row>
    <row r="1139" spans="1:5" ht="17" x14ac:dyDescent="0.2">
      <c r="A1139" s="25" t="s">
        <v>1402</v>
      </c>
      <c r="B1139" s="34" t="s">
        <v>4959</v>
      </c>
      <c r="C1139" s="34">
        <v>-11.7</v>
      </c>
      <c r="D1139" s="34">
        <v>-10</v>
      </c>
      <c r="E1139" s="34">
        <v>-6</v>
      </c>
    </row>
    <row r="1140" spans="1:5" ht="17" x14ac:dyDescent="0.2">
      <c r="A1140" s="25" t="s">
        <v>1405</v>
      </c>
      <c r="B1140" s="34" t="s">
        <v>4960</v>
      </c>
      <c r="C1140" s="34">
        <v>-54.5</v>
      </c>
      <c r="D1140" s="34">
        <v>-33</v>
      </c>
      <c r="E1140" s="34">
        <v>-4</v>
      </c>
    </row>
    <row r="1141" spans="1:5" ht="17" x14ac:dyDescent="0.2">
      <c r="A1141" s="25" t="s">
        <v>1408</v>
      </c>
      <c r="B1141" s="34" t="s">
        <v>4961</v>
      </c>
      <c r="C1141" s="34">
        <v>-73.8</v>
      </c>
      <c r="D1141" s="34">
        <v>-31</v>
      </c>
      <c r="E1141" s="34">
        <v>1</v>
      </c>
    </row>
    <row r="1142" spans="1:5" ht="17" x14ac:dyDescent="0.2">
      <c r="A1142" s="25" t="s">
        <v>1411</v>
      </c>
      <c r="B1142" s="34" t="s">
        <v>4962</v>
      </c>
      <c r="C1142" s="34">
        <v>12.6</v>
      </c>
      <c r="D1142" s="34">
        <v>-44</v>
      </c>
      <c r="E1142" s="34">
        <v>-3</v>
      </c>
    </row>
    <row r="1143" spans="1:5" ht="17" x14ac:dyDescent="0.2">
      <c r="A1143" s="25" t="s">
        <v>1414</v>
      </c>
      <c r="B1143" s="34" t="s">
        <v>4963</v>
      </c>
      <c r="C1143" s="34">
        <v>-64.2</v>
      </c>
      <c r="D1143" s="34">
        <v>-46</v>
      </c>
      <c r="E1143" s="34">
        <v>-3</v>
      </c>
    </row>
    <row r="1144" spans="1:5" ht="17" x14ac:dyDescent="0.2">
      <c r="A1144" s="25" t="s">
        <v>1417</v>
      </c>
      <c r="B1144" s="34" t="s">
        <v>4964</v>
      </c>
      <c r="C1144" s="34">
        <v>-25.2</v>
      </c>
      <c r="D1144" s="34">
        <v>14</v>
      </c>
      <c r="E1144" s="34">
        <v>2</v>
      </c>
    </row>
    <row r="1145" spans="1:5" ht="17" x14ac:dyDescent="0.2">
      <c r="A1145" s="25" t="s">
        <v>1420</v>
      </c>
      <c r="B1145" s="34" t="s">
        <v>4965</v>
      </c>
      <c r="C1145" s="34">
        <v>-105.9</v>
      </c>
      <c r="D1145" s="34">
        <v>-18</v>
      </c>
      <c r="E1145" s="34">
        <v>-1</v>
      </c>
    </row>
    <row r="1146" spans="1:5" ht="17" x14ac:dyDescent="0.2">
      <c r="A1146" s="25" t="s">
        <v>1423</v>
      </c>
      <c r="B1146" s="34" t="s">
        <v>4966</v>
      </c>
      <c r="C1146" s="34">
        <v>27.8</v>
      </c>
      <c r="D1146" s="34">
        <v>6</v>
      </c>
      <c r="E1146" s="34">
        <v>-7</v>
      </c>
    </row>
    <row r="1147" spans="1:5" ht="17" x14ac:dyDescent="0.2">
      <c r="A1147" s="25" t="s">
        <v>3714</v>
      </c>
      <c r="B1147" s="34" t="s">
        <v>4967</v>
      </c>
      <c r="C1147" s="34">
        <v>-61.2</v>
      </c>
      <c r="D1147" s="34">
        <v>-2</v>
      </c>
      <c r="E1147" s="34">
        <v>3</v>
      </c>
    </row>
    <row r="1148" spans="1:5" ht="17" x14ac:dyDescent="0.2">
      <c r="A1148" s="25" t="s">
        <v>3771</v>
      </c>
      <c r="B1148" s="34" t="s">
        <v>4968</v>
      </c>
      <c r="C1148" s="34">
        <v>-14.2</v>
      </c>
      <c r="D1148" s="34">
        <v>13</v>
      </c>
      <c r="E1148" s="34">
        <v>4</v>
      </c>
    </row>
    <row r="1149" spans="1:5" ht="17" x14ac:dyDescent="0.2">
      <c r="A1149" s="25" t="s">
        <v>4022</v>
      </c>
      <c r="B1149" s="34" t="s">
        <v>4969</v>
      </c>
      <c r="C1149" s="34">
        <v>65.5</v>
      </c>
      <c r="D1149" s="34">
        <v>21</v>
      </c>
      <c r="E1149" s="34">
        <v>1</v>
      </c>
    </row>
    <row r="1150" spans="1:5" ht="17" x14ac:dyDescent="0.2">
      <c r="A1150" s="25" t="s">
        <v>3356</v>
      </c>
      <c r="B1150" s="34" t="s">
        <v>4970</v>
      </c>
      <c r="C1150" s="34">
        <v>12.6</v>
      </c>
      <c r="D1150" s="34">
        <v>-13</v>
      </c>
      <c r="E1150" s="34">
        <v>-3</v>
      </c>
    </row>
    <row r="1151" spans="1:5" ht="17" x14ac:dyDescent="0.2">
      <c r="A1151" s="25" t="s">
        <v>3935</v>
      </c>
      <c r="B1151" s="34" t="s">
        <v>4971</v>
      </c>
      <c r="C1151" s="34">
        <v>44.6</v>
      </c>
      <c r="D1151" s="34">
        <v>14</v>
      </c>
      <c r="E1151" s="34">
        <v>1</v>
      </c>
    </row>
    <row r="1152" spans="1:5" ht="17" x14ac:dyDescent="0.2">
      <c r="A1152" s="25" t="s">
        <v>3643</v>
      </c>
      <c r="B1152" s="34" t="s">
        <v>4972</v>
      </c>
      <c r="C1152" s="34">
        <v>-17.7</v>
      </c>
      <c r="D1152" s="34">
        <v>-16</v>
      </c>
      <c r="E1152" s="34">
        <v>4</v>
      </c>
    </row>
    <row r="1153" spans="1:5" ht="17" x14ac:dyDescent="0.2">
      <c r="A1153" s="25" t="s">
        <v>3742</v>
      </c>
      <c r="B1153" s="34" t="s">
        <v>4973</v>
      </c>
      <c r="C1153" s="34">
        <v>-59.2</v>
      </c>
      <c r="D1153" s="34">
        <v>-45</v>
      </c>
      <c r="E1153" s="34">
        <v>-10</v>
      </c>
    </row>
    <row r="1154" spans="1:5" ht="17" x14ac:dyDescent="0.2">
      <c r="A1154" s="25" t="s">
        <v>3542</v>
      </c>
      <c r="B1154" s="34" t="s">
        <v>4974</v>
      </c>
      <c r="C1154" s="34">
        <v>-173.8</v>
      </c>
      <c r="D1154" s="34">
        <v>-19</v>
      </c>
      <c r="E1154" s="34">
        <v>5</v>
      </c>
    </row>
    <row r="1155" spans="1:5" ht="17" x14ac:dyDescent="0.2">
      <c r="A1155" s="25" t="s">
        <v>3546</v>
      </c>
      <c r="B1155" s="34" t="s">
        <v>4975</v>
      </c>
      <c r="C1155" s="34">
        <v>-133.4</v>
      </c>
      <c r="D1155" s="34">
        <v>-42</v>
      </c>
      <c r="E1155" s="34">
        <v>-6</v>
      </c>
    </row>
    <row r="1156" spans="1:5" ht="17" x14ac:dyDescent="0.2">
      <c r="A1156" s="25" t="s">
        <v>3548</v>
      </c>
      <c r="B1156" s="34" t="s">
        <v>4976</v>
      </c>
      <c r="C1156" s="34">
        <v>-69.3</v>
      </c>
      <c r="D1156" s="34">
        <v>24</v>
      </c>
      <c r="E1156" s="34">
        <v>-6</v>
      </c>
    </row>
    <row r="1157" spans="1:5" ht="17" x14ac:dyDescent="0.2">
      <c r="A1157" s="25" t="s">
        <v>3590</v>
      </c>
      <c r="B1157" s="34" t="s">
        <v>4977</v>
      </c>
      <c r="C1157" s="34">
        <v>-242.5</v>
      </c>
      <c r="D1157" s="34">
        <v>-22</v>
      </c>
      <c r="E1157" s="34">
        <v>-3</v>
      </c>
    </row>
    <row r="1158" spans="1:5" ht="17" x14ac:dyDescent="0.2">
      <c r="A1158" s="25" t="s">
        <v>3593</v>
      </c>
      <c r="B1158" s="34" t="s">
        <v>4978</v>
      </c>
      <c r="C1158" s="34">
        <v>-258.8</v>
      </c>
      <c r="D1158" s="34">
        <v>-77</v>
      </c>
      <c r="E1158" s="34">
        <v>-6</v>
      </c>
    </row>
    <row r="1159" spans="1:5" ht="17" x14ac:dyDescent="0.2">
      <c r="A1159" s="25" t="s">
        <v>3595</v>
      </c>
      <c r="B1159" s="34" t="s">
        <v>4979</v>
      </c>
      <c r="C1159" s="34">
        <v>-202.5</v>
      </c>
      <c r="D1159" s="34">
        <v>-60</v>
      </c>
      <c r="E1159" s="34">
        <v>-11</v>
      </c>
    </row>
    <row r="1160" spans="1:5" ht="17" x14ac:dyDescent="0.2">
      <c r="A1160" s="25" t="s">
        <v>3597</v>
      </c>
      <c r="B1160" s="34" t="s">
        <v>4980</v>
      </c>
      <c r="C1160" s="34">
        <v>-183.4</v>
      </c>
      <c r="D1160" s="34">
        <v>-60</v>
      </c>
      <c r="E1160" s="34">
        <v>-14</v>
      </c>
    </row>
    <row r="1161" spans="1:5" ht="17" x14ac:dyDescent="0.2">
      <c r="A1161" s="25" t="s">
        <v>3601</v>
      </c>
      <c r="B1161" s="34" t="s">
        <v>4981</v>
      </c>
      <c r="C1161" s="34">
        <v>-216.1</v>
      </c>
      <c r="D1161" s="34">
        <v>-25</v>
      </c>
      <c r="E1161" s="34">
        <v>-11</v>
      </c>
    </row>
    <row r="1162" spans="1:5" ht="17" x14ac:dyDescent="0.2">
      <c r="A1162" s="25" t="s">
        <v>3603</v>
      </c>
      <c r="B1162" s="34" t="s">
        <v>4982</v>
      </c>
      <c r="C1162" s="34">
        <v>-226.5</v>
      </c>
      <c r="D1162" s="34">
        <v>-7</v>
      </c>
      <c r="E1162" s="34">
        <v>-2</v>
      </c>
    </row>
    <row r="1163" spans="1:5" ht="17" x14ac:dyDescent="0.2">
      <c r="A1163" s="25" t="s">
        <v>3605</v>
      </c>
      <c r="B1163" s="34" t="s">
        <v>4983</v>
      </c>
      <c r="C1163" s="34">
        <v>-107.5</v>
      </c>
      <c r="D1163" s="34">
        <v>-13</v>
      </c>
      <c r="E1163" s="34">
        <v>0</v>
      </c>
    </row>
    <row r="1164" spans="1:5" ht="17" x14ac:dyDescent="0.2">
      <c r="A1164" s="25" t="s">
        <v>3647</v>
      </c>
      <c r="B1164" s="34" t="s">
        <v>4984</v>
      </c>
      <c r="C1164" s="34">
        <v>-178.2</v>
      </c>
      <c r="D1164" s="34">
        <v>-31</v>
      </c>
      <c r="E1164" s="34">
        <v>2</v>
      </c>
    </row>
    <row r="1165" spans="1:5" ht="17" x14ac:dyDescent="0.2">
      <c r="A1165" s="25" t="s">
        <v>3649</v>
      </c>
      <c r="B1165" s="34" t="s">
        <v>4985</v>
      </c>
      <c r="C1165" s="34">
        <v>-78.599999999999994</v>
      </c>
      <c r="D1165" s="34">
        <v>-10</v>
      </c>
      <c r="E1165" s="34">
        <v>9</v>
      </c>
    </row>
    <row r="1166" spans="1:5" ht="17" x14ac:dyDescent="0.2">
      <c r="A1166" s="25" t="s">
        <v>3651</v>
      </c>
      <c r="B1166" s="34" t="s">
        <v>4986</v>
      </c>
      <c r="C1166" s="34">
        <v>-152.4</v>
      </c>
      <c r="D1166" s="34">
        <v>-25</v>
      </c>
      <c r="E1166" s="34">
        <v>7</v>
      </c>
    </row>
    <row r="1167" spans="1:5" ht="17" x14ac:dyDescent="0.2">
      <c r="A1167" s="25" t="s">
        <v>3653</v>
      </c>
      <c r="B1167" s="34" t="s">
        <v>4987</v>
      </c>
      <c r="C1167" s="34">
        <v>-121.4</v>
      </c>
      <c r="D1167" s="34">
        <v>-28</v>
      </c>
      <c r="E1167" s="34">
        <v>-4</v>
      </c>
    </row>
    <row r="1168" spans="1:5" ht="17" x14ac:dyDescent="0.2">
      <c r="A1168" s="25" t="s">
        <v>3655</v>
      </c>
      <c r="B1168" s="34" t="s">
        <v>4988</v>
      </c>
      <c r="C1168" s="34">
        <v>-204.9</v>
      </c>
      <c r="D1168" s="34">
        <v>-39</v>
      </c>
      <c r="E1168" s="34">
        <v>-1</v>
      </c>
    </row>
    <row r="1169" spans="1:5" ht="17" x14ac:dyDescent="0.2">
      <c r="A1169" s="25" t="s">
        <v>3659</v>
      </c>
      <c r="B1169" s="34" t="s">
        <v>4989</v>
      </c>
      <c r="C1169" s="34">
        <v>-22.1</v>
      </c>
      <c r="D1169" s="34">
        <v>1</v>
      </c>
      <c r="E1169" s="34">
        <v>-2</v>
      </c>
    </row>
    <row r="1170" spans="1:5" ht="17" x14ac:dyDescent="0.2">
      <c r="A1170" s="25" t="s">
        <v>3661</v>
      </c>
      <c r="B1170" s="34" t="s">
        <v>4990</v>
      </c>
      <c r="C1170" s="34">
        <v>-64.099999999999994</v>
      </c>
      <c r="D1170" s="34">
        <v>7</v>
      </c>
      <c r="E1170" s="34">
        <v>1</v>
      </c>
    </row>
    <row r="1171" spans="1:5" ht="17" x14ac:dyDescent="0.2">
      <c r="A1171" s="25" t="s">
        <v>3704</v>
      </c>
      <c r="B1171" s="34" t="s">
        <v>4991</v>
      </c>
      <c r="C1171" s="34">
        <v>-87.4</v>
      </c>
      <c r="D1171" s="34">
        <v>-22</v>
      </c>
      <c r="E1171" s="34">
        <v>1</v>
      </c>
    </row>
    <row r="1172" spans="1:5" ht="17" x14ac:dyDescent="0.2">
      <c r="A1172" s="25" t="s">
        <v>3706</v>
      </c>
      <c r="B1172" s="34" t="s">
        <v>4992</v>
      </c>
      <c r="C1172" s="34">
        <v>3.5</v>
      </c>
      <c r="D1172" s="34">
        <v>-16</v>
      </c>
      <c r="E1172" s="34">
        <v>7</v>
      </c>
    </row>
    <row r="1173" spans="1:5" ht="17" x14ac:dyDescent="0.2">
      <c r="A1173" s="25" t="s">
        <v>3708</v>
      </c>
      <c r="B1173" s="34" t="s">
        <v>4993</v>
      </c>
      <c r="C1173" s="34">
        <v>-111.2</v>
      </c>
      <c r="D1173" s="34">
        <v>27</v>
      </c>
      <c r="E1173" s="34">
        <v>7</v>
      </c>
    </row>
    <row r="1174" spans="1:5" ht="17" x14ac:dyDescent="0.2">
      <c r="A1174" s="25" t="s">
        <v>3710</v>
      </c>
      <c r="B1174" s="34" t="s">
        <v>4994</v>
      </c>
      <c r="C1174" s="34">
        <v>-47.1</v>
      </c>
      <c r="D1174" s="34">
        <v>16</v>
      </c>
      <c r="E1174" s="34">
        <v>3</v>
      </c>
    </row>
    <row r="1175" spans="1:5" ht="17" x14ac:dyDescent="0.2">
      <c r="A1175" s="25" t="s">
        <v>3502</v>
      </c>
      <c r="B1175" s="34" t="s">
        <v>4995</v>
      </c>
      <c r="C1175" s="34">
        <v>-31.3</v>
      </c>
      <c r="D1175" s="34">
        <v>-37</v>
      </c>
      <c r="E1175" s="34">
        <v>0</v>
      </c>
    </row>
    <row r="1176" spans="1:5" ht="17" x14ac:dyDescent="0.2">
      <c r="A1176" s="25" t="s">
        <v>3712</v>
      </c>
      <c r="B1176" s="34" t="s">
        <v>4996</v>
      </c>
      <c r="C1176" s="34">
        <v>-39.9</v>
      </c>
      <c r="D1176" s="34">
        <v>13</v>
      </c>
      <c r="E1176" s="34">
        <v>7</v>
      </c>
    </row>
    <row r="1177" spans="1:5" ht="17" x14ac:dyDescent="0.2">
      <c r="A1177" s="25" t="s">
        <v>3716</v>
      </c>
      <c r="B1177" s="34" t="s">
        <v>4997</v>
      </c>
      <c r="C1177" s="34">
        <v>-5.5</v>
      </c>
      <c r="D1177" s="34">
        <v>-31</v>
      </c>
      <c r="E1177" s="34">
        <v>-2</v>
      </c>
    </row>
    <row r="1178" spans="1:5" ht="17" x14ac:dyDescent="0.2">
      <c r="A1178" s="25" t="s">
        <v>3686</v>
      </c>
      <c r="B1178" s="34" t="s">
        <v>4998</v>
      </c>
      <c r="C1178" s="34">
        <v>-77.400000000000006</v>
      </c>
      <c r="D1178" s="34">
        <v>4</v>
      </c>
      <c r="E1178" s="34">
        <v>5</v>
      </c>
    </row>
    <row r="1179" spans="1:5" ht="17" x14ac:dyDescent="0.2">
      <c r="A1179" s="25" t="s">
        <v>3762</v>
      </c>
      <c r="B1179" s="34" t="s">
        <v>4999</v>
      </c>
      <c r="C1179" s="34">
        <v>-5.3</v>
      </c>
      <c r="D1179" s="34">
        <v>-13</v>
      </c>
      <c r="E1179" s="34">
        <v>17</v>
      </c>
    </row>
    <row r="1180" spans="1:5" ht="17" x14ac:dyDescent="0.2">
      <c r="A1180" s="25" t="s">
        <v>3764</v>
      </c>
      <c r="B1180" s="34" t="s">
        <v>5000</v>
      </c>
      <c r="C1180" s="34">
        <v>24.3</v>
      </c>
      <c r="D1180" s="34">
        <v>16</v>
      </c>
      <c r="E1180" s="34">
        <v>13</v>
      </c>
    </row>
    <row r="1181" spans="1:5" ht="17" x14ac:dyDescent="0.2">
      <c r="A1181" s="25" t="s">
        <v>3766</v>
      </c>
      <c r="B1181" s="34" t="s">
        <v>5001</v>
      </c>
      <c r="C1181" s="34">
        <v>-63.3</v>
      </c>
      <c r="D1181" s="34">
        <v>42</v>
      </c>
      <c r="E1181" s="34">
        <v>8</v>
      </c>
    </row>
    <row r="1182" spans="1:5" ht="17" x14ac:dyDescent="0.2">
      <c r="A1182" s="25" t="s">
        <v>3769</v>
      </c>
      <c r="B1182" s="34" t="s">
        <v>5002</v>
      </c>
      <c r="C1182" s="34">
        <v>-10.6</v>
      </c>
      <c r="D1182" s="34">
        <v>-2</v>
      </c>
      <c r="E1182" s="34">
        <v>8</v>
      </c>
    </row>
    <row r="1183" spans="1:5" ht="17" x14ac:dyDescent="0.2">
      <c r="A1183" s="25" t="s">
        <v>3773</v>
      </c>
      <c r="B1183" s="34" t="s">
        <v>5003</v>
      </c>
      <c r="C1183" s="34">
        <v>7</v>
      </c>
      <c r="D1183" s="34">
        <v>10</v>
      </c>
      <c r="E1183" s="34">
        <v>7</v>
      </c>
    </row>
    <row r="1184" spans="1:5" ht="17" x14ac:dyDescent="0.2">
      <c r="A1184" s="25" t="s">
        <v>3970</v>
      </c>
      <c r="B1184" s="34" t="s">
        <v>5004</v>
      </c>
      <c r="C1184" s="34">
        <v>-0.2</v>
      </c>
      <c r="D1184" s="34">
        <v>-20</v>
      </c>
      <c r="E1184" s="34">
        <v>9</v>
      </c>
    </row>
    <row r="1185" spans="1:5" ht="17" x14ac:dyDescent="0.2">
      <c r="A1185" s="25" t="s">
        <v>4010</v>
      </c>
      <c r="B1185" s="34" t="s">
        <v>5005</v>
      </c>
      <c r="C1185" s="34">
        <v>16.600000000000001</v>
      </c>
      <c r="D1185" s="34">
        <v>-31</v>
      </c>
      <c r="E1185" s="34">
        <v>5</v>
      </c>
    </row>
    <row r="1186" spans="1:5" ht="17" x14ac:dyDescent="0.2">
      <c r="A1186" s="25" t="s">
        <v>3807</v>
      </c>
      <c r="B1186" s="34" t="s">
        <v>5006</v>
      </c>
      <c r="C1186" s="34">
        <v>1.2</v>
      </c>
      <c r="D1186" s="34">
        <v>14</v>
      </c>
      <c r="E1186" s="34">
        <v>-6</v>
      </c>
    </row>
    <row r="1187" spans="1:5" ht="17" x14ac:dyDescent="0.2">
      <c r="A1187" s="25" t="s">
        <v>3849</v>
      </c>
      <c r="B1187" s="34" t="s">
        <v>5007</v>
      </c>
      <c r="C1187" s="34">
        <v>11.2</v>
      </c>
      <c r="D1187" s="34">
        <v>14</v>
      </c>
      <c r="E1187" s="34">
        <v>4</v>
      </c>
    </row>
    <row r="1188" spans="1:5" ht="17" x14ac:dyDescent="0.2">
      <c r="A1188" s="25" t="s">
        <v>3300</v>
      </c>
      <c r="B1188" s="34" t="s">
        <v>5008</v>
      </c>
      <c r="C1188" s="34">
        <v>-43.4</v>
      </c>
      <c r="D1188" s="34">
        <v>-74</v>
      </c>
      <c r="E1188" s="34">
        <v>-4</v>
      </c>
    </row>
    <row r="1189" spans="1:5" ht="17" x14ac:dyDescent="0.2">
      <c r="A1189" s="25" t="s">
        <v>3930</v>
      </c>
      <c r="B1189" s="34" t="s">
        <v>5009</v>
      </c>
      <c r="C1189" s="34">
        <v>27.1</v>
      </c>
      <c r="D1189" s="34">
        <v>-3</v>
      </c>
      <c r="E1189" s="34">
        <v>-8</v>
      </c>
    </row>
    <row r="1190" spans="1:5" ht="17" x14ac:dyDescent="0.2">
      <c r="A1190" s="25" t="s">
        <v>3972</v>
      </c>
      <c r="B1190" s="34" t="s">
        <v>5010</v>
      </c>
      <c r="C1190" s="34">
        <v>-33.9</v>
      </c>
      <c r="D1190" s="34">
        <v>-55</v>
      </c>
      <c r="E1190" s="34">
        <v>5</v>
      </c>
    </row>
    <row r="1191" spans="1:5" ht="17" x14ac:dyDescent="0.2">
      <c r="A1191" s="25" t="s">
        <v>3446</v>
      </c>
      <c r="B1191" s="34" t="s">
        <v>5011</v>
      </c>
      <c r="C1191" s="34">
        <v>-291.2</v>
      </c>
      <c r="D1191" s="34">
        <v>-71</v>
      </c>
      <c r="E1191" s="34">
        <v>7</v>
      </c>
    </row>
    <row r="1192" spans="1:5" ht="17" x14ac:dyDescent="0.2">
      <c r="A1192" s="25" t="s">
        <v>3586</v>
      </c>
      <c r="B1192" s="34" t="s">
        <v>5012</v>
      </c>
      <c r="C1192" s="34">
        <v>-166.2</v>
      </c>
      <c r="D1192" s="34">
        <v>-115</v>
      </c>
      <c r="E1192" s="34">
        <v>-5</v>
      </c>
    </row>
    <row r="1193" spans="1:5" ht="17" x14ac:dyDescent="0.2">
      <c r="A1193" s="25" t="s">
        <v>3958</v>
      </c>
      <c r="B1193" s="34" t="s">
        <v>5013</v>
      </c>
      <c r="C1193" s="34">
        <v>11.5</v>
      </c>
      <c r="D1193" s="34">
        <v>19</v>
      </c>
      <c r="E1193" s="34">
        <v>0</v>
      </c>
    </row>
    <row r="1194" spans="1:5" ht="17" x14ac:dyDescent="0.2">
      <c r="A1194" s="25" t="s">
        <v>3998</v>
      </c>
      <c r="B1194" s="34" t="s">
        <v>5014</v>
      </c>
      <c r="C1194" s="34">
        <v>52.2</v>
      </c>
      <c r="D1194" s="34">
        <v>-5</v>
      </c>
      <c r="E1194" s="34">
        <v>2</v>
      </c>
    </row>
    <row r="1195" spans="1:5" ht="17" x14ac:dyDescent="0.2">
      <c r="A1195" s="25" t="s">
        <v>3404</v>
      </c>
      <c r="B1195" s="34" t="s">
        <v>5015</v>
      </c>
      <c r="C1195" s="34">
        <v>-44.5</v>
      </c>
      <c r="D1195" s="34">
        <v>-16</v>
      </c>
      <c r="E1195" s="34">
        <v>-7</v>
      </c>
    </row>
    <row r="1196" spans="1:5" ht="17" x14ac:dyDescent="0.2">
      <c r="A1196" s="25" t="s">
        <v>3918</v>
      </c>
      <c r="B1196" s="34" t="s">
        <v>5016</v>
      </c>
      <c r="C1196" s="34">
        <v>22</v>
      </c>
      <c r="D1196" s="34">
        <v>-3</v>
      </c>
      <c r="E1196" s="34">
        <v>-2</v>
      </c>
    </row>
    <row r="1197" spans="1:5" ht="17" x14ac:dyDescent="0.2">
      <c r="A1197" s="25" t="s">
        <v>3960</v>
      </c>
      <c r="B1197" s="34" t="s">
        <v>5017</v>
      </c>
      <c r="C1197" s="34">
        <v>51.9</v>
      </c>
      <c r="D1197" s="34">
        <v>4</v>
      </c>
      <c r="E1197" s="34">
        <v>0</v>
      </c>
    </row>
    <row r="1198" spans="1:5" ht="17" x14ac:dyDescent="0.2">
      <c r="A1198" s="25" t="s">
        <v>3276</v>
      </c>
      <c r="B1198" s="34" t="s">
        <v>5018</v>
      </c>
      <c r="C1198" s="34">
        <v>-47.1</v>
      </c>
      <c r="D1198" s="34">
        <v>-57</v>
      </c>
      <c r="E1198" s="34">
        <v>-5</v>
      </c>
    </row>
    <row r="1199" spans="1:5" ht="17" x14ac:dyDescent="0.2">
      <c r="A1199" s="25" t="s">
        <v>3826</v>
      </c>
      <c r="B1199" s="34" t="s">
        <v>5019</v>
      </c>
      <c r="C1199" s="34">
        <v>58.9</v>
      </c>
      <c r="D1199" s="34">
        <v>16</v>
      </c>
      <c r="E1199" s="34">
        <v>0</v>
      </c>
    </row>
    <row r="1200" spans="1:5" ht="17" x14ac:dyDescent="0.2">
      <c r="A1200" s="25" t="s">
        <v>3908</v>
      </c>
      <c r="B1200" s="34" t="s">
        <v>5020</v>
      </c>
      <c r="C1200" s="34">
        <v>42.7</v>
      </c>
      <c r="D1200" s="34">
        <v>-3</v>
      </c>
      <c r="E1200" s="34">
        <v>10</v>
      </c>
    </row>
    <row r="1201" spans="1:5" ht="17" x14ac:dyDescent="0.2">
      <c r="A1201" s="25" t="s">
        <v>3328</v>
      </c>
      <c r="B1201" s="34" t="s">
        <v>5021</v>
      </c>
      <c r="C1201" s="34">
        <v>-100</v>
      </c>
      <c r="D1201" s="34">
        <v>-16</v>
      </c>
      <c r="E1201" s="34">
        <v>-8</v>
      </c>
    </row>
    <row r="1202" spans="1:5" ht="17" x14ac:dyDescent="0.2">
      <c r="A1202" s="25" t="s">
        <v>3830</v>
      </c>
      <c r="B1202" s="34" t="s">
        <v>5022</v>
      </c>
      <c r="C1202" s="34">
        <v>-51.4</v>
      </c>
      <c r="D1202" s="34">
        <v>-41</v>
      </c>
      <c r="E1202" s="34">
        <v>-12</v>
      </c>
    </row>
    <row r="1203" spans="1:5" ht="17" x14ac:dyDescent="0.2">
      <c r="A1203" s="25" t="s">
        <v>3872</v>
      </c>
      <c r="B1203" s="34" t="s">
        <v>5023</v>
      </c>
      <c r="C1203" s="34">
        <v>2.1</v>
      </c>
      <c r="D1203" s="34">
        <v>-63</v>
      </c>
      <c r="E1203" s="34">
        <v>-14</v>
      </c>
    </row>
    <row r="1204" spans="1:5" ht="17" x14ac:dyDescent="0.2">
      <c r="A1204" s="25" t="s">
        <v>3912</v>
      </c>
      <c r="B1204" s="34" t="s">
        <v>5024</v>
      </c>
      <c r="C1204" s="34">
        <v>14.6</v>
      </c>
      <c r="D1204" s="34">
        <v>-22</v>
      </c>
      <c r="E1204" s="34">
        <v>-17</v>
      </c>
    </row>
    <row r="1205" spans="1:5" ht="17" x14ac:dyDescent="0.2">
      <c r="A1205" s="25" t="s">
        <v>3380</v>
      </c>
      <c r="B1205" s="34" t="s">
        <v>5025</v>
      </c>
      <c r="C1205" s="34">
        <v>-74.400000000000006</v>
      </c>
      <c r="D1205" s="34">
        <v>-13</v>
      </c>
      <c r="E1205" s="34">
        <v>-11</v>
      </c>
    </row>
    <row r="1206" spans="1:5" ht="17" x14ac:dyDescent="0.2">
      <c r="A1206" s="25" t="s">
        <v>3382</v>
      </c>
      <c r="B1206" s="34" t="s">
        <v>5026</v>
      </c>
      <c r="C1206" s="34">
        <v>-176.8</v>
      </c>
      <c r="D1206" s="34">
        <v>-19</v>
      </c>
      <c r="E1206" s="34">
        <v>-8</v>
      </c>
    </row>
    <row r="1207" spans="1:5" ht="17" x14ac:dyDescent="0.2">
      <c r="A1207" s="25" t="s">
        <v>3384</v>
      </c>
      <c r="B1207" s="34" t="s">
        <v>5027</v>
      </c>
      <c r="C1207" s="34">
        <v>-94.3</v>
      </c>
      <c r="D1207" s="34">
        <v>-45</v>
      </c>
      <c r="E1207" s="34">
        <v>-5</v>
      </c>
    </row>
    <row r="1208" spans="1:5" ht="17" x14ac:dyDescent="0.2">
      <c r="A1208" s="25" t="s">
        <v>3386</v>
      </c>
      <c r="B1208" s="34" t="s">
        <v>5028</v>
      </c>
      <c r="C1208" s="34">
        <v>-98.8</v>
      </c>
      <c r="D1208" s="34">
        <v>-22</v>
      </c>
      <c r="E1208" s="34">
        <v>-4</v>
      </c>
    </row>
    <row r="1209" spans="1:5" ht="17" x14ac:dyDescent="0.2">
      <c r="A1209" s="25" t="s">
        <v>3834</v>
      </c>
      <c r="B1209" s="34" t="s">
        <v>5029</v>
      </c>
      <c r="C1209" s="34">
        <v>64.3</v>
      </c>
      <c r="D1209" s="34">
        <v>16</v>
      </c>
      <c r="E1209" s="34">
        <v>-7</v>
      </c>
    </row>
    <row r="1210" spans="1:5" ht="17" x14ac:dyDescent="0.2">
      <c r="A1210" s="25" t="s">
        <v>3876</v>
      </c>
      <c r="B1210" s="34" t="s">
        <v>5030</v>
      </c>
      <c r="C1210" s="34">
        <v>14.7</v>
      </c>
      <c r="D1210" s="34">
        <v>-10</v>
      </c>
      <c r="E1210" s="34">
        <v>1</v>
      </c>
    </row>
    <row r="1211" spans="1:5" ht="17" x14ac:dyDescent="0.2">
      <c r="A1211" s="25" t="s">
        <v>3916</v>
      </c>
      <c r="B1211" s="34" t="s">
        <v>5031</v>
      </c>
      <c r="C1211" s="34">
        <v>12</v>
      </c>
      <c r="D1211" s="34">
        <v>2</v>
      </c>
      <c r="E1211" s="34">
        <v>-4</v>
      </c>
    </row>
    <row r="1212" spans="1:5" ht="17" x14ac:dyDescent="0.2">
      <c r="A1212" s="25" t="s">
        <v>3438</v>
      </c>
      <c r="B1212" s="34" t="s">
        <v>5032</v>
      </c>
      <c r="C1212" s="34">
        <v>-111.8</v>
      </c>
      <c r="D1212" s="34">
        <v>-22</v>
      </c>
      <c r="E1212" s="34">
        <v>-2</v>
      </c>
    </row>
    <row r="1213" spans="1:5" ht="17" x14ac:dyDescent="0.2">
      <c r="A1213" s="25" t="s">
        <v>3440</v>
      </c>
      <c r="B1213" s="34" t="s">
        <v>5033</v>
      </c>
      <c r="C1213" s="34">
        <v>-10.9</v>
      </c>
      <c r="D1213" s="34">
        <v>-25</v>
      </c>
      <c r="E1213" s="34">
        <v>12</v>
      </c>
    </row>
    <row r="1214" spans="1:5" ht="17" x14ac:dyDescent="0.2">
      <c r="A1214" s="25" t="s">
        <v>3442</v>
      </c>
      <c r="B1214" s="34" t="s">
        <v>5034</v>
      </c>
      <c r="C1214" s="34">
        <v>-21.6</v>
      </c>
      <c r="D1214" s="34">
        <v>-51</v>
      </c>
      <c r="E1214" s="34">
        <v>-8</v>
      </c>
    </row>
    <row r="1215" spans="1:5" ht="17" x14ac:dyDescent="0.2">
      <c r="A1215" s="25" t="s">
        <v>3444</v>
      </c>
      <c r="B1215" s="34" t="s">
        <v>5035</v>
      </c>
      <c r="C1215" s="34">
        <v>-62.6</v>
      </c>
      <c r="D1215" s="34">
        <v>-115</v>
      </c>
      <c r="E1215" s="34">
        <v>-1</v>
      </c>
    </row>
    <row r="1216" spans="1:5" ht="17" x14ac:dyDescent="0.2">
      <c r="A1216" s="25" t="s">
        <v>3797</v>
      </c>
      <c r="B1216" s="34" t="s">
        <v>5036</v>
      </c>
      <c r="C1216" s="34">
        <v>48</v>
      </c>
      <c r="D1216" s="34">
        <v>-43</v>
      </c>
      <c r="E1216" s="34">
        <v>-8</v>
      </c>
    </row>
    <row r="1217" spans="1:5" ht="17" x14ac:dyDescent="0.2">
      <c r="A1217" s="25" t="s">
        <v>3880</v>
      </c>
      <c r="B1217" s="34" t="s">
        <v>5037</v>
      </c>
      <c r="C1217" s="34">
        <v>8.9</v>
      </c>
      <c r="D1217" s="34">
        <v>-36</v>
      </c>
      <c r="E1217" s="34">
        <v>-5</v>
      </c>
    </row>
    <row r="1218" spans="1:5" ht="17" x14ac:dyDescent="0.2">
      <c r="A1218" s="25" t="s">
        <v>3920</v>
      </c>
      <c r="B1218" s="34" t="s">
        <v>5038</v>
      </c>
      <c r="C1218" s="34">
        <v>57.4</v>
      </c>
      <c r="D1218" s="34">
        <v>4</v>
      </c>
      <c r="E1218" s="34">
        <v>-1</v>
      </c>
    </row>
    <row r="1219" spans="1:5" ht="17" x14ac:dyDescent="0.2">
      <c r="A1219" s="25" t="s">
        <v>3494</v>
      </c>
      <c r="B1219" s="34" t="s">
        <v>5039</v>
      </c>
      <c r="C1219" s="34">
        <v>-195.8</v>
      </c>
      <c r="D1219" s="34">
        <v>-92</v>
      </c>
      <c r="E1219" s="34">
        <v>-8</v>
      </c>
    </row>
    <row r="1220" spans="1:5" ht="17" x14ac:dyDescent="0.2">
      <c r="A1220" s="25" t="s">
        <v>3496</v>
      </c>
      <c r="B1220" s="34" t="s">
        <v>5040</v>
      </c>
      <c r="C1220" s="34">
        <v>-154.5</v>
      </c>
      <c r="D1220" s="34">
        <v>-10</v>
      </c>
      <c r="E1220" s="34">
        <v>-8</v>
      </c>
    </row>
    <row r="1221" spans="1:5" ht="17" x14ac:dyDescent="0.2">
      <c r="A1221" s="25" t="s">
        <v>3498</v>
      </c>
      <c r="B1221" s="34" t="s">
        <v>5041</v>
      </c>
      <c r="C1221" s="34">
        <v>-154.30000000000001</v>
      </c>
      <c r="D1221" s="34">
        <v>-10</v>
      </c>
      <c r="E1221" s="34">
        <v>-7</v>
      </c>
    </row>
    <row r="1222" spans="1:5" ht="17" x14ac:dyDescent="0.2">
      <c r="A1222" s="25" t="s">
        <v>3500</v>
      </c>
      <c r="B1222" s="34" t="s">
        <v>5042</v>
      </c>
      <c r="C1222" s="34">
        <v>-77.5</v>
      </c>
      <c r="D1222" s="34">
        <v>-39</v>
      </c>
      <c r="E1222" s="34">
        <v>-4</v>
      </c>
    </row>
    <row r="1223" spans="1:5" ht="17" x14ac:dyDescent="0.2">
      <c r="A1223" s="25" t="s">
        <v>3801</v>
      </c>
      <c r="B1223" s="34" t="s">
        <v>5043</v>
      </c>
      <c r="C1223" s="34">
        <v>21.5</v>
      </c>
      <c r="D1223" s="34">
        <v>-24</v>
      </c>
      <c r="E1223" s="34">
        <v>0</v>
      </c>
    </row>
    <row r="1224" spans="1:5" ht="17" x14ac:dyDescent="0.2">
      <c r="A1224" s="25" t="s">
        <v>3842</v>
      </c>
      <c r="B1224" s="34" t="s">
        <v>5044</v>
      </c>
      <c r="C1224" s="34">
        <v>42.6</v>
      </c>
      <c r="D1224" s="34">
        <v>4</v>
      </c>
      <c r="E1224" s="34">
        <v>0</v>
      </c>
    </row>
    <row r="1225" spans="1:5" ht="17" x14ac:dyDescent="0.2">
      <c r="A1225" s="25" t="s">
        <v>3884</v>
      </c>
      <c r="B1225" s="34" t="s">
        <v>5045</v>
      </c>
      <c r="C1225" s="34">
        <v>41.2</v>
      </c>
      <c r="D1225" s="34">
        <v>0</v>
      </c>
      <c r="E1225" s="34">
        <v>-10</v>
      </c>
    </row>
    <row r="1226" spans="1:5" ht="17" x14ac:dyDescent="0.2">
      <c r="A1226" s="25" t="s">
        <v>3924</v>
      </c>
      <c r="B1226" s="34" t="s">
        <v>5046</v>
      </c>
      <c r="C1226" s="34">
        <v>39.700000000000003</v>
      </c>
      <c r="D1226" s="34">
        <v>-8</v>
      </c>
      <c r="E1226" s="34">
        <v>3</v>
      </c>
    </row>
    <row r="1227" spans="1:5" ht="17" x14ac:dyDescent="0.2">
      <c r="A1227" s="25" t="s">
        <v>3552</v>
      </c>
      <c r="B1227" s="34" t="s">
        <v>5047</v>
      </c>
      <c r="C1227" s="34">
        <v>-206.3</v>
      </c>
      <c r="D1227" s="34">
        <v>-2</v>
      </c>
      <c r="E1227" s="34">
        <v>-2</v>
      </c>
    </row>
    <row r="1228" spans="1:5" ht="17" x14ac:dyDescent="0.2">
      <c r="A1228" s="25" t="s">
        <v>3554</v>
      </c>
      <c r="B1228" s="34" t="s">
        <v>5048</v>
      </c>
      <c r="C1228" s="34">
        <v>39.299999999999997</v>
      </c>
      <c r="D1228" s="34">
        <v>-39</v>
      </c>
      <c r="E1228" s="34">
        <v>-3</v>
      </c>
    </row>
    <row r="1229" spans="1:5" ht="17" x14ac:dyDescent="0.2">
      <c r="A1229" s="25" t="s">
        <v>3805</v>
      </c>
      <c r="B1229" s="34" t="s">
        <v>5049</v>
      </c>
      <c r="C1229" s="34">
        <v>25.7</v>
      </c>
      <c r="D1229" s="34">
        <v>-3</v>
      </c>
      <c r="E1229" s="34">
        <v>-7</v>
      </c>
    </row>
    <row r="1230" spans="1:5" ht="17" x14ac:dyDescent="0.2">
      <c r="A1230" s="25" t="s">
        <v>3846</v>
      </c>
      <c r="B1230" s="34" t="s">
        <v>5050</v>
      </c>
      <c r="C1230" s="34">
        <v>-8.1999999999999993</v>
      </c>
      <c r="D1230" s="34">
        <v>-17</v>
      </c>
      <c r="E1230" s="34">
        <v>4</v>
      </c>
    </row>
    <row r="1231" spans="1:5" ht="17" x14ac:dyDescent="0.2">
      <c r="A1231" s="25" t="s">
        <v>3888</v>
      </c>
      <c r="B1231" s="34" t="s">
        <v>5051</v>
      </c>
      <c r="C1231" s="34">
        <v>13.1</v>
      </c>
      <c r="D1231" s="34">
        <v>45</v>
      </c>
      <c r="E1231" s="34">
        <v>0</v>
      </c>
    </row>
    <row r="1232" spans="1:5" ht="17" x14ac:dyDescent="0.2">
      <c r="A1232" s="25" t="s">
        <v>3928</v>
      </c>
      <c r="B1232" s="34" t="s">
        <v>5052</v>
      </c>
      <c r="C1232" s="34">
        <v>32.299999999999997</v>
      </c>
      <c r="D1232" s="34">
        <v>7</v>
      </c>
      <c r="E1232" s="34">
        <v>1</v>
      </c>
    </row>
    <row r="1233" spans="1:5" ht="17" x14ac:dyDescent="0.2">
      <c r="A1233" s="25" t="s">
        <v>3611</v>
      </c>
      <c r="B1233" s="34" t="s">
        <v>5053</v>
      </c>
      <c r="C1233" s="34">
        <v>-89.2</v>
      </c>
      <c r="D1233" s="34">
        <v>-2</v>
      </c>
      <c r="E1233" s="34">
        <v>8</v>
      </c>
    </row>
    <row r="1234" spans="1:5" ht="17" x14ac:dyDescent="0.2">
      <c r="A1234" s="25" t="s">
        <v>3613</v>
      </c>
      <c r="B1234" s="34" t="s">
        <v>5054</v>
      </c>
      <c r="C1234" s="34">
        <v>4.9000000000000004</v>
      </c>
      <c r="D1234" s="34">
        <v>-37</v>
      </c>
      <c r="E1234" s="34">
        <v>2</v>
      </c>
    </row>
    <row r="1235" spans="1:5" ht="17" x14ac:dyDescent="0.2">
      <c r="A1235" s="25" t="s">
        <v>3809</v>
      </c>
      <c r="B1235" s="34" t="s">
        <v>5055</v>
      </c>
      <c r="C1235" s="34">
        <v>55.3</v>
      </c>
      <c r="D1235" s="34">
        <v>-3</v>
      </c>
      <c r="E1235" s="34">
        <v>-1</v>
      </c>
    </row>
    <row r="1236" spans="1:5" ht="17" x14ac:dyDescent="0.2">
      <c r="A1236" s="25" t="s">
        <v>3892</v>
      </c>
      <c r="B1236" s="34" t="s">
        <v>5056</v>
      </c>
      <c r="C1236" s="34">
        <v>50.2</v>
      </c>
      <c r="D1236" s="34">
        <v>-15</v>
      </c>
      <c r="E1236" s="34">
        <v>-1</v>
      </c>
    </row>
    <row r="1237" spans="1:5" ht="17" x14ac:dyDescent="0.2">
      <c r="A1237" s="25" t="s">
        <v>3932</v>
      </c>
      <c r="B1237" s="34" t="s">
        <v>5057</v>
      </c>
      <c r="C1237" s="34">
        <v>-5.4</v>
      </c>
      <c r="D1237" s="34">
        <v>33</v>
      </c>
      <c r="E1237" s="34">
        <v>-3</v>
      </c>
    </row>
    <row r="1238" spans="1:5" ht="17" x14ac:dyDescent="0.2">
      <c r="A1238" s="25" t="s">
        <v>3664</v>
      </c>
      <c r="B1238" s="34" t="s">
        <v>5058</v>
      </c>
      <c r="C1238" s="34">
        <v>82.7</v>
      </c>
      <c r="D1238" s="34">
        <v>-34</v>
      </c>
      <c r="E1238" s="34">
        <v>6</v>
      </c>
    </row>
    <row r="1239" spans="1:5" ht="17" x14ac:dyDescent="0.2">
      <c r="A1239" s="25" t="s">
        <v>3666</v>
      </c>
      <c r="B1239" s="34" t="s">
        <v>5059</v>
      </c>
      <c r="C1239" s="34">
        <v>-139.30000000000001</v>
      </c>
      <c r="D1239" s="34">
        <v>1</v>
      </c>
      <c r="E1239" s="34">
        <v>3</v>
      </c>
    </row>
    <row r="1240" spans="1:5" ht="17" x14ac:dyDescent="0.2">
      <c r="A1240" s="25" t="s">
        <v>3668</v>
      </c>
      <c r="B1240" s="34" t="s">
        <v>5060</v>
      </c>
      <c r="C1240" s="34">
        <v>-45.2</v>
      </c>
      <c r="D1240" s="34">
        <v>-7</v>
      </c>
      <c r="E1240" s="34">
        <v>17</v>
      </c>
    </row>
    <row r="1241" spans="1:5" ht="17" x14ac:dyDescent="0.2">
      <c r="A1241" s="25" t="s">
        <v>3813</v>
      </c>
      <c r="B1241" s="34" t="s">
        <v>5061</v>
      </c>
      <c r="C1241" s="34">
        <v>60.5</v>
      </c>
      <c r="D1241" s="34">
        <v>9</v>
      </c>
      <c r="E1241" s="34">
        <v>-5</v>
      </c>
    </row>
    <row r="1242" spans="1:5" ht="17" x14ac:dyDescent="0.2">
      <c r="A1242" s="25" t="s">
        <v>3855</v>
      </c>
      <c r="B1242" s="34" t="s">
        <v>5062</v>
      </c>
      <c r="C1242" s="34">
        <v>62.5</v>
      </c>
      <c r="D1242" s="34">
        <v>35</v>
      </c>
      <c r="E1242" s="34">
        <v>-6</v>
      </c>
    </row>
    <row r="1243" spans="1:5" ht="17" x14ac:dyDescent="0.2">
      <c r="A1243" s="25" t="s">
        <v>3720</v>
      </c>
      <c r="B1243" s="34" t="s">
        <v>5063</v>
      </c>
      <c r="C1243" s="34">
        <v>-10.4</v>
      </c>
      <c r="D1243" s="34">
        <v>-7</v>
      </c>
      <c r="E1243" s="34">
        <v>2</v>
      </c>
    </row>
    <row r="1244" spans="1:5" ht="17" x14ac:dyDescent="0.2">
      <c r="A1244" s="25" t="s">
        <v>3857</v>
      </c>
      <c r="B1244" s="34" t="s">
        <v>5064</v>
      </c>
      <c r="C1244" s="34">
        <v>32.299999999999997</v>
      </c>
      <c r="D1244" s="34">
        <v>-10</v>
      </c>
      <c r="E1244" s="34">
        <v>-2</v>
      </c>
    </row>
    <row r="1245" spans="1:5" ht="17" x14ac:dyDescent="0.2">
      <c r="A1245" s="25" t="s">
        <v>3426</v>
      </c>
      <c r="B1245" s="34" t="s">
        <v>5065</v>
      </c>
      <c r="C1245" s="34">
        <v>-23.8</v>
      </c>
      <c r="D1245" s="34">
        <v>-10</v>
      </c>
      <c r="E1245" s="34">
        <v>-12</v>
      </c>
    </row>
    <row r="1246" spans="1:5" ht="17" x14ac:dyDescent="0.2">
      <c r="A1246" s="25" t="s">
        <v>3422</v>
      </c>
      <c r="B1246" s="34" t="s">
        <v>5066</v>
      </c>
      <c r="C1246" s="34">
        <v>-136</v>
      </c>
      <c r="D1246" s="34">
        <v>-25</v>
      </c>
      <c r="E1246" s="34">
        <v>4</v>
      </c>
    </row>
    <row r="1247" spans="1:5" ht="17" x14ac:dyDescent="0.2">
      <c r="A1247" s="25" t="s">
        <v>3492</v>
      </c>
      <c r="B1247" s="34" t="s">
        <v>5067</v>
      </c>
      <c r="C1247" s="34">
        <v>-187</v>
      </c>
      <c r="D1247" s="34">
        <v>-7</v>
      </c>
      <c r="E1247" s="34">
        <v>-8</v>
      </c>
    </row>
    <row r="1248" spans="1:5" ht="17" x14ac:dyDescent="0.2">
      <c r="A1248" s="25" t="s">
        <v>3378</v>
      </c>
      <c r="B1248" s="34" t="s">
        <v>5068</v>
      </c>
      <c r="C1248" s="34">
        <v>-34.299999999999997</v>
      </c>
      <c r="D1248" s="34">
        <v>-25</v>
      </c>
      <c r="E1248" s="34">
        <v>-9</v>
      </c>
    </row>
    <row r="1249" spans="1:5" ht="17" x14ac:dyDescent="0.2">
      <c r="A1249" s="25" t="s">
        <v>3478</v>
      </c>
      <c r="B1249" s="34" t="s">
        <v>5069</v>
      </c>
      <c r="C1249" s="34">
        <v>-218.5</v>
      </c>
      <c r="D1249" s="34">
        <v>-86</v>
      </c>
      <c r="E1249" s="34">
        <v>-8</v>
      </c>
    </row>
    <row r="1250" spans="1:5" ht="17" x14ac:dyDescent="0.2">
      <c r="A1250" s="25" t="s">
        <v>3322</v>
      </c>
      <c r="B1250" s="34" t="s">
        <v>5070</v>
      </c>
      <c r="C1250" s="34">
        <v>9.9</v>
      </c>
      <c r="D1250" s="34">
        <v>-37</v>
      </c>
      <c r="E1250" s="34">
        <v>4</v>
      </c>
    </row>
    <row r="1251" spans="1:5" ht="17" x14ac:dyDescent="0.2">
      <c r="A1251" s="25" t="s">
        <v>5546</v>
      </c>
      <c r="B1251" s="34" t="s">
        <v>5071</v>
      </c>
      <c r="C1251" s="34">
        <v>-15.2</v>
      </c>
      <c r="D1251" s="34">
        <v>-80</v>
      </c>
      <c r="E1251" s="34">
        <v>0</v>
      </c>
    </row>
    <row r="1252" spans="1:5" ht="17" x14ac:dyDescent="0.2">
      <c r="A1252" s="25" t="s">
        <v>3724</v>
      </c>
      <c r="B1252" s="34" t="s">
        <v>5072</v>
      </c>
      <c r="C1252" s="34">
        <v>-102.3</v>
      </c>
      <c r="D1252" s="34">
        <v>45</v>
      </c>
      <c r="E1252" s="34">
        <v>12</v>
      </c>
    </row>
    <row r="1253" spans="1:5" ht="17" x14ac:dyDescent="0.2">
      <c r="A1253" s="25" t="s">
        <v>3726</v>
      </c>
      <c r="B1253" s="34" t="s">
        <v>5073</v>
      </c>
      <c r="C1253" s="34">
        <v>3.1</v>
      </c>
      <c r="D1253" s="34">
        <v>-10</v>
      </c>
      <c r="E1253" s="34">
        <v>0</v>
      </c>
    </row>
    <row r="1254" spans="1:5" ht="17" x14ac:dyDescent="0.2">
      <c r="A1254" s="25" t="s">
        <v>3530</v>
      </c>
      <c r="B1254" s="34" t="s">
        <v>5074</v>
      </c>
      <c r="C1254" s="34">
        <v>-120.9</v>
      </c>
      <c r="D1254" s="34">
        <v>-22</v>
      </c>
      <c r="E1254" s="34">
        <v>8</v>
      </c>
    </row>
    <row r="1255" spans="1:5" ht="17" x14ac:dyDescent="0.2">
      <c r="A1255" s="25" t="s">
        <v>3223</v>
      </c>
      <c r="B1255" s="34" t="s">
        <v>5075</v>
      </c>
      <c r="C1255" s="34">
        <v>-173.1</v>
      </c>
      <c r="D1255" s="34">
        <v>-109</v>
      </c>
      <c r="E1255" s="34">
        <v>3</v>
      </c>
    </row>
    <row r="1256" spans="1:5" ht="17" x14ac:dyDescent="0.2">
      <c r="A1256" s="25" t="s">
        <v>3947</v>
      </c>
      <c r="B1256" s="34" t="s">
        <v>5076</v>
      </c>
      <c r="C1256" s="34">
        <v>45.4</v>
      </c>
      <c r="D1256" s="34">
        <v>-12</v>
      </c>
      <c r="E1256" s="34">
        <v>-10</v>
      </c>
    </row>
    <row r="1257" spans="1:5" ht="17" x14ac:dyDescent="0.2">
      <c r="A1257" s="25" t="s">
        <v>3247</v>
      </c>
      <c r="B1257" s="34" t="s">
        <v>5077</v>
      </c>
      <c r="C1257" s="34">
        <v>17.8</v>
      </c>
      <c r="D1257" s="34">
        <v>-31</v>
      </c>
      <c r="E1257" s="34">
        <v>-6</v>
      </c>
    </row>
    <row r="1258" spans="1:5" ht="17" x14ac:dyDescent="0.2">
      <c r="A1258" s="25" t="s">
        <v>3674</v>
      </c>
      <c r="B1258" s="34" t="s">
        <v>5078</v>
      </c>
      <c r="C1258" s="34">
        <v>15.9</v>
      </c>
      <c r="D1258" s="34">
        <v>-45</v>
      </c>
      <c r="E1258" s="34">
        <v>14</v>
      </c>
    </row>
    <row r="1259" spans="1:5" ht="17" x14ac:dyDescent="0.2">
      <c r="A1259" s="25" t="s">
        <v>3582</v>
      </c>
      <c r="B1259" s="34" t="s">
        <v>5079</v>
      </c>
      <c r="C1259" s="34">
        <v>-61.3</v>
      </c>
      <c r="D1259" s="34">
        <v>-28</v>
      </c>
      <c r="E1259" s="34">
        <v>4</v>
      </c>
    </row>
    <row r="1260" spans="1:5" ht="17" x14ac:dyDescent="0.2">
      <c r="A1260" s="25" t="s">
        <v>3235</v>
      </c>
      <c r="B1260" s="34" t="s">
        <v>5080</v>
      </c>
      <c r="C1260" s="34">
        <v>-7.9</v>
      </c>
      <c r="D1260" s="34">
        <v>-42</v>
      </c>
      <c r="E1260" s="34">
        <v>-5</v>
      </c>
    </row>
    <row r="1261" spans="1:5" ht="17" x14ac:dyDescent="0.2">
      <c r="A1261" s="25" t="s">
        <v>3278</v>
      </c>
      <c r="B1261" s="34" t="s">
        <v>5081</v>
      </c>
      <c r="C1261" s="34">
        <v>-41.5</v>
      </c>
      <c r="D1261" s="34">
        <v>-42</v>
      </c>
      <c r="E1261" s="34">
        <v>1</v>
      </c>
    </row>
    <row r="1262" spans="1:5" ht="17" x14ac:dyDescent="0.2">
      <c r="A1262" s="25" t="s">
        <v>3472</v>
      </c>
      <c r="B1262" s="34" t="s">
        <v>5082</v>
      </c>
      <c r="C1262" s="34">
        <v>-99.3</v>
      </c>
      <c r="D1262" s="34">
        <v>-37</v>
      </c>
      <c r="E1262" s="34">
        <v>-4</v>
      </c>
    </row>
    <row r="1263" spans="1:5" ht="17" x14ac:dyDescent="0.2">
      <c r="A1263" s="25" t="s">
        <v>3639</v>
      </c>
      <c r="B1263" s="34" t="s">
        <v>5083</v>
      </c>
      <c r="C1263" s="34">
        <v>-51.1</v>
      </c>
      <c r="D1263" s="34">
        <v>-57</v>
      </c>
      <c r="E1263" s="34">
        <v>13</v>
      </c>
    </row>
    <row r="1264" spans="1:5" ht="17" x14ac:dyDescent="0.2">
      <c r="A1264" s="25" t="s">
        <v>3470</v>
      </c>
      <c r="B1264" s="34" t="s">
        <v>5084</v>
      </c>
      <c r="C1264" s="34">
        <v>-80.3</v>
      </c>
      <c r="D1264" s="34">
        <v>1</v>
      </c>
      <c r="E1264" s="34">
        <v>-3</v>
      </c>
    </row>
    <row r="1265" spans="1:5" ht="17" x14ac:dyDescent="0.2">
      <c r="A1265" s="25" t="s">
        <v>3306</v>
      </c>
      <c r="B1265" s="34" t="s">
        <v>5085</v>
      </c>
      <c r="C1265" s="34">
        <v>-68.900000000000006</v>
      </c>
      <c r="D1265" s="34">
        <v>-39</v>
      </c>
      <c r="E1265" s="34">
        <v>-1</v>
      </c>
    </row>
    <row r="1266" spans="1:5" ht="17" x14ac:dyDescent="0.2">
      <c r="A1266" s="25" t="s">
        <v>3282</v>
      </c>
      <c r="B1266" s="34" t="s">
        <v>5086</v>
      </c>
      <c r="C1266" s="34">
        <v>-90.7</v>
      </c>
      <c r="D1266" s="34">
        <v>-39</v>
      </c>
      <c r="E1266" s="34">
        <v>0</v>
      </c>
    </row>
    <row r="1267" spans="1:5" ht="17" x14ac:dyDescent="0.2">
      <c r="A1267" s="25" t="s">
        <v>3233</v>
      </c>
      <c r="B1267" s="34" t="s">
        <v>5087</v>
      </c>
      <c r="C1267" s="34">
        <v>-100.6</v>
      </c>
      <c r="D1267" s="34">
        <v>-31</v>
      </c>
      <c r="E1267" s="34">
        <v>-13</v>
      </c>
    </row>
    <row r="1268" spans="1:5" ht="17" x14ac:dyDescent="0.2">
      <c r="A1268" s="25" t="s">
        <v>3631</v>
      </c>
      <c r="B1268" s="34" t="s">
        <v>5088</v>
      </c>
      <c r="C1268" s="34">
        <v>-120.9</v>
      </c>
      <c r="D1268" s="34">
        <v>-57</v>
      </c>
      <c r="E1268" s="34">
        <v>2</v>
      </c>
    </row>
    <row r="1269" spans="1:5" ht="17" x14ac:dyDescent="0.2">
      <c r="A1269" s="25" t="s">
        <v>3458</v>
      </c>
      <c r="B1269" s="34" t="s">
        <v>5089</v>
      </c>
      <c r="C1269" s="34">
        <v>-117.8</v>
      </c>
      <c r="D1269" s="34">
        <v>-57</v>
      </c>
      <c r="E1269" s="34">
        <v>-7</v>
      </c>
    </row>
    <row r="1270" spans="1:5" ht="17" x14ac:dyDescent="0.2">
      <c r="A1270" s="25" t="s">
        <v>3580</v>
      </c>
      <c r="B1270" s="34" t="s">
        <v>5090</v>
      </c>
      <c r="C1270" s="34">
        <v>-60.7</v>
      </c>
      <c r="D1270" s="34">
        <v>4</v>
      </c>
      <c r="E1270" s="34">
        <v>0</v>
      </c>
    </row>
    <row r="1271" spans="1:5" ht="17" x14ac:dyDescent="0.2">
      <c r="A1271" s="25" t="s">
        <v>3861</v>
      </c>
      <c r="B1271" s="34" t="s">
        <v>5091</v>
      </c>
      <c r="C1271" s="34">
        <v>34.1</v>
      </c>
      <c r="D1271" s="34">
        <v>26</v>
      </c>
      <c r="E1271" s="34">
        <v>1</v>
      </c>
    </row>
    <row r="1272" spans="1:5" ht="17" x14ac:dyDescent="0.2">
      <c r="A1272" s="25" t="s">
        <v>3558</v>
      </c>
      <c r="B1272" s="34" t="s">
        <v>5092</v>
      </c>
      <c r="C1272" s="34">
        <v>-104.4</v>
      </c>
      <c r="D1272" s="34">
        <v>-45</v>
      </c>
      <c r="E1272" s="34">
        <v>-3</v>
      </c>
    </row>
    <row r="1273" spans="1:5" ht="17" x14ac:dyDescent="0.2">
      <c r="A1273" s="25" t="s">
        <v>3358</v>
      </c>
      <c r="B1273" s="34" t="s">
        <v>5093</v>
      </c>
      <c r="C1273" s="34">
        <v>12.8</v>
      </c>
      <c r="D1273" s="34">
        <v>-63</v>
      </c>
      <c r="E1273" s="34">
        <v>2</v>
      </c>
    </row>
    <row r="1274" spans="1:5" ht="17" x14ac:dyDescent="0.2">
      <c r="A1274" s="25" t="s">
        <v>3302</v>
      </c>
      <c r="B1274" s="34" t="s">
        <v>5094</v>
      </c>
      <c r="C1274" s="34">
        <v>-16.3</v>
      </c>
      <c r="D1274" s="34">
        <v>1</v>
      </c>
      <c r="E1274" s="34">
        <v>1</v>
      </c>
    </row>
    <row r="1275" spans="1:5" ht="17" x14ac:dyDescent="0.2">
      <c r="A1275" s="25" t="s">
        <v>3615</v>
      </c>
      <c r="B1275" s="34" t="s">
        <v>5095</v>
      </c>
      <c r="C1275" s="34">
        <v>-56</v>
      </c>
      <c r="D1275" s="34">
        <v>-66</v>
      </c>
      <c r="E1275" s="34">
        <v>-4</v>
      </c>
    </row>
    <row r="1276" spans="1:5" ht="17" x14ac:dyDescent="0.2">
      <c r="A1276" s="25" t="s">
        <v>3676</v>
      </c>
      <c r="B1276" s="34" t="s">
        <v>5096</v>
      </c>
      <c r="C1276" s="34">
        <v>-94.9</v>
      </c>
      <c r="D1276" s="34">
        <v>-37</v>
      </c>
      <c r="E1276" s="34">
        <v>9</v>
      </c>
    </row>
    <row r="1277" spans="1:5" ht="17" x14ac:dyDescent="0.2">
      <c r="A1277" s="25" t="s">
        <v>3894</v>
      </c>
      <c r="B1277" s="34" t="s">
        <v>5097</v>
      </c>
      <c r="C1277" s="34">
        <v>3.6</v>
      </c>
      <c r="D1277" s="34">
        <v>14</v>
      </c>
      <c r="E1277" s="34">
        <v>0</v>
      </c>
    </row>
    <row r="1278" spans="1:5" ht="17" x14ac:dyDescent="0.2">
      <c r="A1278" s="25" t="s">
        <v>3402</v>
      </c>
      <c r="B1278" s="34" t="s">
        <v>5098</v>
      </c>
      <c r="C1278" s="34">
        <v>4</v>
      </c>
      <c r="D1278" s="34">
        <v>-48</v>
      </c>
      <c r="E1278" s="34">
        <v>-5</v>
      </c>
    </row>
    <row r="1279" spans="1:5" ht="17" x14ac:dyDescent="0.2">
      <c r="A1279" s="25" t="s">
        <v>3346</v>
      </c>
      <c r="B1279" s="34" t="s">
        <v>5099</v>
      </c>
      <c r="C1279" s="34">
        <v>10.1</v>
      </c>
      <c r="D1279" s="34">
        <v>-54</v>
      </c>
      <c r="E1279" s="34">
        <v>-8</v>
      </c>
    </row>
    <row r="1280" spans="1:5" ht="17" x14ac:dyDescent="0.2">
      <c r="A1280" s="25" t="s">
        <v>3680</v>
      </c>
      <c r="B1280" s="34" t="s">
        <v>5100</v>
      </c>
      <c r="C1280" s="34">
        <v>-100.5</v>
      </c>
      <c r="D1280" s="34">
        <v>-22</v>
      </c>
      <c r="E1280" s="34">
        <v>13</v>
      </c>
    </row>
    <row r="1281" spans="1:5" ht="17" x14ac:dyDescent="0.2">
      <c r="A1281" s="25" t="s">
        <v>4024</v>
      </c>
      <c r="B1281" s="34" t="s">
        <v>5101</v>
      </c>
      <c r="C1281" s="34">
        <v>39.700000000000003</v>
      </c>
      <c r="D1281" s="34">
        <v>14</v>
      </c>
      <c r="E1281" s="34">
        <v>1</v>
      </c>
    </row>
    <row r="1282" spans="1:5" ht="17" x14ac:dyDescent="0.2">
      <c r="A1282" s="25" t="s">
        <v>3619</v>
      </c>
      <c r="B1282" s="34" t="s">
        <v>5102</v>
      </c>
      <c r="C1282" s="34">
        <v>-50.8</v>
      </c>
      <c r="D1282" s="34">
        <v>-10</v>
      </c>
      <c r="E1282" s="34">
        <v>7</v>
      </c>
    </row>
    <row r="1283" spans="1:5" ht="17" x14ac:dyDescent="0.2">
      <c r="A1283" s="25" t="s">
        <v>3627</v>
      </c>
      <c r="B1283" s="34" t="s">
        <v>5103</v>
      </c>
      <c r="C1283" s="34">
        <v>-110.4</v>
      </c>
      <c r="D1283" s="34">
        <v>-19</v>
      </c>
      <c r="E1283" s="34">
        <v>-5</v>
      </c>
    </row>
    <row r="1284" spans="1:5" ht="17" x14ac:dyDescent="0.2">
      <c r="A1284" s="25" t="s">
        <v>3584</v>
      </c>
      <c r="B1284" s="34" t="s">
        <v>5104</v>
      </c>
      <c r="C1284" s="34">
        <v>-136.80000000000001</v>
      </c>
      <c r="D1284" s="34">
        <v>-48</v>
      </c>
      <c r="E1284" s="34">
        <v>1</v>
      </c>
    </row>
    <row r="1285" spans="1:5" ht="17" x14ac:dyDescent="0.2">
      <c r="A1285" s="25" t="s">
        <v>3637</v>
      </c>
      <c r="B1285" s="34" t="s">
        <v>5105</v>
      </c>
      <c r="C1285" s="34">
        <v>-67.7</v>
      </c>
      <c r="D1285" s="34">
        <v>-13</v>
      </c>
      <c r="E1285" s="34">
        <v>0</v>
      </c>
    </row>
    <row r="1286" spans="1:5" ht="17" x14ac:dyDescent="0.2">
      <c r="A1286" s="25" t="s">
        <v>3570</v>
      </c>
      <c r="B1286" s="34" t="s">
        <v>5106</v>
      </c>
      <c r="C1286" s="34">
        <v>-194.2</v>
      </c>
      <c r="D1286" s="34">
        <v>-31</v>
      </c>
      <c r="E1286" s="34">
        <v>-3</v>
      </c>
    </row>
    <row r="1287" spans="1:5" ht="17" x14ac:dyDescent="0.2">
      <c r="A1287" s="25" t="s">
        <v>3292</v>
      </c>
      <c r="B1287" s="34" t="s">
        <v>5107</v>
      </c>
      <c r="C1287" s="34">
        <v>-39</v>
      </c>
      <c r="D1287" s="34">
        <v>4</v>
      </c>
      <c r="E1287" s="34">
        <v>0</v>
      </c>
    </row>
    <row r="1288" spans="1:5" ht="17" x14ac:dyDescent="0.2">
      <c r="A1288" s="25" t="s">
        <v>3516</v>
      </c>
      <c r="B1288" s="34" t="s">
        <v>5108</v>
      </c>
      <c r="C1288" s="34">
        <v>-126.2</v>
      </c>
      <c r="D1288" s="34">
        <v>-19</v>
      </c>
      <c r="E1288" s="34">
        <v>2</v>
      </c>
    </row>
    <row r="1289" spans="1:5" ht="17" x14ac:dyDescent="0.2">
      <c r="A1289" s="25" t="s">
        <v>3308</v>
      </c>
      <c r="B1289" s="34" t="s">
        <v>5109</v>
      </c>
      <c r="C1289" s="34">
        <v>-127.6</v>
      </c>
      <c r="D1289" s="34">
        <v>-98</v>
      </c>
      <c r="E1289" s="34">
        <v>2</v>
      </c>
    </row>
    <row r="1290" spans="1:5" ht="17" x14ac:dyDescent="0.2">
      <c r="A1290" s="25" t="s">
        <v>3514</v>
      </c>
      <c r="B1290" s="34" t="s">
        <v>5110</v>
      </c>
      <c r="C1290" s="34">
        <v>-131.1</v>
      </c>
      <c r="D1290" s="34">
        <v>-42</v>
      </c>
      <c r="E1290" s="34">
        <v>3</v>
      </c>
    </row>
    <row r="1291" spans="1:5" ht="17" x14ac:dyDescent="0.2">
      <c r="A1291" s="25" t="s">
        <v>3736</v>
      </c>
      <c r="B1291" s="34" t="s">
        <v>5111</v>
      </c>
      <c r="C1291" s="34">
        <v>-43.2</v>
      </c>
      <c r="D1291" s="34">
        <v>-5</v>
      </c>
      <c r="E1291" s="34">
        <v>1</v>
      </c>
    </row>
    <row r="1292" spans="1:5" ht="17" x14ac:dyDescent="0.2">
      <c r="A1292" s="25" t="s">
        <v>3900</v>
      </c>
      <c r="B1292" s="34" t="s">
        <v>5112</v>
      </c>
      <c r="C1292" s="34">
        <v>30.6</v>
      </c>
      <c r="D1292" s="34">
        <v>19</v>
      </c>
      <c r="E1292" s="34">
        <v>-5</v>
      </c>
    </row>
    <row r="1293" spans="1:5" ht="17" x14ac:dyDescent="0.2">
      <c r="A1293" s="25" t="s">
        <v>3941</v>
      </c>
      <c r="B1293" s="34" t="s">
        <v>5113</v>
      </c>
      <c r="C1293" s="34">
        <v>53.8</v>
      </c>
      <c r="D1293" s="34">
        <v>7</v>
      </c>
      <c r="E1293" s="34">
        <v>-3</v>
      </c>
    </row>
    <row r="1294" spans="1:5" ht="17" x14ac:dyDescent="0.2">
      <c r="A1294" s="25" t="s">
        <v>3617</v>
      </c>
      <c r="B1294" s="34" t="s">
        <v>5114</v>
      </c>
      <c r="C1294" s="34">
        <v>-199.3</v>
      </c>
      <c r="D1294" s="34">
        <v>-31</v>
      </c>
      <c r="E1294" s="34">
        <v>1</v>
      </c>
    </row>
    <row r="1295" spans="1:5" ht="17" x14ac:dyDescent="0.2">
      <c r="A1295" s="25" t="s">
        <v>3777</v>
      </c>
      <c r="B1295" s="34" t="s">
        <v>5115</v>
      </c>
      <c r="C1295" s="34">
        <v>-19.2</v>
      </c>
      <c r="D1295" s="34">
        <v>1</v>
      </c>
      <c r="E1295" s="34">
        <v>7</v>
      </c>
    </row>
    <row r="1296" spans="1:5" ht="17" x14ac:dyDescent="0.2">
      <c r="A1296" s="25" t="s">
        <v>3779</v>
      </c>
      <c r="B1296" s="34" t="s">
        <v>5116</v>
      </c>
      <c r="C1296" s="34">
        <v>-60.6</v>
      </c>
      <c r="D1296" s="34">
        <v>7</v>
      </c>
      <c r="E1296" s="34">
        <v>3</v>
      </c>
    </row>
    <row r="1297" spans="1:5" ht="17" x14ac:dyDescent="0.2">
      <c r="A1297" s="25" t="s">
        <v>3781</v>
      </c>
      <c r="B1297" s="34" t="s">
        <v>5117</v>
      </c>
      <c r="C1297" s="34">
        <v>2</v>
      </c>
      <c r="D1297" s="34">
        <v>-37</v>
      </c>
      <c r="E1297" s="34">
        <v>8</v>
      </c>
    </row>
    <row r="1298" spans="1:5" ht="17" x14ac:dyDescent="0.2">
      <c r="A1298" s="25" t="s">
        <v>3783</v>
      </c>
      <c r="B1298" s="34" t="s">
        <v>5118</v>
      </c>
      <c r="C1298" s="34">
        <v>26.2</v>
      </c>
      <c r="D1298" s="34">
        <v>-28</v>
      </c>
      <c r="E1298" s="34">
        <v>4</v>
      </c>
    </row>
    <row r="1299" spans="1:5" ht="17" x14ac:dyDescent="0.2">
      <c r="A1299" s="25" t="s">
        <v>3863</v>
      </c>
      <c r="B1299" s="34" t="s">
        <v>5119</v>
      </c>
      <c r="C1299" s="34">
        <v>19.7</v>
      </c>
      <c r="D1299" s="34">
        <v>12</v>
      </c>
      <c r="E1299" s="34">
        <v>-5</v>
      </c>
    </row>
    <row r="1300" spans="1:5" ht="17" x14ac:dyDescent="0.2">
      <c r="A1300" s="25" t="s">
        <v>3945</v>
      </c>
      <c r="B1300" s="34" t="s">
        <v>5120</v>
      </c>
      <c r="C1300" s="34">
        <v>-15.7</v>
      </c>
      <c r="D1300" s="34">
        <v>2</v>
      </c>
      <c r="E1300" s="34">
        <v>-10</v>
      </c>
    </row>
    <row r="1301" spans="1:5" ht="17" x14ac:dyDescent="0.2">
      <c r="A1301" s="25" t="s">
        <v>3962</v>
      </c>
      <c r="B1301" s="34" t="s">
        <v>5121</v>
      </c>
      <c r="C1301" s="34">
        <v>52.4</v>
      </c>
      <c r="D1301" s="34">
        <v>-8</v>
      </c>
      <c r="E1301" s="34">
        <v>3</v>
      </c>
    </row>
    <row r="1302" spans="1:5" ht="17" x14ac:dyDescent="0.2">
      <c r="A1302" s="25" t="s">
        <v>4002</v>
      </c>
      <c r="B1302" s="34" t="s">
        <v>5122</v>
      </c>
      <c r="C1302" s="34">
        <v>47.8</v>
      </c>
      <c r="D1302" s="34">
        <v>-31</v>
      </c>
      <c r="E1302" s="34">
        <v>8</v>
      </c>
    </row>
    <row r="1303" spans="1:5" ht="17" x14ac:dyDescent="0.2">
      <c r="A1303" s="25" t="s">
        <v>3799</v>
      </c>
      <c r="B1303" s="34" t="s">
        <v>5123</v>
      </c>
      <c r="C1303" s="34">
        <v>51.1</v>
      </c>
      <c r="D1303" s="34">
        <v>-34</v>
      </c>
      <c r="E1303" s="34">
        <v>-7</v>
      </c>
    </row>
    <row r="1304" spans="1:5" ht="17" x14ac:dyDescent="0.2">
      <c r="A1304" s="25" t="s">
        <v>3840</v>
      </c>
      <c r="B1304" s="34" t="s">
        <v>5124</v>
      </c>
      <c r="C1304" s="34">
        <v>-21.3</v>
      </c>
      <c r="D1304" s="34">
        <v>-3</v>
      </c>
      <c r="E1304" s="34">
        <v>-7</v>
      </c>
    </row>
    <row r="1305" spans="1:5" ht="17" x14ac:dyDescent="0.2">
      <c r="A1305" s="25" t="s">
        <v>3882</v>
      </c>
      <c r="B1305" s="34" t="s">
        <v>5125</v>
      </c>
      <c r="C1305" s="34">
        <v>-24.1</v>
      </c>
      <c r="D1305" s="34">
        <v>-12</v>
      </c>
      <c r="E1305" s="34">
        <v>-7</v>
      </c>
    </row>
    <row r="1306" spans="1:5" ht="17" x14ac:dyDescent="0.2">
      <c r="A1306" s="25" t="s">
        <v>3922</v>
      </c>
      <c r="B1306" s="34" t="s">
        <v>5126</v>
      </c>
      <c r="C1306" s="34">
        <v>-30.1</v>
      </c>
      <c r="D1306" s="34">
        <v>-86</v>
      </c>
      <c r="E1306" s="34">
        <v>-4</v>
      </c>
    </row>
    <row r="1307" spans="1:5" ht="17" x14ac:dyDescent="0.2">
      <c r="A1307" s="25" t="s">
        <v>3964</v>
      </c>
      <c r="B1307" s="34" t="s">
        <v>5127</v>
      </c>
      <c r="C1307" s="34">
        <v>-48.4</v>
      </c>
      <c r="D1307" s="34">
        <v>-41</v>
      </c>
      <c r="E1307" s="34">
        <v>-8</v>
      </c>
    </row>
    <row r="1308" spans="1:5" ht="17" x14ac:dyDescent="0.2">
      <c r="A1308" s="25" t="s">
        <v>3990</v>
      </c>
      <c r="B1308" s="34" t="s">
        <v>5128</v>
      </c>
      <c r="C1308" s="34">
        <v>56.7</v>
      </c>
      <c r="D1308" s="34">
        <v>2</v>
      </c>
      <c r="E1308" s="34">
        <v>12</v>
      </c>
    </row>
    <row r="1309" spans="1:5" ht="17" x14ac:dyDescent="0.2">
      <c r="A1309" s="25" t="s">
        <v>3787</v>
      </c>
      <c r="B1309" s="34" t="s">
        <v>5129</v>
      </c>
      <c r="C1309" s="34">
        <v>70.099999999999994</v>
      </c>
      <c r="D1309" s="34">
        <v>-17</v>
      </c>
      <c r="E1309" s="34">
        <v>-2</v>
      </c>
    </row>
    <row r="1310" spans="1:5" ht="17" x14ac:dyDescent="0.2">
      <c r="A1310" s="25" t="s">
        <v>3828</v>
      </c>
      <c r="B1310" s="34" t="s">
        <v>5130</v>
      </c>
      <c r="C1310" s="34">
        <v>21.9</v>
      </c>
      <c r="D1310" s="34">
        <v>-10</v>
      </c>
      <c r="E1310" s="34">
        <v>-6</v>
      </c>
    </row>
    <row r="1311" spans="1:5" ht="17" x14ac:dyDescent="0.2">
      <c r="A1311" s="25" t="s">
        <v>3869</v>
      </c>
      <c r="B1311" s="34" t="s">
        <v>5131</v>
      </c>
      <c r="C1311" s="34">
        <v>-15.1</v>
      </c>
      <c r="D1311" s="34">
        <v>-24</v>
      </c>
      <c r="E1311" s="34">
        <v>-14</v>
      </c>
    </row>
    <row r="1312" spans="1:5" ht="17" x14ac:dyDescent="0.2">
      <c r="A1312" s="25" t="s">
        <v>3910</v>
      </c>
      <c r="B1312" s="34" t="s">
        <v>5132</v>
      </c>
      <c r="C1312" s="34">
        <v>8</v>
      </c>
      <c r="D1312" s="34">
        <v>-58</v>
      </c>
      <c r="E1312" s="34">
        <v>-5</v>
      </c>
    </row>
    <row r="1313" spans="1:5" ht="17" x14ac:dyDescent="0.2">
      <c r="A1313" s="25" t="s">
        <v>3263</v>
      </c>
      <c r="B1313" s="34" t="s">
        <v>5133</v>
      </c>
      <c r="C1313" s="34">
        <v>-86</v>
      </c>
      <c r="D1313" s="34">
        <v>-42</v>
      </c>
      <c r="E1313" s="34">
        <v>-2</v>
      </c>
    </row>
    <row r="1314" spans="1:5" ht="17" x14ac:dyDescent="0.2">
      <c r="A1314" s="25" t="s">
        <v>3954</v>
      </c>
      <c r="B1314" s="34" t="s">
        <v>5134</v>
      </c>
      <c r="C1314" s="34">
        <v>-12.3</v>
      </c>
      <c r="D1314" s="34">
        <v>-27</v>
      </c>
      <c r="E1314" s="34">
        <v>-3</v>
      </c>
    </row>
    <row r="1315" spans="1:5" ht="17" x14ac:dyDescent="0.2">
      <c r="A1315" s="25" t="s">
        <v>3994</v>
      </c>
      <c r="B1315" s="34" t="s">
        <v>5135</v>
      </c>
      <c r="C1315" s="34">
        <v>53.5</v>
      </c>
      <c r="D1315" s="34">
        <v>16</v>
      </c>
      <c r="E1315" s="34">
        <v>0</v>
      </c>
    </row>
    <row r="1316" spans="1:5" ht="17" x14ac:dyDescent="0.2">
      <c r="A1316" s="25" t="s">
        <v>3791</v>
      </c>
      <c r="B1316" s="34" t="s">
        <v>5136</v>
      </c>
      <c r="C1316" s="34">
        <v>77.7</v>
      </c>
      <c r="D1316" s="34">
        <v>-51</v>
      </c>
      <c r="E1316" s="34">
        <v>3</v>
      </c>
    </row>
    <row r="1317" spans="1:5" ht="17" x14ac:dyDescent="0.2">
      <c r="A1317" s="25" t="s">
        <v>3832</v>
      </c>
      <c r="B1317" s="34" t="s">
        <v>5137</v>
      </c>
      <c r="C1317" s="34">
        <v>44.3</v>
      </c>
      <c r="D1317" s="34">
        <v>-3</v>
      </c>
      <c r="E1317" s="34">
        <v>-9</v>
      </c>
    </row>
    <row r="1318" spans="1:5" ht="17" x14ac:dyDescent="0.2">
      <c r="A1318" s="25" t="s">
        <v>3874</v>
      </c>
      <c r="B1318" s="34" t="s">
        <v>5138</v>
      </c>
      <c r="C1318" s="34">
        <v>16.600000000000001</v>
      </c>
      <c r="D1318" s="34">
        <v>0</v>
      </c>
      <c r="E1318" s="34">
        <v>-3</v>
      </c>
    </row>
    <row r="1319" spans="1:5" ht="17" x14ac:dyDescent="0.2">
      <c r="A1319" s="25" t="s">
        <v>3914</v>
      </c>
      <c r="B1319" s="34" t="s">
        <v>5139</v>
      </c>
      <c r="C1319" s="34">
        <v>24.5</v>
      </c>
      <c r="D1319" s="34">
        <v>0</v>
      </c>
      <c r="E1319" s="34">
        <v>-4</v>
      </c>
    </row>
    <row r="1320" spans="1:5" ht="17" x14ac:dyDescent="0.2">
      <c r="A1320" s="25" t="s">
        <v>3956</v>
      </c>
      <c r="B1320" s="34" t="s">
        <v>5140</v>
      </c>
      <c r="C1320" s="34">
        <v>46</v>
      </c>
      <c r="D1320" s="34">
        <v>2</v>
      </c>
      <c r="E1320" s="34">
        <v>-10</v>
      </c>
    </row>
    <row r="1321" spans="1:5" ht="17" x14ac:dyDescent="0.2">
      <c r="A1321" s="25" t="s">
        <v>3645</v>
      </c>
      <c r="B1321" s="34" t="s">
        <v>5141</v>
      </c>
      <c r="C1321" s="34">
        <v>-69</v>
      </c>
      <c r="D1321" s="34">
        <v>-25</v>
      </c>
      <c r="E1321" s="34">
        <v>-1</v>
      </c>
    </row>
    <row r="1322" spans="1:5" ht="17" x14ac:dyDescent="0.2">
      <c r="A1322" s="25" t="s">
        <v>3688</v>
      </c>
      <c r="B1322" s="34" t="s">
        <v>5142</v>
      </c>
      <c r="C1322" s="34">
        <v>-88.1</v>
      </c>
      <c r="D1322" s="34">
        <v>-31</v>
      </c>
      <c r="E1322" s="34">
        <v>0</v>
      </c>
    </row>
    <row r="1323" spans="1:5" ht="17" x14ac:dyDescent="0.2">
      <c r="A1323" s="25" t="s">
        <v>3690</v>
      </c>
      <c r="B1323" s="34" t="s">
        <v>5143</v>
      </c>
      <c r="C1323" s="34">
        <v>-121.7</v>
      </c>
      <c r="D1323" s="34">
        <v>-13</v>
      </c>
      <c r="E1323" s="34">
        <v>5</v>
      </c>
    </row>
    <row r="1324" spans="1:5" ht="17" x14ac:dyDescent="0.2">
      <c r="A1324" s="25" t="s">
        <v>3692</v>
      </c>
      <c r="B1324" s="34" t="s">
        <v>5144</v>
      </c>
      <c r="C1324" s="34">
        <v>27.9</v>
      </c>
      <c r="D1324" s="34">
        <v>-80</v>
      </c>
      <c r="E1324" s="34">
        <v>12</v>
      </c>
    </row>
    <row r="1325" spans="1:5" ht="17" x14ac:dyDescent="0.2">
      <c r="A1325" s="25" t="s">
        <v>3694</v>
      </c>
      <c r="B1325" s="34" t="s">
        <v>5145</v>
      </c>
      <c r="C1325" s="34">
        <v>-62.5</v>
      </c>
      <c r="D1325" s="34">
        <v>-2</v>
      </c>
      <c r="E1325" s="34">
        <v>7</v>
      </c>
    </row>
    <row r="1326" spans="1:5" ht="17" x14ac:dyDescent="0.2">
      <c r="A1326" s="25" t="s">
        <v>3696</v>
      </c>
      <c r="B1326" s="34" t="s">
        <v>5146</v>
      </c>
      <c r="C1326" s="34">
        <v>20.100000000000001</v>
      </c>
      <c r="D1326" s="34">
        <v>4</v>
      </c>
      <c r="E1326" s="34">
        <v>17</v>
      </c>
    </row>
    <row r="1327" spans="1:5" ht="17" x14ac:dyDescent="0.2">
      <c r="A1327" s="25" t="s">
        <v>3698</v>
      </c>
      <c r="B1327" s="34" t="s">
        <v>5147</v>
      </c>
      <c r="C1327" s="34">
        <v>-31.4</v>
      </c>
      <c r="D1327" s="34">
        <v>-22</v>
      </c>
      <c r="E1327" s="34">
        <v>9</v>
      </c>
    </row>
    <row r="1328" spans="1:5" ht="17" x14ac:dyDescent="0.2">
      <c r="A1328" s="25" t="s">
        <v>3700</v>
      </c>
      <c r="B1328" s="34" t="s">
        <v>5148</v>
      </c>
      <c r="C1328" s="34">
        <v>-94.4</v>
      </c>
      <c r="D1328" s="34">
        <v>-16</v>
      </c>
      <c r="E1328" s="34">
        <v>0</v>
      </c>
    </row>
    <row r="1329" spans="1:5" ht="17" x14ac:dyDescent="0.2">
      <c r="A1329" s="25" t="s">
        <v>3702</v>
      </c>
      <c r="B1329" s="34" t="s">
        <v>5149</v>
      </c>
      <c r="C1329" s="34">
        <v>8.9</v>
      </c>
      <c r="D1329" s="34">
        <v>-5</v>
      </c>
      <c r="E1329" s="34">
        <v>3</v>
      </c>
    </row>
    <row r="1330" spans="1:5" ht="17" x14ac:dyDescent="0.2">
      <c r="A1330" s="25" t="s">
        <v>3744</v>
      </c>
      <c r="B1330" s="34" t="s">
        <v>5150</v>
      </c>
      <c r="C1330" s="34">
        <v>-65.5</v>
      </c>
      <c r="D1330" s="34">
        <v>-7</v>
      </c>
      <c r="E1330" s="34">
        <v>-6</v>
      </c>
    </row>
    <row r="1331" spans="1:5" ht="17" x14ac:dyDescent="0.2">
      <c r="A1331" s="25" t="s">
        <v>3748</v>
      </c>
      <c r="B1331" s="34" t="s">
        <v>5151</v>
      </c>
      <c r="C1331" s="34">
        <v>-93.9</v>
      </c>
      <c r="D1331" s="34">
        <v>-31</v>
      </c>
      <c r="E1331" s="34">
        <v>-6</v>
      </c>
    </row>
    <row r="1332" spans="1:5" ht="17" x14ac:dyDescent="0.2">
      <c r="A1332" s="25" t="s">
        <v>3750</v>
      </c>
      <c r="B1332" s="34" t="s">
        <v>5152</v>
      </c>
      <c r="C1332" s="34">
        <v>-85.4</v>
      </c>
      <c r="D1332" s="34">
        <v>-28</v>
      </c>
      <c r="E1332" s="34">
        <v>10</v>
      </c>
    </row>
    <row r="1333" spans="1:5" ht="17" x14ac:dyDescent="0.2">
      <c r="A1333" s="25" t="s">
        <v>3752</v>
      </c>
      <c r="B1333" s="34" t="s">
        <v>5153</v>
      </c>
      <c r="C1333" s="34">
        <v>26.5</v>
      </c>
      <c r="D1333" s="34">
        <v>-5</v>
      </c>
      <c r="E1333" s="34">
        <v>9</v>
      </c>
    </row>
    <row r="1334" spans="1:5" ht="17" x14ac:dyDescent="0.2">
      <c r="A1334" s="25" t="s">
        <v>3758</v>
      </c>
      <c r="B1334" s="34" t="s">
        <v>5154</v>
      </c>
      <c r="C1334" s="34">
        <v>12.5</v>
      </c>
      <c r="D1334" s="34">
        <v>-2</v>
      </c>
      <c r="E1334" s="34">
        <v>17</v>
      </c>
    </row>
    <row r="1335" spans="1:5" ht="17" x14ac:dyDescent="0.2">
      <c r="A1335" s="25" t="s">
        <v>3978</v>
      </c>
      <c r="B1335" s="34" t="s">
        <v>5155</v>
      </c>
      <c r="C1335" s="34">
        <v>22.4</v>
      </c>
      <c r="D1335" s="34">
        <v>24</v>
      </c>
      <c r="E1335" s="34">
        <v>-1</v>
      </c>
    </row>
    <row r="1336" spans="1:5" ht="17" x14ac:dyDescent="0.2">
      <c r="A1336" s="25" t="s">
        <v>3996</v>
      </c>
      <c r="B1336" s="34" t="s">
        <v>5156</v>
      </c>
      <c r="C1336" s="34">
        <v>5.5</v>
      </c>
      <c r="D1336" s="34">
        <v>-24</v>
      </c>
      <c r="E1336" s="34">
        <v>-4</v>
      </c>
    </row>
    <row r="1337" spans="1:5" ht="17" x14ac:dyDescent="0.2">
      <c r="A1337" s="25" t="s">
        <v>3249</v>
      </c>
      <c r="B1337" s="34" t="s">
        <v>5157</v>
      </c>
      <c r="C1337" s="34">
        <v>-108.2</v>
      </c>
      <c r="D1337" s="34">
        <v>-45</v>
      </c>
      <c r="E1337" s="34">
        <v>-5</v>
      </c>
    </row>
    <row r="1338" spans="1:5" ht="17" x14ac:dyDescent="0.2">
      <c r="A1338" s="25" t="s">
        <v>3265</v>
      </c>
      <c r="B1338" s="34" t="s">
        <v>5158</v>
      </c>
      <c r="C1338" s="34">
        <v>-14.3</v>
      </c>
      <c r="D1338" s="34">
        <v>42</v>
      </c>
      <c r="E1338" s="34">
        <v>-8</v>
      </c>
    </row>
    <row r="1339" spans="1:5" ht="17" x14ac:dyDescent="0.2">
      <c r="A1339" s="25" t="s">
        <v>3968</v>
      </c>
      <c r="B1339" s="34" t="s">
        <v>5159</v>
      </c>
      <c r="C1339" s="34">
        <v>-13.5</v>
      </c>
      <c r="D1339" s="34">
        <v>-12</v>
      </c>
      <c r="E1339" s="34">
        <v>9</v>
      </c>
    </row>
    <row r="1340" spans="1:5" ht="17" x14ac:dyDescent="0.2">
      <c r="A1340" s="25" t="s">
        <v>3324</v>
      </c>
      <c r="B1340" s="34" t="s">
        <v>5160</v>
      </c>
      <c r="C1340" s="34">
        <v>-8.6</v>
      </c>
      <c r="D1340" s="34">
        <v>-16</v>
      </c>
      <c r="E1340" s="34">
        <v>-3</v>
      </c>
    </row>
    <row r="1341" spans="1:5" ht="17" x14ac:dyDescent="0.2">
      <c r="A1341" s="25" t="s">
        <v>3939</v>
      </c>
      <c r="B1341" s="34" t="s">
        <v>5161</v>
      </c>
      <c r="C1341" s="34">
        <v>19.100000000000001</v>
      </c>
      <c r="D1341" s="34">
        <v>40</v>
      </c>
      <c r="E1341" s="34">
        <v>-5</v>
      </c>
    </row>
    <row r="1342" spans="1:5" ht="17" x14ac:dyDescent="0.2">
      <c r="A1342" s="25" t="s">
        <v>3366</v>
      </c>
      <c r="B1342" s="34" t="s">
        <v>5162</v>
      </c>
      <c r="C1342" s="34">
        <v>-12.9</v>
      </c>
      <c r="D1342" s="34">
        <v>-57</v>
      </c>
      <c r="E1342" s="34">
        <v>-7</v>
      </c>
    </row>
    <row r="1343" spans="1:5" ht="17" x14ac:dyDescent="0.2">
      <c r="A1343" s="25" t="s">
        <v>3431</v>
      </c>
      <c r="B1343" s="34" t="s">
        <v>5163</v>
      </c>
      <c r="C1343" s="34">
        <v>-96.1</v>
      </c>
      <c r="D1343" s="34">
        <v>-19</v>
      </c>
      <c r="E1343" s="34">
        <v>-3</v>
      </c>
    </row>
    <row r="1344" spans="1:5" ht="17" x14ac:dyDescent="0.2">
      <c r="A1344" s="25" t="s">
        <v>3486</v>
      </c>
      <c r="B1344" s="34" t="s">
        <v>5164</v>
      </c>
      <c r="C1344" s="34">
        <v>-188.3</v>
      </c>
      <c r="D1344" s="34">
        <v>-16</v>
      </c>
      <c r="E1344" s="34">
        <v>-12</v>
      </c>
    </row>
    <row r="1345" spans="1:5" ht="17" x14ac:dyDescent="0.2">
      <c r="A1345" s="25" t="s">
        <v>3815</v>
      </c>
      <c r="B1345" s="34" t="s">
        <v>5165</v>
      </c>
      <c r="C1345" s="34">
        <v>78</v>
      </c>
      <c r="D1345" s="34">
        <v>33</v>
      </c>
      <c r="E1345" s="34">
        <v>3</v>
      </c>
    </row>
    <row r="1346" spans="1:5" ht="17" x14ac:dyDescent="0.2">
      <c r="A1346" s="25" t="s">
        <v>3320</v>
      </c>
      <c r="B1346" s="34" t="s">
        <v>5166</v>
      </c>
      <c r="C1346" s="34">
        <v>7.3</v>
      </c>
      <c r="D1346" s="34">
        <v>-16</v>
      </c>
      <c r="E1346" s="34">
        <v>-15</v>
      </c>
    </row>
    <row r="1347" spans="1:5" ht="17" x14ac:dyDescent="0.2">
      <c r="A1347" s="25" t="s">
        <v>3898</v>
      </c>
      <c r="B1347" s="34" t="s">
        <v>5167</v>
      </c>
      <c r="C1347" s="34">
        <v>54.9</v>
      </c>
      <c r="D1347" s="34">
        <v>19</v>
      </c>
      <c r="E1347" s="34">
        <v>-3</v>
      </c>
    </row>
    <row r="1348" spans="1:5" ht="17" x14ac:dyDescent="0.2">
      <c r="A1348" s="25" t="s">
        <v>3316</v>
      </c>
      <c r="B1348" s="34" t="s">
        <v>5168</v>
      </c>
      <c r="C1348" s="34">
        <v>-70.400000000000006</v>
      </c>
      <c r="D1348" s="34">
        <v>-42</v>
      </c>
      <c r="E1348" s="34">
        <v>-17</v>
      </c>
    </row>
    <row r="1349" spans="1:5" ht="17" x14ac:dyDescent="0.2">
      <c r="A1349" s="25" t="s">
        <v>4006</v>
      </c>
      <c r="B1349" s="34" t="s">
        <v>5169</v>
      </c>
      <c r="C1349" s="34">
        <v>85.3</v>
      </c>
      <c r="D1349" s="34">
        <v>-8</v>
      </c>
      <c r="E1349" s="34">
        <v>18</v>
      </c>
    </row>
    <row r="1350" spans="1:5" ht="17" x14ac:dyDescent="0.2">
      <c r="A1350" s="25" t="s">
        <v>3261</v>
      </c>
      <c r="B1350" s="34" t="s">
        <v>5170</v>
      </c>
      <c r="C1350" s="34">
        <v>-101.4</v>
      </c>
      <c r="D1350" s="34">
        <v>-22</v>
      </c>
      <c r="E1350" s="34">
        <v>-15</v>
      </c>
    </row>
    <row r="1351" spans="1:5" ht="17" x14ac:dyDescent="0.2">
      <c r="A1351" s="25" t="s">
        <v>3490</v>
      </c>
      <c r="B1351" s="34" t="s">
        <v>5171</v>
      </c>
      <c r="C1351" s="34">
        <v>-101.6</v>
      </c>
      <c r="D1351" s="34">
        <v>-22</v>
      </c>
      <c r="E1351" s="34">
        <v>-5</v>
      </c>
    </row>
    <row r="1352" spans="1:5" ht="17" x14ac:dyDescent="0.2">
      <c r="A1352" s="25" t="s">
        <v>3980</v>
      </c>
      <c r="B1352" s="34" t="s">
        <v>5172</v>
      </c>
      <c r="C1352" s="34">
        <v>-16.2</v>
      </c>
      <c r="D1352" s="34">
        <v>-10</v>
      </c>
      <c r="E1352" s="34">
        <v>-1</v>
      </c>
    </row>
    <row r="1353" spans="1:5" ht="17" x14ac:dyDescent="0.2">
      <c r="A1353" s="25" t="s">
        <v>3482</v>
      </c>
      <c r="B1353" s="34" t="s">
        <v>5173</v>
      </c>
      <c r="C1353" s="34">
        <v>-103.7</v>
      </c>
      <c r="D1353" s="34">
        <v>-74</v>
      </c>
      <c r="E1353" s="34">
        <v>-4</v>
      </c>
    </row>
    <row r="1354" spans="1:5" ht="17" x14ac:dyDescent="0.2">
      <c r="A1354" s="25" t="s">
        <v>4018</v>
      </c>
      <c r="B1354" s="34" t="s">
        <v>5174</v>
      </c>
      <c r="C1354" s="34">
        <v>19.2</v>
      </c>
      <c r="D1354" s="34">
        <v>21</v>
      </c>
      <c r="E1354" s="34">
        <v>4</v>
      </c>
    </row>
    <row r="1355" spans="1:5" ht="17" x14ac:dyDescent="0.2">
      <c r="A1355" s="25" t="s">
        <v>3318</v>
      </c>
      <c r="B1355" s="34" t="s">
        <v>5175</v>
      </c>
      <c r="C1355" s="34">
        <v>-172.1</v>
      </c>
      <c r="D1355" s="34">
        <v>-16</v>
      </c>
      <c r="E1355" s="34">
        <v>-10</v>
      </c>
    </row>
    <row r="1356" spans="1:5" ht="17" x14ac:dyDescent="0.2">
      <c r="A1356" s="25" t="s">
        <v>3803</v>
      </c>
      <c r="B1356" s="34" t="s">
        <v>5176</v>
      </c>
      <c r="C1356" s="34">
        <v>-13.1</v>
      </c>
      <c r="D1356" s="34">
        <v>26</v>
      </c>
      <c r="E1356" s="34">
        <v>1</v>
      </c>
    </row>
    <row r="1357" spans="1:5" ht="17" x14ac:dyDescent="0.2">
      <c r="A1357" s="25" t="s">
        <v>3253</v>
      </c>
      <c r="B1357" s="34" t="s">
        <v>5177</v>
      </c>
      <c r="C1357" s="34">
        <v>-105.7</v>
      </c>
      <c r="D1357" s="34">
        <v>19</v>
      </c>
      <c r="E1357" s="34">
        <v>3</v>
      </c>
    </row>
    <row r="1358" spans="1:5" ht="17" x14ac:dyDescent="0.2">
      <c r="A1358" s="25" t="s">
        <v>3257</v>
      </c>
      <c r="B1358" s="34" t="s">
        <v>5178</v>
      </c>
      <c r="C1358" s="34">
        <v>-143.4</v>
      </c>
      <c r="D1358" s="34">
        <v>-16</v>
      </c>
      <c r="E1358" s="34">
        <v>-6</v>
      </c>
    </row>
    <row r="1359" spans="1:5" ht="17" x14ac:dyDescent="0.2">
      <c r="A1359" s="25" t="s">
        <v>3312</v>
      </c>
      <c r="B1359" s="34" t="s">
        <v>5179</v>
      </c>
      <c r="C1359" s="34">
        <v>-135.1</v>
      </c>
      <c r="D1359" s="34">
        <v>-48</v>
      </c>
      <c r="E1359" s="34">
        <v>-5</v>
      </c>
    </row>
    <row r="1360" spans="1:5" ht="17" x14ac:dyDescent="0.2">
      <c r="A1360" s="25" t="s">
        <v>3420</v>
      </c>
      <c r="B1360" s="34" t="s">
        <v>5180</v>
      </c>
      <c r="C1360" s="34">
        <v>-135.30000000000001</v>
      </c>
      <c r="D1360" s="34">
        <v>-22</v>
      </c>
      <c r="E1360" s="34">
        <v>0</v>
      </c>
    </row>
    <row r="1361" spans="1:5" ht="17" x14ac:dyDescent="0.2">
      <c r="A1361" s="25" t="s">
        <v>3424</v>
      </c>
      <c r="B1361" s="34" t="s">
        <v>5181</v>
      </c>
      <c r="C1361" s="34">
        <v>-90.1</v>
      </c>
      <c r="D1361" s="34">
        <v>-31</v>
      </c>
      <c r="E1361" s="34">
        <v>-9</v>
      </c>
    </row>
    <row r="1362" spans="1:5" ht="17" x14ac:dyDescent="0.2">
      <c r="A1362" s="25" t="s">
        <v>3376</v>
      </c>
      <c r="B1362" s="34" t="s">
        <v>5182</v>
      </c>
      <c r="C1362" s="34">
        <v>-103.4</v>
      </c>
      <c r="D1362" s="34">
        <v>-71</v>
      </c>
      <c r="E1362" s="34">
        <v>-11</v>
      </c>
    </row>
    <row r="1363" spans="1:5" ht="17" x14ac:dyDescent="0.2">
      <c r="A1363" s="25" t="s">
        <v>3436</v>
      </c>
      <c r="B1363" s="34" t="s">
        <v>5183</v>
      </c>
      <c r="C1363" s="34">
        <v>-88.9</v>
      </c>
      <c r="D1363" s="34">
        <v>-28</v>
      </c>
      <c r="E1363" s="34">
        <v>-3</v>
      </c>
    </row>
    <row r="1364" spans="1:5" ht="17" x14ac:dyDescent="0.2">
      <c r="A1364" s="25" t="s">
        <v>3484</v>
      </c>
      <c r="B1364" s="34" t="s">
        <v>5184</v>
      </c>
      <c r="C1364" s="34">
        <v>-232.7</v>
      </c>
      <c r="D1364" s="34">
        <v>-37</v>
      </c>
      <c r="E1364" s="34">
        <v>-12</v>
      </c>
    </row>
    <row r="1365" spans="1:5" ht="17" x14ac:dyDescent="0.2">
      <c r="A1365" s="25" t="s">
        <v>4008</v>
      </c>
      <c r="B1365" s="34" t="s">
        <v>5185</v>
      </c>
      <c r="C1365" s="34">
        <v>-22.7</v>
      </c>
      <c r="D1365" s="34">
        <v>-53</v>
      </c>
      <c r="E1365" s="34">
        <v>3</v>
      </c>
    </row>
    <row r="1366" spans="1:5" ht="17" x14ac:dyDescent="0.2">
      <c r="A1366" s="25" t="s">
        <v>3314</v>
      </c>
      <c r="B1366" s="34" t="s">
        <v>5186</v>
      </c>
      <c r="C1366" s="34">
        <v>-9.3000000000000007</v>
      </c>
      <c r="D1366" s="34">
        <v>-16</v>
      </c>
      <c r="E1366" s="34">
        <v>9</v>
      </c>
    </row>
    <row r="1367" spans="1:5" ht="17" x14ac:dyDescent="0.2">
      <c r="A1367" s="25" t="s">
        <v>3374</v>
      </c>
      <c r="B1367" s="34" t="s">
        <v>5187</v>
      </c>
      <c r="C1367" s="34">
        <v>-33.700000000000003</v>
      </c>
      <c r="D1367" s="34">
        <v>-37</v>
      </c>
      <c r="E1367" s="34">
        <v>-3</v>
      </c>
    </row>
    <row r="1368" spans="1:5" ht="17" x14ac:dyDescent="0.2">
      <c r="A1368" s="25" t="s">
        <v>3259</v>
      </c>
      <c r="B1368" s="34" t="s">
        <v>5188</v>
      </c>
      <c r="C1368" s="34">
        <v>-84.5</v>
      </c>
      <c r="D1368" s="34">
        <v>-22</v>
      </c>
      <c r="E1368" s="34">
        <v>-14</v>
      </c>
    </row>
    <row r="1369" spans="1:5" ht="17" x14ac:dyDescent="0.2">
      <c r="A1369" s="25" t="s">
        <v>3966</v>
      </c>
      <c r="B1369" s="34" t="s">
        <v>5189</v>
      </c>
      <c r="C1369" s="34">
        <v>64.099999999999994</v>
      </c>
      <c r="D1369" s="34">
        <v>-8</v>
      </c>
      <c r="E1369" s="34">
        <v>-1</v>
      </c>
    </row>
    <row r="1370" spans="1:5" ht="17" x14ac:dyDescent="0.2">
      <c r="A1370" s="25" t="s">
        <v>3488</v>
      </c>
      <c r="B1370" s="34" t="s">
        <v>5190</v>
      </c>
      <c r="C1370" s="34">
        <v>-158.19999999999999</v>
      </c>
      <c r="D1370" s="34">
        <v>-54</v>
      </c>
      <c r="E1370" s="34">
        <v>-12</v>
      </c>
    </row>
    <row r="1371" spans="1:5" ht="17" x14ac:dyDescent="0.2">
      <c r="A1371" s="25" t="s">
        <v>3372</v>
      </c>
      <c r="B1371" s="34" t="s">
        <v>5191</v>
      </c>
      <c r="C1371" s="34">
        <v>-82.9</v>
      </c>
      <c r="D1371" s="34">
        <v>-112</v>
      </c>
      <c r="E1371" s="34">
        <v>-4</v>
      </c>
    </row>
    <row r="1372" spans="1:5" ht="17" x14ac:dyDescent="0.2">
      <c r="A1372" s="25" t="s">
        <v>3368</v>
      </c>
      <c r="B1372" s="34" t="s">
        <v>5192</v>
      </c>
      <c r="C1372" s="34">
        <v>-36.9</v>
      </c>
      <c r="D1372" s="34">
        <v>-5</v>
      </c>
      <c r="E1372" s="34">
        <v>-5</v>
      </c>
    </row>
    <row r="1373" spans="1:5" ht="17" x14ac:dyDescent="0.2">
      <c r="A1373" s="25" t="s">
        <v>3886</v>
      </c>
      <c r="B1373" s="34" t="s">
        <v>5193</v>
      </c>
      <c r="C1373" s="34">
        <v>44.1</v>
      </c>
      <c r="D1373" s="34">
        <v>28</v>
      </c>
      <c r="E1373" s="34">
        <v>3</v>
      </c>
    </row>
    <row r="1374" spans="1:5" ht="17" x14ac:dyDescent="0.2">
      <c r="A1374" s="25" t="s">
        <v>4020</v>
      </c>
      <c r="B1374" s="34" t="s">
        <v>5194</v>
      </c>
      <c r="C1374" s="34">
        <v>27.2</v>
      </c>
      <c r="D1374" s="34">
        <v>-8</v>
      </c>
      <c r="E1374" s="34">
        <v>1</v>
      </c>
    </row>
    <row r="1375" spans="1:5" ht="17" x14ac:dyDescent="0.2">
      <c r="A1375" s="25" t="s">
        <v>3255</v>
      </c>
      <c r="B1375" s="34" t="s">
        <v>5195</v>
      </c>
      <c r="C1375" s="34">
        <v>-72.900000000000006</v>
      </c>
      <c r="D1375" s="34">
        <v>10</v>
      </c>
      <c r="E1375" s="34">
        <v>10</v>
      </c>
    </row>
    <row r="1376" spans="1:5" ht="17" x14ac:dyDescent="0.2">
      <c r="A1376" s="25" t="s">
        <v>3926</v>
      </c>
      <c r="B1376" s="34" t="s">
        <v>5196</v>
      </c>
      <c r="C1376" s="34">
        <v>15.4</v>
      </c>
      <c r="D1376" s="34">
        <v>24</v>
      </c>
      <c r="E1376" s="34">
        <v>-6</v>
      </c>
    </row>
    <row r="1377" spans="1:5" ht="17" x14ac:dyDescent="0.2">
      <c r="A1377" s="25" t="s">
        <v>3268</v>
      </c>
      <c r="B1377" s="34" t="s">
        <v>5197</v>
      </c>
      <c r="C1377" s="34">
        <v>-30.1</v>
      </c>
      <c r="D1377" s="34">
        <v>-54</v>
      </c>
      <c r="E1377" s="34">
        <v>-3</v>
      </c>
    </row>
    <row r="1378" spans="1:5" ht="17" x14ac:dyDescent="0.2">
      <c r="A1378" s="25" t="s">
        <v>3429</v>
      </c>
      <c r="B1378" s="34" t="s">
        <v>5198</v>
      </c>
      <c r="C1378" s="34">
        <v>-2.8</v>
      </c>
      <c r="D1378" s="34">
        <v>-66</v>
      </c>
      <c r="E1378" s="34">
        <v>-6</v>
      </c>
    </row>
    <row r="1379" spans="1:5" ht="17" x14ac:dyDescent="0.2">
      <c r="A1379" s="25" t="s">
        <v>3296</v>
      </c>
      <c r="B1379" s="34" t="s">
        <v>5199</v>
      </c>
      <c r="C1379" s="34">
        <v>-143</v>
      </c>
      <c r="D1379" s="34">
        <v>-39</v>
      </c>
      <c r="E1379" s="34">
        <v>-4</v>
      </c>
    </row>
    <row r="1380" spans="1:5" ht="17" x14ac:dyDescent="0.2">
      <c r="A1380" s="25" t="s">
        <v>3635</v>
      </c>
      <c r="B1380" s="34" t="s">
        <v>5200</v>
      </c>
      <c r="C1380" s="34">
        <v>-114.7</v>
      </c>
      <c r="D1380" s="34">
        <v>-19</v>
      </c>
      <c r="E1380" s="34">
        <v>6</v>
      </c>
    </row>
    <row r="1381" spans="1:5" ht="17" x14ac:dyDescent="0.2">
      <c r="A1381" s="25" t="s">
        <v>3456</v>
      </c>
      <c r="B1381" s="34" t="s">
        <v>5201</v>
      </c>
      <c r="C1381" s="34">
        <v>-182.7</v>
      </c>
      <c r="D1381" s="34">
        <v>-48</v>
      </c>
      <c r="E1381" s="34">
        <v>-12</v>
      </c>
    </row>
    <row r="1382" spans="1:5" ht="17" x14ac:dyDescent="0.2">
      <c r="A1382" s="25" t="s">
        <v>3410</v>
      </c>
      <c r="B1382" s="34" t="s">
        <v>5202</v>
      </c>
      <c r="C1382" s="34">
        <v>65.7</v>
      </c>
      <c r="D1382" s="34">
        <v>-16</v>
      </c>
      <c r="E1382" s="34">
        <v>-2</v>
      </c>
    </row>
    <row r="1383" spans="1:5" ht="17" x14ac:dyDescent="0.2">
      <c r="A1383" s="25" t="s">
        <v>3633</v>
      </c>
      <c r="B1383" s="34" t="s">
        <v>5203</v>
      </c>
      <c r="C1383" s="34">
        <v>-156.9</v>
      </c>
      <c r="D1383" s="34">
        <v>-39</v>
      </c>
      <c r="E1383" s="34">
        <v>-3</v>
      </c>
    </row>
    <row r="1384" spans="1:5" ht="17" x14ac:dyDescent="0.2">
      <c r="A1384" s="25" t="s">
        <v>3734</v>
      </c>
      <c r="B1384" s="34" t="s">
        <v>5204</v>
      </c>
      <c r="C1384" s="34">
        <v>-41.4</v>
      </c>
      <c r="D1384" s="34">
        <v>-5</v>
      </c>
      <c r="E1384" s="34">
        <v>-5</v>
      </c>
    </row>
    <row r="1385" spans="1:5" ht="17" x14ac:dyDescent="0.2">
      <c r="A1385" s="25" t="s">
        <v>3241</v>
      </c>
      <c r="B1385" s="34" t="s">
        <v>5205</v>
      </c>
      <c r="C1385" s="34">
        <v>-63</v>
      </c>
      <c r="D1385" s="34">
        <v>-37</v>
      </c>
      <c r="E1385" s="34">
        <v>-3</v>
      </c>
    </row>
    <row r="1386" spans="1:5" ht="17" x14ac:dyDescent="0.2">
      <c r="A1386" s="25" t="s">
        <v>3388</v>
      </c>
      <c r="B1386" s="34" t="s">
        <v>5206</v>
      </c>
      <c r="C1386" s="34">
        <v>-76.3</v>
      </c>
      <c r="D1386" s="34">
        <v>-34</v>
      </c>
      <c r="E1386" s="34">
        <v>10</v>
      </c>
    </row>
    <row r="1387" spans="1:5" ht="17" x14ac:dyDescent="0.2">
      <c r="A1387" s="25" t="s">
        <v>3574</v>
      </c>
      <c r="B1387" s="34" t="s">
        <v>5207</v>
      </c>
      <c r="C1387" s="34">
        <v>-108.3</v>
      </c>
      <c r="D1387" s="34">
        <v>-34</v>
      </c>
      <c r="E1387" s="34">
        <v>-2</v>
      </c>
    </row>
    <row r="1388" spans="1:5" ht="17" x14ac:dyDescent="0.2">
      <c r="A1388" s="25" t="s">
        <v>3450</v>
      </c>
      <c r="B1388" s="34" t="s">
        <v>5208</v>
      </c>
      <c r="C1388" s="34">
        <v>-188.7</v>
      </c>
      <c r="D1388" s="34">
        <v>-54</v>
      </c>
      <c r="E1388" s="34">
        <v>-2</v>
      </c>
    </row>
    <row r="1389" spans="1:5" ht="17" x14ac:dyDescent="0.2">
      <c r="A1389" s="25" t="s">
        <v>3408</v>
      </c>
      <c r="B1389" s="34" t="s">
        <v>5209</v>
      </c>
      <c r="C1389" s="34">
        <v>-23.4</v>
      </c>
      <c r="D1389" s="34">
        <v>-5</v>
      </c>
      <c r="E1389" s="34">
        <v>7</v>
      </c>
    </row>
    <row r="1390" spans="1:5" ht="17" x14ac:dyDescent="0.2">
      <c r="A1390" s="25" t="s">
        <v>3400</v>
      </c>
      <c r="B1390" s="34" t="s">
        <v>5210</v>
      </c>
      <c r="C1390" s="34">
        <v>-199.9</v>
      </c>
      <c r="D1390" s="34">
        <v>1</v>
      </c>
      <c r="E1390" s="34">
        <v>4</v>
      </c>
    </row>
    <row r="1391" spans="1:5" ht="17" x14ac:dyDescent="0.2">
      <c r="A1391" s="25" t="s">
        <v>3984</v>
      </c>
      <c r="B1391" s="34" t="s">
        <v>5211</v>
      </c>
      <c r="C1391" s="34">
        <v>68.2</v>
      </c>
      <c r="D1391" s="34">
        <v>24</v>
      </c>
      <c r="E1391" s="34">
        <v>-3</v>
      </c>
    </row>
    <row r="1392" spans="1:5" ht="17" x14ac:dyDescent="0.2">
      <c r="A1392" s="25" t="s">
        <v>3560</v>
      </c>
      <c r="B1392" s="34" t="s">
        <v>5212</v>
      </c>
      <c r="C1392" s="34">
        <v>-198.5</v>
      </c>
      <c r="D1392" s="34">
        <v>-31</v>
      </c>
      <c r="E1392" s="34">
        <v>3</v>
      </c>
    </row>
    <row r="1393" spans="1:5" ht="17" x14ac:dyDescent="0.2">
      <c r="A1393" s="25" t="s">
        <v>4028</v>
      </c>
      <c r="B1393" s="34" t="s">
        <v>5213</v>
      </c>
      <c r="C1393" s="34">
        <v>13.5</v>
      </c>
      <c r="D1393" s="34">
        <v>-27</v>
      </c>
      <c r="E1393" s="34">
        <v>1</v>
      </c>
    </row>
    <row r="1394" spans="1:5" ht="17" x14ac:dyDescent="0.2">
      <c r="A1394" s="25" t="s">
        <v>3418</v>
      </c>
      <c r="B1394" s="34" t="s">
        <v>5214</v>
      </c>
      <c r="C1394" s="34">
        <v>-110.7</v>
      </c>
      <c r="D1394" s="34">
        <v>-74</v>
      </c>
      <c r="E1394" s="34">
        <v>3</v>
      </c>
    </row>
    <row r="1395" spans="1:5" ht="17" x14ac:dyDescent="0.2">
      <c r="A1395" s="25" t="s">
        <v>3294</v>
      </c>
      <c r="B1395" s="34" t="s">
        <v>5215</v>
      </c>
      <c r="C1395" s="34">
        <v>-119.4</v>
      </c>
      <c r="D1395" s="34">
        <v>-31</v>
      </c>
      <c r="E1395" s="34">
        <v>-7</v>
      </c>
    </row>
    <row r="1396" spans="1:5" ht="17" x14ac:dyDescent="0.2">
      <c r="A1396" s="25" t="s">
        <v>3819</v>
      </c>
      <c r="B1396" s="34" t="s">
        <v>5216</v>
      </c>
      <c r="C1396" s="34">
        <v>46.7</v>
      </c>
      <c r="D1396" s="34">
        <v>12</v>
      </c>
      <c r="E1396" s="34">
        <v>5</v>
      </c>
    </row>
    <row r="1397" spans="1:5" ht="17" x14ac:dyDescent="0.2">
      <c r="A1397" s="25" t="s">
        <v>3562</v>
      </c>
      <c r="B1397" s="34" t="s">
        <v>5217</v>
      </c>
      <c r="C1397" s="34">
        <v>-137.80000000000001</v>
      </c>
      <c r="D1397" s="34">
        <v>-37</v>
      </c>
      <c r="E1397" s="34">
        <v>6</v>
      </c>
    </row>
    <row r="1398" spans="1:5" ht="17" x14ac:dyDescent="0.2">
      <c r="A1398" s="25" t="s">
        <v>3522</v>
      </c>
      <c r="B1398" s="34" t="s">
        <v>5218</v>
      </c>
      <c r="C1398" s="34">
        <v>72.3</v>
      </c>
      <c r="D1398" s="34">
        <v>-2</v>
      </c>
      <c r="E1398" s="34">
        <v>-1</v>
      </c>
    </row>
    <row r="1399" spans="1:5" ht="17" x14ac:dyDescent="0.2">
      <c r="A1399" s="25" t="s">
        <v>3986</v>
      </c>
      <c r="B1399" s="34" t="s">
        <v>5219</v>
      </c>
      <c r="C1399" s="34">
        <v>55.8</v>
      </c>
      <c r="D1399" s="34">
        <v>24</v>
      </c>
      <c r="E1399" s="34">
        <v>-2</v>
      </c>
    </row>
    <row r="1400" spans="1:5" ht="17" x14ac:dyDescent="0.2">
      <c r="A1400" s="25" t="s">
        <v>3730</v>
      </c>
      <c r="B1400" s="34" t="s">
        <v>5220</v>
      </c>
      <c r="C1400" s="34">
        <v>4.5999999999999996</v>
      </c>
      <c r="D1400" s="34">
        <v>-5</v>
      </c>
      <c r="E1400" s="34">
        <v>0</v>
      </c>
    </row>
    <row r="1401" spans="1:5" ht="17" x14ac:dyDescent="0.2">
      <c r="A1401" s="25" t="s">
        <v>3520</v>
      </c>
      <c r="B1401" s="34" t="s">
        <v>5221</v>
      </c>
      <c r="C1401" s="34">
        <v>-415.1</v>
      </c>
      <c r="D1401" s="34">
        <v>-7</v>
      </c>
      <c r="E1401" s="34">
        <v>-3</v>
      </c>
    </row>
    <row r="1402" spans="1:5" ht="17" x14ac:dyDescent="0.2">
      <c r="A1402" s="25" t="s">
        <v>3360</v>
      </c>
      <c r="B1402" s="34" t="s">
        <v>5222</v>
      </c>
      <c r="C1402" s="34">
        <v>-121.9</v>
      </c>
      <c r="D1402" s="34">
        <v>-34</v>
      </c>
      <c r="E1402" s="34">
        <v>-2</v>
      </c>
    </row>
    <row r="1403" spans="1:5" ht="17" x14ac:dyDescent="0.2">
      <c r="A1403" s="25" t="s">
        <v>3412</v>
      </c>
      <c r="B1403" s="34" t="s">
        <v>5223</v>
      </c>
      <c r="C1403" s="34">
        <v>-40.5</v>
      </c>
      <c r="D1403" s="34">
        <v>-66</v>
      </c>
      <c r="E1403" s="34">
        <v>1</v>
      </c>
    </row>
    <row r="1404" spans="1:5" ht="17" x14ac:dyDescent="0.2">
      <c r="A1404" s="25" t="s">
        <v>3684</v>
      </c>
      <c r="B1404" s="34" t="s">
        <v>5224</v>
      </c>
      <c r="C1404" s="34">
        <v>-86.5</v>
      </c>
      <c r="D1404" s="34">
        <v>-48</v>
      </c>
      <c r="E1404" s="34">
        <v>11</v>
      </c>
    </row>
    <row r="1405" spans="1:5" ht="17" x14ac:dyDescent="0.2">
      <c r="A1405" s="25" t="s">
        <v>3629</v>
      </c>
      <c r="B1405" s="34" t="s">
        <v>5225</v>
      </c>
      <c r="C1405" s="34">
        <v>-193</v>
      </c>
      <c r="D1405" s="34">
        <v>-71</v>
      </c>
      <c r="E1405" s="34">
        <v>-5</v>
      </c>
    </row>
    <row r="1406" spans="1:5" ht="17" x14ac:dyDescent="0.2">
      <c r="A1406" s="25" t="s">
        <v>3906</v>
      </c>
      <c r="B1406" s="34" t="s">
        <v>5226</v>
      </c>
      <c r="C1406" s="34">
        <v>0.4</v>
      </c>
      <c r="D1406" s="34">
        <v>0</v>
      </c>
      <c r="E1406" s="34">
        <v>-1</v>
      </c>
    </row>
    <row r="1407" spans="1:5" ht="17" x14ac:dyDescent="0.2">
      <c r="A1407" s="25" t="s">
        <v>3678</v>
      </c>
      <c r="B1407" s="34" t="s">
        <v>5227</v>
      </c>
      <c r="C1407" s="34">
        <v>-81.5</v>
      </c>
      <c r="D1407" s="34">
        <v>-25</v>
      </c>
      <c r="E1407" s="34">
        <v>12</v>
      </c>
    </row>
    <row r="1408" spans="1:5" ht="17" x14ac:dyDescent="0.2">
      <c r="A1408" s="25" t="s">
        <v>3414</v>
      </c>
      <c r="B1408" s="34" t="s">
        <v>5228</v>
      </c>
      <c r="C1408" s="34">
        <v>4.7</v>
      </c>
      <c r="D1408" s="34">
        <v>-80</v>
      </c>
      <c r="E1408" s="34">
        <v>1</v>
      </c>
    </row>
    <row r="1409" spans="1:5" ht="17" x14ac:dyDescent="0.2">
      <c r="A1409" s="25" t="s">
        <v>3528</v>
      </c>
      <c r="B1409" s="34" t="s">
        <v>5229</v>
      </c>
      <c r="C1409" s="34">
        <v>-211.6</v>
      </c>
      <c r="D1409" s="34">
        <v>-54</v>
      </c>
      <c r="E1409" s="34">
        <v>-3</v>
      </c>
    </row>
    <row r="1410" spans="1:5" ht="17" x14ac:dyDescent="0.2">
      <c r="A1410" s="25" t="s">
        <v>3474</v>
      </c>
      <c r="B1410" s="34" t="s">
        <v>5230</v>
      </c>
      <c r="C1410" s="34">
        <v>-188.6</v>
      </c>
      <c r="D1410" s="34">
        <v>-106</v>
      </c>
      <c r="E1410" s="34">
        <v>2</v>
      </c>
    </row>
    <row r="1411" spans="1:5" ht="17" x14ac:dyDescent="0.2">
      <c r="A1411" s="25" t="s">
        <v>4016</v>
      </c>
      <c r="B1411" s="34" t="s">
        <v>5231</v>
      </c>
      <c r="C1411" s="34">
        <v>-75.5</v>
      </c>
      <c r="D1411" s="34">
        <v>-41</v>
      </c>
      <c r="E1411" s="34">
        <v>-4</v>
      </c>
    </row>
    <row r="1412" spans="1:5" ht="17" x14ac:dyDescent="0.2">
      <c r="A1412" s="25" t="s">
        <v>3982</v>
      </c>
      <c r="B1412" s="34" t="s">
        <v>5232</v>
      </c>
      <c r="C1412" s="34">
        <v>11.3</v>
      </c>
      <c r="D1412" s="34">
        <v>9</v>
      </c>
      <c r="E1412" s="34">
        <v>0</v>
      </c>
    </row>
    <row r="1413" spans="1:5" ht="17" x14ac:dyDescent="0.2">
      <c r="A1413" s="25" t="s">
        <v>3239</v>
      </c>
      <c r="B1413" s="34" t="s">
        <v>5233</v>
      </c>
      <c r="C1413" s="34">
        <v>-37.9</v>
      </c>
      <c r="D1413" s="34">
        <v>-54</v>
      </c>
      <c r="E1413" s="34">
        <v>-9</v>
      </c>
    </row>
    <row r="1414" spans="1:5" ht="17" x14ac:dyDescent="0.2">
      <c r="A1414" s="25" t="s">
        <v>3524</v>
      </c>
      <c r="B1414" s="34" t="s">
        <v>5234</v>
      </c>
      <c r="C1414" s="34">
        <v>-184.6</v>
      </c>
      <c r="D1414" s="34">
        <v>7</v>
      </c>
      <c r="E1414" s="34">
        <v>0</v>
      </c>
    </row>
    <row r="1415" spans="1:5" ht="17" x14ac:dyDescent="0.2">
      <c r="A1415" s="25" t="s">
        <v>3280</v>
      </c>
      <c r="B1415" s="34" t="s">
        <v>5235</v>
      </c>
      <c r="C1415" s="34">
        <v>-38.5</v>
      </c>
      <c r="D1415" s="34">
        <v>-54</v>
      </c>
      <c r="E1415" s="34">
        <v>1</v>
      </c>
    </row>
    <row r="1416" spans="1:5" ht="17" x14ac:dyDescent="0.2">
      <c r="A1416" s="25" t="s">
        <v>3354</v>
      </c>
      <c r="B1416" s="34" t="s">
        <v>5236</v>
      </c>
      <c r="C1416" s="34">
        <v>1</v>
      </c>
      <c r="D1416" s="34">
        <v>-19</v>
      </c>
      <c r="E1416" s="34">
        <v>-6</v>
      </c>
    </row>
    <row r="1417" spans="1:5" ht="17" x14ac:dyDescent="0.2">
      <c r="A1417" s="25" t="s">
        <v>3251</v>
      </c>
      <c r="B1417" s="34" t="s">
        <v>5237</v>
      </c>
      <c r="C1417" s="34">
        <v>28.1</v>
      </c>
      <c r="D1417" s="34">
        <v>-10</v>
      </c>
      <c r="E1417" s="34">
        <v>4</v>
      </c>
    </row>
    <row r="1418" spans="1:5" ht="17" x14ac:dyDescent="0.2">
      <c r="A1418" s="25" t="s">
        <v>3460</v>
      </c>
      <c r="B1418" s="34" t="s">
        <v>5238</v>
      </c>
      <c r="C1418" s="34">
        <v>-211.1</v>
      </c>
      <c r="D1418" s="34">
        <v>-71</v>
      </c>
      <c r="E1418" s="34">
        <v>-6</v>
      </c>
    </row>
    <row r="1419" spans="1:5" ht="17" x14ac:dyDescent="0.2">
      <c r="A1419" s="25" t="s">
        <v>3288</v>
      </c>
      <c r="B1419" s="34" t="s">
        <v>5239</v>
      </c>
      <c r="C1419" s="34">
        <v>-16.2</v>
      </c>
      <c r="D1419" s="34">
        <v>4</v>
      </c>
      <c r="E1419" s="34">
        <v>-10</v>
      </c>
    </row>
    <row r="1420" spans="1:5" ht="17" x14ac:dyDescent="0.2">
      <c r="A1420" s="25" t="s">
        <v>3362</v>
      </c>
      <c r="B1420" s="34" t="s">
        <v>5240</v>
      </c>
      <c r="C1420" s="34">
        <v>-108</v>
      </c>
      <c r="D1420" s="34">
        <v>-80</v>
      </c>
      <c r="E1420" s="34">
        <v>-3</v>
      </c>
    </row>
    <row r="1421" spans="1:5" ht="17" x14ac:dyDescent="0.2">
      <c r="A1421" s="25" t="s">
        <v>3406</v>
      </c>
      <c r="B1421" s="34" t="s">
        <v>5241</v>
      </c>
      <c r="C1421" s="34">
        <v>-51</v>
      </c>
      <c r="D1421" s="34">
        <v>22</v>
      </c>
      <c r="E1421" s="34">
        <v>-2</v>
      </c>
    </row>
    <row r="1422" spans="1:5" ht="17" x14ac:dyDescent="0.2">
      <c r="A1422" s="25" t="s">
        <v>3504</v>
      </c>
      <c r="B1422" s="34" t="s">
        <v>5242</v>
      </c>
      <c r="C1422" s="34">
        <v>-243.4</v>
      </c>
      <c r="D1422" s="34">
        <v>-68</v>
      </c>
      <c r="E1422" s="34">
        <v>1</v>
      </c>
    </row>
    <row r="1423" spans="1:5" ht="17" x14ac:dyDescent="0.2">
      <c r="A1423" s="25" t="s">
        <v>3342</v>
      </c>
      <c r="B1423" s="34" t="s">
        <v>5243</v>
      </c>
      <c r="C1423" s="34">
        <v>-39</v>
      </c>
      <c r="D1423" s="34">
        <v>-2</v>
      </c>
      <c r="E1423" s="34">
        <v>-5</v>
      </c>
    </row>
    <row r="1424" spans="1:5" ht="17" x14ac:dyDescent="0.2">
      <c r="A1424" s="25" t="s">
        <v>3340</v>
      </c>
      <c r="B1424" s="34" t="s">
        <v>5244</v>
      </c>
      <c r="C1424" s="34">
        <v>-76.5</v>
      </c>
      <c r="D1424" s="34">
        <v>36</v>
      </c>
      <c r="E1424" s="34">
        <v>9</v>
      </c>
    </row>
    <row r="1425" spans="1:5" ht="17" x14ac:dyDescent="0.2">
      <c r="A1425" s="25" t="s">
        <v>3298</v>
      </c>
      <c r="B1425" s="34" t="s">
        <v>5245</v>
      </c>
      <c r="C1425" s="34">
        <v>-93.9</v>
      </c>
      <c r="D1425" s="34">
        <v>-16</v>
      </c>
      <c r="E1425" s="34">
        <v>-4</v>
      </c>
    </row>
    <row r="1426" spans="1:5" ht="17" x14ac:dyDescent="0.2">
      <c r="A1426" s="25" t="s">
        <v>3853</v>
      </c>
      <c r="B1426" s="34" t="s">
        <v>5246</v>
      </c>
      <c r="C1426" s="34">
        <v>4</v>
      </c>
      <c r="D1426" s="34">
        <v>4</v>
      </c>
      <c r="E1426" s="34">
        <v>-5</v>
      </c>
    </row>
    <row r="1427" spans="1:5" ht="17" x14ac:dyDescent="0.2">
      <c r="A1427" s="25" t="s">
        <v>3243</v>
      </c>
      <c r="B1427" s="34" t="s">
        <v>5247</v>
      </c>
      <c r="C1427" s="34">
        <v>-49.3</v>
      </c>
      <c r="D1427" s="34">
        <v>-48</v>
      </c>
      <c r="E1427" s="34">
        <v>-9</v>
      </c>
    </row>
    <row r="1428" spans="1:5" ht="17" x14ac:dyDescent="0.2">
      <c r="A1428" s="25" t="s">
        <v>3672</v>
      </c>
      <c r="B1428" s="34" t="s">
        <v>5248</v>
      </c>
      <c r="C1428" s="34">
        <v>-20.399999999999999</v>
      </c>
      <c r="D1428" s="34">
        <v>22</v>
      </c>
      <c r="E1428" s="34">
        <v>16</v>
      </c>
    </row>
    <row r="1429" spans="1:5" ht="17" x14ac:dyDescent="0.2">
      <c r="A1429" s="25" t="s">
        <v>3476</v>
      </c>
      <c r="B1429" s="34" t="s">
        <v>5249</v>
      </c>
      <c r="C1429" s="34">
        <v>27.2</v>
      </c>
      <c r="D1429" s="34">
        <v>-89</v>
      </c>
      <c r="E1429" s="34">
        <v>4</v>
      </c>
    </row>
    <row r="1430" spans="1:5" ht="17" x14ac:dyDescent="0.2">
      <c r="A1430" s="25" t="s">
        <v>3338</v>
      </c>
      <c r="B1430" s="34" t="s">
        <v>5250</v>
      </c>
      <c r="C1430" s="34">
        <v>-109.7</v>
      </c>
      <c r="D1430" s="34">
        <v>-66</v>
      </c>
      <c r="E1430" s="34">
        <v>3</v>
      </c>
    </row>
    <row r="1431" spans="1:5" ht="17" x14ac:dyDescent="0.2">
      <c r="A1431" s="25" t="s">
        <v>3510</v>
      </c>
      <c r="B1431" s="34" t="s">
        <v>5251</v>
      </c>
      <c r="C1431" s="34">
        <v>-158.69999999999999</v>
      </c>
      <c r="D1431" s="34">
        <v>-16</v>
      </c>
      <c r="E1431" s="34">
        <v>0</v>
      </c>
    </row>
    <row r="1432" spans="1:5" ht="17" x14ac:dyDescent="0.2">
      <c r="A1432" s="25" t="s">
        <v>3508</v>
      </c>
      <c r="B1432" s="34" t="s">
        <v>5252</v>
      </c>
      <c r="C1432" s="34">
        <v>-244</v>
      </c>
      <c r="D1432" s="34">
        <v>-42</v>
      </c>
      <c r="E1432" s="34">
        <v>9</v>
      </c>
    </row>
    <row r="1433" spans="1:5" ht="17" x14ac:dyDescent="0.2">
      <c r="A1433" s="25" t="s">
        <v>3290</v>
      </c>
      <c r="B1433" s="34" t="s">
        <v>5253</v>
      </c>
      <c r="C1433" s="34">
        <v>-93.1</v>
      </c>
      <c r="D1433" s="34">
        <v>-25</v>
      </c>
      <c r="E1433" s="34">
        <v>-5</v>
      </c>
    </row>
    <row r="1434" spans="1:5" ht="17" x14ac:dyDescent="0.2">
      <c r="A1434" s="25" t="s">
        <v>4026</v>
      </c>
      <c r="B1434" s="34" t="s">
        <v>5254</v>
      </c>
      <c r="C1434" s="34">
        <v>27.8</v>
      </c>
      <c r="D1434" s="34">
        <v>19</v>
      </c>
      <c r="E1434" s="34">
        <v>-7</v>
      </c>
    </row>
    <row r="1435" spans="1:5" ht="17" x14ac:dyDescent="0.2">
      <c r="A1435" s="25" t="s">
        <v>3824</v>
      </c>
      <c r="B1435" s="34" t="s">
        <v>5255</v>
      </c>
      <c r="C1435" s="34">
        <v>-1.9</v>
      </c>
      <c r="D1435" s="34">
        <v>40</v>
      </c>
      <c r="E1435" s="34">
        <v>0</v>
      </c>
    </row>
    <row r="1436" spans="1:5" ht="17" x14ac:dyDescent="0.2">
      <c r="A1436" s="25" t="s">
        <v>3284</v>
      </c>
      <c r="B1436" s="34" t="s">
        <v>5256</v>
      </c>
      <c r="C1436" s="34">
        <v>-25.4</v>
      </c>
      <c r="D1436" s="34">
        <v>-25</v>
      </c>
      <c r="E1436" s="34">
        <v>16</v>
      </c>
    </row>
    <row r="1437" spans="1:5" ht="17" x14ac:dyDescent="0.2">
      <c r="A1437" s="25" t="s">
        <v>3398</v>
      </c>
      <c r="B1437" s="34" t="s">
        <v>5257</v>
      </c>
      <c r="C1437" s="34">
        <v>0.9</v>
      </c>
      <c r="D1437" s="34">
        <v>30</v>
      </c>
      <c r="E1437" s="34">
        <v>0</v>
      </c>
    </row>
    <row r="1438" spans="1:5" ht="17" x14ac:dyDescent="0.2">
      <c r="A1438" s="25" t="s">
        <v>3348</v>
      </c>
      <c r="B1438" s="34" t="s">
        <v>5258</v>
      </c>
      <c r="C1438" s="34">
        <v>-116.8</v>
      </c>
      <c r="D1438" s="34">
        <v>-63</v>
      </c>
      <c r="E1438" s="34">
        <v>-8</v>
      </c>
    </row>
    <row r="1439" spans="1:5" ht="17" x14ac:dyDescent="0.2">
      <c r="A1439" s="25" t="s">
        <v>3732</v>
      </c>
      <c r="B1439" s="34" t="s">
        <v>5259</v>
      </c>
      <c r="C1439" s="34">
        <v>-78.8</v>
      </c>
      <c r="D1439" s="34">
        <v>-5</v>
      </c>
      <c r="E1439" s="34">
        <v>0</v>
      </c>
    </row>
    <row r="1440" spans="1:5" ht="17" x14ac:dyDescent="0.2">
      <c r="A1440" s="25" t="s">
        <v>3334</v>
      </c>
      <c r="B1440" s="34" t="s">
        <v>5260</v>
      </c>
      <c r="C1440" s="34">
        <v>-134</v>
      </c>
      <c r="D1440" s="34">
        <v>-37</v>
      </c>
      <c r="E1440" s="34">
        <v>2</v>
      </c>
    </row>
    <row r="1441" spans="1:5" ht="17" x14ac:dyDescent="0.2">
      <c r="A1441" s="25" t="s">
        <v>3576</v>
      </c>
      <c r="B1441" s="34" t="s">
        <v>5261</v>
      </c>
      <c r="C1441" s="34">
        <v>-134.6</v>
      </c>
      <c r="D1441" s="34">
        <v>-10</v>
      </c>
      <c r="E1441" s="34">
        <v>-4</v>
      </c>
    </row>
    <row r="1442" spans="1:5" ht="17" x14ac:dyDescent="0.2">
      <c r="A1442" s="25" t="s">
        <v>3566</v>
      </c>
      <c r="B1442" s="34" t="s">
        <v>5262</v>
      </c>
      <c r="C1442" s="34">
        <v>-133.30000000000001</v>
      </c>
      <c r="D1442" s="34">
        <v>-66</v>
      </c>
      <c r="E1442" s="34">
        <v>-3</v>
      </c>
    </row>
    <row r="1443" spans="1:5" ht="17" x14ac:dyDescent="0.2">
      <c r="A1443" s="25" t="s">
        <v>3462</v>
      </c>
      <c r="B1443" s="34" t="s">
        <v>5263</v>
      </c>
      <c r="C1443" s="34">
        <v>-132.69999999999999</v>
      </c>
      <c r="D1443" s="34">
        <v>-16</v>
      </c>
      <c r="E1443" s="34">
        <v>-9</v>
      </c>
    </row>
    <row r="1444" spans="1:5" ht="17" x14ac:dyDescent="0.2">
      <c r="A1444" s="25" t="s">
        <v>3902</v>
      </c>
      <c r="B1444" s="34" t="s">
        <v>5264</v>
      </c>
      <c r="C1444" s="34">
        <v>22.4</v>
      </c>
      <c r="D1444" s="34">
        <v>12</v>
      </c>
      <c r="E1444" s="34">
        <v>4</v>
      </c>
    </row>
    <row r="1445" spans="1:5" ht="17" x14ac:dyDescent="0.2">
      <c r="A1445" s="25" t="s">
        <v>5545</v>
      </c>
      <c r="B1445" s="34" t="s">
        <v>5265</v>
      </c>
      <c r="C1445" s="34">
        <v>-131.1</v>
      </c>
      <c r="D1445" s="34">
        <v>-54</v>
      </c>
      <c r="E1445" s="34">
        <v>2</v>
      </c>
    </row>
    <row r="1446" spans="1:5" ht="17" x14ac:dyDescent="0.2">
      <c r="A1446" s="25" t="s">
        <v>3392</v>
      </c>
      <c r="B1446" s="34" t="s">
        <v>5266</v>
      </c>
      <c r="C1446" s="34">
        <v>52.4</v>
      </c>
      <c r="D1446" s="34">
        <v>-51</v>
      </c>
      <c r="E1446" s="34">
        <v>20</v>
      </c>
    </row>
    <row r="1447" spans="1:5" ht="17" x14ac:dyDescent="0.2">
      <c r="A1447" s="25" t="s">
        <v>3988</v>
      </c>
      <c r="B1447" s="34" t="s">
        <v>5267</v>
      </c>
      <c r="C1447" s="34">
        <v>-32</v>
      </c>
      <c r="D1447" s="34">
        <v>-10</v>
      </c>
      <c r="E1447" s="34">
        <v>-7</v>
      </c>
    </row>
    <row r="1448" spans="1:5" ht="17" x14ac:dyDescent="0.2">
      <c r="A1448" s="25" t="s">
        <v>3394</v>
      </c>
      <c r="B1448" s="34" t="s">
        <v>5268</v>
      </c>
      <c r="C1448" s="34">
        <v>-15.6</v>
      </c>
      <c r="D1448" s="34">
        <v>-45</v>
      </c>
      <c r="E1448" s="34">
        <v>-2</v>
      </c>
    </row>
    <row r="1449" spans="1:5" ht="17" x14ac:dyDescent="0.2">
      <c r="A1449" s="25" t="s">
        <v>3572</v>
      </c>
      <c r="B1449" s="34" t="s">
        <v>5269</v>
      </c>
      <c r="C1449" s="34">
        <v>0.7</v>
      </c>
      <c r="D1449" s="34">
        <v>-25</v>
      </c>
      <c r="E1449" s="34">
        <v>3</v>
      </c>
    </row>
    <row r="1450" spans="1:5" ht="17" x14ac:dyDescent="0.2">
      <c r="A1450" s="25" t="s">
        <v>3811</v>
      </c>
      <c r="B1450" s="34" t="s">
        <v>5270</v>
      </c>
      <c r="C1450" s="34">
        <v>19.100000000000001</v>
      </c>
      <c r="D1450" s="34">
        <v>7</v>
      </c>
      <c r="E1450" s="34">
        <v>-2</v>
      </c>
    </row>
    <row r="1451" spans="1:5" ht="17" x14ac:dyDescent="0.2">
      <c r="A1451" s="25" t="s">
        <v>3229</v>
      </c>
      <c r="B1451" s="34" t="s">
        <v>5271</v>
      </c>
      <c r="C1451" s="34">
        <v>-145.4</v>
      </c>
      <c r="D1451" s="34">
        <v>-22</v>
      </c>
      <c r="E1451" s="34">
        <v>-15</v>
      </c>
    </row>
    <row r="1452" spans="1:5" ht="17" x14ac:dyDescent="0.2">
      <c r="A1452" s="25" t="s">
        <v>3396</v>
      </c>
      <c r="B1452" s="34" t="s">
        <v>5272</v>
      </c>
      <c r="C1452" s="34">
        <v>38.299999999999997</v>
      </c>
      <c r="D1452" s="34">
        <v>-63</v>
      </c>
      <c r="E1452" s="34">
        <v>10</v>
      </c>
    </row>
    <row r="1453" spans="1:5" ht="17" x14ac:dyDescent="0.2">
      <c r="A1453" s="25" t="s">
        <v>3588</v>
      </c>
      <c r="B1453" s="34" t="s">
        <v>5273</v>
      </c>
      <c r="C1453" s="34">
        <v>-232.1</v>
      </c>
      <c r="D1453" s="34">
        <v>-37</v>
      </c>
      <c r="E1453" s="34">
        <v>-4</v>
      </c>
    </row>
    <row r="1454" spans="1:5" ht="17" x14ac:dyDescent="0.2">
      <c r="A1454" s="25" t="s">
        <v>3454</v>
      </c>
      <c r="B1454" s="34" t="s">
        <v>5274</v>
      </c>
      <c r="C1454" s="34">
        <v>-100.9</v>
      </c>
      <c r="D1454" s="34">
        <v>-37</v>
      </c>
      <c r="E1454" s="34">
        <v>3</v>
      </c>
    </row>
    <row r="1455" spans="1:5" ht="17" x14ac:dyDescent="0.2">
      <c r="A1455" s="25" t="s">
        <v>3526</v>
      </c>
      <c r="B1455" s="34" t="s">
        <v>5275</v>
      </c>
      <c r="C1455" s="34">
        <v>-96.8</v>
      </c>
      <c r="D1455" s="34">
        <v>-19</v>
      </c>
      <c r="E1455" s="34">
        <v>-1</v>
      </c>
    </row>
    <row r="1456" spans="1:5" ht="17" x14ac:dyDescent="0.2">
      <c r="A1456" s="25" t="s">
        <v>3506</v>
      </c>
      <c r="B1456" s="34" t="s">
        <v>5276</v>
      </c>
      <c r="C1456" s="34">
        <v>-190.2</v>
      </c>
      <c r="D1456" s="34">
        <v>-71</v>
      </c>
      <c r="E1456" s="34">
        <v>-2</v>
      </c>
    </row>
    <row r="1457" spans="1:5" ht="17" x14ac:dyDescent="0.2">
      <c r="A1457" s="25" t="s">
        <v>3464</v>
      </c>
      <c r="B1457" s="34" t="s">
        <v>5277</v>
      </c>
      <c r="C1457" s="34">
        <v>44.2</v>
      </c>
      <c r="D1457" s="34">
        <v>-25</v>
      </c>
      <c r="E1457" s="34">
        <v>10</v>
      </c>
    </row>
    <row r="1458" spans="1:5" ht="17" x14ac:dyDescent="0.2">
      <c r="A1458" s="25" t="s">
        <v>3466</v>
      </c>
      <c r="B1458" s="34" t="s">
        <v>5278</v>
      </c>
      <c r="C1458" s="34">
        <v>-118.3</v>
      </c>
      <c r="D1458" s="34">
        <v>-10</v>
      </c>
      <c r="E1458" s="34">
        <v>-12</v>
      </c>
    </row>
    <row r="1459" spans="1:5" ht="17" x14ac:dyDescent="0.2">
      <c r="A1459" s="25" t="s">
        <v>3943</v>
      </c>
      <c r="B1459" s="34" t="s">
        <v>5279</v>
      </c>
      <c r="C1459" s="34">
        <v>40.4</v>
      </c>
      <c r="D1459" s="34">
        <v>-10</v>
      </c>
      <c r="E1459" s="34">
        <v>0</v>
      </c>
    </row>
    <row r="1460" spans="1:5" ht="17" x14ac:dyDescent="0.2">
      <c r="A1460" s="25" t="s">
        <v>3976</v>
      </c>
      <c r="B1460" s="34" t="s">
        <v>5280</v>
      </c>
      <c r="C1460" s="34">
        <v>66.7</v>
      </c>
      <c r="D1460" s="34">
        <v>16</v>
      </c>
      <c r="E1460" s="34">
        <v>-1</v>
      </c>
    </row>
    <row r="1461" spans="1:5" ht="17" x14ac:dyDescent="0.2">
      <c r="A1461" s="25" t="s">
        <v>3532</v>
      </c>
      <c r="B1461" s="34" t="s">
        <v>5281</v>
      </c>
      <c r="C1461" s="34">
        <v>-94</v>
      </c>
      <c r="D1461" s="34">
        <v>-57</v>
      </c>
      <c r="E1461" s="34">
        <v>9</v>
      </c>
    </row>
    <row r="1462" spans="1:5" ht="17" x14ac:dyDescent="0.2">
      <c r="A1462" s="25" t="s">
        <v>3332</v>
      </c>
      <c r="B1462" s="34" t="s">
        <v>5282</v>
      </c>
      <c r="C1462" s="34">
        <v>7.7</v>
      </c>
      <c r="D1462" s="34">
        <v>-28</v>
      </c>
      <c r="E1462" s="34">
        <v>4</v>
      </c>
    </row>
    <row r="1463" spans="1:5" ht="17" x14ac:dyDescent="0.2">
      <c r="A1463" s="25" t="s">
        <v>3621</v>
      </c>
      <c r="B1463" s="34" t="s">
        <v>5283</v>
      </c>
      <c r="C1463" s="34">
        <v>-104.6</v>
      </c>
      <c r="D1463" s="34">
        <v>-13</v>
      </c>
      <c r="E1463" s="34">
        <v>8</v>
      </c>
    </row>
    <row r="1464" spans="1:5" ht="17" x14ac:dyDescent="0.2">
      <c r="A1464" s="25" t="s">
        <v>3245</v>
      </c>
      <c r="B1464" s="34" t="s">
        <v>5284</v>
      </c>
      <c r="C1464" s="34">
        <v>-50.8</v>
      </c>
      <c r="D1464" s="34">
        <v>7</v>
      </c>
      <c r="E1464" s="34">
        <v>-9</v>
      </c>
    </row>
    <row r="1465" spans="1:5" ht="17" x14ac:dyDescent="0.2">
      <c r="A1465" s="25" t="s">
        <v>4014</v>
      </c>
      <c r="B1465" s="34" t="s">
        <v>5285</v>
      </c>
      <c r="C1465" s="34">
        <v>48.5</v>
      </c>
      <c r="D1465" s="34">
        <v>-24</v>
      </c>
      <c r="E1465" s="34">
        <v>3</v>
      </c>
    </row>
    <row r="1466" spans="1:5" ht="17" x14ac:dyDescent="0.2">
      <c r="A1466" s="25" t="s">
        <v>3286</v>
      </c>
      <c r="B1466" s="34" t="s">
        <v>5286</v>
      </c>
      <c r="C1466" s="34">
        <v>-2.2000000000000002</v>
      </c>
      <c r="D1466" s="34">
        <v>-22</v>
      </c>
      <c r="E1466" s="34">
        <v>-2</v>
      </c>
    </row>
    <row r="1467" spans="1:5" ht="17" x14ac:dyDescent="0.2">
      <c r="A1467" s="25" t="s">
        <v>3682</v>
      </c>
      <c r="B1467" s="34" t="s">
        <v>5287</v>
      </c>
      <c r="C1467" s="34">
        <v>-89.8</v>
      </c>
      <c r="D1467" s="34">
        <v>-10</v>
      </c>
      <c r="E1467" s="34">
        <v>2</v>
      </c>
    </row>
    <row r="1468" spans="1:5" ht="17" x14ac:dyDescent="0.2">
      <c r="A1468" s="25" t="s">
        <v>3452</v>
      </c>
      <c r="B1468" s="34" t="s">
        <v>5288</v>
      </c>
      <c r="C1468" s="34">
        <v>-105.7</v>
      </c>
      <c r="D1468" s="34">
        <v>-22</v>
      </c>
      <c r="E1468" s="34">
        <v>0</v>
      </c>
    </row>
    <row r="1469" spans="1:5" ht="17" x14ac:dyDescent="0.2">
      <c r="A1469" s="25" t="s">
        <v>3740</v>
      </c>
      <c r="B1469" s="34" t="s">
        <v>5289</v>
      </c>
      <c r="C1469" s="34">
        <v>45.9</v>
      </c>
      <c r="D1469" s="34">
        <v>-45</v>
      </c>
      <c r="E1469" s="34">
        <v>-9</v>
      </c>
    </row>
    <row r="1470" spans="1:5" ht="17" x14ac:dyDescent="0.2">
      <c r="A1470" s="25" t="s">
        <v>3625</v>
      </c>
      <c r="B1470" s="34" t="s">
        <v>5290</v>
      </c>
      <c r="C1470" s="34">
        <v>-16.399999999999999</v>
      </c>
      <c r="D1470" s="34">
        <v>-28</v>
      </c>
      <c r="E1470" s="34">
        <v>-8</v>
      </c>
    </row>
    <row r="1471" spans="1:5" ht="17" x14ac:dyDescent="0.2">
      <c r="A1471" s="25" t="s">
        <v>3468</v>
      </c>
      <c r="B1471" s="34" t="s">
        <v>5291</v>
      </c>
      <c r="C1471" s="34">
        <v>-116.7</v>
      </c>
      <c r="D1471" s="34">
        <v>-13</v>
      </c>
      <c r="E1471" s="34">
        <v>-9</v>
      </c>
    </row>
    <row r="1472" spans="1:5" ht="17" x14ac:dyDescent="0.2">
      <c r="A1472" s="25" t="s">
        <v>3344</v>
      </c>
      <c r="B1472" s="34" t="s">
        <v>5292</v>
      </c>
      <c r="C1472" s="34">
        <v>-61.5</v>
      </c>
      <c r="D1472" s="34">
        <v>-34</v>
      </c>
      <c r="E1472" s="34">
        <v>-9</v>
      </c>
    </row>
    <row r="1473" spans="1:5" ht="17" x14ac:dyDescent="0.2">
      <c r="A1473" s="25" t="s">
        <v>3390</v>
      </c>
      <c r="B1473" s="34" t="s">
        <v>5293</v>
      </c>
      <c r="C1473" s="34">
        <v>-127.2</v>
      </c>
      <c r="D1473" s="34">
        <v>-60</v>
      </c>
      <c r="E1473" s="34">
        <v>19</v>
      </c>
    </row>
    <row r="1474" spans="1:5" ht="17" x14ac:dyDescent="0.2">
      <c r="A1474" s="25" t="s">
        <v>3564</v>
      </c>
      <c r="B1474" s="34" t="s">
        <v>5294</v>
      </c>
      <c r="C1474" s="34">
        <v>-148.5</v>
      </c>
      <c r="D1474" s="34">
        <v>-34</v>
      </c>
      <c r="E1474" s="34">
        <v>4</v>
      </c>
    </row>
    <row r="1475" spans="1:5" ht="17" x14ac:dyDescent="0.2">
      <c r="A1475" s="25" t="s">
        <v>3728</v>
      </c>
      <c r="B1475" s="34" t="s">
        <v>5295</v>
      </c>
      <c r="C1475" s="34">
        <v>50.5</v>
      </c>
      <c r="D1475" s="34">
        <v>-10</v>
      </c>
      <c r="E1475" s="34">
        <v>7</v>
      </c>
    </row>
    <row r="1476" spans="1:5" ht="17" x14ac:dyDescent="0.2">
      <c r="A1476" s="25" t="s">
        <v>3568</v>
      </c>
      <c r="B1476" s="34" t="s">
        <v>5296</v>
      </c>
      <c r="C1476" s="34">
        <v>-133.9</v>
      </c>
      <c r="D1476" s="34">
        <v>22</v>
      </c>
      <c r="E1476" s="34">
        <v>1</v>
      </c>
    </row>
    <row r="1477" spans="1:5" ht="17" x14ac:dyDescent="0.2">
      <c r="A1477" s="25" t="s">
        <v>3865</v>
      </c>
      <c r="B1477" s="34" t="s">
        <v>5297</v>
      </c>
      <c r="C1477" s="34">
        <v>50.7</v>
      </c>
      <c r="D1477" s="34">
        <v>38</v>
      </c>
      <c r="E1477" s="34">
        <v>-1</v>
      </c>
    </row>
    <row r="1478" spans="1:5" ht="17" x14ac:dyDescent="0.2">
      <c r="A1478" s="25" t="s">
        <v>3756</v>
      </c>
      <c r="B1478" s="34" t="s">
        <v>5298</v>
      </c>
      <c r="C1478" s="34">
        <v>-20.6</v>
      </c>
      <c r="D1478" s="34">
        <v>-7</v>
      </c>
      <c r="E1478" s="34">
        <v>8</v>
      </c>
    </row>
    <row r="1479" spans="1:5" ht="17" x14ac:dyDescent="0.2">
      <c r="A1479" s="25" t="s">
        <v>204</v>
      </c>
      <c r="B1479" s="34" t="s">
        <v>5299</v>
      </c>
      <c r="C1479" s="34">
        <v>-68</v>
      </c>
      <c r="D1479" s="34">
        <v>-9</v>
      </c>
      <c r="E1479" s="34">
        <v>-5</v>
      </c>
    </row>
    <row r="1480" spans="1:5" ht="17" x14ac:dyDescent="0.2">
      <c r="A1480" s="25" t="s">
        <v>245</v>
      </c>
      <c r="B1480" s="34" t="s">
        <v>5300</v>
      </c>
      <c r="C1480" s="34">
        <v>60.3</v>
      </c>
      <c r="D1480" s="34">
        <v>34</v>
      </c>
      <c r="E1480" s="34">
        <v>-5</v>
      </c>
    </row>
  </sheetData>
  <sortState xmlns:xlrd2="http://schemas.microsoft.com/office/spreadsheetml/2017/richdata2" ref="B3:E1480">
    <sortCondition ref="B3:B1480"/>
  </sortState>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9CF8C-FE49-4241-AD57-43AA85B16A86}">
  <dimension ref="A1:Y97"/>
  <sheetViews>
    <sheetView topLeftCell="A75" zoomScaleNormal="100" workbookViewId="0">
      <selection activeCell="M95" sqref="M95"/>
    </sheetView>
  </sheetViews>
  <sheetFormatPr baseColWidth="10" defaultRowHeight="16" x14ac:dyDescent="0.2"/>
  <cols>
    <col min="1" max="1" width="33.33203125" style="20" bestFit="1" customWidth="1"/>
    <col min="2" max="2" width="10.5" style="20" bestFit="1" customWidth="1"/>
    <col min="3" max="3" width="7" style="20" bestFit="1" customWidth="1"/>
    <col min="4" max="6" width="6.5" style="20" bestFit="1" customWidth="1"/>
    <col min="7" max="7" width="5.83203125" style="20" bestFit="1" customWidth="1"/>
    <col min="8" max="8" width="10.5" style="20" bestFit="1" customWidth="1"/>
    <col min="9" max="9" width="8.83203125" style="20" bestFit="1" customWidth="1"/>
    <col min="10" max="11" width="7.6640625" style="20" bestFit="1" customWidth="1"/>
    <col min="12" max="12" width="5.83203125" style="20" bestFit="1" customWidth="1"/>
    <col min="13" max="13" width="6.5" style="20" bestFit="1" customWidth="1"/>
    <col min="14" max="15" width="4.1640625" style="20" bestFit="1" customWidth="1"/>
    <col min="16" max="16" width="4.83203125" style="20" bestFit="1" customWidth="1"/>
    <col min="17" max="17" width="4.1640625" style="20" bestFit="1" customWidth="1"/>
    <col min="18" max="18" width="4" style="20" bestFit="1" customWidth="1"/>
    <col min="19" max="24" width="4.1640625" style="20" bestFit="1" customWidth="1"/>
    <col min="25" max="25" width="4" style="20" bestFit="1" customWidth="1"/>
    <col min="26" max="16384" width="10.83203125" style="20"/>
  </cols>
  <sheetData>
    <row r="1" spans="1:25" ht="49" customHeight="1" x14ac:dyDescent="0.2">
      <c r="A1" s="93" t="s">
        <v>6382</v>
      </c>
      <c r="B1" s="93"/>
      <c r="C1" s="93"/>
      <c r="D1" s="93"/>
      <c r="E1" s="93"/>
      <c r="F1" s="93"/>
      <c r="G1" s="93"/>
      <c r="H1" s="93"/>
      <c r="I1" s="93"/>
      <c r="J1" s="93"/>
      <c r="K1" s="93"/>
      <c r="L1" s="93"/>
      <c r="M1" s="93"/>
      <c r="N1" s="21"/>
      <c r="O1" s="21"/>
      <c r="P1" s="21"/>
      <c r="Q1" s="21"/>
      <c r="R1" s="21"/>
      <c r="S1" s="21"/>
      <c r="T1" s="21"/>
      <c r="U1" s="21"/>
      <c r="V1" s="21"/>
      <c r="W1" s="21"/>
      <c r="X1" s="21"/>
      <c r="Y1" s="21"/>
    </row>
    <row r="2" spans="1:25" x14ac:dyDescent="0.2">
      <c r="A2" s="35" t="s">
        <v>5723</v>
      </c>
      <c r="B2" s="92" t="s">
        <v>5522</v>
      </c>
      <c r="C2" s="92"/>
      <c r="D2" s="92"/>
      <c r="E2" s="92"/>
      <c r="F2" s="92"/>
      <c r="G2" s="92"/>
      <c r="H2" s="92" t="s">
        <v>5762</v>
      </c>
      <c r="I2" s="92"/>
      <c r="J2" s="92"/>
      <c r="K2" s="92"/>
      <c r="L2" s="92"/>
      <c r="M2" s="92"/>
    </row>
    <row r="3" spans="1:25" x14ac:dyDescent="0.2">
      <c r="A3" s="37">
        <v>1</v>
      </c>
      <c r="B3" s="37">
        <v>56.1</v>
      </c>
      <c r="C3" s="37">
        <v>60.8</v>
      </c>
      <c r="D3" s="37">
        <v>53.3</v>
      </c>
      <c r="E3" s="37">
        <v>29.7</v>
      </c>
      <c r="F3" s="37">
        <v>46.1</v>
      </c>
      <c r="G3" s="37">
        <v>70.599999999999994</v>
      </c>
      <c r="H3" s="37">
        <v>56.1</v>
      </c>
      <c r="I3" s="37">
        <v>58.8</v>
      </c>
      <c r="J3" s="37">
        <v>48.4</v>
      </c>
      <c r="K3" s="37">
        <v>28.1</v>
      </c>
      <c r="L3" s="37">
        <v>62.2</v>
      </c>
      <c r="M3" s="37">
        <v>20.7</v>
      </c>
    </row>
    <row r="4" spans="1:25" x14ac:dyDescent="0.2">
      <c r="A4" s="37">
        <v>0.52287874999999995</v>
      </c>
      <c r="B4" s="37">
        <v>-1.0900000000000001</v>
      </c>
      <c r="C4" s="37">
        <v>31.1</v>
      </c>
      <c r="D4" s="37">
        <v>53.3</v>
      </c>
      <c r="E4" s="37">
        <v>24.8</v>
      </c>
      <c r="F4" s="37">
        <v>64.5</v>
      </c>
      <c r="G4" s="37">
        <v>72.3</v>
      </c>
      <c r="H4" s="37">
        <v>49.6</v>
      </c>
      <c r="I4" s="37">
        <v>27.3</v>
      </c>
      <c r="J4" s="37">
        <v>6.57</v>
      </c>
      <c r="K4" s="37">
        <v>1.36</v>
      </c>
      <c r="L4" s="37">
        <v>8.41</v>
      </c>
      <c r="M4" s="37">
        <v>12</v>
      </c>
    </row>
    <row r="5" spans="1:25" x14ac:dyDescent="0.2">
      <c r="A5" s="37">
        <v>4.5757489999999998E-2</v>
      </c>
      <c r="B5" s="37">
        <v>7.08</v>
      </c>
      <c r="C5" s="37">
        <v>-24.9</v>
      </c>
      <c r="D5" s="37">
        <v>60.8</v>
      </c>
      <c r="E5" s="37">
        <v>63.6</v>
      </c>
      <c r="F5" s="37">
        <v>33.799999999999997</v>
      </c>
      <c r="G5" s="37">
        <v>60.2</v>
      </c>
      <c r="H5" s="37">
        <v>40.5</v>
      </c>
      <c r="I5" s="37">
        <v>6.15</v>
      </c>
      <c r="J5" s="37">
        <v>11.4</v>
      </c>
      <c r="K5" s="37">
        <v>-1.38</v>
      </c>
      <c r="L5" s="37">
        <v>30.6</v>
      </c>
      <c r="M5" s="37">
        <v>6.96</v>
      </c>
    </row>
    <row r="6" spans="1:25" x14ac:dyDescent="0.2">
      <c r="A6" s="37">
        <v>-0.43136380000000002</v>
      </c>
      <c r="B6" s="37">
        <v>-17.399999999999999</v>
      </c>
      <c r="C6" s="37">
        <v>11.3</v>
      </c>
      <c r="D6" s="37">
        <v>21.2</v>
      </c>
      <c r="E6" s="37">
        <v>34.5</v>
      </c>
      <c r="F6" s="37">
        <v>27.6</v>
      </c>
      <c r="G6" s="37">
        <v>3.03</v>
      </c>
      <c r="H6" s="37">
        <v>27.8</v>
      </c>
      <c r="I6" s="37">
        <v>0.73599999999999999</v>
      </c>
      <c r="J6" s="37">
        <v>-3.41</v>
      </c>
      <c r="K6" s="37">
        <v>-3.03</v>
      </c>
      <c r="L6" s="37">
        <v>15.2</v>
      </c>
      <c r="M6" s="37">
        <v>10.5</v>
      </c>
    </row>
    <row r="7" spans="1:25" x14ac:dyDescent="0.2">
      <c r="A7" s="37">
        <v>-0.90848499999999999</v>
      </c>
      <c r="B7" s="37">
        <v>60.2</v>
      </c>
      <c r="C7" s="37">
        <v>41</v>
      </c>
      <c r="D7" s="37">
        <v>23.1</v>
      </c>
      <c r="E7" s="37">
        <v>-67.3</v>
      </c>
      <c r="F7" s="37">
        <v>21.5</v>
      </c>
      <c r="G7" s="37">
        <v>16.899999999999999</v>
      </c>
      <c r="H7" s="37">
        <v>18.899999999999999</v>
      </c>
      <c r="I7" s="37">
        <v>1.95</v>
      </c>
      <c r="J7" s="37">
        <v>-1.49</v>
      </c>
      <c r="K7" s="37">
        <v>-0.41</v>
      </c>
      <c r="L7" s="37">
        <v>11.4</v>
      </c>
      <c r="M7" s="37">
        <v>-3.39</v>
      </c>
    </row>
    <row r="8" spans="1:25" x14ac:dyDescent="0.2">
      <c r="A8" s="37">
        <v>-1.3856063000000001</v>
      </c>
      <c r="B8" s="37">
        <v>-21.5</v>
      </c>
      <c r="C8" s="37">
        <v>-107</v>
      </c>
      <c r="D8" s="37">
        <v>-8.9600000000000009</v>
      </c>
      <c r="E8" s="37">
        <v>-43</v>
      </c>
      <c r="F8" s="37">
        <v>-33.799999999999997</v>
      </c>
      <c r="G8" s="37">
        <v>25.5</v>
      </c>
      <c r="H8" s="37">
        <v>2.89</v>
      </c>
      <c r="I8" s="37">
        <v>-8.4700000000000006</v>
      </c>
      <c r="J8" s="37">
        <v>-4.18</v>
      </c>
      <c r="K8" s="37">
        <v>5.44</v>
      </c>
      <c r="L8" s="37">
        <v>26.9</v>
      </c>
      <c r="M8" s="37">
        <v>3.18</v>
      </c>
    </row>
    <row r="9" spans="1:25" x14ac:dyDescent="0.2">
      <c r="A9" s="37">
        <v>-1.8627275000000001</v>
      </c>
      <c r="B9" s="37">
        <v>-13.3</v>
      </c>
      <c r="C9" s="37">
        <v>-48</v>
      </c>
      <c r="D9" s="37">
        <v>25</v>
      </c>
      <c r="E9" s="37">
        <v>-18.8</v>
      </c>
      <c r="F9" s="37">
        <v>9.2200000000000006</v>
      </c>
      <c r="G9" s="37">
        <v>1.3</v>
      </c>
      <c r="H9" s="37">
        <v>11.8</v>
      </c>
      <c r="I9" s="37">
        <v>1.62</v>
      </c>
      <c r="J9" s="37">
        <v>6.87</v>
      </c>
      <c r="K9" s="37">
        <v>1.06</v>
      </c>
      <c r="L9" s="37">
        <v>14.3</v>
      </c>
      <c r="M9" s="37">
        <v>-1.03</v>
      </c>
    </row>
    <row r="10" spans="1:25" x14ac:dyDescent="0.2">
      <c r="A10" s="37">
        <v>-2.3398488</v>
      </c>
      <c r="B10" s="37">
        <v>-62.4</v>
      </c>
      <c r="C10" s="37">
        <v>-54.6</v>
      </c>
      <c r="D10" s="37"/>
      <c r="E10" s="37">
        <v>-13.9</v>
      </c>
      <c r="F10" s="37">
        <v>3.07</v>
      </c>
      <c r="G10" s="37">
        <v>27.3</v>
      </c>
      <c r="H10" s="37">
        <v>-3.94</v>
      </c>
      <c r="I10" s="37">
        <v>14.1</v>
      </c>
      <c r="J10" s="37"/>
      <c r="K10" s="37">
        <v>0.52400000000000002</v>
      </c>
      <c r="L10" s="37">
        <v>29.2</v>
      </c>
      <c r="M10" s="37">
        <v>2.87</v>
      </c>
    </row>
    <row r="12" spans="1:25" x14ac:dyDescent="0.2">
      <c r="A12" s="35" t="s">
        <v>5724</v>
      </c>
      <c r="B12" s="92" t="s">
        <v>5522</v>
      </c>
      <c r="C12" s="92"/>
      <c r="D12" s="92"/>
      <c r="E12" s="92"/>
      <c r="F12" s="92"/>
      <c r="G12" s="92"/>
      <c r="H12" s="92" t="s">
        <v>5762</v>
      </c>
      <c r="I12" s="92"/>
      <c r="J12" s="92"/>
      <c r="K12" s="92"/>
      <c r="L12" s="92"/>
      <c r="M12" s="92"/>
    </row>
    <row r="13" spans="1:25" x14ac:dyDescent="0.2">
      <c r="A13" s="37">
        <v>1.6989700000000001</v>
      </c>
      <c r="B13" s="38">
        <v>69</v>
      </c>
      <c r="C13" s="38">
        <v>26.2</v>
      </c>
      <c r="D13" s="38">
        <v>-1.07</v>
      </c>
      <c r="E13" s="38">
        <v>77.5</v>
      </c>
      <c r="F13" s="37"/>
      <c r="G13" s="37"/>
      <c r="H13" s="39">
        <v>33.799999999999997</v>
      </c>
      <c r="I13" s="39">
        <v>18</v>
      </c>
      <c r="J13" s="39">
        <v>87.4</v>
      </c>
      <c r="K13" s="39">
        <v>89.7</v>
      </c>
      <c r="M13" s="37"/>
      <c r="R13" s="40"/>
      <c r="S13" s="40"/>
    </row>
    <row r="14" spans="1:25" x14ac:dyDescent="0.2">
      <c r="A14" s="37">
        <v>1.221849</v>
      </c>
      <c r="B14" s="38">
        <v>71.400000000000006</v>
      </c>
      <c r="C14" s="38">
        <v>73.8</v>
      </c>
      <c r="D14" s="38">
        <v>77.5</v>
      </c>
      <c r="E14" s="38">
        <v>43.9</v>
      </c>
      <c r="F14" s="37"/>
      <c r="G14" s="37"/>
      <c r="H14" s="39">
        <v>49.4</v>
      </c>
      <c r="I14" s="39">
        <v>27.3</v>
      </c>
      <c r="J14" s="39">
        <v>87.5</v>
      </c>
      <c r="K14" s="39">
        <v>86.9</v>
      </c>
      <c r="M14" s="37"/>
      <c r="R14" s="40"/>
      <c r="S14" s="40"/>
    </row>
    <row r="15" spans="1:25" x14ac:dyDescent="0.2">
      <c r="A15" s="37">
        <v>0.74472799999999995</v>
      </c>
      <c r="B15" s="38">
        <v>81</v>
      </c>
      <c r="C15" s="38">
        <v>73.8</v>
      </c>
      <c r="D15" s="38">
        <v>60.7</v>
      </c>
      <c r="E15" s="38">
        <v>43.9</v>
      </c>
      <c r="F15" s="37"/>
      <c r="G15" s="37"/>
      <c r="H15" s="39">
        <v>25.8</v>
      </c>
      <c r="I15" s="39">
        <v>13.7</v>
      </c>
      <c r="J15" s="39">
        <v>79.099999999999994</v>
      </c>
      <c r="K15" s="39">
        <v>77.099999999999994</v>
      </c>
      <c r="M15" s="37"/>
      <c r="R15" s="40"/>
      <c r="S15" s="40"/>
    </row>
    <row r="16" spans="1:25" x14ac:dyDescent="0.2">
      <c r="A16" s="37">
        <v>0.26760600000000001</v>
      </c>
      <c r="B16" s="38">
        <v>100</v>
      </c>
      <c r="C16" s="38">
        <v>66.7</v>
      </c>
      <c r="D16" s="38">
        <v>55.1</v>
      </c>
      <c r="E16" s="38">
        <v>32.6</v>
      </c>
      <c r="F16" s="37"/>
      <c r="G16" s="37"/>
      <c r="H16" s="39">
        <v>6.65</v>
      </c>
      <c r="I16" s="39">
        <v>0.71399999999999997</v>
      </c>
      <c r="J16" s="39">
        <v>56.2</v>
      </c>
      <c r="K16" s="39">
        <v>60.6</v>
      </c>
      <c r="M16" s="37"/>
      <c r="R16" s="40"/>
      <c r="S16" s="40"/>
    </row>
    <row r="17" spans="1:19" x14ac:dyDescent="0.2">
      <c r="A17" s="37">
        <v>-0.20952000000000001</v>
      </c>
      <c r="B17" s="38">
        <v>-2.38</v>
      </c>
      <c r="C17" s="38">
        <v>52.4</v>
      </c>
      <c r="D17" s="38">
        <v>21.4</v>
      </c>
      <c r="E17" s="38">
        <v>-40.4</v>
      </c>
      <c r="F17" s="37"/>
      <c r="G17" s="37"/>
      <c r="H17" s="39">
        <v>2.44</v>
      </c>
      <c r="I17" s="39">
        <v>-6.59</v>
      </c>
      <c r="J17" s="39">
        <v>32.5</v>
      </c>
      <c r="K17" s="39">
        <v>49.2</v>
      </c>
      <c r="M17" s="37"/>
      <c r="R17" s="40"/>
      <c r="S17" s="40"/>
    </row>
    <row r="18" spans="1:19" x14ac:dyDescent="0.2">
      <c r="A18" s="37">
        <v>-0.68664000000000003</v>
      </c>
      <c r="B18" s="38">
        <v>11.9</v>
      </c>
      <c r="C18" s="38">
        <v>-11.9</v>
      </c>
      <c r="D18" s="38">
        <v>-17.899999999999999</v>
      </c>
      <c r="E18" s="38">
        <v>-6.68</v>
      </c>
      <c r="F18" s="37"/>
      <c r="G18" s="37"/>
      <c r="H18" s="39">
        <v>-1.1499999999999999</v>
      </c>
      <c r="I18" s="39">
        <v>-7.44</v>
      </c>
      <c r="J18" s="39">
        <v>18</v>
      </c>
      <c r="K18" s="39">
        <v>32.799999999999997</v>
      </c>
      <c r="M18" s="37"/>
      <c r="R18" s="40"/>
      <c r="S18" s="40"/>
    </row>
    <row r="19" spans="1:19" x14ac:dyDescent="0.2">
      <c r="A19" s="37">
        <v>-1.16374</v>
      </c>
      <c r="B19" s="38">
        <v>7.14</v>
      </c>
      <c r="C19" s="38">
        <v>-7.14</v>
      </c>
      <c r="D19" s="38">
        <v>-74.099999999999994</v>
      </c>
      <c r="E19" s="38">
        <v>32.6</v>
      </c>
      <c r="F19" s="37"/>
      <c r="G19" s="37"/>
      <c r="H19" s="39">
        <v>-5.46</v>
      </c>
      <c r="I19" s="39">
        <v>-1.86</v>
      </c>
      <c r="J19" s="39">
        <v>7.14</v>
      </c>
      <c r="K19" s="39">
        <v>25</v>
      </c>
      <c r="M19" s="37"/>
      <c r="R19" s="40"/>
      <c r="S19" s="40"/>
    </row>
    <row r="20" spans="1:19" x14ac:dyDescent="0.2">
      <c r="A20" s="37">
        <v>-1.6409199999999999</v>
      </c>
      <c r="B20" s="38">
        <v>33.299999999999997</v>
      </c>
      <c r="C20" s="38">
        <v>2.38</v>
      </c>
      <c r="D20" s="38">
        <v>27</v>
      </c>
      <c r="E20" s="38">
        <v>-6.68</v>
      </c>
      <c r="F20" s="37"/>
      <c r="G20" s="37"/>
      <c r="H20" s="39">
        <v>6.41</v>
      </c>
      <c r="I20" s="39">
        <v>2.25</v>
      </c>
      <c r="J20" s="39">
        <v>18.2</v>
      </c>
      <c r="K20" s="39">
        <v>23</v>
      </c>
      <c r="M20" s="37"/>
      <c r="R20" s="40"/>
      <c r="S20" s="40"/>
    </row>
    <row r="21" spans="1:19" x14ac:dyDescent="0.2">
      <c r="A21" s="37">
        <v>-2.1180500000000002</v>
      </c>
      <c r="B21" s="38">
        <v>2.38</v>
      </c>
      <c r="C21" s="38">
        <v>21.4</v>
      </c>
      <c r="D21" s="38">
        <v>38.200000000000003</v>
      </c>
      <c r="E21" s="38">
        <v>21.4</v>
      </c>
      <c r="F21" s="37"/>
      <c r="G21" s="37"/>
      <c r="H21" s="39">
        <v>-6.24</v>
      </c>
      <c r="I21" s="39">
        <v>3.62</v>
      </c>
      <c r="J21" s="39">
        <v>9.0500000000000007</v>
      </c>
      <c r="K21" s="39">
        <v>37.799999999999997</v>
      </c>
      <c r="M21" s="37"/>
      <c r="R21" s="40"/>
      <c r="S21" s="40"/>
    </row>
    <row r="22" spans="1:19" x14ac:dyDescent="0.2">
      <c r="A22" s="37">
        <v>-2.59517</v>
      </c>
      <c r="B22" s="38">
        <v>4.76</v>
      </c>
      <c r="C22" s="38">
        <v>-14.3</v>
      </c>
      <c r="D22" s="38">
        <v>-74.099999999999994</v>
      </c>
      <c r="E22" s="38">
        <v>10.199999999999999</v>
      </c>
      <c r="F22" s="37"/>
      <c r="G22" s="37"/>
      <c r="H22" s="39">
        <v>-3.83</v>
      </c>
      <c r="I22" s="39">
        <v>-0.89400000000000002</v>
      </c>
      <c r="J22" s="39">
        <v>1.39</v>
      </c>
      <c r="K22" s="39">
        <v>17.100000000000001</v>
      </c>
      <c r="M22" s="37"/>
      <c r="R22" s="40"/>
      <c r="S22" s="40"/>
    </row>
    <row r="23" spans="1:19" x14ac:dyDescent="0.2">
      <c r="A23" s="37">
        <v>-3.0705800000000001</v>
      </c>
      <c r="B23" s="38">
        <v>19</v>
      </c>
      <c r="C23" s="38">
        <v>4.76</v>
      </c>
      <c r="D23" s="38">
        <v>-23.5</v>
      </c>
      <c r="E23" s="38">
        <v>-1.07</v>
      </c>
      <c r="F23" s="37"/>
      <c r="G23" s="37"/>
      <c r="H23" s="39">
        <v>-6.78</v>
      </c>
      <c r="I23" s="39">
        <v>-1.1599999999999999</v>
      </c>
      <c r="J23" s="39">
        <v>-2.42</v>
      </c>
      <c r="K23" s="39">
        <v>13.6</v>
      </c>
      <c r="M23" s="37"/>
      <c r="R23" s="40"/>
      <c r="S23" s="40"/>
    </row>
    <row r="24" spans="1:19" x14ac:dyDescent="0.2">
      <c r="A24" s="37">
        <v>-3.5528400000000002</v>
      </c>
      <c r="B24" s="38">
        <v>-47.6</v>
      </c>
      <c r="C24" s="38">
        <v>21.4</v>
      </c>
      <c r="D24" s="38">
        <v>-102</v>
      </c>
      <c r="E24" s="38">
        <v>66.3</v>
      </c>
      <c r="F24" s="37"/>
      <c r="G24" s="37"/>
      <c r="H24" s="39">
        <v>-15.8</v>
      </c>
      <c r="I24" s="39">
        <v>60.3</v>
      </c>
      <c r="J24" s="39">
        <v>11.3</v>
      </c>
      <c r="K24" s="39">
        <v>22.3</v>
      </c>
      <c r="M24" s="37"/>
      <c r="R24" s="40"/>
      <c r="S24" s="40"/>
    </row>
    <row r="26" spans="1:19" x14ac:dyDescent="0.2">
      <c r="A26" s="35" t="s">
        <v>6226</v>
      </c>
      <c r="B26" s="92" t="s">
        <v>5522</v>
      </c>
      <c r="C26" s="92"/>
      <c r="D26" s="92"/>
      <c r="E26" s="92"/>
      <c r="F26" s="92"/>
      <c r="G26" s="92"/>
      <c r="H26" s="92" t="s">
        <v>5762</v>
      </c>
      <c r="I26" s="92"/>
      <c r="J26" s="92"/>
      <c r="K26" s="92"/>
      <c r="L26" s="92"/>
      <c r="M26" s="92"/>
      <c r="N26" s="41"/>
      <c r="O26" s="41"/>
    </row>
    <row r="27" spans="1:19" x14ac:dyDescent="0.2">
      <c r="A27" s="37">
        <v>1</v>
      </c>
      <c r="B27" s="37">
        <v>54.4</v>
      </c>
      <c r="C27" s="37">
        <v>49.7</v>
      </c>
      <c r="D27" s="37">
        <v>59.1</v>
      </c>
      <c r="E27" s="37"/>
      <c r="F27" s="37"/>
      <c r="G27" s="37"/>
      <c r="H27" s="37">
        <v>21.4</v>
      </c>
      <c r="I27" s="37">
        <v>3.12</v>
      </c>
      <c r="J27" s="37">
        <v>12</v>
      </c>
      <c r="K27" s="37"/>
      <c r="L27" s="37"/>
      <c r="N27" s="37"/>
      <c r="O27" s="37"/>
    </row>
    <row r="28" spans="1:19" x14ac:dyDescent="0.2">
      <c r="A28" s="37">
        <v>0.52287799999999995</v>
      </c>
      <c r="B28" s="37">
        <v>49.7</v>
      </c>
      <c r="C28" s="37">
        <v>-11.3</v>
      </c>
      <c r="D28" s="37">
        <v>21.6</v>
      </c>
      <c r="E28" s="37"/>
      <c r="F28" s="37"/>
      <c r="G28" s="37"/>
      <c r="H28" s="37">
        <v>6</v>
      </c>
      <c r="I28" s="37">
        <v>-1.05</v>
      </c>
      <c r="J28" s="37">
        <v>2.67</v>
      </c>
      <c r="K28" s="37"/>
      <c r="L28" s="37"/>
      <c r="N28" s="37"/>
      <c r="O28" s="37"/>
    </row>
    <row r="29" spans="1:19" x14ac:dyDescent="0.2">
      <c r="A29" s="37">
        <v>4.5756999999999999E-2</v>
      </c>
      <c r="B29" s="37">
        <v>38</v>
      </c>
      <c r="C29" s="37">
        <v>-23</v>
      </c>
      <c r="D29" s="37">
        <v>-62.8</v>
      </c>
      <c r="E29" s="37"/>
      <c r="F29" s="37"/>
      <c r="G29" s="37"/>
      <c r="H29" s="37">
        <v>8.64</v>
      </c>
      <c r="I29" s="37">
        <v>-1.18</v>
      </c>
      <c r="J29" s="37">
        <v>-3.91</v>
      </c>
      <c r="K29" s="37"/>
      <c r="L29" s="37"/>
      <c r="N29" s="37"/>
      <c r="O29" s="37"/>
    </row>
    <row r="30" spans="1:19" x14ac:dyDescent="0.2">
      <c r="A30" s="37">
        <v>-0.43136000000000002</v>
      </c>
      <c r="B30" s="37">
        <v>-8.91</v>
      </c>
      <c r="C30" s="37">
        <v>-41.7</v>
      </c>
      <c r="D30" s="37">
        <v>12.2</v>
      </c>
      <c r="E30" s="37"/>
      <c r="F30" s="37"/>
      <c r="G30" s="37"/>
      <c r="H30" s="37">
        <v>8.3699999999999992</v>
      </c>
      <c r="I30" s="37">
        <v>1.79</v>
      </c>
      <c r="J30" s="37">
        <v>-0.80700000000000005</v>
      </c>
      <c r="K30" s="37"/>
      <c r="L30" s="37"/>
      <c r="N30" s="37"/>
      <c r="O30" s="37"/>
    </row>
    <row r="31" spans="1:19" x14ac:dyDescent="0.2">
      <c r="A31" s="37">
        <v>-0.90847</v>
      </c>
      <c r="B31" s="37">
        <v>23.9</v>
      </c>
      <c r="C31" s="37">
        <v>-18.3</v>
      </c>
      <c r="D31" s="37">
        <v>42.7</v>
      </c>
      <c r="E31" s="37"/>
      <c r="F31" s="37"/>
      <c r="G31" s="37"/>
      <c r="H31" s="37">
        <v>7.06</v>
      </c>
      <c r="I31" s="37">
        <v>-0.92</v>
      </c>
      <c r="J31" s="37">
        <v>11.9</v>
      </c>
      <c r="K31" s="37"/>
      <c r="L31" s="37"/>
      <c r="N31" s="37"/>
      <c r="O31" s="37"/>
    </row>
    <row r="32" spans="1:19" x14ac:dyDescent="0.2">
      <c r="A32" s="37">
        <v>-1.3856299999999999</v>
      </c>
      <c r="B32" s="37">
        <v>26.3</v>
      </c>
      <c r="C32" s="37">
        <v>-15.9</v>
      </c>
      <c r="D32" s="37">
        <v>-18.3</v>
      </c>
      <c r="E32" s="37"/>
      <c r="F32" s="37"/>
      <c r="G32" s="37"/>
      <c r="H32" s="37">
        <v>7.74</v>
      </c>
      <c r="I32" s="37">
        <v>3.99</v>
      </c>
      <c r="J32" s="37">
        <v>6.62</v>
      </c>
      <c r="K32" s="37"/>
      <c r="L32" s="37"/>
      <c r="N32" s="37"/>
      <c r="O32" s="37"/>
    </row>
    <row r="33" spans="1:15" x14ac:dyDescent="0.2">
      <c r="A33" s="37">
        <v>-1.8626499999999999</v>
      </c>
      <c r="B33" s="37">
        <v>-4.22</v>
      </c>
      <c r="C33" s="37">
        <v>-41.7</v>
      </c>
      <c r="D33" s="37">
        <v>28.6</v>
      </c>
      <c r="E33" s="37"/>
      <c r="F33" s="37"/>
      <c r="G33" s="37"/>
      <c r="H33" s="37">
        <v>9.7200000000000006</v>
      </c>
      <c r="I33" s="37">
        <v>1.25</v>
      </c>
      <c r="J33" s="37">
        <v>11.5</v>
      </c>
      <c r="K33" s="37"/>
      <c r="L33" s="37"/>
      <c r="N33" s="37"/>
      <c r="O33" s="37"/>
    </row>
    <row r="34" spans="1:15" x14ac:dyDescent="0.2">
      <c r="A34" s="37">
        <v>-2.3400799999999999</v>
      </c>
      <c r="B34" s="37">
        <v>-6.57</v>
      </c>
      <c r="C34" s="37">
        <v>-37.1</v>
      </c>
      <c r="D34" s="37">
        <v>9.85</v>
      </c>
      <c r="E34" s="37"/>
      <c r="F34" s="37"/>
      <c r="G34" s="37"/>
      <c r="H34" s="37">
        <v>8.58</v>
      </c>
      <c r="I34" s="37">
        <v>7.44</v>
      </c>
      <c r="J34" s="37">
        <v>2.59</v>
      </c>
      <c r="K34" s="37"/>
      <c r="L34" s="37"/>
      <c r="N34" s="37"/>
      <c r="O34" s="37"/>
    </row>
    <row r="36" spans="1:15" x14ac:dyDescent="0.2">
      <c r="A36" s="35" t="s">
        <v>6227</v>
      </c>
      <c r="B36" s="92" t="s">
        <v>5522</v>
      </c>
      <c r="C36" s="92"/>
      <c r="D36" s="92"/>
      <c r="E36" s="92"/>
      <c r="F36" s="92"/>
      <c r="G36" s="92"/>
      <c r="H36" s="92" t="s">
        <v>5762</v>
      </c>
      <c r="I36" s="92"/>
      <c r="J36" s="92"/>
      <c r="K36" s="92"/>
      <c r="L36" s="92"/>
      <c r="M36" s="92"/>
      <c r="N36" s="42"/>
      <c r="O36" s="42"/>
    </row>
    <row r="37" spans="1:15" x14ac:dyDescent="0.2">
      <c r="A37" s="37">
        <v>1.6989700000000001</v>
      </c>
      <c r="B37" s="37">
        <v>72</v>
      </c>
      <c r="C37" s="37">
        <v>50.3</v>
      </c>
      <c r="D37" s="37">
        <v>57</v>
      </c>
      <c r="E37" s="37">
        <v>84.9</v>
      </c>
      <c r="F37" s="37"/>
      <c r="G37" s="37"/>
      <c r="H37" s="37">
        <v>5.75</v>
      </c>
      <c r="I37" s="37">
        <v>1.79</v>
      </c>
      <c r="J37" s="37">
        <v>0.46400000000000002</v>
      </c>
      <c r="K37" s="37">
        <v>8.5299999999999994</v>
      </c>
      <c r="M37" s="37"/>
      <c r="N37" s="37"/>
      <c r="O37" s="37"/>
    </row>
    <row r="38" spans="1:15" x14ac:dyDescent="0.2">
      <c r="A38" s="37">
        <v>1.221849</v>
      </c>
      <c r="B38" s="37">
        <v>58.3</v>
      </c>
      <c r="C38" s="37">
        <v>68.599999999999994</v>
      </c>
      <c r="D38" s="37">
        <v>-27.5</v>
      </c>
      <c r="E38" s="37">
        <v>22</v>
      </c>
      <c r="F38" s="37"/>
      <c r="G38" s="37"/>
      <c r="H38" s="37">
        <v>0.42499999999999999</v>
      </c>
      <c r="I38" s="37">
        <v>-1.93</v>
      </c>
      <c r="J38" s="37">
        <v>-11.4</v>
      </c>
      <c r="K38" s="37">
        <v>-0.65300000000000002</v>
      </c>
      <c r="M38" s="37"/>
      <c r="N38" s="37"/>
      <c r="O38" s="37"/>
    </row>
    <row r="39" spans="1:15" x14ac:dyDescent="0.2">
      <c r="A39" s="37">
        <v>0.74472700000000003</v>
      </c>
      <c r="B39" s="37">
        <v>14.9</v>
      </c>
      <c r="C39" s="37">
        <v>10.3</v>
      </c>
      <c r="D39" s="37">
        <v>-27.5</v>
      </c>
      <c r="E39" s="37">
        <v>2.41</v>
      </c>
      <c r="F39" s="37"/>
      <c r="G39" s="37"/>
      <c r="H39" s="37">
        <v>-2.2400000000000002</v>
      </c>
      <c r="I39" s="37">
        <v>-6.89</v>
      </c>
      <c r="J39" s="37">
        <v>-4.49</v>
      </c>
      <c r="K39" s="37">
        <v>1.55</v>
      </c>
      <c r="M39" s="37"/>
      <c r="N39" s="37"/>
      <c r="O39" s="37"/>
    </row>
    <row r="40" spans="1:15" x14ac:dyDescent="0.2">
      <c r="A40" s="37">
        <v>0.26760600000000001</v>
      </c>
      <c r="B40" s="37">
        <v>33.1</v>
      </c>
      <c r="C40" s="37">
        <v>2.29</v>
      </c>
      <c r="D40" s="37">
        <v>-86.3</v>
      </c>
      <c r="E40" s="37">
        <v>-25.4</v>
      </c>
      <c r="F40" s="37"/>
      <c r="G40" s="37"/>
      <c r="H40" s="37">
        <v>-5.82</v>
      </c>
      <c r="I40" s="37">
        <v>-1.71</v>
      </c>
      <c r="J40" s="37">
        <v>-3.22</v>
      </c>
      <c r="K40" s="37">
        <v>2.97</v>
      </c>
      <c r="M40" s="37"/>
      <c r="N40" s="37"/>
      <c r="O40" s="37"/>
    </row>
    <row r="41" spans="1:15" x14ac:dyDescent="0.2">
      <c r="A41" s="37">
        <v>-0.20952000000000001</v>
      </c>
      <c r="B41" s="37">
        <v>-45.7</v>
      </c>
      <c r="C41" s="37">
        <v>-10.3</v>
      </c>
      <c r="D41" s="37">
        <v>-62.5</v>
      </c>
      <c r="E41" s="37">
        <v>-64.599999999999994</v>
      </c>
      <c r="F41" s="37"/>
      <c r="G41" s="37"/>
      <c r="H41" s="37">
        <v>-8.32</v>
      </c>
      <c r="I41" s="37">
        <v>0.16700000000000001</v>
      </c>
      <c r="J41" s="37">
        <v>-6.03</v>
      </c>
      <c r="K41" s="37">
        <v>4.12</v>
      </c>
      <c r="M41" s="37"/>
      <c r="N41" s="37"/>
      <c r="O41" s="37"/>
    </row>
    <row r="42" spans="1:15" x14ac:dyDescent="0.2">
      <c r="A42" s="37">
        <v>-0.68664000000000003</v>
      </c>
      <c r="B42" s="37">
        <v>2.29</v>
      </c>
      <c r="C42" s="37">
        <v>-6.86</v>
      </c>
      <c r="D42" s="37">
        <v>16.8</v>
      </c>
      <c r="E42" s="37">
        <v>-3.78</v>
      </c>
      <c r="F42" s="37"/>
      <c r="G42" s="37"/>
      <c r="H42" s="37">
        <v>-2.77</v>
      </c>
      <c r="I42" s="37">
        <v>-3.68</v>
      </c>
      <c r="J42" s="37">
        <v>6.52</v>
      </c>
      <c r="K42" s="37">
        <v>9.33</v>
      </c>
      <c r="M42" s="37"/>
      <c r="N42" s="37"/>
      <c r="O42" s="37"/>
    </row>
    <row r="43" spans="1:15" x14ac:dyDescent="0.2">
      <c r="A43" s="37">
        <v>-1.1637599999999999</v>
      </c>
      <c r="B43" s="37">
        <v>-27.4</v>
      </c>
      <c r="C43" s="37">
        <v>-10.3</v>
      </c>
      <c r="D43" s="37">
        <v>13.7</v>
      </c>
      <c r="E43" s="37">
        <v>-24.4</v>
      </c>
      <c r="F43" s="37"/>
      <c r="G43" s="37"/>
      <c r="H43" s="37">
        <v>-4.8499999999999996</v>
      </c>
      <c r="I43" s="37">
        <v>-2.35</v>
      </c>
      <c r="J43" s="37">
        <v>5.69</v>
      </c>
      <c r="K43" s="37">
        <v>-7.42</v>
      </c>
      <c r="M43" s="37"/>
      <c r="N43" s="37"/>
      <c r="O43" s="37"/>
    </row>
    <row r="44" spans="1:15" x14ac:dyDescent="0.2">
      <c r="A44" s="37">
        <v>-1.6408799999999999</v>
      </c>
      <c r="B44" s="37">
        <v>-11.4</v>
      </c>
      <c r="C44" s="37">
        <v>-16</v>
      </c>
      <c r="D44" s="37">
        <v>8.59</v>
      </c>
      <c r="E44" s="37">
        <v>1.37</v>
      </c>
      <c r="F44" s="37"/>
      <c r="G44" s="37"/>
      <c r="H44" s="37">
        <v>-3.86</v>
      </c>
      <c r="I44" s="37">
        <v>-1.08</v>
      </c>
      <c r="J44" s="37">
        <v>11</v>
      </c>
      <c r="K44" s="37">
        <v>1.22</v>
      </c>
      <c r="M44" s="37"/>
      <c r="N44" s="37"/>
      <c r="O44" s="37"/>
    </row>
    <row r="45" spans="1:15" x14ac:dyDescent="0.2">
      <c r="A45" s="37">
        <v>-2.1179999999999999</v>
      </c>
      <c r="B45" s="37">
        <v>2.29</v>
      </c>
      <c r="C45" s="37">
        <v>-3.43</v>
      </c>
      <c r="D45" s="37">
        <v>-30.6</v>
      </c>
      <c r="E45" s="37">
        <v>-3.78</v>
      </c>
      <c r="F45" s="37"/>
      <c r="G45" s="37"/>
      <c r="H45" s="37">
        <v>-4.1500000000000004</v>
      </c>
      <c r="I45" s="37">
        <v>-6.79</v>
      </c>
      <c r="J45" s="37">
        <v>3.44</v>
      </c>
      <c r="K45" s="37">
        <v>-0.69599999999999995</v>
      </c>
      <c r="M45" s="37"/>
      <c r="N45" s="37"/>
      <c r="O45" s="37"/>
    </row>
    <row r="46" spans="1:15" x14ac:dyDescent="0.2">
      <c r="A46" s="37">
        <v>-2.5951200000000001</v>
      </c>
      <c r="B46" s="37">
        <v>2.29</v>
      </c>
      <c r="C46" s="37">
        <v>10.3</v>
      </c>
      <c r="D46" s="37">
        <v>-1.72</v>
      </c>
      <c r="E46" s="37">
        <v>-16.2</v>
      </c>
      <c r="F46" s="37"/>
      <c r="G46" s="37"/>
      <c r="H46" s="37">
        <v>-6.83</v>
      </c>
      <c r="I46" s="37">
        <v>0.83</v>
      </c>
      <c r="J46" s="37">
        <v>4.13</v>
      </c>
      <c r="K46" s="37">
        <v>2.76</v>
      </c>
      <c r="M46" s="37"/>
      <c r="N46" s="37"/>
      <c r="O46" s="37"/>
    </row>
    <row r="47" spans="1:15" x14ac:dyDescent="0.2">
      <c r="A47" s="37">
        <v>-3.0722399999999999</v>
      </c>
      <c r="B47" s="37">
        <v>-1.1399999999999999</v>
      </c>
      <c r="C47" s="37">
        <v>9.14</v>
      </c>
      <c r="D47" s="37">
        <v>11.7</v>
      </c>
      <c r="E47" s="37">
        <v>9.6199999999999992</v>
      </c>
      <c r="F47" s="37"/>
      <c r="G47" s="37"/>
      <c r="H47" s="37">
        <v>-4.38</v>
      </c>
      <c r="I47" s="37">
        <v>-9.1200000000000003E-2</v>
      </c>
      <c r="J47" s="37">
        <v>6.53</v>
      </c>
      <c r="K47" s="37">
        <v>5.52</v>
      </c>
      <c r="M47" s="37"/>
      <c r="N47" s="37"/>
      <c r="O47" s="37"/>
    </row>
    <row r="48" spans="1:15" x14ac:dyDescent="0.2">
      <c r="A48" s="37">
        <v>-3.5493600000000001</v>
      </c>
      <c r="B48" s="37">
        <v>0</v>
      </c>
      <c r="C48" s="37">
        <v>41.1</v>
      </c>
      <c r="D48" s="37">
        <v>-23.4</v>
      </c>
      <c r="E48" s="37">
        <v>3.44</v>
      </c>
      <c r="F48" s="37"/>
      <c r="G48" s="37"/>
      <c r="H48" s="37">
        <v>-1.59</v>
      </c>
      <c r="I48" s="37">
        <v>12.9</v>
      </c>
      <c r="J48" s="37">
        <v>-5.8</v>
      </c>
      <c r="K48" s="37">
        <v>0.23300000000000001</v>
      </c>
      <c r="M48" s="37"/>
      <c r="N48" s="37"/>
      <c r="O48" s="37"/>
    </row>
    <row r="50" spans="1:17" x14ac:dyDescent="0.2">
      <c r="A50" s="35" t="s">
        <v>6229</v>
      </c>
      <c r="B50" s="92" t="s">
        <v>5522</v>
      </c>
      <c r="C50" s="92"/>
      <c r="D50" s="92"/>
      <c r="E50" s="92"/>
      <c r="F50" s="92"/>
      <c r="G50" s="92"/>
      <c r="H50" s="92" t="s">
        <v>5762</v>
      </c>
      <c r="I50" s="92"/>
      <c r="J50" s="92"/>
      <c r="K50" s="92"/>
      <c r="L50" s="92"/>
      <c r="M50" s="92"/>
      <c r="N50" s="42"/>
      <c r="O50" s="42"/>
      <c r="P50" s="42"/>
      <c r="Q50" s="42"/>
    </row>
    <row r="51" spans="1:17" x14ac:dyDescent="0.2">
      <c r="A51" s="37">
        <v>1</v>
      </c>
      <c r="B51" s="37">
        <v>82.5</v>
      </c>
      <c r="C51" s="37">
        <v>52.1</v>
      </c>
      <c r="D51" s="37">
        <v>54.4</v>
      </c>
      <c r="E51" s="37">
        <v>92.3</v>
      </c>
      <c r="F51" s="37"/>
      <c r="G51" s="37"/>
      <c r="H51" s="37">
        <v>6.41</v>
      </c>
      <c r="I51" s="37">
        <v>0.19</v>
      </c>
      <c r="J51" s="37">
        <v>-0.69399999999999995</v>
      </c>
      <c r="K51" s="37">
        <v>1.01</v>
      </c>
      <c r="N51" s="37"/>
      <c r="O51" s="37"/>
      <c r="P51" s="37"/>
      <c r="Q51" s="37"/>
    </row>
    <row r="52" spans="1:17" x14ac:dyDescent="0.2">
      <c r="A52" s="37">
        <v>0.52287799999999995</v>
      </c>
      <c r="B52" s="37">
        <v>21.6</v>
      </c>
      <c r="C52" s="37">
        <v>-30</v>
      </c>
      <c r="D52" s="37">
        <v>-1.88</v>
      </c>
      <c r="E52" s="37">
        <v>38.299999999999997</v>
      </c>
      <c r="F52" s="37"/>
      <c r="G52" s="37"/>
      <c r="H52" s="37">
        <v>0.89200000000000002</v>
      </c>
      <c r="I52" s="37">
        <v>-7.09</v>
      </c>
      <c r="J52" s="37">
        <v>-3.32</v>
      </c>
      <c r="K52" s="37">
        <v>-2.5</v>
      </c>
      <c r="N52" s="37"/>
      <c r="O52" s="37"/>
      <c r="P52" s="37"/>
      <c r="Q52" s="37"/>
    </row>
    <row r="53" spans="1:17" x14ac:dyDescent="0.2">
      <c r="A53" s="37">
        <v>4.5756999999999999E-2</v>
      </c>
      <c r="B53" s="37">
        <v>-4.22</v>
      </c>
      <c r="C53" s="37">
        <v>-44.1</v>
      </c>
      <c r="D53" s="37">
        <v>-4.22</v>
      </c>
      <c r="E53" s="37">
        <v>45.1</v>
      </c>
      <c r="F53" s="37"/>
      <c r="G53" s="37"/>
      <c r="H53" s="37">
        <v>10.1</v>
      </c>
      <c r="I53" s="37">
        <v>-8.6</v>
      </c>
      <c r="J53" s="37">
        <v>-1.59</v>
      </c>
      <c r="K53" s="37">
        <v>-6.71</v>
      </c>
      <c r="N53" s="37"/>
      <c r="O53" s="37"/>
      <c r="P53" s="37"/>
      <c r="Q53" s="37"/>
    </row>
    <row r="54" spans="1:17" x14ac:dyDescent="0.2">
      <c r="A54" s="37">
        <v>-0.43136000000000002</v>
      </c>
      <c r="B54" s="37">
        <v>-20.6</v>
      </c>
      <c r="C54" s="37">
        <v>-34.700000000000003</v>
      </c>
      <c r="D54" s="37">
        <v>23.9</v>
      </c>
      <c r="E54" s="37">
        <v>-5.52</v>
      </c>
      <c r="F54" s="37"/>
      <c r="G54" s="37"/>
      <c r="H54" s="37">
        <v>3.99</v>
      </c>
      <c r="I54" s="37">
        <v>-7.39</v>
      </c>
      <c r="J54" s="37">
        <v>3.11</v>
      </c>
      <c r="K54" s="37">
        <v>-0.214</v>
      </c>
      <c r="N54" s="37"/>
      <c r="O54" s="37"/>
      <c r="P54" s="37"/>
      <c r="Q54" s="37"/>
    </row>
    <row r="55" spans="1:17" x14ac:dyDescent="0.2">
      <c r="A55" s="37">
        <v>-0.90847</v>
      </c>
      <c r="B55" s="37">
        <v>16.899999999999999</v>
      </c>
      <c r="C55" s="37">
        <v>5.16</v>
      </c>
      <c r="D55" s="37">
        <v>-4.22</v>
      </c>
      <c r="E55" s="37">
        <v>7.98</v>
      </c>
      <c r="F55" s="37"/>
      <c r="G55" s="37"/>
      <c r="H55" s="37">
        <v>2.66</v>
      </c>
      <c r="I55" s="37">
        <v>-0.90900000000000003</v>
      </c>
      <c r="J55" s="37">
        <v>-7.34</v>
      </c>
      <c r="K55" s="37">
        <v>-1.41</v>
      </c>
      <c r="N55" s="37"/>
      <c r="O55" s="37"/>
      <c r="P55" s="37"/>
      <c r="Q55" s="37"/>
    </row>
    <row r="56" spans="1:17" x14ac:dyDescent="0.2">
      <c r="A56" s="37">
        <v>-1.3856299999999999</v>
      </c>
      <c r="B56" s="37">
        <v>14.5</v>
      </c>
      <c r="C56" s="37">
        <v>-27.7</v>
      </c>
      <c r="D56" s="37">
        <v>23.9</v>
      </c>
      <c r="E56" s="37">
        <v>7.98</v>
      </c>
      <c r="F56" s="37"/>
      <c r="G56" s="37"/>
      <c r="H56" s="37">
        <v>-0.29699999999999999</v>
      </c>
      <c r="I56" s="37">
        <v>-7.67</v>
      </c>
      <c r="J56" s="37">
        <v>3.31</v>
      </c>
      <c r="K56" s="37">
        <v>0.96299999999999997</v>
      </c>
      <c r="N56" s="37"/>
      <c r="O56" s="37"/>
      <c r="P56" s="37"/>
      <c r="Q56" s="37"/>
    </row>
    <row r="57" spans="1:17" x14ac:dyDescent="0.2">
      <c r="A57" s="37">
        <v>-1.8626499999999999</v>
      </c>
      <c r="B57" s="37">
        <v>-8.91</v>
      </c>
      <c r="C57" s="37">
        <v>-18.3</v>
      </c>
      <c r="D57" s="37">
        <v>21.6</v>
      </c>
      <c r="E57" s="37">
        <v>-2.15</v>
      </c>
      <c r="F57" s="37"/>
      <c r="G57" s="37"/>
      <c r="H57" s="37">
        <v>4.3600000000000003</v>
      </c>
      <c r="I57" s="37">
        <v>-8.92</v>
      </c>
      <c r="J57" s="37">
        <v>0.19</v>
      </c>
      <c r="K57" s="37">
        <v>-12.2</v>
      </c>
      <c r="N57" s="37"/>
      <c r="O57" s="37"/>
      <c r="P57" s="37"/>
      <c r="Q57" s="37"/>
    </row>
    <row r="58" spans="1:17" x14ac:dyDescent="0.2">
      <c r="A58" s="37">
        <v>-2.3400799999999999</v>
      </c>
      <c r="B58" s="37">
        <v>-18.3</v>
      </c>
      <c r="C58" s="37">
        <v>-15.9</v>
      </c>
      <c r="D58" s="37">
        <v>9.85</v>
      </c>
      <c r="E58" s="37">
        <v>31.6</v>
      </c>
      <c r="F58" s="37"/>
      <c r="G58" s="37"/>
      <c r="H58" s="37">
        <v>7.6499999999999999E-2</v>
      </c>
      <c r="I58" s="37">
        <v>-6.7</v>
      </c>
      <c r="J58" s="37">
        <v>-1.08</v>
      </c>
      <c r="K58" s="37">
        <v>1.03</v>
      </c>
      <c r="N58" s="37"/>
      <c r="O58" s="37"/>
      <c r="P58" s="37"/>
      <c r="Q58" s="37"/>
    </row>
    <row r="59" spans="1:17" x14ac:dyDescent="0.2">
      <c r="A59" s="37"/>
      <c r="B59" s="37"/>
      <c r="C59" s="37"/>
      <c r="D59" s="37"/>
      <c r="E59" s="37"/>
      <c r="F59" s="37"/>
      <c r="G59" s="37"/>
      <c r="H59" s="37"/>
      <c r="I59" s="37"/>
      <c r="J59" s="37"/>
      <c r="K59" s="37"/>
      <c r="L59" s="37"/>
      <c r="M59" s="37"/>
      <c r="N59" s="37"/>
      <c r="O59" s="37"/>
      <c r="P59" s="37"/>
      <c r="Q59" s="37"/>
    </row>
    <row r="60" spans="1:17" x14ac:dyDescent="0.2">
      <c r="A60" s="35" t="s">
        <v>6230</v>
      </c>
      <c r="B60" s="92" t="s">
        <v>5522</v>
      </c>
      <c r="C60" s="92"/>
      <c r="D60" s="92"/>
      <c r="E60" s="92"/>
      <c r="F60" s="92"/>
      <c r="G60" s="92"/>
      <c r="H60" s="92" t="s">
        <v>5762</v>
      </c>
      <c r="I60" s="92"/>
      <c r="J60" s="92"/>
      <c r="K60" s="92"/>
      <c r="L60" s="92"/>
      <c r="M60" s="92"/>
      <c r="N60" s="42"/>
      <c r="O60" s="42"/>
      <c r="P60" s="42"/>
      <c r="Q60" s="42"/>
    </row>
    <row r="61" spans="1:17" x14ac:dyDescent="0.2">
      <c r="A61" s="37">
        <v>1.6989700000000001</v>
      </c>
      <c r="B61" s="37">
        <v>64.099999999999994</v>
      </c>
      <c r="C61" s="37">
        <v>58</v>
      </c>
      <c r="D61" s="37">
        <v>81.5</v>
      </c>
      <c r="E61" s="37">
        <v>71.5</v>
      </c>
      <c r="F61" s="37"/>
      <c r="G61" s="37"/>
      <c r="H61" s="37">
        <v>1.72</v>
      </c>
      <c r="I61" s="37">
        <v>3.32</v>
      </c>
      <c r="J61" s="37">
        <v>2.2200000000000002</v>
      </c>
      <c r="K61" s="37">
        <v>1.59</v>
      </c>
      <c r="N61" s="37"/>
      <c r="O61" s="37"/>
      <c r="P61" s="37"/>
      <c r="Q61" s="37"/>
    </row>
    <row r="62" spans="1:17" x14ac:dyDescent="0.2">
      <c r="A62" s="37">
        <v>1.221849</v>
      </c>
      <c r="B62" s="37">
        <v>70.2</v>
      </c>
      <c r="C62" s="37">
        <v>36.6</v>
      </c>
      <c r="D62" s="37">
        <v>80.400000000000006</v>
      </c>
      <c r="E62" s="37">
        <v>85.2</v>
      </c>
      <c r="F62" s="37"/>
      <c r="G62" s="37"/>
      <c r="H62" s="37">
        <v>0.69299999999999995</v>
      </c>
      <c r="I62" s="37">
        <v>7.76</v>
      </c>
      <c r="J62" s="37">
        <v>4.76</v>
      </c>
      <c r="K62" s="37">
        <v>6.69</v>
      </c>
      <c r="N62" s="37"/>
      <c r="O62" s="37"/>
      <c r="P62" s="37"/>
      <c r="Q62" s="37"/>
    </row>
    <row r="63" spans="1:17" x14ac:dyDescent="0.2">
      <c r="A63" s="37">
        <v>0.74472700000000003</v>
      </c>
      <c r="B63" s="37">
        <v>47.3</v>
      </c>
      <c r="C63" s="37">
        <v>-4.58</v>
      </c>
      <c r="D63" s="37">
        <v>58.2</v>
      </c>
      <c r="E63" s="37">
        <v>85.2</v>
      </c>
      <c r="F63" s="37"/>
      <c r="G63" s="37"/>
      <c r="H63" s="37">
        <v>5.52</v>
      </c>
      <c r="I63" s="37">
        <v>1.44</v>
      </c>
      <c r="J63" s="37">
        <v>5.9</v>
      </c>
      <c r="K63" s="37">
        <v>10.7</v>
      </c>
      <c r="N63" s="37"/>
      <c r="O63" s="37"/>
      <c r="P63" s="37"/>
      <c r="Q63" s="37"/>
    </row>
    <row r="64" spans="1:17" x14ac:dyDescent="0.2">
      <c r="A64" s="37">
        <v>0.26760600000000001</v>
      </c>
      <c r="B64" s="37">
        <v>15.3</v>
      </c>
      <c r="C64" s="37">
        <v>4.58</v>
      </c>
      <c r="D64" s="37">
        <v>34.4</v>
      </c>
      <c r="E64" s="37">
        <v>15.9</v>
      </c>
      <c r="F64" s="37"/>
      <c r="G64" s="37"/>
      <c r="H64" s="37">
        <v>2.9</v>
      </c>
      <c r="I64" s="37">
        <v>3.85</v>
      </c>
      <c r="J64" s="37">
        <v>11.6</v>
      </c>
      <c r="K64" s="37">
        <v>4.63</v>
      </c>
      <c r="N64" s="37"/>
      <c r="O64" s="37"/>
      <c r="P64" s="37"/>
      <c r="Q64" s="37"/>
    </row>
    <row r="65" spans="1:17" x14ac:dyDescent="0.2">
      <c r="A65" s="37">
        <v>-0.20952000000000001</v>
      </c>
      <c r="B65" s="37">
        <v>27.5</v>
      </c>
      <c r="C65" s="37">
        <v>-7.63</v>
      </c>
      <c r="D65" s="37">
        <v>-89.8</v>
      </c>
      <c r="E65" s="37">
        <v>11.2</v>
      </c>
      <c r="F65" s="37"/>
      <c r="G65" s="37"/>
      <c r="H65" s="37">
        <v>-9.07</v>
      </c>
      <c r="I65" s="37">
        <v>-1.59</v>
      </c>
      <c r="J65" s="37">
        <v>-3.84</v>
      </c>
      <c r="K65" s="37">
        <v>5.46</v>
      </c>
      <c r="N65" s="37"/>
      <c r="O65" s="37"/>
      <c r="P65" s="37"/>
      <c r="Q65" s="37"/>
    </row>
    <row r="66" spans="1:17" x14ac:dyDescent="0.2">
      <c r="A66" s="37">
        <v>-0.68664000000000003</v>
      </c>
      <c r="B66" s="37">
        <v>4.58</v>
      </c>
      <c r="C66" s="37">
        <v>-3.05</v>
      </c>
      <c r="D66" s="37">
        <v>-66.5</v>
      </c>
      <c r="E66" s="37">
        <v>1.1499999999999999</v>
      </c>
      <c r="F66" s="37"/>
      <c r="G66" s="37"/>
      <c r="H66" s="37">
        <v>-12.6</v>
      </c>
      <c r="I66" s="37">
        <v>3.14</v>
      </c>
      <c r="J66" s="37">
        <v>-3.17</v>
      </c>
      <c r="K66" s="37">
        <v>8.08</v>
      </c>
      <c r="N66" s="37"/>
      <c r="O66" s="37"/>
      <c r="P66" s="37"/>
      <c r="Q66" s="37"/>
    </row>
    <row r="67" spans="1:17" x14ac:dyDescent="0.2">
      <c r="A67" s="37">
        <v>-1.1637599999999999</v>
      </c>
      <c r="B67" s="37">
        <v>-1.53</v>
      </c>
      <c r="C67" s="37">
        <v>4.58</v>
      </c>
      <c r="D67" s="37">
        <v>9.07</v>
      </c>
      <c r="E67" s="37">
        <v>-48</v>
      </c>
      <c r="F67" s="37"/>
      <c r="G67" s="37"/>
      <c r="H67" s="37">
        <v>5.2699999999999997E-2</v>
      </c>
      <c r="I67" s="37">
        <v>10.6</v>
      </c>
      <c r="J67" s="37">
        <v>10.4</v>
      </c>
      <c r="K67" s="37">
        <v>0.81799999999999995</v>
      </c>
      <c r="N67" s="37"/>
      <c r="O67" s="37"/>
      <c r="P67" s="37"/>
      <c r="Q67" s="37"/>
    </row>
    <row r="68" spans="1:17" x14ac:dyDescent="0.2">
      <c r="A68" s="37">
        <v>-1.6408799999999999</v>
      </c>
      <c r="B68" s="37">
        <v>13.7</v>
      </c>
      <c r="C68" s="37">
        <v>-21.4</v>
      </c>
      <c r="D68" s="37">
        <v>31.3</v>
      </c>
      <c r="E68" s="37">
        <v>-6.78</v>
      </c>
      <c r="F68" s="37"/>
      <c r="G68" s="37"/>
      <c r="H68" s="37">
        <v>3.33</v>
      </c>
      <c r="I68" s="37">
        <v>10.4</v>
      </c>
      <c r="J68" s="37">
        <v>9.89</v>
      </c>
      <c r="K68" s="37">
        <v>4.8499999999999996</v>
      </c>
      <c r="N68" s="37"/>
      <c r="O68" s="37"/>
      <c r="P68" s="37"/>
      <c r="Q68" s="37"/>
    </row>
    <row r="69" spans="1:17" x14ac:dyDescent="0.2">
      <c r="A69" s="37">
        <v>-2.1179999999999999</v>
      </c>
      <c r="B69" s="37">
        <v>6.11</v>
      </c>
      <c r="C69" s="37">
        <v>-35.1</v>
      </c>
      <c r="D69" s="37">
        <v>37.1</v>
      </c>
      <c r="E69" s="37">
        <v>1.1499999999999999</v>
      </c>
      <c r="F69" s="37"/>
      <c r="G69" s="37"/>
      <c r="H69" s="37">
        <v>-4.58</v>
      </c>
      <c r="I69" s="37">
        <v>14.8</v>
      </c>
      <c r="J69" s="37">
        <v>7.88</v>
      </c>
      <c r="K69" s="37">
        <v>3.61</v>
      </c>
      <c r="N69" s="37"/>
      <c r="O69" s="37"/>
      <c r="P69" s="37"/>
      <c r="Q69" s="37"/>
    </row>
    <row r="70" spans="1:17" x14ac:dyDescent="0.2">
      <c r="A70" s="37">
        <v>-2.5951200000000001</v>
      </c>
      <c r="B70" s="37">
        <v>-9.16</v>
      </c>
      <c r="C70" s="37">
        <v>44.3</v>
      </c>
      <c r="D70" s="37">
        <v>-38</v>
      </c>
      <c r="E70" s="37">
        <v>1.67</v>
      </c>
      <c r="F70" s="37"/>
      <c r="G70" s="37"/>
      <c r="H70" s="37">
        <v>4.01</v>
      </c>
      <c r="I70" s="37">
        <v>19.899999999999999</v>
      </c>
      <c r="J70" s="37">
        <v>-3.52</v>
      </c>
      <c r="K70" s="37">
        <v>2.92</v>
      </c>
      <c r="N70" s="37"/>
      <c r="O70" s="37"/>
      <c r="P70" s="37"/>
      <c r="Q70" s="37"/>
    </row>
    <row r="71" spans="1:17" x14ac:dyDescent="0.2">
      <c r="A71" s="37">
        <v>-3.0722399999999999</v>
      </c>
      <c r="B71" s="37">
        <v>-32.1</v>
      </c>
      <c r="C71" s="37">
        <v>-18.3</v>
      </c>
      <c r="D71" s="37">
        <v>7.49</v>
      </c>
      <c r="E71" s="37">
        <v>27.6</v>
      </c>
      <c r="F71" s="37"/>
      <c r="G71" s="37"/>
      <c r="H71" s="37">
        <v>8.34</v>
      </c>
      <c r="I71" s="37">
        <v>13.2</v>
      </c>
      <c r="J71" s="37">
        <v>1.61</v>
      </c>
      <c r="K71" s="37">
        <v>7.76</v>
      </c>
      <c r="N71" s="37"/>
      <c r="O71" s="37"/>
      <c r="P71" s="37"/>
      <c r="Q71" s="37"/>
    </row>
    <row r="72" spans="1:17" x14ac:dyDescent="0.2">
      <c r="A72" s="37">
        <v>-3.5493600000000001</v>
      </c>
      <c r="B72" s="37">
        <v>-41.2</v>
      </c>
      <c r="C72" s="37">
        <v>0</v>
      </c>
      <c r="D72" s="37">
        <v>11.7</v>
      </c>
      <c r="E72" s="37">
        <v>37.6</v>
      </c>
      <c r="F72" s="37"/>
      <c r="G72" s="37"/>
      <c r="H72" s="37">
        <v>4.1100000000000003</v>
      </c>
      <c r="I72" s="37">
        <v>16.8</v>
      </c>
      <c r="J72" s="37">
        <v>5.35</v>
      </c>
      <c r="K72" s="37">
        <v>16.399999999999999</v>
      </c>
      <c r="N72" s="37"/>
      <c r="O72" s="37"/>
      <c r="P72" s="37"/>
      <c r="Q72" s="37"/>
    </row>
    <row r="73" spans="1:17" x14ac:dyDescent="0.2">
      <c r="A73" s="37"/>
      <c r="B73" s="37"/>
      <c r="C73" s="37"/>
      <c r="D73" s="37"/>
      <c r="E73" s="37"/>
      <c r="F73" s="37"/>
      <c r="G73" s="37"/>
      <c r="H73" s="37"/>
      <c r="I73" s="37"/>
      <c r="J73" s="37"/>
      <c r="K73" s="37"/>
      <c r="L73" s="37"/>
      <c r="M73" s="37"/>
      <c r="N73" s="37"/>
      <c r="O73" s="37"/>
      <c r="P73" s="37"/>
      <c r="Q73" s="37"/>
    </row>
    <row r="74" spans="1:17" x14ac:dyDescent="0.2">
      <c r="A74" s="37"/>
      <c r="B74" s="37"/>
      <c r="C74" s="37"/>
      <c r="D74" s="37"/>
      <c r="E74" s="37"/>
      <c r="F74" s="37"/>
      <c r="G74" s="37"/>
      <c r="H74" s="37"/>
      <c r="I74" s="37"/>
      <c r="J74" s="37"/>
      <c r="K74" s="37"/>
      <c r="L74" s="37"/>
      <c r="M74" s="37"/>
      <c r="N74" s="37"/>
      <c r="O74" s="37"/>
      <c r="P74" s="37"/>
      <c r="Q74" s="37"/>
    </row>
    <row r="75" spans="1:17" x14ac:dyDescent="0.2">
      <c r="A75" s="35" t="s">
        <v>5725</v>
      </c>
      <c r="B75" s="92" t="s">
        <v>5522</v>
      </c>
      <c r="C75" s="92"/>
      <c r="D75" s="92"/>
      <c r="E75" s="92"/>
      <c r="F75" s="92"/>
      <c r="G75" s="92"/>
      <c r="H75" s="92" t="s">
        <v>5762</v>
      </c>
      <c r="I75" s="92"/>
      <c r="J75" s="92"/>
      <c r="K75" s="92"/>
      <c r="L75" s="92"/>
      <c r="M75" s="92"/>
    </row>
    <row r="76" spans="1:17" x14ac:dyDescent="0.2">
      <c r="A76" s="37">
        <v>1.6989700000000001</v>
      </c>
      <c r="B76" s="37">
        <v>71.8</v>
      </c>
      <c r="C76" s="37">
        <v>36.909999999999997</v>
      </c>
      <c r="D76" s="37"/>
      <c r="E76" s="37"/>
      <c r="F76" s="37"/>
      <c r="G76" s="37"/>
      <c r="H76" s="37">
        <v>89.65</v>
      </c>
      <c r="I76" s="37">
        <v>89.05</v>
      </c>
      <c r="J76" s="37"/>
      <c r="K76" s="37"/>
      <c r="L76" s="37"/>
      <c r="M76" s="37"/>
    </row>
    <row r="77" spans="1:17" x14ac:dyDescent="0.2">
      <c r="A77" s="37">
        <v>1.221849</v>
      </c>
      <c r="B77" s="37">
        <v>114</v>
      </c>
      <c r="C77" s="37">
        <v>61.9</v>
      </c>
      <c r="D77" s="37"/>
      <c r="E77" s="37"/>
      <c r="F77" s="37"/>
      <c r="G77" s="37"/>
      <c r="H77" s="37">
        <v>87.05</v>
      </c>
      <c r="I77" s="37">
        <v>82.9</v>
      </c>
      <c r="J77" s="37"/>
      <c r="K77" s="37"/>
      <c r="L77" s="37"/>
      <c r="M77" s="37"/>
    </row>
    <row r="78" spans="1:17" x14ac:dyDescent="0.2">
      <c r="A78" s="37">
        <v>0.74472799999999995</v>
      </c>
      <c r="B78" s="37">
        <v>108.4</v>
      </c>
      <c r="C78" s="37">
        <v>51.15</v>
      </c>
      <c r="D78" s="37"/>
      <c r="E78" s="37"/>
      <c r="F78" s="37"/>
      <c r="G78" s="37"/>
      <c r="H78" s="37">
        <v>68.75</v>
      </c>
      <c r="I78" s="37">
        <v>53.65</v>
      </c>
      <c r="J78" s="37"/>
      <c r="K78" s="37"/>
      <c r="L78" s="37"/>
      <c r="M78" s="37"/>
    </row>
    <row r="79" spans="1:17" x14ac:dyDescent="0.2">
      <c r="A79" s="37">
        <v>0.26760600000000001</v>
      </c>
      <c r="B79" s="37">
        <v>128</v>
      </c>
      <c r="C79" s="37">
        <v>90.3</v>
      </c>
      <c r="D79" s="37"/>
      <c r="E79" s="37"/>
      <c r="F79" s="37"/>
      <c r="G79" s="37"/>
      <c r="H79" s="37">
        <v>26.4</v>
      </c>
      <c r="I79" s="37">
        <v>12.45</v>
      </c>
      <c r="J79" s="37"/>
      <c r="K79" s="37"/>
      <c r="L79" s="37"/>
      <c r="M79" s="37"/>
    </row>
    <row r="80" spans="1:17" x14ac:dyDescent="0.2">
      <c r="A80" s="37">
        <v>-0.20952000000000001</v>
      </c>
      <c r="B80" s="37">
        <v>119.5</v>
      </c>
      <c r="C80" s="37">
        <v>91.65</v>
      </c>
      <c r="D80" s="37"/>
      <c r="E80" s="37"/>
      <c r="F80" s="37"/>
      <c r="G80" s="37"/>
      <c r="H80" s="37">
        <v>12.295</v>
      </c>
      <c r="I80" s="37">
        <v>8.4949999999999992</v>
      </c>
      <c r="J80" s="37"/>
      <c r="K80" s="37"/>
      <c r="L80" s="37"/>
      <c r="M80" s="37"/>
    </row>
    <row r="81" spans="1:19" x14ac:dyDescent="0.2">
      <c r="A81" s="37">
        <v>-0.68664000000000003</v>
      </c>
      <c r="B81" s="37">
        <v>116.7</v>
      </c>
      <c r="C81" s="37">
        <v>95.15</v>
      </c>
      <c r="D81" s="37"/>
      <c r="E81" s="37"/>
      <c r="F81" s="37"/>
      <c r="G81" s="37"/>
      <c r="H81" s="37">
        <v>18</v>
      </c>
      <c r="I81" s="37">
        <v>7.375</v>
      </c>
      <c r="J81" s="37"/>
      <c r="K81" s="37"/>
      <c r="L81" s="37"/>
      <c r="M81" s="37"/>
    </row>
    <row r="82" spans="1:19" x14ac:dyDescent="0.2">
      <c r="A82" s="37">
        <v>-1.16374</v>
      </c>
      <c r="B82" s="37">
        <v>102.6</v>
      </c>
      <c r="C82" s="37">
        <v>101</v>
      </c>
      <c r="D82" s="37"/>
      <c r="E82" s="37"/>
      <c r="F82" s="37"/>
      <c r="G82" s="37"/>
      <c r="H82" s="37">
        <v>14.225</v>
      </c>
      <c r="I82" s="37">
        <v>1.0049999999999999</v>
      </c>
      <c r="J82" s="37"/>
      <c r="K82" s="37"/>
      <c r="L82" s="37"/>
      <c r="M82" s="37"/>
    </row>
    <row r="83" spans="1:19" x14ac:dyDescent="0.2">
      <c r="A83" s="37">
        <v>-1.6409199999999999</v>
      </c>
      <c r="B83" s="37">
        <v>57.85</v>
      </c>
      <c r="C83" s="37">
        <v>54.75</v>
      </c>
      <c r="D83" s="37"/>
      <c r="E83" s="37"/>
      <c r="F83" s="37"/>
      <c r="G83" s="37"/>
      <c r="H83" s="37">
        <v>17.899999999999999</v>
      </c>
      <c r="I83" s="37">
        <v>4.4000000000000004</v>
      </c>
      <c r="J83" s="37"/>
      <c r="K83" s="37"/>
      <c r="L83" s="37"/>
      <c r="M83" s="37"/>
    </row>
    <row r="84" spans="1:19" x14ac:dyDescent="0.2">
      <c r="A84" s="37">
        <v>-2.1180500000000002</v>
      </c>
      <c r="B84" s="37">
        <v>-34.75</v>
      </c>
      <c r="C84" s="37">
        <v>16.66</v>
      </c>
      <c r="D84" s="37"/>
      <c r="E84" s="37"/>
      <c r="F84" s="37"/>
      <c r="G84" s="37"/>
      <c r="H84" s="37">
        <v>14.18</v>
      </c>
      <c r="I84" s="37">
        <v>1.89</v>
      </c>
      <c r="J84" s="37"/>
      <c r="K84" s="37"/>
      <c r="L84" s="37"/>
      <c r="M84" s="37"/>
    </row>
    <row r="85" spans="1:19" x14ac:dyDescent="0.2">
      <c r="A85" s="37">
        <v>-2.59517</v>
      </c>
      <c r="B85" s="37">
        <v>13</v>
      </c>
      <c r="C85" s="37">
        <v>27.35</v>
      </c>
      <c r="D85" s="37"/>
      <c r="E85" s="37"/>
      <c r="F85" s="37"/>
      <c r="G85" s="37"/>
      <c r="H85" s="37">
        <v>6.7755000000000001</v>
      </c>
      <c r="I85" s="37">
        <v>-0.73499999999999999</v>
      </c>
      <c r="J85" s="37"/>
      <c r="K85" s="37"/>
      <c r="L85" s="37"/>
      <c r="M85" s="37"/>
    </row>
    <row r="86" spans="1:19" x14ac:dyDescent="0.2">
      <c r="A86" s="37">
        <v>-3.0705800000000001</v>
      </c>
      <c r="B86" s="37">
        <v>-48.8</v>
      </c>
      <c r="C86" s="37">
        <v>16.649999999999999</v>
      </c>
      <c r="D86" s="37"/>
      <c r="E86" s="37"/>
      <c r="F86" s="37"/>
      <c r="G86" s="37"/>
      <c r="H86" s="37">
        <v>7.13</v>
      </c>
      <c r="I86" s="37">
        <v>1.9550000000000001</v>
      </c>
      <c r="J86" s="37"/>
      <c r="K86" s="37"/>
      <c r="L86" s="37"/>
      <c r="M86" s="37"/>
    </row>
    <row r="87" spans="1:19" x14ac:dyDescent="0.2">
      <c r="A87" s="37">
        <v>-3.5528400000000002</v>
      </c>
      <c r="B87" s="37">
        <v>-17.89</v>
      </c>
      <c r="C87" s="37">
        <v>10.7</v>
      </c>
      <c r="D87" s="37"/>
      <c r="E87" s="37"/>
      <c r="F87" s="37"/>
      <c r="G87" s="37"/>
      <c r="H87" s="37">
        <v>8.74</v>
      </c>
      <c r="I87" s="37">
        <v>34.344999999999999</v>
      </c>
      <c r="J87" s="37"/>
      <c r="K87" s="37"/>
      <c r="L87" s="37"/>
      <c r="M87" s="37"/>
    </row>
    <row r="89" spans="1:19" s="15" customFormat="1" x14ac:dyDescent="0.2">
      <c r="A89" s="35" t="s">
        <v>6228</v>
      </c>
      <c r="B89" s="92" t="s">
        <v>5522</v>
      </c>
      <c r="C89" s="92"/>
      <c r="D89" s="92"/>
      <c r="E89" s="92"/>
      <c r="F89" s="92"/>
      <c r="G89" s="92"/>
      <c r="H89" s="92" t="s">
        <v>5762</v>
      </c>
      <c r="I89" s="92"/>
      <c r="J89" s="92"/>
      <c r="K89" s="92"/>
      <c r="L89" s="92"/>
      <c r="M89" s="92"/>
      <c r="N89" s="41"/>
      <c r="O89" s="41"/>
      <c r="P89" s="41"/>
      <c r="Q89" s="41"/>
      <c r="R89" s="41"/>
      <c r="S89" s="41"/>
    </row>
    <row r="90" spans="1:19" x14ac:dyDescent="0.2">
      <c r="A90" s="37">
        <v>1</v>
      </c>
      <c r="B90" s="43">
        <v>14.543329999999999</v>
      </c>
      <c r="C90" s="43">
        <v>14.7</v>
      </c>
      <c r="D90" s="37"/>
      <c r="E90" s="37"/>
      <c r="F90" s="37"/>
      <c r="G90" s="37"/>
      <c r="H90" s="37">
        <v>54.733330000000002</v>
      </c>
      <c r="I90" s="37">
        <v>18.7</v>
      </c>
      <c r="J90" s="37"/>
      <c r="K90" s="37"/>
      <c r="L90" s="37"/>
      <c r="M90" s="37"/>
      <c r="N90" s="37"/>
      <c r="O90" s="37"/>
      <c r="P90" s="37"/>
      <c r="Q90" s="37"/>
      <c r="R90" s="37"/>
      <c r="S90" s="37"/>
    </row>
    <row r="91" spans="1:19" x14ac:dyDescent="0.2">
      <c r="A91" s="37">
        <v>0.52287799999999995</v>
      </c>
      <c r="B91" s="37">
        <v>62.233330000000002</v>
      </c>
      <c r="C91" s="37">
        <v>95.7</v>
      </c>
      <c r="D91" s="37"/>
      <c r="E91" s="37"/>
      <c r="F91" s="37"/>
      <c r="G91" s="37"/>
      <c r="H91" s="37">
        <v>6.2833329999999998</v>
      </c>
      <c r="I91" s="37">
        <v>-2.33</v>
      </c>
      <c r="J91" s="37"/>
      <c r="K91" s="37"/>
      <c r="L91" s="37"/>
      <c r="M91" s="37"/>
      <c r="N91" s="37"/>
      <c r="O91" s="37"/>
      <c r="P91" s="37"/>
      <c r="Q91" s="37"/>
      <c r="R91" s="37"/>
      <c r="S91" s="37"/>
    </row>
    <row r="92" spans="1:19" x14ac:dyDescent="0.2">
      <c r="A92" s="37">
        <v>4.5756999999999999E-2</v>
      </c>
      <c r="B92" s="37">
        <v>60.633330000000001</v>
      </c>
      <c r="C92" s="43"/>
      <c r="D92" s="37"/>
      <c r="E92" s="37"/>
      <c r="F92" s="37"/>
      <c r="G92" s="37"/>
      <c r="H92" s="37">
        <v>-2.6766700000000001</v>
      </c>
      <c r="I92" s="43"/>
      <c r="J92" s="37"/>
      <c r="K92" s="37"/>
      <c r="L92" s="37"/>
      <c r="M92" s="37"/>
      <c r="N92" s="37"/>
      <c r="O92" s="37"/>
      <c r="P92" s="37"/>
      <c r="Q92" s="37"/>
      <c r="R92" s="37"/>
      <c r="S92" s="37"/>
    </row>
    <row r="93" spans="1:19" x14ac:dyDescent="0.2">
      <c r="A93" s="37">
        <v>-0.43136000000000002</v>
      </c>
      <c r="B93" s="37">
        <v>-9.68</v>
      </c>
      <c r="C93" s="37">
        <v>4.5999999999999996</v>
      </c>
      <c r="D93" s="37"/>
      <c r="E93" s="37"/>
      <c r="F93" s="37"/>
      <c r="G93" s="37"/>
      <c r="H93" s="37">
        <v>2.7183329999999999</v>
      </c>
      <c r="I93" s="37">
        <v>-4.13</v>
      </c>
      <c r="J93" s="37"/>
      <c r="K93" s="37"/>
      <c r="L93" s="37"/>
      <c r="M93" s="37"/>
      <c r="N93" s="37"/>
      <c r="O93" s="37"/>
      <c r="P93" s="37"/>
      <c r="Q93" s="37"/>
      <c r="R93" s="37"/>
      <c r="S93" s="37"/>
    </row>
    <row r="94" spans="1:19" x14ac:dyDescent="0.2">
      <c r="A94" s="37">
        <v>-0.90847</v>
      </c>
      <c r="B94" s="37">
        <v>-3.4403299999999999</v>
      </c>
      <c r="C94" s="37">
        <v>-2.15</v>
      </c>
      <c r="D94" s="37"/>
      <c r="E94" s="37"/>
      <c r="F94" s="37"/>
      <c r="G94" s="37"/>
      <c r="H94" s="37">
        <v>2.1</v>
      </c>
      <c r="I94" s="37">
        <v>-3.84</v>
      </c>
      <c r="J94" s="37"/>
      <c r="K94" s="37"/>
      <c r="L94" s="37"/>
      <c r="M94" s="37"/>
      <c r="N94" s="37"/>
      <c r="O94" s="37"/>
      <c r="P94" s="37"/>
      <c r="Q94" s="37"/>
      <c r="R94" s="37"/>
      <c r="S94" s="37"/>
    </row>
    <row r="95" spans="1:19" x14ac:dyDescent="0.2">
      <c r="A95" s="37">
        <v>-1.3856299999999999</v>
      </c>
      <c r="B95" s="37">
        <v>-1.87</v>
      </c>
      <c r="C95" s="37">
        <v>18.100000000000001</v>
      </c>
      <c r="D95" s="37"/>
      <c r="E95" s="37"/>
      <c r="F95" s="37"/>
      <c r="G95" s="37"/>
      <c r="H95" s="37">
        <v>0.36666700000000002</v>
      </c>
      <c r="I95" s="37">
        <v>-2.2200000000000002</v>
      </c>
      <c r="J95" s="37"/>
      <c r="K95" s="37"/>
      <c r="L95" s="37"/>
      <c r="M95" s="37"/>
      <c r="N95" s="37"/>
      <c r="O95" s="37"/>
      <c r="P95" s="37"/>
      <c r="Q95" s="37"/>
      <c r="R95" s="37"/>
      <c r="S95" s="37"/>
    </row>
    <row r="96" spans="1:19" x14ac:dyDescent="0.2">
      <c r="A96" s="37">
        <v>-1.8626499999999999</v>
      </c>
      <c r="B96" s="37">
        <v>-1.1000000000000001</v>
      </c>
      <c r="C96" s="37">
        <v>45.1</v>
      </c>
      <c r="D96" s="37"/>
      <c r="E96" s="37"/>
      <c r="F96" s="37"/>
      <c r="G96" s="37"/>
      <c r="H96" s="37">
        <v>3.1833330000000002</v>
      </c>
      <c r="I96" s="37">
        <v>-3.17</v>
      </c>
      <c r="J96" s="37"/>
      <c r="K96" s="37"/>
      <c r="L96" s="37"/>
      <c r="M96" s="37"/>
      <c r="N96" s="37"/>
      <c r="O96" s="37"/>
      <c r="P96" s="37"/>
      <c r="Q96" s="37"/>
      <c r="R96" s="37"/>
      <c r="S96" s="37"/>
    </row>
    <row r="97" spans="1:19" x14ac:dyDescent="0.2">
      <c r="A97" s="37">
        <v>-2.3400799999999999</v>
      </c>
      <c r="B97" s="37">
        <v>-8.9266699999999997</v>
      </c>
      <c r="C97" s="37">
        <v>-25.8</v>
      </c>
      <c r="D97" s="37"/>
      <c r="E97" s="37"/>
      <c r="F97" s="37"/>
      <c r="G97" s="37"/>
      <c r="H97" s="37">
        <v>-0.35899999999999999</v>
      </c>
      <c r="I97" s="37">
        <v>-7.8</v>
      </c>
      <c r="J97" s="37"/>
      <c r="K97" s="37"/>
      <c r="L97" s="37"/>
      <c r="M97" s="37"/>
      <c r="N97" s="37"/>
      <c r="O97" s="37"/>
      <c r="P97" s="37"/>
      <c r="Q97" s="37"/>
      <c r="R97" s="37"/>
      <c r="S97" s="37"/>
    </row>
  </sheetData>
  <mergeCells count="17">
    <mergeCell ref="B26:G26"/>
    <mergeCell ref="H26:M26"/>
    <mergeCell ref="B60:G60"/>
    <mergeCell ref="H60:M60"/>
    <mergeCell ref="B36:G36"/>
    <mergeCell ref="H36:M36"/>
    <mergeCell ref="B50:G50"/>
    <mergeCell ref="A1:M1"/>
    <mergeCell ref="B2:G2"/>
    <mergeCell ref="H2:M2"/>
    <mergeCell ref="B12:G12"/>
    <mergeCell ref="H12:M12"/>
    <mergeCell ref="H50:M50"/>
    <mergeCell ref="B89:G89"/>
    <mergeCell ref="H89:M89"/>
    <mergeCell ref="B75:G75"/>
    <mergeCell ref="H75:M7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612E4-1878-5B44-A9B3-83DC9490E5BC}">
  <dimension ref="A1:CX23"/>
  <sheetViews>
    <sheetView zoomScale="70" zoomScaleNormal="70" workbookViewId="0">
      <selection activeCell="X36" sqref="A1:XFD1048576"/>
    </sheetView>
  </sheetViews>
  <sheetFormatPr baseColWidth="10" defaultRowHeight="16" x14ac:dyDescent="0.2"/>
  <cols>
    <col min="1" max="1" width="13.5" style="44" bestFit="1" customWidth="1"/>
    <col min="2" max="2" width="7.5" style="44" bestFit="1" customWidth="1"/>
    <col min="3" max="5" width="6.1640625" style="44" bestFit="1" customWidth="1"/>
    <col min="6" max="6" width="6.83203125" style="44" bestFit="1" customWidth="1"/>
    <col min="7" max="17" width="6.1640625" style="44" bestFit="1" customWidth="1"/>
    <col min="18" max="19" width="5.33203125" style="44" bestFit="1" customWidth="1"/>
    <col min="20" max="21" width="6.1640625" style="44" bestFit="1" customWidth="1"/>
    <col min="22" max="23" width="5.33203125" style="44" bestFit="1" customWidth="1"/>
    <col min="24" max="28" width="6.1640625" style="44" bestFit="1" customWidth="1"/>
    <col min="29" max="29" width="5.33203125" style="44" bestFit="1" customWidth="1"/>
    <col min="30" max="32" width="6.1640625" style="44" bestFit="1" customWidth="1"/>
    <col min="33" max="34" width="5.33203125" style="44" bestFit="1" customWidth="1"/>
    <col min="35" max="35" width="6.1640625" style="44" bestFit="1" customWidth="1"/>
    <col min="36" max="36" width="5.33203125" style="44" bestFit="1" customWidth="1"/>
    <col min="37" max="37" width="6.1640625" style="44" bestFit="1" customWidth="1"/>
    <col min="38" max="38" width="5.33203125" style="44" bestFit="1" customWidth="1"/>
    <col min="39" max="40" width="6.1640625" style="44" bestFit="1" customWidth="1"/>
    <col min="41" max="41" width="5.33203125" style="44" bestFit="1" customWidth="1"/>
    <col min="42" max="16384" width="10.83203125" style="44"/>
  </cols>
  <sheetData>
    <row r="1" spans="1:102" x14ac:dyDescent="0.2">
      <c r="A1" s="94" t="s">
        <v>5531</v>
      </c>
      <c r="B1" s="94"/>
      <c r="C1" s="94"/>
      <c r="D1" s="94"/>
      <c r="E1" s="94"/>
      <c r="F1" s="94"/>
      <c r="G1" s="94"/>
      <c r="H1" s="94"/>
      <c r="I1" s="94"/>
      <c r="J1" s="94"/>
      <c r="K1" s="94"/>
      <c r="L1" s="94"/>
      <c r="M1" s="94"/>
      <c r="N1" s="94"/>
      <c r="O1" s="94"/>
      <c r="AD1" s="45"/>
      <c r="AE1" s="45"/>
      <c r="AF1" s="45"/>
      <c r="AG1" s="45"/>
      <c r="AH1" s="45"/>
      <c r="AI1" s="45"/>
      <c r="AJ1" s="45"/>
      <c r="AK1" s="45"/>
      <c r="AL1" s="45"/>
      <c r="AM1" s="45"/>
      <c r="AN1" s="45"/>
      <c r="AO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row>
    <row r="2" spans="1:102" x14ac:dyDescent="0.2">
      <c r="A2" s="46" t="s">
        <v>5509</v>
      </c>
      <c r="B2" s="47">
        <v>4.5700000000000003E-3</v>
      </c>
      <c r="C2" s="47">
        <v>5.0000000000000001E-3</v>
      </c>
      <c r="D2" s="47">
        <v>1.97E-3</v>
      </c>
      <c r="E2" s="47">
        <v>1.97E-3</v>
      </c>
      <c r="F2" s="47">
        <v>1.5100000000000001E-3</v>
      </c>
      <c r="G2" s="47">
        <v>9.4199999999999996E-3</v>
      </c>
      <c r="H2" s="47">
        <v>4.5700000000000003E-3</v>
      </c>
      <c r="I2" s="47">
        <v>4.6699999999999997E-3</v>
      </c>
      <c r="J2" s="47">
        <v>2.6900000000000001E-3</v>
      </c>
      <c r="K2" s="47">
        <v>2.9099999999999998E-3</v>
      </c>
      <c r="L2" s="47">
        <v>4.1700000000000001E-3</v>
      </c>
      <c r="M2" s="47">
        <v>1.5100000000000001E-3</v>
      </c>
      <c r="N2" s="47">
        <v>2.9499999999999999E-3</v>
      </c>
      <c r="O2" s="47"/>
      <c r="AD2" s="47"/>
      <c r="AE2" s="47"/>
      <c r="AF2" s="47"/>
      <c r="AG2" s="47"/>
      <c r="AH2" s="47"/>
      <c r="AI2" s="47"/>
      <c r="AJ2" s="47"/>
      <c r="AK2" s="47"/>
      <c r="AL2" s="47"/>
      <c r="AM2" s="47"/>
      <c r="AN2" s="47"/>
      <c r="AO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row>
    <row r="3" spans="1:102" x14ac:dyDescent="0.2">
      <c r="A3" s="46" t="s">
        <v>5533</v>
      </c>
      <c r="B3" s="47">
        <v>1.42E-3</v>
      </c>
      <c r="C3" s="47">
        <v>6.6499999999999997E-3</v>
      </c>
      <c r="D3" s="47">
        <v>1.5100000000000001E-3</v>
      </c>
      <c r="E3" s="47">
        <v>1.29E-2</v>
      </c>
      <c r="F3" s="47">
        <v>1.1599999999999999E-2</v>
      </c>
      <c r="G3" s="47">
        <v>4.5700000000000003E-3</v>
      </c>
      <c r="H3" s="47">
        <v>2.0699999999999998E-3</v>
      </c>
      <c r="I3" s="47">
        <v>2.7599999999999999E-3</v>
      </c>
      <c r="J3" s="47">
        <v>1.0999999999999999E-2</v>
      </c>
      <c r="K3" s="47">
        <v>1.34E-2</v>
      </c>
      <c r="L3" s="47">
        <v>1.12E-2</v>
      </c>
      <c r="M3" s="47">
        <v>6.9899999999999997E-3</v>
      </c>
      <c r="N3" s="47">
        <v>2.3800000000000002E-3</v>
      </c>
      <c r="O3" s="47">
        <v>4.2500000000000003E-3</v>
      </c>
      <c r="AD3" s="47"/>
      <c r="AE3" s="47"/>
      <c r="AF3" s="47"/>
      <c r="AG3" s="47"/>
      <c r="AH3" s="47"/>
      <c r="AI3" s="47"/>
      <c r="AJ3" s="47"/>
      <c r="AK3" s="47"/>
      <c r="AL3" s="47"/>
      <c r="AM3" s="47"/>
      <c r="AN3" s="47"/>
      <c r="AO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7"/>
    </row>
    <row r="4" spans="1:102" x14ac:dyDescent="0.2">
      <c r="A4" s="46" t="s">
        <v>5510</v>
      </c>
      <c r="B4" s="47">
        <v>1.5100000000000001E-3</v>
      </c>
      <c r="C4" s="47">
        <v>1.5100000000000001E-3</v>
      </c>
      <c r="D4" s="47">
        <v>4.1399999999999996E-3</v>
      </c>
      <c r="E4" s="47">
        <v>2.66E-3</v>
      </c>
      <c r="F4" s="47">
        <v>4.1900000000000001E-3</v>
      </c>
      <c r="G4" s="47">
        <v>8.4899999999999993E-3</v>
      </c>
      <c r="H4" s="47">
        <v>2.6800000000000001E-2</v>
      </c>
      <c r="I4" s="47">
        <v>3.2200000000000002E-3</v>
      </c>
      <c r="J4" s="47">
        <v>2.2499999999999998E-3</v>
      </c>
      <c r="AD4" s="47"/>
      <c r="AE4" s="47"/>
      <c r="AF4" s="47"/>
      <c r="AG4" s="47"/>
      <c r="AH4" s="47"/>
      <c r="AI4" s="47"/>
      <c r="AJ4" s="47"/>
      <c r="AK4" s="47"/>
      <c r="AL4" s="47"/>
      <c r="AM4" s="47"/>
      <c r="AN4" s="47"/>
      <c r="AO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row>
    <row r="5" spans="1:102" x14ac:dyDescent="0.2">
      <c r="A5" s="46" t="s">
        <v>5511</v>
      </c>
      <c r="B5" s="47">
        <v>8.9800000000000001E-5</v>
      </c>
      <c r="C5" s="47">
        <v>3.8899999999999998E-3</v>
      </c>
      <c r="D5" s="47">
        <v>1.47E-3</v>
      </c>
      <c r="E5" s="47">
        <v>5.6600000000000001E-3</v>
      </c>
      <c r="F5" s="47">
        <v>4.28E-4</v>
      </c>
      <c r="G5" s="47"/>
      <c r="H5" s="47"/>
      <c r="I5" s="47"/>
      <c r="J5" s="47"/>
      <c r="L5" s="47"/>
      <c r="M5" s="47"/>
      <c r="N5" s="47"/>
      <c r="AD5" s="47"/>
      <c r="AE5" s="47"/>
      <c r="AF5" s="47"/>
      <c r="AG5" s="47"/>
      <c r="AH5" s="47"/>
      <c r="AI5" s="47"/>
      <c r="AJ5" s="47"/>
      <c r="AK5" s="47"/>
      <c r="AL5" s="47"/>
      <c r="AM5" s="47"/>
      <c r="AN5" s="47"/>
      <c r="AO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row>
    <row r="6" spans="1:102" x14ac:dyDescent="0.2">
      <c r="A6" s="46"/>
      <c r="B6" s="47"/>
      <c r="C6" s="47"/>
      <c r="D6" s="47"/>
      <c r="E6" s="47"/>
      <c r="F6" s="47"/>
      <c r="G6" s="47"/>
      <c r="H6" s="47"/>
      <c r="I6" s="47"/>
      <c r="J6" s="47"/>
      <c r="L6" s="47"/>
      <c r="M6" s="47"/>
      <c r="N6" s="47"/>
      <c r="AD6" s="47"/>
      <c r="AE6" s="47"/>
      <c r="AF6" s="47"/>
      <c r="AG6" s="47"/>
      <c r="AH6" s="47"/>
      <c r="AI6" s="47"/>
      <c r="AJ6" s="47"/>
      <c r="AK6" s="47"/>
      <c r="AL6" s="47"/>
      <c r="AM6" s="47"/>
      <c r="AN6" s="47"/>
      <c r="AO6" s="47"/>
      <c r="AP6" s="47"/>
      <c r="AQ6" s="47"/>
      <c r="AR6" s="47"/>
      <c r="AS6" s="47"/>
      <c r="AT6" s="47"/>
      <c r="AU6" s="47"/>
      <c r="AV6" s="47"/>
      <c r="AW6" s="47"/>
      <c r="AX6" s="47"/>
      <c r="AZ6" s="47"/>
      <c r="BA6" s="47"/>
      <c r="BB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row>
    <row r="7" spans="1:102" x14ac:dyDescent="0.2">
      <c r="A7" s="94" t="s">
        <v>5514</v>
      </c>
      <c r="B7" s="94"/>
      <c r="C7" s="94"/>
      <c r="D7" s="94"/>
      <c r="E7" s="94"/>
      <c r="F7" s="94"/>
      <c r="G7" s="94"/>
      <c r="H7" s="94"/>
      <c r="I7" s="94"/>
      <c r="J7" s="94"/>
      <c r="K7" s="94"/>
      <c r="L7" s="94"/>
      <c r="M7" s="94"/>
      <c r="N7" s="94"/>
      <c r="O7" s="94"/>
      <c r="AD7" s="47"/>
      <c r="AE7" s="47"/>
      <c r="AF7" s="47"/>
      <c r="AG7" s="47"/>
      <c r="AH7" s="47"/>
      <c r="AI7" s="47"/>
      <c r="AJ7" s="47"/>
      <c r="AK7" s="47"/>
      <c r="AL7" s="47"/>
      <c r="AM7" s="47"/>
      <c r="AN7" s="47"/>
      <c r="AO7" s="47"/>
      <c r="AP7" s="47"/>
      <c r="AQ7" s="47"/>
      <c r="AR7" s="47"/>
      <c r="AS7" s="47"/>
      <c r="AT7" s="47"/>
      <c r="AU7" s="47"/>
      <c r="AV7" s="47"/>
      <c r="AW7" s="47"/>
      <c r="AX7" s="47"/>
      <c r="AZ7" s="47"/>
      <c r="BA7" s="47"/>
      <c r="BB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row>
    <row r="8" spans="1:102" x14ac:dyDescent="0.2">
      <c r="A8" s="46" t="s">
        <v>5509</v>
      </c>
      <c r="B8" s="47" t="s">
        <v>5515</v>
      </c>
      <c r="C8" s="47" t="s">
        <v>5515</v>
      </c>
      <c r="D8" s="47" t="s">
        <v>5515</v>
      </c>
      <c r="E8" s="47" t="s">
        <v>5515</v>
      </c>
      <c r="F8" s="47" t="s">
        <v>5515</v>
      </c>
      <c r="G8" s="47" t="s">
        <v>5515</v>
      </c>
      <c r="H8" s="47" t="s">
        <v>5515</v>
      </c>
      <c r="I8" s="47" t="s">
        <v>5515</v>
      </c>
      <c r="J8" s="47" t="s">
        <v>5515</v>
      </c>
      <c r="K8" s="47" t="s">
        <v>5515</v>
      </c>
      <c r="L8" s="47" t="s">
        <v>5515</v>
      </c>
      <c r="M8" s="47" t="s">
        <v>5515</v>
      </c>
      <c r="N8" s="47" t="s">
        <v>5515</v>
      </c>
      <c r="O8" s="47" t="s">
        <v>5515</v>
      </c>
      <c r="AE8" s="47"/>
      <c r="AF8" s="47"/>
      <c r="AG8" s="47"/>
      <c r="AH8" s="47"/>
      <c r="AI8" s="47"/>
      <c r="AJ8" s="47"/>
      <c r="AK8" s="47"/>
      <c r="AL8" s="47"/>
      <c r="AM8" s="47"/>
      <c r="AN8" s="47"/>
      <c r="AO8" s="47"/>
      <c r="AP8" s="47"/>
      <c r="AQ8" s="47"/>
      <c r="AR8" s="47"/>
      <c r="AS8" s="47"/>
      <c r="AT8" s="47"/>
      <c r="AU8" s="47"/>
      <c r="AV8" s="47"/>
      <c r="AW8" s="47"/>
      <c r="AX8" s="47"/>
      <c r="AY8" s="47"/>
      <c r="BA8" s="47"/>
      <c r="BB8" s="47"/>
      <c r="BC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row>
    <row r="9" spans="1:102" x14ac:dyDescent="0.2">
      <c r="A9" s="46" t="s">
        <v>5533</v>
      </c>
      <c r="B9" s="47">
        <v>6.6600000000000001E-3</v>
      </c>
      <c r="C9" s="47">
        <v>1.26E-2</v>
      </c>
      <c r="D9" s="47">
        <v>2.5999999999999999E-2</v>
      </c>
      <c r="E9" s="47">
        <v>7.4499999999999997E-2</v>
      </c>
      <c r="F9" s="47">
        <v>5.11E-2</v>
      </c>
      <c r="G9" s="47">
        <v>1.43E-2</v>
      </c>
      <c r="H9" s="47">
        <v>4.0299999999999997E-3</v>
      </c>
      <c r="I9" s="47">
        <v>1.7100000000000001E-2</v>
      </c>
      <c r="J9" s="47">
        <v>1.2999999999999999E-2</v>
      </c>
      <c r="K9" s="47">
        <v>1.43E-2</v>
      </c>
      <c r="L9" s="47">
        <v>1.37E-2</v>
      </c>
      <c r="M9" s="47">
        <v>0.56000000000000005</v>
      </c>
      <c r="N9" s="47">
        <v>3.4299999999999999E-3</v>
      </c>
      <c r="AE9" s="47"/>
      <c r="AF9" s="47"/>
      <c r="AG9" s="47"/>
      <c r="AH9" s="47"/>
      <c r="AI9" s="47"/>
      <c r="AJ9" s="47"/>
      <c r="AK9" s="47"/>
      <c r="AL9" s="47"/>
      <c r="AM9" s="47"/>
      <c r="AN9" s="47"/>
      <c r="AO9" s="47"/>
      <c r="AP9" s="47"/>
      <c r="AQ9" s="47"/>
      <c r="AR9" s="47"/>
      <c r="AS9" s="47"/>
      <c r="AT9" s="47"/>
      <c r="AU9" s="47"/>
      <c r="AV9" s="47"/>
      <c r="AW9" s="47"/>
      <c r="AX9" s="47"/>
      <c r="AY9" s="47"/>
      <c r="BA9" s="47"/>
      <c r="BB9" s="47"/>
      <c r="BC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row>
    <row r="10" spans="1:102" x14ac:dyDescent="0.2">
      <c r="A10" s="46" t="s">
        <v>5510</v>
      </c>
      <c r="B10" s="47">
        <v>1.5100000000000001E-3</v>
      </c>
      <c r="C10" s="47">
        <v>1.5100000000000001E-3</v>
      </c>
      <c r="D10" s="47">
        <v>8.8100000000000001E-3</v>
      </c>
      <c r="E10" s="47">
        <v>3.2299999999999998E-3</v>
      </c>
      <c r="F10" s="47">
        <v>5.1700000000000001E-3</v>
      </c>
      <c r="G10" s="47">
        <v>1.7999999999999999E-2</v>
      </c>
      <c r="H10" s="47">
        <v>2.5700000000000001E-2</v>
      </c>
      <c r="I10" s="47">
        <v>6.3600000000000002E-3</v>
      </c>
      <c r="J10" s="47"/>
      <c r="AE10" s="47"/>
      <c r="AF10" s="47"/>
      <c r="AG10" s="47"/>
      <c r="AH10" s="47"/>
      <c r="AI10" s="47"/>
      <c r="AJ10" s="47"/>
      <c r="AK10" s="47"/>
      <c r="AL10" s="47"/>
      <c r="AM10" s="47"/>
      <c r="AN10" s="47"/>
      <c r="AO10" s="47"/>
      <c r="AP10" s="47"/>
      <c r="AQ10" s="47"/>
      <c r="AR10" s="47"/>
      <c r="AS10" s="47"/>
      <c r="AT10" s="47"/>
      <c r="AU10" s="47"/>
      <c r="AV10" s="47"/>
      <c r="AW10" s="47"/>
      <c r="AX10" s="47"/>
      <c r="AY10" s="47"/>
      <c r="BA10" s="47"/>
      <c r="BB10" s="47"/>
      <c r="BC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row>
    <row r="11" spans="1:102" x14ac:dyDescent="0.2">
      <c r="A11" s="46" t="s">
        <v>5511</v>
      </c>
      <c r="B11" s="47">
        <v>5.5400000000000002E-4</v>
      </c>
      <c r="C11" s="47">
        <v>2.32E-3</v>
      </c>
      <c r="D11" s="47">
        <v>1.1100000000000001E-3</v>
      </c>
      <c r="E11" s="47">
        <v>2.4499999999999999E-3</v>
      </c>
      <c r="F11" s="47">
        <v>3.8699999999999997E-4</v>
      </c>
      <c r="G11" s="47"/>
      <c r="H11" s="47"/>
      <c r="I11" s="47"/>
      <c r="J11" s="47"/>
      <c r="L11" s="47"/>
      <c r="M11" s="47"/>
      <c r="N11" s="47"/>
      <c r="AE11" s="47"/>
      <c r="AF11" s="47"/>
      <c r="AG11" s="47"/>
      <c r="AH11" s="47"/>
      <c r="AI11" s="47"/>
      <c r="AJ11" s="47"/>
      <c r="AK11" s="47"/>
      <c r="AL11" s="47"/>
      <c r="AM11" s="47"/>
      <c r="AN11" s="47"/>
      <c r="AO11" s="47"/>
      <c r="AP11" s="47"/>
      <c r="AQ11" s="47"/>
      <c r="AR11" s="47"/>
      <c r="AS11" s="47"/>
      <c r="AT11" s="47"/>
      <c r="AU11" s="47"/>
      <c r="AV11" s="47"/>
      <c r="AW11" s="47"/>
      <c r="AX11" s="47"/>
      <c r="AY11" s="47"/>
      <c r="BA11" s="47"/>
      <c r="BB11" s="47"/>
      <c r="BC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row>
    <row r="12" spans="1:102" x14ac:dyDescent="0.2">
      <c r="A12" s="46"/>
      <c r="B12" s="47"/>
      <c r="C12" s="47"/>
      <c r="D12" s="47"/>
      <c r="E12" s="47"/>
      <c r="F12" s="47"/>
      <c r="G12" s="47"/>
      <c r="H12" s="47"/>
      <c r="I12" s="47"/>
      <c r="J12" s="47"/>
      <c r="L12" s="47"/>
      <c r="M12" s="47"/>
      <c r="N12" s="47"/>
      <c r="AD12" s="47"/>
      <c r="AE12" s="47"/>
      <c r="AF12" s="47"/>
      <c r="AG12" s="47"/>
      <c r="AH12" s="47"/>
      <c r="AI12" s="47"/>
      <c r="AJ12" s="47"/>
      <c r="AK12" s="47"/>
      <c r="AL12" s="47"/>
      <c r="AM12" s="47"/>
      <c r="AN12" s="47"/>
      <c r="AO12" s="47"/>
      <c r="AP12" s="47"/>
      <c r="AQ12" s="47"/>
      <c r="AR12" s="47"/>
      <c r="AS12" s="47"/>
      <c r="AT12" s="47"/>
      <c r="AU12" s="47"/>
      <c r="AV12" s="47"/>
      <c r="AW12" s="47"/>
      <c r="AX12" s="47"/>
      <c r="AZ12" s="47"/>
      <c r="BA12" s="47"/>
      <c r="BB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row>
    <row r="13" spans="1:102" x14ac:dyDescent="0.2">
      <c r="A13" s="94" t="s">
        <v>5532</v>
      </c>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CD13" s="48"/>
      <c r="CE13" s="48"/>
      <c r="CF13" s="48"/>
      <c r="CG13" s="48"/>
      <c r="CH13" s="48"/>
      <c r="CI13" s="48"/>
      <c r="CJ13" s="48"/>
      <c r="CK13" s="48"/>
      <c r="CL13" s="48"/>
      <c r="CM13" s="48"/>
    </row>
    <row r="14" spans="1:102" x14ac:dyDescent="0.2">
      <c r="A14" s="46" t="s">
        <v>5509</v>
      </c>
      <c r="B14" s="47" t="s">
        <v>5515</v>
      </c>
      <c r="C14" s="47" t="s">
        <v>5515</v>
      </c>
      <c r="D14" s="47" t="s">
        <v>5515</v>
      </c>
      <c r="E14" s="47" t="s">
        <v>5515</v>
      </c>
      <c r="F14" s="47" t="s">
        <v>5515</v>
      </c>
      <c r="G14" s="47" t="s">
        <v>5515</v>
      </c>
      <c r="H14" s="47" t="s">
        <v>5515</v>
      </c>
      <c r="I14" s="47" t="s">
        <v>5515</v>
      </c>
      <c r="J14" s="47" t="s">
        <v>5515</v>
      </c>
      <c r="K14" s="47" t="s">
        <v>5515</v>
      </c>
      <c r="L14" s="47" t="s">
        <v>5515</v>
      </c>
      <c r="M14" s="47" t="s">
        <v>5515</v>
      </c>
      <c r="N14" s="47" t="s">
        <v>5515</v>
      </c>
      <c r="O14" s="47" t="s">
        <v>5515</v>
      </c>
      <c r="P14" s="47" t="s">
        <v>5515</v>
      </c>
      <c r="Q14" s="47" t="s">
        <v>5515</v>
      </c>
      <c r="R14" s="47" t="s">
        <v>5515</v>
      </c>
      <c r="S14" s="47" t="s">
        <v>5515</v>
      </c>
      <c r="T14" s="47" t="s">
        <v>5515</v>
      </c>
      <c r="U14" s="47" t="s">
        <v>5515</v>
      </c>
      <c r="V14" s="47" t="s">
        <v>5515</v>
      </c>
      <c r="W14" s="47" t="s">
        <v>5515</v>
      </c>
      <c r="X14" s="47" t="s">
        <v>5515</v>
      </c>
      <c r="Y14" s="47" t="s">
        <v>5515</v>
      </c>
      <c r="Z14" s="47" t="s">
        <v>5515</v>
      </c>
      <c r="AA14" s="47" t="s">
        <v>5515</v>
      </c>
      <c r="AB14" s="47" t="s">
        <v>5515</v>
      </c>
      <c r="AC14" s="47" t="s">
        <v>5515</v>
      </c>
      <c r="AD14" s="47" t="s">
        <v>5515</v>
      </c>
      <c r="AE14" s="47" t="s">
        <v>5515</v>
      </c>
      <c r="AF14" s="47" t="s">
        <v>5515</v>
      </c>
      <c r="AG14" s="47" t="s">
        <v>5515</v>
      </c>
      <c r="AH14" s="47" t="s">
        <v>5515</v>
      </c>
      <c r="AI14" s="47" t="s">
        <v>5515</v>
      </c>
      <c r="CF14" s="47"/>
      <c r="CG14" s="47"/>
      <c r="CH14" s="47"/>
      <c r="CI14" s="47"/>
      <c r="CJ14" s="47"/>
      <c r="CK14" s="47"/>
      <c r="CL14" s="47"/>
      <c r="CM14" s="47"/>
    </row>
    <row r="15" spans="1:102" x14ac:dyDescent="0.2">
      <c r="A15" s="46" t="s">
        <v>5533</v>
      </c>
      <c r="B15" s="47">
        <v>3.1099999999999999E-3</v>
      </c>
      <c r="C15" s="47">
        <v>1.17E-2</v>
      </c>
      <c r="D15" s="47">
        <v>2.47E-2</v>
      </c>
      <c r="E15" s="47">
        <v>1.6199999999999999E-2</v>
      </c>
      <c r="F15" s="47">
        <v>1.7999999999999999E-2</v>
      </c>
      <c r="G15" s="47">
        <v>1.52E-2</v>
      </c>
      <c r="H15" s="47">
        <v>1.52E-2</v>
      </c>
      <c r="I15" s="47">
        <v>1.4999999999999999E-2</v>
      </c>
      <c r="J15" s="47">
        <v>4.3799999999999999E-2</v>
      </c>
      <c r="K15" s="47">
        <v>4.7200000000000002E-3</v>
      </c>
      <c r="L15" s="47">
        <v>1.04E-2</v>
      </c>
      <c r="M15" s="47">
        <v>7.7099999999999998E-3</v>
      </c>
      <c r="N15" s="47">
        <v>2.32E-3</v>
      </c>
      <c r="O15" s="47">
        <v>9.3900000000000008E-3</v>
      </c>
      <c r="P15" s="47">
        <v>6.2700000000000004E-3</v>
      </c>
      <c r="Q15" s="47">
        <v>4.1599999999999996E-3</v>
      </c>
      <c r="R15" s="47">
        <v>1.5E-3</v>
      </c>
      <c r="S15" s="47">
        <v>1.1599999999999999E-2</v>
      </c>
      <c r="T15" s="47">
        <v>1.92E-3</v>
      </c>
      <c r="U15" s="47">
        <v>4.3299999999999996E-3</v>
      </c>
      <c r="V15" s="47">
        <v>1.95E-2</v>
      </c>
      <c r="W15" s="47">
        <v>1.0800000000000001E-2</v>
      </c>
      <c r="X15" s="47">
        <v>5.6600000000000001E-3</v>
      </c>
      <c r="Y15" s="47">
        <v>1.92E-3</v>
      </c>
      <c r="Z15" s="47">
        <v>5.4299999999999999E-3</v>
      </c>
      <c r="AA15" s="47">
        <v>2.0000000000000002E-5</v>
      </c>
      <c r="AB15" s="47">
        <v>8.09E-3</v>
      </c>
      <c r="AC15" s="47">
        <v>2.58E-2</v>
      </c>
      <c r="AD15" s="47">
        <v>9.7699999999999992E-3</v>
      </c>
      <c r="AE15" s="47">
        <v>6.1900000000000002E-3</v>
      </c>
      <c r="AF15" s="47">
        <v>2.0000000000000002E-5</v>
      </c>
      <c r="AG15" s="47">
        <v>2.35E-2</v>
      </c>
      <c r="AH15" s="47">
        <v>3.8600000000000002E-2</v>
      </c>
      <c r="AI15" s="47">
        <v>1.55E-2</v>
      </c>
      <c r="AJ15" s="47">
        <v>2.87E-2</v>
      </c>
      <c r="AK15" s="47">
        <v>1.3299999999999999E-2</v>
      </c>
      <c r="AL15" s="47">
        <v>1.15E-2</v>
      </c>
      <c r="AM15" s="47">
        <v>6.79E-3</v>
      </c>
      <c r="AN15" s="47">
        <v>4.5700000000000003E-3</v>
      </c>
      <c r="AO15" s="47">
        <v>4.07E-2</v>
      </c>
      <c r="CF15" s="47"/>
      <c r="CG15" s="47"/>
      <c r="CH15" s="47"/>
      <c r="CI15" s="47"/>
      <c r="CJ15" s="47"/>
      <c r="CK15" s="47"/>
      <c r="CL15" s="47"/>
      <c r="CM15" s="47"/>
    </row>
    <row r="16" spans="1:102" x14ac:dyDescent="0.2">
      <c r="A16" s="46" t="s">
        <v>5510</v>
      </c>
      <c r="B16" s="47">
        <v>2.5799999999999998E-3</v>
      </c>
      <c r="C16" s="47">
        <v>3.4000000000000002E-2</v>
      </c>
      <c r="D16" s="47">
        <v>4.8800000000000003E-2</v>
      </c>
      <c r="E16" s="47">
        <v>2.3400000000000001E-2</v>
      </c>
      <c r="F16" s="47">
        <v>4.0300000000000002E-2</v>
      </c>
      <c r="G16" s="47">
        <v>4.0500000000000001E-2</v>
      </c>
      <c r="H16" s="47">
        <v>4.0500000000000001E-2</v>
      </c>
      <c r="I16" s="47">
        <v>9.7500000000000003E-2</v>
      </c>
      <c r="J16" s="47">
        <v>6.8099999999999994E-2</v>
      </c>
      <c r="K16" s="47">
        <v>4.6600000000000001E-3</v>
      </c>
      <c r="L16" s="47">
        <v>9.6500000000000006E-3</v>
      </c>
      <c r="M16" s="47">
        <v>9.3500000000000007E-3</v>
      </c>
      <c r="N16" s="47">
        <v>1.5100000000000001E-3</v>
      </c>
      <c r="O16" s="47">
        <v>1.34E-2</v>
      </c>
      <c r="P16" s="47">
        <v>7.8399999999999997E-3</v>
      </c>
      <c r="Q16" s="47">
        <v>8.9899999999999997E-3</v>
      </c>
      <c r="R16" s="47">
        <v>4.1999999999999997E-3</v>
      </c>
      <c r="S16" s="47">
        <v>4.02E-2</v>
      </c>
      <c r="T16" s="47">
        <v>5.1000000000000004E-3</v>
      </c>
      <c r="U16" s="47">
        <v>3.32E-3</v>
      </c>
      <c r="V16" s="47">
        <v>1.7999999999999999E-2</v>
      </c>
      <c r="W16" s="47">
        <v>1.26E-2</v>
      </c>
      <c r="X16" s="47">
        <v>2.04</v>
      </c>
      <c r="Y16" s="47">
        <v>1.08E-3</v>
      </c>
      <c r="Z16" s="47">
        <v>1.72E-2</v>
      </c>
      <c r="AA16" s="47">
        <v>7.5100000000000002E-3</v>
      </c>
      <c r="AB16" s="47">
        <v>4.5300000000000002E-3</v>
      </c>
      <c r="AC16" s="47">
        <v>2.1999999999999999E-2</v>
      </c>
      <c r="AD16" s="47">
        <v>1.2E-2</v>
      </c>
      <c r="AE16" s="47">
        <v>1.5100000000000001E-3</v>
      </c>
      <c r="AF16" s="47">
        <v>2.8500000000000001E-2</v>
      </c>
      <c r="AG16" s="47">
        <v>2.0199999999999999E-2</v>
      </c>
      <c r="AH16" s="47">
        <v>3.9899999999999998E-2</v>
      </c>
      <c r="AI16" s="47">
        <v>9.4900000000000002E-3</v>
      </c>
      <c r="AJ16" s="47">
        <v>1.14E-2</v>
      </c>
      <c r="AK16" s="47">
        <v>8.1499999999999993E-3</v>
      </c>
      <c r="AL16" s="47">
        <v>1.15E-2</v>
      </c>
      <c r="AM16" s="47"/>
      <c r="AN16" s="47"/>
      <c r="AO16" s="47"/>
      <c r="CD16" s="47"/>
      <c r="CE16" s="47"/>
      <c r="CF16" s="47"/>
      <c r="CG16" s="47"/>
      <c r="CH16" s="47"/>
      <c r="CI16" s="47"/>
      <c r="CJ16" s="47"/>
      <c r="CK16" s="47"/>
      <c r="CL16" s="47"/>
      <c r="CM16" s="47"/>
    </row>
    <row r="17" spans="1:91" x14ac:dyDescent="0.2">
      <c r="A17" s="46" t="s">
        <v>5511</v>
      </c>
      <c r="B17" s="47">
        <v>1.3999999999999999E-4</v>
      </c>
      <c r="C17" s="47">
        <v>4.5700000000000003E-3</v>
      </c>
      <c r="D17" s="47">
        <v>7.77E-3</v>
      </c>
      <c r="E17" s="47">
        <v>3.4399999999999999E-3</v>
      </c>
      <c r="F17" s="47">
        <v>2.7399999999999998E-3</v>
      </c>
      <c r="G17" s="47">
        <v>9.0900000000000009E-3</v>
      </c>
      <c r="H17" s="47">
        <v>9.0900000000000009E-3</v>
      </c>
      <c r="I17" s="47">
        <v>3.6499999999999998E-2</v>
      </c>
      <c r="J17" s="47">
        <v>3.3600000000000001E-3</v>
      </c>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CD17" s="47"/>
      <c r="CE17" s="47"/>
      <c r="CF17" s="47"/>
      <c r="CG17" s="47"/>
      <c r="CH17" s="47"/>
      <c r="CI17" s="47"/>
      <c r="CJ17" s="47"/>
      <c r="CK17" s="47"/>
      <c r="CL17" s="47"/>
      <c r="CM17" s="47"/>
    </row>
    <row r="19" spans="1:91" x14ac:dyDescent="0.2">
      <c r="A19" s="94" t="s">
        <v>5516</v>
      </c>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row>
    <row r="20" spans="1:91" x14ac:dyDescent="0.2">
      <c r="A20" s="46" t="s">
        <v>5509</v>
      </c>
      <c r="B20" s="47" t="s">
        <v>5515</v>
      </c>
      <c r="C20" s="47" t="s">
        <v>5515</v>
      </c>
      <c r="D20" s="47" t="s">
        <v>5515</v>
      </c>
      <c r="E20" s="47" t="s">
        <v>5515</v>
      </c>
      <c r="F20" s="47" t="s">
        <v>5515</v>
      </c>
      <c r="G20" s="47" t="s">
        <v>5515</v>
      </c>
      <c r="H20" s="47" t="s">
        <v>5515</v>
      </c>
      <c r="I20" s="47" t="s">
        <v>5515</v>
      </c>
      <c r="J20" s="47" t="s">
        <v>5515</v>
      </c>
      <c r="K20" s="47" t="s">
        <v>5515</v>
      </c>
      <c r="L20" s="47" t="s">
        <v>5515</v>
      </c>
      <c r="M20" s="47" t="s">
        <v>5515</v>
      </c>
      <c r="N20" s="47" t="s">
        <v>5515</v>
      </c>
      <c r="O20" s="47" t="s">
        <v>5515</v>
      </c>
      <c r="P20" s="47" t="s">
        <v>5515</v>
      </c>
      <c r="Q20" s="47" t="s">
        <v>5515</v>
      </c>
      <c r="R20" s="47" t="s">
        <v>5515</v>
      </c>
      <c r="S20" s="47" t="s">
        <v>5515</v>
      </c>
      <c r="T20" s="47" t="s">
        <v>5515</v>
      </c>
      <c r="U20" s="47" t="s">
        <v>5515</v>
      </c>
      <c r="V20" s="47" t="s">
        <v>5515</v>
      </c>
      <c r="W20" s="47" t="s">
        <v>5515</v>
      </c>
      <c r="X20" s="47" t="s">
        <v>5515</v>
      </c>
      <c r="Y20" s="47" t="s">
        <v>5515</v>
      </c>
      <c r="Z20" s="47" t="s">
        <v>5515</v>
      </c>
      <c r="AA20" s="47" t="s">
        <v>5515</v>
      </c>
      <c r="AB20" s="47" t="s">
        <v>5515</v>
      </c>
      <c r="AC20" s="47" t="s">
        <v>5515</v>
      </c>
      <c r="AD20" s="47" t="s">
        <v>5515</v>
      </c>
      <c r="AE20" s="47" t="s">
        <v>5515</v>
      </c>
      <c r="AF20" s="47" t="s">
        <v>5515</v>
      </c>
      <c r="AG20" s="47" t="s">
        <v>5515</v>
      </c>
      <c r="AH20" s="47" t="s">
        <v>5515</v>
      </c>
      <c r="AI20" s="47" t="s">
        <v>5515</v>
      </c>
    </row>
    <row r="21" spans="1:91" x14ac:dyDescent="0.2">
      <c r="A21" s="46" t="s">
        <v>5533</v>
      </c>
      <c r="B21" s="47" t="s">
        <v>5515</v>
      </c>
      <c r="C21" s="47" t="s">
        <v>5515</v>
      </c>
      <c r="D21" s="47" t="s">
        <v>5515</v>
      </c>
      <c r="E21" s="47" t="s">
        <v>5515</v>
      </c>
      <c r="F21" s="47" t="s">
        <v>5515</v>
      </c>
      <c r="G21" s="47" t="s">
        <v>5515</v>
      </c>
      <c r="H21" s="47" t="s">
        <v>5515</v>
      </c>
      <c r="I21" s="47" t="s">
        <v>5515</v>
      </c>
      <c r="J21" s="47" t="s">
        <v>5515</v>
      </c>
      <c r="K21" s="47" t="s">
        <v>5515</v>
      </c>
      <c r="L21" s="47" t="s">
        <v>5515</v>
      </c>
      <c r="M21" s="47" t="s">
        <v>5515</v>
      </c>
      <c r="N21" s="47" t="s">
        <v>5515</v>
      </c>
      <c r="O21" s="47" t="s">
        <v>5515</v>
      </c>
      <c r="P21" s="47" t="s">
        <v>5515</v>
      </c>
      <c r="Q21" s="47" t="s">
        <v>5515</v>
      </c>
      <c r="R21" s="47" t="s">
        <v>5515</v>
      </c>
      <c r="S21" s="47" t="s">
        <v>5515</v>
      </c>
      <c r="T21" s="47" t="s">
        <v>5515</v>
      </c>
      <c r="U21" s="47" t="s">
        <v>5515</v>
      </c>
      <c r="V21" s="47" t="s">
        <v>5515</v>
      </c>
      <c r="W21" s="47" t="s">
        <v>5515</v>
      </c>
      <c r="X21" s="47" t="s">
        <v>5515</v>
      </c>
      <c r="Y21" s="47" t="s">
        <v>5515</v>
      </c>
      <c r="Z21" s="47" t="s">
        <v>5515</v>
      </c>
      <c r="AA21" s="47" t="s">
        <v>5515</v>
      </c>
      <c r="AB21" s="47" t="s">
        <v>5515</v>
      </c>
      <c r="AC21" s="47" t="s">
        <v>5515</v>
      </c>
      <c r="AD21" s="47" t="s">
        <v>5515</v>
      </c>
      <c r="AE21" s="47" t="s">
        <v>5515</v>
      </c>
      <c r="AF21" s="47" t="s">
        <v>5515</v>
      </c>
      <c r="AG21" s="47" t="s">
        <v>5515</v>
      </c>
      <c r="AH21" s="47" t="s">
        <v>5515</v>
      </c>
      <c r="AI21" s="47" t="s">
        <v>5515</v>
      </c>
      <c r="AJ21" s="47" t="s">
        <v>5515</v>
      </c>
      <c r="AK21" s="47" t="s">
        <v>5515</v>
      </c>
      <c r="AL21" s="47" t="s">
        <v>5515</v>
      </c>
      <c r="AM21" s="47" t="s">
        <v>5515</v>
      </c>
      <c r="AN21" s="47" t="s">
        <v>5515</v>
      </c>
      <c r="AO21" s="47" t="s">
        <v>5515</v>
      </c>
    </row>
    <row r="22" spans="1:91" x14ac:dyDescent="0.2">
      <c r="A22" s="46" t="s">
        <v>5510</v>
      </c>
      <c r="B22" s="47">
        <v>3.7900000000000003E-2</v>
      </c>
      <c r="C22" s="47">
        <v>0.39800000000000002</v>
      </c>
      <c r="D22" s="47">
        <v>1.3</v>
      </c>
      <c r="E22" s="47">
        <v>0.79900000000000004</v>
      </c>
      <c r="F22" s="47">
        <v>0.66200000000000003</v>
      </c>
      <c r="G22" s="47">
        <v>1.37</v>
      </c>
      <c r="H22" s="47">
        <v>1.37</v>
      </c>
      <c r="I22" s="47">
        <v>1.1100000000000001</v>
      </c>
      <c r="J22" s="47">
        <v>3.3</v>
      </c>
      <c r="K22" s="47">
        <v>5.5199999999999999E-2</v>
      </c>
      <c r="L22" s="47">
        <v>7.1300000000000002E-2</v>
      </c>
      <c r="M22" s="47">
        <v>7.3599999999999999E-2</v>
      </c>
      <c r="N22" s="47">
        <v>8.3699999999999997E-2</v>
      </c>
      <c r="O22" s="47">
        <v>0.109</v>
      </c>
      <c r="P22" s="47">
        <v>0.151</v>
      </c>
      <c r="Q22" s="47">
        <v>0.17599999999999999</v>
      </c>
      <c r="R22" s="47">
        <v>0.17899999999999999</v>
      </c>
      <c r="S22" s="47">
        <v>0.32100000000000001</v>
      </c>
      <c r="T22" s="47">
        <v>0.373</v>
      </c>
      <c r="U22" s="47">
        <v>0.38</v>
      </c>
      <c r="V22" s="47">
        <v>0.48699999999999999</v>
      </c>
      <c r="W22" s="47">
        <v>0.50800000000000001</v>
      </c>
      <c r="X22" s="47">
        <v>0.55200000000000005</v>
      </c>
      <c r="Y22" s="47">
        <v>0.58499999999999996</v>
      </c>
      <c r="Z22" s="47">
        <v>1</v>
      </c>
      <c r="AA22" s="47">
        <v>1.07</v>
      </c>
      <c r="AB22" s="47">
        <v>1.21</v>
      </c>
      <c r="AC22" s="47">
        <v>1.41</v>
      </c>
      <c r="AD22" s="47">
        <v>1.78</v>
      </c>
      <c r="AE22" s="47">
        <v>3.24</v>
      </c>
      <c r="AF22" s="47" t="s">
        <v>5515</v>
      </c>
      <c r="AG22" s="47" t="s">
        <v>5515</v>
      </c>
      <c r="AH22" s="47" t="s">
        <v>5515</v>
      </c>
      <c r="AI22" s="47" t="s">
        <v>5515</v>
      </c>
      <c r="AJ22" s="47" t="s">
        <v>5515</v>
      </c>
      <c r="AK22" s="47" t="s">
        <v>5515</v>
      </c>
      <c r="AL22" s="47"/>
      <c r="AM22" s="47"/>
      <c r="AN22" s="47"/>
      <c r="AO22" s="47"/>
    </row>
    <row r="23" spans="1:91" x14ac:dyDescent="0.2">
      <c r="A23" s="46" t="s">
        <v>5511</v>
      </c>
      <c r="B23" s="47">
        <v>4.5800000000000002E-4</v>
      </c>
      <c r="C23" s="47">
        <v>4.5700000000000003E-3</v>
      </c>
      <c r="D23" s="47">
        <v>1.2E-2</v>
      </c>
      <c r="E23" s="47">
        <v>1.52E-2</v>
      </c>
      <c r="F23" s="47">
        <v>2.1000000000000001E-2</v>
      </c>
      <c r="G23" s="47">
        <v>2.4899999999999999E-2</v>
      </c>
      <c r="H23" s="47">
        <v>2.4899999999999999E-2</v>
      </c>
      <c r="I23" s="47">
        <v>3.4700000000000002E-2</v>
      </c>
      <c r="J23" s="47">
        <v>6.0400000000000002E-2</v>
      </c>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row>
  </sheetData>
  <mergeCells count="4">
    <mergeCell ref="A1:O1"/>
    <mergeCell ref="A7:O7"/>
    <mergeCell ref="A13:AO13"/>
    <mergeCell ref="A19:AO19"/>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CF397-6A11-7D4B-89F7-0168BC3EC477}">
  <dimension ref="A1:Z65"/>
  <sheetViews>
    <sheetView zoomScale="70" zoomScaleNormal="70" workbookViewId="0">
      <selection activeCell="AB17" sqref="AB17"/>
    </sheetView>
  </sheetViews>
  <sheetFormatPr baseColWidth="10" defaultRowHeight="16" x14ac:dyDescent="0.2"/>
  <cols>
    <col min="1" max="1" width="44.5" style="20" bestFit="1" customWidth="1"/>
    <col min="2" max="2" width="6.5" style="20" bestFit="1" customWidth="1"/>
    <col min="3" max="3" width="7.6640625" style="20" bestFit="1" customWidth="1"/>
    <col min="4" max="5" width="6.5" style="20" bestFit="1" customWidth="1"/>
    <col min="6" max="6" width="8.1640625" style="20" bestFit="1" customWidth="1"/>
    <col min="7" max="8" width="6.5" style="20" bestFit="1" customWidth="1"/>
    <col min="9" max="9" width="7" style="20" bestFit="1" customWidth="1"/>
    <col min="10" max="10" width="6.5" style="20" bestFit="1" customWidth="1"/>
    <col min="11" max="11" width="7" style="20" bestFit="1" customWidth="1"/>
    <col min="12" max="14" width="6.5" style="20" bestFit="1" customWidth="1"/>
    <col min="15" max="15" width="7" style="20" bestFit="1" customWidth="1"/>
    <col min="16" max="16" width="6.5" style="20" bestFit="1" customWidth="1"/>
    <col min="17" max="17" width="7" style="20" bestFit="1" customWidth="1"/>
    <col min="18" max="18" width="6.5" style="20" bestFit="1" customWidth="1"/>
    <col min="19" max="19" width="7" style="20" bestFit="1" customWidth="1"/>
    <col min="20" max="20" width="7.6640625" style="20" bestFit="1" customWidth="1"/>
    <col min="21" max="22" width="7" style="20" bestFit="1" customWidth="1"/>
    <col min="23" max="23" width="7.6640625" style="20" bestFit="1" customWidth="1"/>
    <col min="24" max="24" width="7" style="20" bestFit="1" customWidth="1"/>
    <col min="25" max="25" width="7.6640625" style="20" bestFit="1" customWidth="1"/>
    <col min="26" max="16384" width="10.83203125" style="20"/>
  </cols>
  <sheetData>
    <row r="1" spans="1:26" ht="16" customHeight="1" x14ac:dyDescent="0.2">
      <c r="A1" s="95" t="s">
        <v>6327</v>
      </c>
      <c r="B1" s="95"/>
      <c r="C1" s="95"/>
      <c r="D1" s="95"/>
      <c r="E1" s="95"/>
      <c r="F1" s="95"/>
      <c r="G1" s="95"/>
      <c r="H1" s="95"/>
      <c r="I1" s="95"/>
      <c r="J1" s="95"/>
      <c r="K1" s="95"/>
      <c r="L1" s="95"/>
      <c r="M1" s="95"/>
      <c r="N1" s="95"/>
      <c r="O1" s="95"/>
      <c r="P1" s="95"/>
      <c r="Q1" s="95"/>
      <c r="R1" s="95"/>
      <c r="S1" s="95"/>
      <c r="T1" s="95"/>
      <c r="U1" s="95"/>
      <c r="V1" s="95"/>
      <c r="W1" s="95"/>
      <c r="X1" s="95"/>
      <c r="Y1" s="95"/>
      <c r="Z1" s="82"/>
    </row>
    <row r="2" spans="1:26" ht="19" customHeight="1" x14ac:dyDescent="0.2">
      <c r="A2" s="95"/>
      <c r="B2" s="95"/>
      <c r="C2" s="95"/>
      <c r="D2" s="95"/>
      <c r="E2" s="95"/>
      <c r="F2" s="95"/>
      <c r="G2" s="95"/>
      <c r="H2" s="95"/>
      <c r="I2" s="95"/>
      <c r="J2" s="95"/>
      <c r="K2" s="95"/>
      <c r="L2" s="95"/>
      <c r="M2" s="95"/>
      <c r="N2" s="95"/>
      <c r="O2" s="95"/>
      <c r="P2" s="95"/>
      <c r="Q2" s="95"/>
      <c r="R2" s="95"/>
      <c r="S2" s="95"/>
      <c r="T2" s="95"/>
      <c r="U2" s="95"/>
      <c r="V2" s="95"/>
      <c r="W2" s="95"/>
      <c r="X2" s="95"/>
      <c r="Y2" s="95"/>
      <c r="Z2" s="82"/>
    </row>
    <row r="3" spans="1:26" x14ac:dyDescent="0.2">
      <c r="A3" s="35" t="s">
        <v>5520</v>
      </c>
      <c r="B3" s="92" t="s">
        <v>5521</v>
      </c>
      <c r="C3" s="92"/>
      <c r="D3" s="92"/>
      <c r="E3" s="92"/>
      <c r="F3" s="92"/>
      <c r="G3" s="92"/>
      <c r="H3" s="92"/>
      <c r="I3" s="92"/>
      <c r="J3" s="92" t="s">
        <v>5522</v>
      </c>
      <c r="K3" s="92"/>
      <c r="L3" s="92"/>
      <c r="M3" s="92"/>
      <c r="N3" s="92"/>
      <c r="O3" s="92"/>
      <c r="P3" s="92"/>
      <c r="Q3" s="92"/>
      <c r="R3" s="92" t="s">
        <v>5762</v>
      </c>
      <c r="S3" s="92"/>
      <c r="T3" s="92"/>
      <c r="U3" s="92"/>
      <c r="V3" s="92"/>
      <c r="W3" s="92"/>
      <c r="X3" s="92"/>
      <c r="Y3" s="92"/>
    </row>
    <row r="4" spans="1:26" x14ac:dyDescent="0.2">
      <c r="A4" s="37">
        <v>1</v>
      </c>
      <c r="B4" s="37">
        <v>88.9</v>
      </c>
      <c r="C4" s="37">
        <v>92.2</v>
      </c>
      <c r="D4" s="37">
        <v>92</v>
      </c>
      <c r="E4" s="37">
        <v>79.3</v>
      </c>
      <c r="F4" s="37">
        <v>100</v>
      </c>
      <c r="G4" s="37">
        <v>74.599999999999994</v>
      </c>
      <c r="H4" s="37">
        <v>34.5</v>
      </c>
      <c r="I4" s="37">
        <v>31.5</v>
      </c>
      <c r="J4" s="37">
        <v>76</v>
      </c>
      <c r="K4" s="37">
        <v>53.7</v>
      </c>
      <c r="L4" s="37">
        <v>66.8</v>
      </c>
      <c r="M4" s="37">
        <v>-21.8</v>
      </c>
      <c r="N4" s="37">
        <v>77.5</v>
      </c>
      <c r="O4" s="37">
        <v>77.5</v>
      </c>
      <c r="P4" s="37">
        <v>54.9</v>
      </c>
      <c r="Q4" s="37">
        <v>67.8</v>
      </c>
      <c r="R4" s="37">
        <v>57.3</v>
      </c>
      <c r="S4" s="37">
        <v>34.799999999999997</v>
      </c>
      <c r="T4" s="37">
        <v>6.79</v>
      </c>
      <c r="U4" s="37">
        <v>-22</v>
      </c>
      <c r="V4" s="37">
        <v>-11.5</v>
      </c>
      <c r="W4" s="37">
        <v>1.68</v>
      </c>
      <c r="X4" s="37">
        <v>-23.3</v>
      </c>
      <c r="Y4" s="37">
        <v>-14.3</v>
      </c>
    </row>
    <row r="5" spans="1:26" x14ac:dyDescent="0.2">
      <c r="A5" s="37">
        <v>0.39794000000000002</v>
      </c>
      <c r="B5" s="37">
        <v>55.6</v>
      </c>
      <c r="C5" s="37">
        <v>62.1</v>
      </c>
      <c r="D5" s="37">
        <v>-31.7</v>
      </c>
      <c r="E5" s="37">
        <v>93</v>
      </c>
      <c r="F5" s="37">
        <v>58</v>
      </c>
      <c r="G5" s="37">
        <v>46.7</v>
      </c>
      <c r="H5" s="37">
        <v>49.3</v>
      </c>
      <c r="I5" s="37">
        <v>-158</v>
      </c>
      <c r="J5" s="37">
        <v>26.3</v>
      </c>
      <c r="K5" s="37">
        <v>21.1</v>
      </c>
      <c r="L5" s="37">
        <v>-6.27</v>
      </c>
      <c r="M5" s="37">
        <v>4.8</v>
      </c>
      <c r="N5" s="37">
        <v>35.6</v>
      </c>
      <c r="O5" s="37">
        <v>38.799999999999997</v>
      </c>
      <c r="P5" s="37">
        <v>-15.9</v>
      </c>
      <c r="Q5" s="37">
        <v>-32</v>
      </c>
      <c r="R5" s="37">
        <v>-11.5</v>
      </c>
      <c r="S5" s="37">
        <v>9.35</v>
      </c>
      <c r="T5" s="37">
        <v>-11.9</v>
      </c>
      <c r="U5" s="37">
        <v>8.01</v>
      </c>
      <c r="V5" s="37">
        <v>1.84</v>
      </c>
      <c r="W5" s="37">
        <v>-28.2</v>
      </c>
      <c r="X5" s="37">
        <v>-28.1</v>
      </c>
      <c r="Y5" s="37">
        <v>-30.6</v>
      </c>
    </row>
    <row r="6" spans="1:26" x14ac:dyDescent="0.2">
      <c r="A6" s="37">
        <v>-0.20412</v>
      </c>
      <c r="B6" s="37">
        <v>76.7</v>
      </c>
      <c r="C6" s="37">
        <v>67.099999999999994</v>
      </c>
      <c r="D6" s="37">
        <v>-27.5</v>
      </c>
      <c r="E6" s="37">
        <v>-123</v>
      </c>
      <c r="F6" s="37">
        <v>-50.2</v>
      </c>
      <c r="G6" s="37">
        <v>100</v>
      </c>
      <c r="H6" s="37">
        <v>-97.4</v>
      </c>
      <c r="I6" s="37">
        <v>-115</v>
      </c>
      <c r="J6" s="37">
        <v>46.9</v>
      </c>
      <c r="K6" s="37">
        <v>57.1</v>
      </c>
      <c r="L6" s="37">
        <v>-104</v>
      </c>
      <c r="M6" s="37">
        <v>-68.3</v>
      </c>
      <c r="N6" s="37">
        <v>-38.4</v>
      </c>
      <c r="O6" s="37">
        <v>74.2</v>
      </c>
      <c r="P6" s="37">
        <v>-51.3</v>
      </c>
      <c r="Q6" s="37">
        <v>-15.9</v>
      </c>
      <c r="R6" s="37">
        <v>33.299999999999997</v>
      </c>
      <c r="S6" s="37">
        <v>0.748</v>
      </c>
      <c r="T6" s="37">
        <v>-24.3</v>
      </c>
      <c r="U6" s="37">
        <v>-29.7</v>
      </c>
      <c r="V6" s="37">
        <v>-36</v>
      </c>
      <c r="W6" s="37">
        <v>20.8</v>
      </c>
      <c r="X6" s="37">
        <v>-40.4</v>
      </c>
      <c r="Y6" s="37">
        <v>-24.3</v>
      </c>
    </row>
    <row r="7" spans="1:26" x14ac:dyDescent="0.2">
      <c r="A7" s="37">
        <v>-0.80618000000000001</v>
      </c>
      <c r="B7" s="37">
        <v>35.9</v>
      </c>
      <c r="C7" s="37">
        <v>34.1</v>
      </c>
      <c r="D7" s="37">
        <v>-39.1</v>
      </c>
      <c r="E7" s="37">
        <v>30.2</v>
      </c>
      <c r="F7" s="37">
        <v>43.7</v>
      </c>
      <c r="G7" s="37">
        <v>-90.8</v>
      </c>
      <c r="H7" s="37">
        <v>43.2</v>
      </c>
      <c r="I7" s="37">
        <v>-45.6</v>
      </c>
      <c r="J7" s="37">
        <v>26.3</v>
      </c>
      <c r="K7" s="37">
        <v>-42.3</v>
      </c>
      <c r="L7" s="37">
        <v>-1.85</v>
      </c>
      <c r="M7" s="37">
        <v>44.6</v>
      </c>
      <c r="N7" s="37">
        <v>19.5</v>
      </c>
      <c r="O7" s="37">
        <v>-41.7</v>
      </c>
      <c r="P7" s="37">
        <v>51.7</v>
      </c>
      <c r="Q7" s="37">
        <v>38.799999999999997</v>
      </c>
      <c r="R7" s="37">
        <v>2.71</v>
      </c>
      <c r="S7" s="37">
        <v>-28.7</v>
      </c>
      <c r="T7" s="37">
        <v>-1.05</v>
      </c>
      <c r="U7" s="37">
        <v>5.38</v>
      </c>
      <c r="V7" s="37">
        <v>-28.7</v>
      </c>
      <c r="W7" s="37">
        <v>-8.06</v>
      </c>
      <c r="X7" s="37">
        <v>-0.23</v>
      </c>
      <c r="Y7" s="37">
        <v>1.54</v>
      </c>
    </row>
    <row r="8" spans="1:26" x14ac:dyDescent="0.2">
      <c r="A8" s="37">
        <v>-1.4082399999999999</v>
      </c>
      <c r="B8" s="37">
        <v>59</v>
      </c>
      <c r="C8" s="37">
        <v>86.1</v>
      </c>
      <c r="D8" s="37">
        <v>69.2</v>
      </c>
      <c r="E8" s="37">
        <v>35.799999999999997</v>
      </c>
      <c r="F8" s="37">
        <v>-27.4</v>
      </c>
      <c r="G8" s="37">
        <v>79.2</v>
      </c>
      <c r="H8" s="37">
        <v>54.3</v>
      </c>
      <c r="I8" s="37">
        <v>-242</v>
      </c>
      <c r="J8" s="37">
        <v>45.1</v>
      </c>
      <c r="K8" s="37">
        <v>64</v>
      </c>
      <c r="L8" s="37">
        <v>38</v>
      </c>
      <c r="M8" s="37">
        <v>38</v>
      </c>
      <c r="N8" s="37">
        <v>48.5</v>
      </c>
      <c r="O8" s="37">
        <v>64.599999999999994</v>
      </c>
      <c r="P8" s="37">
        <v>35.6</v>
      </c>
      <c r="Q8" s="37">
        <v>-57.8</v>
      </c>
      <c r="R8" s="37">
        <v>6.75</v>
      </c>
      <c r="S8" s="37">
        <v>18.3</v>
      </c>
      <c r="T8" s="37">
        <v>12.5</v>
      </c>
      <c r="U8" s="37">
        <v>20.100000000000001</v>
      </c>
      <c r="V8" s="37">
        <v>-9.34</v>
      </c>
      <c r="W8" s="37">
        <v>-30.5</v>
      </c>
      <c r="X8" s="37">
        <v>0.105</v>
      </c>
      <c r="Y8" s="37">
        <v>-34.9</v>
      </c>
    </row>
    <row r="9" spans="1:26" x14ac:dyDescent="0.2">
      <c r="A9" s="37">
        <v>-2.0103</v>
      </c>
      <c r="B9" s="37">
        <v>56.1</v>
      </c>
      <c r="C9" s="37">
        <v>-5.0999999999999996</v>
      </c>
      <c r="D9" s="37">
        <v>79.5</v>
      </c>
      <c r="E9" s="37">
        <v>-72.5</v>
      </c>
      <c r="F9" s="37">
        <v>27.4</v>
      </c>
      <c r="G9" s="37">
        <v>70.099999999999994</v>
      </c>
      <c r="H9" s="37">
        <v>24.4</v>
      </c>
      <c r="I9" s="37">
        <v>53.6</v>
      </c>
      <c r="J9" s="37">
        <v>-1.1399999999999999</v>
      </c>
      <c r="K9" s="37">
        <v>-38.9</v>
      </c>
      <c r="L9" s="37">
        <v>57.9</v>
      </c>
      <c r="M9" s="37">
        <v>-46.1</v>
      </c>
      <c r="N9" s="37">
        <v>13.1</v>
      </c>
      <c r="O9" s="37">
        <v>13.1</v>
      </c>
      <c r="P9" s="37">
        <v>6.63</v>
      </c>
      <c r="Q9" s="37">
        <v>45.3</v>
      </c>
      <c r="R9" s="37">
        <v>-18.3</v>
      </c>
      <c r="S9" s="37">
        <v>-16.3</v>
      </c>
      <c r="T9" s="37">
        <v>2.33</v>
      </c>
      <c r="U9" s="37">
        <v>-9.5500000000000007</v>
      </c>
      <c r="V9" s="37">
        <v>-1.22</v>
      </c>
      <c r="W9" s="37">
        <v>-12.2</v>
      </c>
      <c r="X9" s="37">
        <v>4.3099999999999996</v>
      </c>
      <c r="Y9" s="37">
        <v>29.9</v>
      </c>
    </row>
    <row r="11" spans="1:26" x14ac:dyDescent="0.2">
      <c r="A11" s="35" t="s">
        <v>5523</v>
      </c>
      <c r="B11" s="92" t="s">
        <v>5521</v>
      </c>
      <c r="C11" s="92"/>
      <c r="D11" s="92"/>
      <c r="E11" s="92"/>
      <c r="F11" s="92"/>
      <c r="G11" s="92"/>
      <c r="H11" s="92"/>
      <c r="I11" s="92"/>
      <c r="J11" s="92" t="s">
        <v>5522</v>
      </c>
      <c r="K11" s="92"/>
      <c r="L11" s="92"/>
      <c r="M11" s="92"/>
      <c r="N11" s="92"/>
      <c r="O11" s="92"/>
      <c r="P11" s="92"/>
      <c r="Q11" s="92"/>
      <c r="R11" s="92" t="s">
        <v>5762</v>
      </c>
      <c r="S11" s="92"/>
      <c r="T11" s="92"/>
      <c r="U11" s="92"/>
      <c r="V11" s="92"/>
      <c r="W11" s="92"/>
      <c r="X11" s="92"/>
      <c r="Y11" s="92"/>
    </row>
    <row r="12" spans="1:26" x14ac:dyDescent="0.2">
      <c r="A12" s="37">
        <v>1.6989700000000001</v>
      </c>
      <c r="B12" s="37">
        <v>95.6</v>
      </c>
      <c r="C12" s="37">
        <v>100</v>
      </c>
      <c r="D12" s="37">
        <v>98.9</v>
      </c>
      <c r="E12" s="37">
        <v>100</v>
      </c>
      <c r="F12" s="37">
        <v>-49.2</v>
      </c>
      <c r="G12" s="37">
        <v>100</v>
      </c>
      <c r="H12" s="37">
        <v>83.5</v>
      </c>
      <c r="I12" s="37">
        <v>100</v>
      </c>
      <c r="J12" s="37">
        <v>100</v>
      </c>
      <c r="K12" s="37">
        <v>98.3</v>
      </c>
      <c r="L12" s="37">
        <v>91.1</v>
      </c>
      <c r="M12" s="37">
        <v>97.8</v>
      </c>
      <c r="N12" s="37">
        <v>96.8</v>
      </c>
      <c r="O12" s="37">
        <v>96.8</v>
      </c>
      <c r="P12" s="37">
        <v>100</v>
      </c>
      <c r="Q12" s="37">
        <v>93.6</v>
      </c>
      <c r="R12" s="37">
        <v>40.700000000000003</v>
      </c>
      <c r="S12" s="37">
        <v>40.299999999999997</v>
      </c>
      <c r="T12" s="37">
        <v>12</v>
      </c>
      <c r="U12" s="37">
        <v>25.5</v>
      </c>
      <c r="V12" s="37">
        <v>15.8</v>
      </c>
      <c r="W12" s="37">
        <v>-42.6</v>
      </c>
      <c r="X12" s="37">
        <v>8.0500000000000007</v>
      </c>
      <c r="Y12" s="37">
        <v>5.45</v>
      </c>
    </row>
    <row r="13" spans="1:26" x14ac:dyDescent="0.2">
      <c r="A13" s="37">
        <v>1.0969100000000001</v>
      </c>
      <c r="B13" s="37">
        <v>93.6</v>
      </c>
      <c r="C13" s="37">
        <v>83</v>
      </c>
      <c r="D13" s="37">
        <v>98.8</v>
      </c>
      <c r="E13" s="37">
        <v>98.8</v>
      </c>
      <c r="F13" s="37">
        <v>100</v>
      </c>
      <c r="G13" s="37">
        <v>45.7</v>
      </c>
      <c r="H13" s="37">
        <v>100</v>
      </c>
      <c r="I13" s="37">
        <v>60.5</v>
      </c>
      <c r="J13" s="37">
        <v>86.3</v>
      </c>
      <c r="K13" s="37">
        <v>0.57099999999999995</v>
      </c>
      <c r="L13" s="37">
        <v>2.58</v>
      </c>
      <c r="M13" s="37">
        <v>84.5</v>
      </c>
      <c r="N13" s="37">
        <v>45.3</v>
      </c>
      <c r="O13" s="37">
        <v>6.63</v>
      </c>
      <c r="P13" s="37">
        <v>58.1</v>
      </c>
      <c r="Q13" s="37">
        <v>61.4</v>
      </c>
      <c r="R13" s="37">
        <v>24.5</v>
      </c>
      <c r="S13" s="37">
        <v>-20.2</v>
      </c>
      <c r="T13" s="37">
        <v>-15.4</v>
      </c>
      <c r="U13" s="37">
        <v>1.75</v>
      </c>
      <c r="V13" s="37">
        <v>-19.600000000000001</v>
      </c>
      <c r="W13" s="37">
        <v>-17.7</v>
      </c>
      <c r="X13" s="37">
        <v>-30.2</v>
      </c>
      <c r="Y13" s="37">
        <v>-13.7</v>
      </c>
    </row>
    <row r="14" spans="1:26" x14ac:dyDescent="0.2">
      <c r="A14" s="37">
        <v>0.49485000000000001</v>
      </c>
      <c r="B14" s="37">
        <v>78.3</v>
      </c>
      <c r="C14" s="37">
        <v>55.8</v>
      </c>
      <c r="D14" s="37">
        <v>73.400000000000006</v>
      </c>
      <c r="E14" s="37">
        <v>98.9</v>
      </c>
      <c r="F14" s="37">
        <v>62.4</v>
      </c>
      <c r="G14" s="37">
        <v>76.5</v>
      </c>
      <c r="H14" s="37">
        <v>87.6</v>
      </c>
      <c r="I14" s="37">
        <v>68.8</v>
      </c>
      <c r="J14" s="37">
        <v>34.9</v>
      </c>
      <c r="K14" s="37">
        <v>-26.9</v>
      </c>
      <c r="L14" s="37">
        <v>26.9</v>
      </c>
      <c r="M14" s="37">
        <v>60.1</v>
      </c>
      <c r="N14" s="37">
        <v>51.7</v>
      </c>
      <c r="O14" s="37">
        <v>61.4</v>
      </c>
      <c r="P14" s="37">
        <v>80.7</v>
      </c>
      <c r="Q14" s="37">
        <v>16.3</v>
      </c>
      <c r="R14" s="37">
        <v>20.5</v>
      </c>
      <c r="S14" s="37">
        <v>-14.3</v>
      </c>
      <c r="T14" s="37">
        <v>8.19</v>
      </c>
      <c r="U14" s="37">
        <v>1.25</v>
      </c>
      <c r="V14" s="37">
        <v>-25.3</v>
      </c>
      <c r="W14" s="37">
        <v>-0.88800000000000001</v>
      </c>
      <c r="X14" s="37">
        <v>12.6</v>
      </c>
      <c r="Y14" s="37">
        <v>-4.18</v>
      </c>
    </row>
    <row r="15" spans="1:26" x14ac:dyDescent="0.2">
      <c r="A15" s="37">
        <v>-0.10721</v>
      </c>
      <c r="B15" s="37">
        <v>84.5</v>
      </c>
      <c r="C15" s="37">
        <v>57.6</v>
      </c>
      <c r="D15" s="37">
        <v>48.8</v>
      </c>
      <c r="E15" s="37">
        <v>89.9</v>
      </c>
      <c r="F15" s="37">
        <v>100</v>
      </c>
      <c r="G15" s="37">
        <v>74.400000000000006</v>
      </c>
      <c r="H15" s="37">
        <v>-11.1</v>
      </c>
      <c r="I15" s="37">
        <v>75.2</v>
      </c>
      <c r="J15" s="37">
        <v>77.7</v>
      </c>
      <c r="K15" s="37">
        <v>58.9</v>
      </c>
      <c r="L15" s="37">
        <v>18.100000000000001</v>
      </c>
      <c r="M15" s="37">
        <v>69</v>
      </c>
      <c r="N15" s="37">
        <v>67.8</v>
      </c>
      <c r="O15" s="37">
        <v>42</v>
      </c>
      <c r="P15" s="37">
        <v>3.41</v>
      </c>
      <c r="Q15" s="37">
        <v>-35.200000000000003</v>
      </c>
      <c r="R15" s="37">
        <v>38.700000000000003</v>
      </c>
      <c r="S15" s="37">
        <v>-3.29</v>
      </c>
      <c r="T15" s="37">
        <v>-6.44</v>
      </c>
      <c r="U15" s="37">
        <v>8.75</v>
      </c>
      <c r="V15" s="37">
        <v>17.399999999999999</v>
      </c>
      <c r="W15" s="37">
        <v>-15.5</v>
      </c>
      <c r="X15" s="37">
        <v>-10.4</v>
      </c>
      <c r="Y15" s="37">
        <v>-6.35</v>
      </c>
    </row>
    <row r="16" spans="1:26" x14ac:dyDescent="0.2">
      <c r="A16" s="37">
        <v>-0.70926999999999996</v>
      </c>
      <c r="B16" s="37">
        <v>49.3</v>
      </c>
      <c r="C16" s="37">
        <v>30.7</v>
      </c>
      <c r="D16" s="37">
        <v>66</v>
      </c>
      <c r="E16" s="37">
        <v>77.8</v>
      </c>
      <c r="F16" s="37">
        <v>63.8</v>
      </c>
      <c r="G16" s="37">
        <v>-337</v>
      </c>
      <c r="H16" s="37">
        <v>-22.3</v>
      </c>
      <c r="I16" s="37">
        <v>88.4</v>
      </c>
      <c r="J16" s="37">
        <v>64</v>
      </c>
      <c r="K16" s="37">
        <v>9.14</v>
      </c>
      <c r="L16" s="37">
        <v>51.3</v>
      </c>
      <c r="M16" s="37">
        <v>-1.85</v>
      </c>
      <c r="N16" s="37">
        <v>67.8</v>
      </c>
      <c r="O16" s="37">
        <v>-122</v>
      </c>
      <c r="P16" s="37">
        <v>-3.03</v>
      </c>
      <c r="Q16" s="37">
        <v>32.4</v>
      </c>
      <c r="R16" s="37">
        <v>23.7</v>
      </c>
      <c r="S16" s="37">
        <v>-3.32</v>
      </c>
      <c r="T16" s="37">
        <v>15.1</v>
      </c>
      <c r="U16" s="37">
        <v>-6.55</v>
      </c>
      <c r="V16" s="37">
        <v>-35.799999999999997</v>
      </c>
      <c r="W16" s="37">
        <v>-18.5</v>
      </c>
      <c r="X16" s="37">
        <v>-7.6</v>
      </c>
      <c r="Y16" s="37">
        <v>11.6</v>
      </c>
    </row>
    <row r="17" spans="1:25" x14ac:dyDescent="0.2">
      <c r="A17" s="37">
        <v>-1.3113300000000001</v>
      </c>
      <c r="B17" s="37">
        <v>55</v>
      </c>
      <c r="C17" s="37">
        <v>50.6</v>
      </c>
      <c r="D17" s="37">
        <v>32.5</v>
      </c>
      <c r="E17" s="37">
        <v>24.5</v>
      </c>
      <c r="F17" s="37">
        <v>100</v>
      </c>
      <c r="G17" s="37">
        <v>64.2</v>
      </c>
      <c r="H17" s="37">
        <v>83.5</v>
      </c>
      <c r="I17" s="37">
        <v>46.7</v>
      </c>
      <c r="J17" s="37">
        <v>-30.3</v>
      </c>
      <c r="K17" s="37">
        <v>-1.1399999999999999</v>
      </c>
      <c r="L17" s="37">
        <v>24.7</v>
      </c>
      <c r="M17" s="37">
        <v>33.6</v>
      </c>
      <c r="N17" s="37">
        <v>16.3</v>
      </c>
      <c r="O17" s="37">
        <v>51.7</v>
      </c>
      <c r="P17" s="37">
        <v>42</v>
      </c>
      <c r="Q17" s="37">
        <v>-15.9</v>
      </c>
      <c r="R17" s="37">
        <v>2.62</v>
      </c>
      <c r="S17" s="37">
        <v>-2.73</v>
      </c>
      <c r="T17" s="37">
        <v>4.7300000000000004</v>
      </c>
      <c r="U17" s="37">
        <v>-2.2599999999999998</v>
      </c>
      <c r="V17" s="37">
        <v>-33.1</v>
      </c>
      <c r="W17" s="37">
        <v>-31.3</v>
      </c>
      <c r="X17" s="37">
        <v>7.3</v>
      </c>
      <c r="Y17" s="37">
        <v>-0.70299999999999996</v>
      </c>
    </row>
    <row r="19" spans="1:25" x14ac:dyDescent="0.2">
      <c r="A19" s="35" t="s">
        <v>5524</v>
      </c>
      <c r="B19" s="92" t="s">
        <v>5521</v>
      </c>
      <c r="C19" s="92"/>
      <c r="D19" s="92"/>
      <c r="E19" s="92"/>
      <c r="F19" s="92"/>
      <c r="G19" s="92"/>
      <c r="H19" s="92"/>
      <c r="I19" s="92"/>
      <c r="J19" s="92" t="s">
        <v>5522</v>
      </c>
      <c r="K19" s="92"/>
      <c r="L19" s="92"/>
      <c r="M19" s="92"/>
      <c r="N19" s="92"/>
      <c r="O19" s="92"/>
      <c r="P19" s="92"/>
      <c r="Q19" s="92"/>
      <c r="R19" s="92" t="s">
        <v>5762</v>
      </c>
      <c r="S19" s="92"/>
      <c r="T19" s="92"/>
      <c r="U19" s="92"/>
      <c r="V19" s="92"/>
      <c r="W19" s="92"/>
      <c r="X19" s="92"/>
      <c r="Y19" s="92"/>
    </row>
    <row r="20" spans="1:25" x14ac:dyDescent="0.2">
      <c r="A20" s="37">
        <v>1.6989700000000001</v>
      </c>
      <c r="B20" s="37">
        <v>71.5</v>
      </c>
      <c r="C20" s="37">
        <v>77.7</v>
      </c>
      <c r="D20" s="37">
        <v>82.2</v>
      </c>
      <c r="E20" s="37">
        <v>72.400000000000006</v>
      </c>
      <c r="F20" s="51">
        <v>-661</v>
      </c>
      <c r="G20" s="51">
        <v>-1070</v>
      </c>
      <c r="H20" s="51">
        <v>-360</v>
      </c>
      <c r="I20" s="51">
        <v>-102</v>
      </c>
      <c r="J20" s="37">
        <v>88</v>
      </c>
      <c r="K20" s="37">
        <v>84.6</v>
      </c>
      <c r="L20" s="37">
        <v>75.599999999999994</v>
      </c>
      <c r="M20" s="37">
        <v>86.7</v>
      </c>
      <c r="N20" s="51">
        <v>16</v>
      </c>
      <c r="O20" s="51">
        <v>-3.03</v>
      </c>
      <c r="P20" s="51">
        <v>19.5</v>
      </c>
      <c r="Q20" s="51">
        <v>-15.9</v>
      </c>
      <c r="R20" s="37">
        <v>62.9</v>
      </c>
      <c r="S20" s="37">
        <v>67.2</v>
      </c>
      <c r="T20" s="37">
        <v>48.9</v>
      </c>
      <c r="U20" s="37">
        <v>40.6</v>
      </c>
      <c r="V20" s="37">
        <v>56.4</v>
      </c>
      <c r="W20" s="37">
        <v>69.400000000000006</v>
      </c>
      <c r="X20" s="37">
        <v>43.1</v>
      </c>
      <c r="Y20" s="37">
        <v>44.3</v>
      </c>
    </row>
    <row r="21" spans="1:25" x14ac:dyDescent="0.2">
      <c r="A21" s="37">
        <v>1.0969100000000001</v>
      </c>
      <c r="B21" s="37">
        <v>90.4</v>
      </c>
      <c r="C21" s="37">
        <v>85.3</v>
      </c>
      <c r="D21" s="37">
        <v>91.6</v>
      </c>
      <c r="E21" s="37">
        <v>90.6</v>
      </c>
      <c r="F21" s="37">
        <v>50.3</v>
      </c>
      <c r="G21" s="37">
        <v>100</v>
      </c>
      <c r="H21" s="37">
        <v>100</v>
      </c>
      <c r="I21" s="37">
        <v>61.4</v>
      </c>
      <c r="J21" s="37">
        <v>64</v>
      </c>
      <c r="K21" s="37">
        <v>76</v>
      </c>
      <c r="L21" s="37">
        <v>62.4</v>
      </c>
      <c r="M21" s="37">
        <v>44.6</v>
      </c>
      <c r="N21" s="37">
        <v>77.5</v>
      </c>
      <c r="O21" s="37">
        <v>87.1</v>
      </c>
      <c r="P21" s="37">
        <v>93.6</v>
      </c>
      <c r="Q21" s="37">
        <v>87.1</v>
      </c>
      <c r="R21" s="37">
        <v>41.2</v>
      </c>
      <c r="S21" s="37">
        <v>22.9</v>
      </c>
      <c r="T21" s="37">
        <v>37</v>
      </c>
      <c r="U21" s="37">
        <v>30</v>
      </c>
      <c r="V21" s="37">
        <v>27.6</v>
      </c>
      <c r="W21" s="37">
        <v>34.6</v>
      </c>
      <c r="X21" s="37">
        <v>-5.31</v>
      </c>
      <c r="Y21" s="37">
        <v>-20.5</v>
      </c>
    </row>
    <row r="22" spans="1:25" x14ac:dyDescent="0.2">
      <c r="A22" s="37">
        <v>0.49485000000000001</v>
      </c>
      <c r="B22" s="37">
        <v>91.5</v>
      </c>
      <c r="C22" s="37">
        <v>95.4</v>
      </c>
      <c r="D22" s="37">
        <v>94.7</v>
      </c>
      <c r="E22" s="37">
        <v>74.7</v>
      </c>
      <c r="F22" s="37">
        <v>85.8</v>
      </c>
      <c r="G22" s="37">
        <v>100</v>
      </c>
      <c r="H22" s="37">
        <v>100</v>
      </c>
      <c r="I22" s="37">
        <v>80.900000000000006</v>
      </c>
      <c r="J22" s="37">
        <v>81.099999999999994</v>
      </c>
      <c r="K22" s="37">
        <v>69.099999999999994</v>
      </c>
      <c r="L22" s="37">
        <v>49.1</v>
      </c>
      <c r="M22" s="37">
        <v>4.8</v>
      </c>
      <c r="N22" s="37">
        <v>74.2</v>
      </c>
      <c r="O22" s="37">
        <v>-3.03</v>
      </c>
      <c r="P22" s="37">
        <v>29.2</v>
      </c>
      <c r="Q22" s="37">
        <v>-51.3</v>
      </c>
      <c r="R22" s="37">
        <v>32.299999999999997</v>
      </c>
      <c r="S22" s="37">
        <v>-6.3</v>
      </c>
      <c r="T22" s="37">
        <v>10.5</v>
      </c>
      <c r="U22" s="37">
        <v>-6.39</v>
      </c>
      <c r="V22" s="37">
        <v>10.6</v>
      </c>
      <c r="W22" s="37">
        <v>-42.2</v>
      </c>
      <c r="X22" s="37">
        <v>-29.1</v>
      </c>
      <c r="Y22" s="37">
        <v>-34.6</v>
      </c>
    </row>
    <row r="23" spans="1:25" x14ac:dyDescent="0.2">
      <c r="A23" s="37">
        <v>-0.10721</v>
      </c>
      <c r="B23" s="37">
        <v>71.2</v>
      </c>
      <c r="C23" s="37">
        <v>70.2</v>
      </c>
      <c r="D23" s="37">
        <v>80.099999999999994</v>
      </c>
      <c r="E23" s="37">
        <v>53</v>
      </c>
      <c r="F23" s="37">
        <v>-25.3</v>
      </c>
      <c r="G23" s="37">
        <v>73.400000000000006</v>
      </c>
      <c r="H23" s="37">
        <v>-55.8</v>
      </c>
      <c r="I23" s="37">
        <v>84</v>
      </c>
      <c r="J23" s="37">
        <v>57.1</v>
      </c>
      <c r="K23" s="37">
        <v>64</v>
      </c>
      <c r="L23" s="37">
        <v>-72.7</v>
      </c>
      <c r="M23" s="37">
        <v>-21.8</v>
      </c>
      <c r="N23" s="37">
        <v>-48.1</v>
      </c>
      <c r="O23" s="37">
        <v>48.5</v>
      </c>
      <c r="P23" s="37">
        <v>-19.100000000000001</v>
      </c>
      <c r="Q23" s="37">
        <v>64.599999999999994</v>
      </c>
      <c r="R23" s="37">
        <v>23.6</v>
      </c>
      <c r="S23" s="37">
        <v>12.5</v>
      </c>
      <c r="T23" s="37">
        <v>-5.2</v>
      </c>
      <c r="U23" s="37">
        <v>-7.21</v>
      </c>
      <c r="V23" s="37">
        <v>-40.700000000000003</v>
      </c>
      <c r="W23" s="37">
        <v>-1.53</v>
      </c>
      <c r="X23" s="37">
        <v>-27.4</v>
      </c>
      <c r="Y23" s="37">
        <v>-26.8</v>
      </c>
    </row>
    <row r="24" spans="1:25" x14ac:dyDescent="0.2">
      <c r="A24" s="37">
        <v>-0.70926999999999996</v>
      </c>
      <c r="B24" s="37">
        <v>72.3</v>
      </c>
      <c r="C24" s="37">
        <v>28.6</v>
      </c>
      <c r="D24" s="37">
        <v>36.1</v>
      </c>
      <c r="E24" s="37">
        <v>97.2</v>
      </c>
      <c r="F24" s="37">
        <v>26.9</v>
      </c>
      <c r="G24" s="37">
        <v>85.4</v>
      </c>
      <c r="H24" s="37">
        <v>100</v>
      </c>
      <c r="I24" s="37">
        <v>-371</v>
      </c>
      <c r="J24" s="37">
        <v>46.9</v>
      </c>
      <c r="K24" s="37">
        <v>-26.9</v>
      </c>
      <c r="L24" s="37">
        <v>-12.9</v>
      </c>
      <c r="M24" s="37">
        <v>62.4</v>
      </c>
      <c r="N24" s="37">
        <v>54.9</v>
      </c>
      <c r="O24" s="37">
        <v>77.5</v>
      </c>
      <c r="P24" s="37">
        <v>54.9</v>
      </c>
      <c r="Q24" s="37">
        <v>3.41</v>
      </c>
      <c r="R24" s="37">
        <v>31.3</v>
      </c>
      <c r="S24" s="37">
        <v>-19.2</v>
      </c>
      <c r="T24" s="37">
        <v>-9.82</v>
      </c>
      <c r="U24" s="37">
        <v>30.7</v>
      </c>
      <c r="V24" s="37">
        <v>-5.85</v>
      </c>
      <c r="W24" s="37">
        <v>-32.200000000000003</v>
      </c>
      <c r="X24" s="37">
        <v>4.29</v>
      </c>
      <c r="Y24" s="37">
        <v>4.37</v>
      </c>
    </row>
    <row r="25" spans="1:25" x14ac:dyDescent="0.2">
      <c r="A25" s="37">
        <v>-1.3113300000000001</v>
      </c>
      <c r="B25" s="37">
        <v>16.100000000000001</v>
      </c>
      <c r="C25" s="37">
        <v>-2.48</v>
      </c>
      <c r="D25" s="37">
        <v>-89.1</v>
      </c>
      <c r="E25" s="37">
        <v>-54.5</v>
      </c>
      <c r="F25" s="37">
        <v>52.5</v>
      </c>
      <c r="G25" s="37">
        <v>-93.3</v>
      </c>
      <c r="H25" s="37">
        <v>100</v>
      </c>
      <c r="I25" s="37">
        <v>63</v>
      </c>
      <c r="J25" s="37">
        <v>-26.9</v>
      </c>
      <c r="K25" s="37">
        <v>-83.4</v>
      </c>
      <c r="L25" s="37">
        <v>-55</v>
      </c>
      <c r="M25" s="37">
        <v>-37.299999999999997</v>
      </c>
      <c r="N25" s="37">
        <v>-80.3</v>
      </c>
      <c r="O25" s="37">
        <v>0.189</v>
      </c>
      <c r="P25" s="37">
        <v>13.1</v>
      </c>
      <c r="Q25" s="37">
        <v>0.189</v>
      </c>
      <c r="R25" s="37">
        <v>-13.9</v>
      </c>
      <c r="S25" s="37">
        <v>-19.7</v>
      </c>
      <c r="T25" s="37">
        <v>-17.8</v>
      </c>
      <c r="U25" s="37">
        <v>4.43</v>
      </c>
      <c r="V25" s="37">
        <v>-50.9</v>
      </c>
      <c r="W25" s="37">
        <v>-32.4</v>
      </c>
      <c r="X25" s="37">
        <v>-21</v>
      </c>
      <c r="Y25" s="37">
        <v>-0.495</v>
      </c>
    </row>
    <row r="27" spans="1:25" x14ac:dyDescent="0.2">
      <c r="A27" s="35" t="s">
        <v>5525</v>
      </c>
      <c r="B27" s="92" t="s">
        <v>5521</v>
      </c>
      <c r="C27" s="92"/>
      <c r="D27" s="92"/>
      <c r="E27" s="92"/>
      <c r="F27" s="92"/>
      <c r="G27" s="92"/>
      <c r="H27" s="92"/>
      <c r="I27" s="92"/>
      <c r="J27" s="92" t="s">
        <v>5522</v>
      </c>
      <c r="K27" s="92"/>
      <c r="L27" s="92"/>
      <c r="M27" s="92"/>
      <c r="N27" s="92"/>
      <c r="O27" s="92"/>
      <c r="P27" s="92"/>
      <c r="Q27" s="92"/>
      <c r="R27" s="92" t="s">
        <v>5762</v>
      </c>
      <c r="S27" s="92"/>
      <c r="T27" s="92"/>
      <c r="U27" s="92"/>
      <c r="V27" s="92"/>
      <c r="W27" s="92"/>
      <c r="X27" s="92"/>
      <c r="Y27" s="92"/>
    </row>
    <row r="28" spans="1:25" x14ac:dyDescent="0.2">
      <c r="A28" s="37">
        <v>-0.69896999999999998</v>
      </c>
      <c r="B28" s="37">
        <v>98.4</v>
      </c>
      <c r="C28" s="37">
        <v>100</v>
      </c>
      <c r="D28" s="37">
        <v>100</v>
      </c>
      <c r="E28" s="37">
        <v>98.9</v>
      </c>
      <c r="F28" s="37">
        <v>25.4</v>
      </c>
      <c r="G28" s="37">
        <v>100</v>
      </c>
      <c r="H28" s="37">
        <v>100</v>
      </c>
      <c r="I28" s="37">
        <v>58.4</v>
      </c>
      <c r="J28" s="37">
        <v>96.6</v>
      </c>
      <c r="K28" s="37">
        <v>100</v>
      </c>
      <c r="L28" s="37">
        <v>97.8</v>
      </c>
      <c r="M28" s="37">
        <v>100</v>
      </c>
      <c r="N28" s="37">
        <v>100</v>
      </c>
      <c r="O28" s="37">
        <v>100</v>
      </c>
      <c r="P28" s="37">
        <v>96.8</v>
      </c>
      <c r="Q28" s="37">
        <v>93.6</v>
      </c>
      <c r="R28" s="37">
        <v>23.1</v>
      </c>
      <c r="S28" s="37">
        <v>41.9</v>
      </c>
      <c r="T28" s="37">
        <v>-2.96</v>
      </c>
      <c r="U28" s="37">
        <v>12.5</v>
      </c>
      <c r="V28" s="37">
        <v>-4.47</v>
      </c>
      <c r="W28" s="37">
        <v>18.8</v>
      </c>
      <c r="X28" s="37">
        <v>14.9</v>
      </c>
      <c r="Y28" s="37">
        <v>-3.83</v>
      </c>
    </row>
    <row r="29" spans="1:25" x14ac:dyDescent="0.2">
      <c r="A29" s="37">
        <v>-1.3010299999999999</v>
      </c>
      <c r="B29" s="37">
        <v>93.9</v>
      </c>
      <c r="C29" s="37">
        <v>97.8</v>
      </c>
      <c r="D29" s="37">
        <v>98.4</v>
      </c>
      <c r="E29" s="37">
        <v>100</v>
      </c>
      <c r="F29" s="37">
        <v>61.5</v>
      </c>
      <c r="G29" s="37">
        <v>66.400000000000006</v>
      </c>
      <c r="H29" s="37">
        <v>-33</v>
      </c>
      <c r="I29" s="37">
        <v>100</v>
      </c>
      <c r="J29" s="37">
        <v>96.6</v>
      </c>
      <c r="K29" s="37">
        <v>98.3</v>
      </c>
      <c r="L29" s="37">
        <v>97.8</v>
      </c>
      <c r="M29" s="37">
        <v>100</v>
      </c>
      <c r="N29" s="37">
        <v>100</v>
      </c>
      <c r="O29" s="37">
        <v>93.6</v>
      </c>
      <c r="P29" s="37">
        <v>93.6</v>
      </c>
      <c r="Q29" s="37">
        <v>90.3</v>
      </c>
      <c r="R29" s="37">
        <v>12.6</v>
      </c>
      <c r="S29" s="37">
        <v>15.4</v>
      </c>
      <c r="T29" s="37">
        <v>30.7</v>
      </c>
      <c r="U29" s="37">
        <v>34.1</v>
      </c>
      <c r="V29" s="37">
        <v>36.1</v>
      </c>
      <c r="W29" s="37">
        <v>-0.48399999999999999</v>
      </c>
      <c r="X29" s="37">
        <v>15.7</v>
      </c>
      <c r="Y29" s="37">
        <v>9.66</v>
      </c>
    </row>
    <row r="30" spans="1:25" x14ac:dyDescent="0.2">
      <c r="A30" s="37">
        <v>-1.9030899999999999</v>
      </c>
      <c r="B30" s="37">
        <v>69.7</v>
      </c>
      <c r="C30" s="37">
        <v>89</v>
      </c>
      <c r="D30" s="37">
        <v>98.8</v>
      </c>
      <c r="E30" s="37">
        <v>95.9</v>
      </c>
      <c r="F30" s="37">
        <v>-336</v>
      </c>
      <c r="G30" s="37">
        <v>26.4</v>
      </c>
      <c r="H30" s="37">
        <v>-205</v>
      </c>
      <c r="I30" s="37">
        <v>57</v>
      </c>
      <c r="J30" s="37">
        <v>72.599999999999994</v>
      </c>
      <c r="K30" s="37">
        <v>74.3</v>
      </c>
      <c r="L30" s="37">
        <v>82.3</v>
      </c>
      <c r="M30" s="37">
        <v>75.599999999999994</v>
      </c>
      <c r="N30" s="37">
        <v>64.599999999999994</v>
      </c>
      <c r="O30" s="37">
        <v>48.5</v>
      </c>
      <c r="P30" s="37">
        <v>-38.4</v>
      </c>
      <c r="Q30" s="37">
        <v>0.189</v>
      </c>
      <c r="R30" s="37">
        <v>19.5</v>
      </c>
      <c r="S30" s="37">
        <v>29.7</v>
      </c>
      <c r="T30" s="37">
        <v>14.7</v>
      </c>
      <c r="U30" s="37">
        <v>24.9</v>
      </c>
      <c r="V30" s="37">
        <v>23.1</v>
      </c>
      <c r="W30" s="37">
        <v>8.16</v>
      </c>
      <c r="X30" s="37">
        <v>-21.5</v>
      </c>
      <c r="Y30" s="37">
        <v>2.36</v>
      </c>
    </row>
    <row r="31" spans="1:25" x14ac:dyDescent="0.2">
      <c r="A31" s="37">
        <v>-2.50515</v>
      </c>
      <c r="B31" s="37">
        <v>22.9</v>
      </c>
      <c r="C31" s="37">
        <v>17.100000000000001</v>
      </c>
      <c r="D31" s="37">
        <v>66.599999999999994</v>
      </c>
      <c r="E31" s="37">
        <v>95.7</v>
      </c>
      <c r="F31" s="37">
        <v>49.7</v>
      </c>
      <c r="G31" s="37">
        <v>-208</v>
      </c>
      <c r="H31" s="37">
        <v>-141</v>
      </c>
      <c r="I31" s="37">
        <v>-5.05</v>
      </c>
      <c r="J31" s="37">
        <v>28</v>
      </c>
      <c r="K31" s="37">
        <v>-4.57</v>
      </c>
      <c r="L31" s="37">
        <v>26.9</v>
      </c>
      <c r="M31" s="37">
        <v>84.5</v>
      </c>
      <c r="N31" s="37">
        <v>42</v>
      </c>
      <c r="O31" s="37">
        <v>-86.7</v>
      </c>
      <c r="P31" s="37">
        <v>-32</v>
      </c>
      <c r="Q31" s="37">
        <v>-54.5</v>
      </c>
      <c r="R31" s="37">
        <v>24</v>
      </c>
      <c r="S31" s="37">
        <v>-12.7</v>
      </c>
      <c r="T31" s="37">
        <v>5.57</v>
      </c>
      <c r="U31" s="37">
        <v>46.1</v>
      </c>
      <c r="V31" s="37">
        <v>-2.69</v>
      </c>
      <c r="W31" s="37">
        <v>-24.6</v>
      </c>
      <c r="X31" s="37">
        <v>-1.94</v>
      </c>
      <c r="Y31" s="37">
        <v>-16.899999999999999</v>
      </c>
    </row>
    <row r="32" spans="1:25" x14ac:dyDescent="0.2">
      <c r="A32" s="37">
        <v>-3.1072099999999998</v>
      </c>
      <c r="B32" s="37">
        <v>3.01</v>
      </c>
      <c r="C32" s="37">
        <v>72.8</v>
      </c>
      <c r="D32" s="37">
        <v>96.5</v>
      </c>
      <c r="E32" s="37">
        <v>80.3</v>
      </c>
      <c r="F32" s="37">
        <v>2.9600000000000001E-2</v>
      </c>
      <c r="G32" s="37">
        <v>81.8</v>
      </c>
      <c r="H32" s="37">
        <v>-61.4</v>
      </c>
      <c r="I32" s="37">
        <v>-79.599999999999994</v>
      </c>
      <c r="J32" s="37">
        <v>38.299999999999997</v>
      </c>
      <c r="K32" s="37">
        <v>57.1</v>
      </c>
      <c r="L32" s="37">
        <v>77.900000000000006</v>
      </c>
      <c r="M32" s="37">
        <v>75.599999999999994</v>
      </c>
      <c r="N32" s="37">
        <v>-32</v>
      </c>
      <c r="O32" s="37">
        <v>45.3</v>
      </c>
      <c r="P32" s="37">
        <v>-28.8</v>
      </c>
      <c r="Q32" s="37">
        <v>-6.25</v>
      </c>
      <c r="R32" s="37">
        <v>5.96</v>
      </c>
      <c r="S32" s="37">
        <v>-7.82</v>
      </c>
      <c r="T32" s="37">
        <v>25.6</v>
      </c>
      <c r="U32" s="37">
        <v>40.299999999999997</v>
      </c>
      <c r="V32" s="37">
        <v>-7</v>
      </c>
      <c r="W32" s="37">
        <v>10.3</v>
      </c>
      <c r="X32" s="37">
        <v>-7.69</v>
      </c>
      <c r="Y32" s="37">
        <v>-11</v>
      </c>
    </row>
    <row r="33" spans="1:25" x14ac:dyDescent="0.2">
      <c r="A33" s="37">
        <v>-3.7092700000000001</v>
      </c>
      <c r="B33" s="37">
        <v>-14.5</v>
      </c>
      <c r="C33" s="37">
        <v>92.3</v>
      </c>
      <c r="D33" s="37">
        <v>94.8</v>
      </c>
      <c r="E33" s="37">
        <v>92.8</v>
      </c>
      <c r="F33" s="37">
        <v>100</v>
      </c>
      <c r="G33" s="37">
        <v>85.5</v>
      </c>
      <c r="H33" s="37">
        <v>-95.4</v>
      </c>
      <c r="I33" s="37">
        <v>23.9</v>
      </c>
      <c r="J33" s="37">
        <v>-8</v>
      </c>
      <c r="K33" s="37">
        <v>67.400000000000006</v>
      </c>
      <c r="L33" s="37">
        <v>44.6</v>
      </c>
      <c r="M33" s="37">
        <v>66.8</v>
      </c>
      <c r="N33" s="37">
        <v>19.5</v>
      </c>
      <c r="O33" s="37">
        <v>58.1</v>
      </c>
      <c r="P33" s="37">
        <v>13.1</v>
      </c>
      <c r="Q33" s="37">
        <v>54.9</v>
      </c>
      <c r="R33" s="37">
        <v>-7.56</v>
      </c>
      <c r="S33" s="37">
        <v>38.799999999999997</v>
      </c>
      <c r="T33" s="37">
        <v>38.299999999999997</v>
      </c>
      <c r="U33" s="37">
        <v>33</v>
      </c>
      <c r="V33" s="37">
        <v>6.68</v>
      </c>
      <c r="W33" s="37">
        <v>28.4</v>
      </c>
      <c r="X33" s="37">
        <v>5.18</v>
      </c>
      <c r="Y33" s="37">
        <v>18.8</v>
      </c>
    </row>
    <row r="35" spans="1:25" x14ac:dyDescent="0.2">
      <c r="A35" s="35" t="s">
        <v>5526</v>
      </c>
      <c r="B35" s="92" t="s">
        <v>5521</v>
      </c>
      <c r="C35" s="92"/>
      <c r="D35" s="92"/>
      <c r="E35" s="92"/>
      <c r="F35" s="92"/>
      <c r="G35" s="92"/>
      <c r="H35" s="92"/>
      <c r="I35" s="92"/>
      <c r="J35" s="92" t="s">
        <v>5522</v>
      </c>
      <c r="K35" s="92"/>
      <c r="L35" s="92"/>
      <c r="M35" s="92"/>
      <c r="N35" s="92"/>
      <c r="O35" s="92"/>
      <c r="P35" s="92"/>
      <c r="Q35" s="92"/>
      <c r="R35" s="92" t="s">
        <v>5762</v>
      </c>
      <c r="S35" s="92"/>
      <c r="T35" s="92"/>
      <c r="U35" s="92"/>
      <c r="V35" s="92"/>
      <c r="W35" s="92"/>
      <c r="X35" s="92"/>
      <c r="Y35" s="92"/>
    </row>
    <row r="36" spans="1:25" x14ac:dyDescent="0.2">
      <c r="A36" s="37">
        <v>1.6989700000000001</v>
      </c>
      <c r="B36" s="37">
        <v>99</v>
      </c>
      <c r="C36" s="37">
        <v>97.2</v>
      </c>
      <c r="D36" s="37">
        <v>98.9</v>
      </c>
      <c r="E36" s="37">
        <v>100</v>
      </c>
      <c r="F36" s="51">
        <v>-218</v>
      </c>
      <c r="G36" s="37">
        <v>100</v>
      </c>
      <c r="H36" s="37">
        <v>100</v>
      </c>
      <c r="I36" s="37">
        <v>100</v>
      </c>
      <c r="J36" s="37">
        <v>98.3</v>
      </c>
      <c r="K36" s="37">
        <v>82.9</v>
      </c>
      <c r="L36" s="37">
        <v>88.9</v>
      </c>
      <c r="M36" s="37">
        <v>88.9</v>
      </c>
      <c r="N36" s="37">
        <v>100</v>
      </c>
      <c r="O36" s="37">
        <v>90.3</v>
      </c>
      <c r="P36" s="37">
        <v>100</v>
      </c>
      <c r="Q36" s="37">
        <v>100</v>
      </c>
      <c r="R36" s="37">
        <v>-8.6300000000000008</v>
      </c>
      <c r="S36" s="37">
        <v>-18.399999999999999</v>
      </c>
      <c r="T36" s="37">
        <v>17.3</v>
      </c>
      <c r="U36" s="37">
        <v>-19.600000000000001</v>
      </c>
      <c r="V36" s="37">
        <v>-15.3</v>
      </c>
      <c r="W36" s="37">
        <v>-32.700000000000003</v>
      </c>
      <c r="X36" s="37">
        <v>-24.2</v>
      </c>
      <c r="Y36" s="37">
        <v>-0.99199999999999999</v>
      </c>
    </row>
    <row r="37" spans="1:25" x14ac:dyDescent="0.2">
      <c r="A37" s="37">
        <v>1.0969100000000001</v>
      </c>
      <c r="B37" s="37">
        <v>67.599999999999994</v>
      </c>
      <c r="C37" s="37">
        <v>85.4</v>
      </c>
      <c r="D37" s="37">
        <v>95.9</v>
      </c>
      <c r="E37" s="37">
        <v>96.7</v>
      </c>
      <c r="F37" s="37">
        <v>100</v>
      </c>
      <c r="G37" s="37">
        <v>100</v>
      </c>
      <c r="H37" s="37">
        <v>100</v>
      </c>
      <c r="I37" s="37">
        <v>76.599999999999994</v>
      </c>
      <c r="J37" s="37">
        <v>69.099999999999994</v>
      </c>
      <c r="K37" s="37">
        <v>46.9</v>
      </c>
      <c r="L37" s="37">
        <v>-28.4</v>
      </c>
      <c r="M37" s="37">
        <v>69</v>
      </c>
      <c r="N37" s="37">
        <v>80.7</v>
      </c>
      <c r="O37" s="37">
        <v>45.3</v>
      </c>
      <c r="P37" s="37">
        <v>67.8</v>
      </c>
      <c r="Q37" s="37">
        <v>-25.6</v>
      </c>
      <c r="R37" s="37">
        <v>2.77</v>
      </c>
      <c r="S37" s="37">
        <v>-23</v>
      </c>
      <c r="T37" s="37">
        <v>-8.1199999999999992</v>
      </c>
      <c r="U37" s="37">
        <v>-12.6</v>
      </c>
      <c r="V37" s="37">
        <v>-31.1</v>
      </c>
      <c r="W37" s="37">
        <v>-35.5</v>
      </c>
      <c r="X37" s="37">
        <v>10.9</v>
      </c>
      <c r="Y37" s="37">
        <v>-3.35</v>
      </c>
    </row>
    <row r="38" spans="1:25" x14ac:dyDescent="0.2">
      <c r="A38" s="37">
        <v>0.49485000000000001</v>
      </c>
      <c r="B38" s="37">
        <v>38.799999999999997</v>
      </c>
      <c r="C38" s="37">
        <v>38.799999999999997</v>
      </c>
      <c r="D38" s="37">
        <v>88</v>
      </c>
      <c r="E38" s="37">
        <v>91.8</v>
      </c>
      <c r="F38" s="37">
        <v>-4.54</v>
      </c>
      <c r="G38" s="37">
        <v>63</v>
      </c>
      <c r="H38" s="37">
        <v>100</v>
      </c>
      <c r="I38" s="37">
        <v>-38.5</v>
      </c>
      <c r="J38" s="37">
        <v>21.1</v>
      </c>
      <c r="K38" s="37">
        <v>-20</v>
      </c>
      <c r="L38" s="37">
        <v>64.599999999999994</v>
      </c>
      <c r="M38" s="37">
        <v>-12.9</v>
      </c>
      <c r="N38" s="37">
        <v>35.6</v>
      </c>
      <c r="O38" s="37">
        <v>48.5</v>
      </c>
      <c r="P38" s="37">
        <v>-6.25</v>
      </c>
      <c r="Q38" s="37">
        <v>-6.25</v>
      </c>
      <c r="R38" s="37">
        <v>-6.62</v>
      </c>
      <c r="S38" s="37">
        <v>-14.5</v>
      </c>
      <c r="T38" s="37">
        <v>22.8</v>
      </c>
      <c r="U38" s="37">
        <v>-23.2</v>
      </c>
      <c r="V38" s="37">
        <v>-3.9</v>
      </c>
      <c r="W38" s="37">
        <v>13.5</v>
      </c>
      <c r="X38" s="37">
        <v>-19.899999999999999</v>
      </c>
      <c r="Y38" s="37">
        <v>-24.3</v>
      </c>
    </row>
    <row r="39" spans="1:25" x14ac:dyDescent="0.2">
      <c r="A39" s="37">
        <v>-0.10721</v>
      </c>
      <c r="B39" s="37">
        <v>76.2</v>
      </c>
      <c r="C39" s="37">
        <v>87</v>
      </c>
      <c r="D39" s="37">
        <v>-103</v>
      </c>
      <c r="E39" s="37">
        <v>67.7</v>
      </c>
      <c r="F39" s="37">
        <v>100</v>
      </c>
      <c r="G39" s="37">
        <v>-85.2</v>
      </c>
      <c r="H39" s="37">
        <v>53.3</v>
      </c>
      <c r="I39" s="37">
        <v>71.3</v>
      </c>
      <c r="J39" s="37">
        <v>17.7</v>
      </c>
      <c r="K39" s="37">
        <v>58.9</v>
      </c>
      <c r="L39" s="37">
        <v>-110</v>
      </c>
      <c r="M39" s="37">
        <v>-12.9</v>
      </c>
      <c r="N39" s="37">
        <v>71</v>
      </c>
      <c r="O39" s="37">
        <v>-44.9</v>
      </c>
      <c r="P39" s="37">
        <v>58.1</v>
      </c>
      <c r="Q39" s="37">
        <v>38.799999999999997</v>
      </c>
      <c r="R39" s="37">
        <v>-22.7</v>
      </c>
      <c r="S39" s="37">
        <v>10.4</v>
      </c>
      <c r="T39" s="37">
        <v>-19.899999999999999</v>
      </c>
      <c r="U39" s="37">
        <v>-12.3</v>
      </c>
      <c r="V39" s="37">
        <v>11.5</v>
      </c>
      <c r="W39" s="37">
        <v>-31.1</v>
      </c>
      <c r="X39" s="37">
        <v>-3.75</v>
      </c>
      <c r="Y39" s="37">
        <v>1.76</v>
      </c>
    </row>
    <row r="40" spans="1:25" x14ac:dyDescent="0.2">
      <c r="A40" s="37">
        <v>-0.70926999999999996</v>
      </c>
      <c r="B40" s="37">
        <v>13.7</v>
      </c>
      <c r="C40" s="37">
        <v>33.1</v>
      </c>
      <c r="D40" s="37">
        <v>-8.59</v>
      </c>
      <c r="E40" s="37">
        <v>78.3</v>
      </c>
      <c r="F40" s="37">
        <v>100</v>
      </c>
      <c r="G40" s="37">
        <v>100</v>
      </c>
      <c r="H40" s="37">
        <v>-167</v>
      </c>
      <c r="I40" s="37">
        <v>72</v>
      </c>
      <c r="J40" s="37">
        <v>-38.9</v>
      </c>
      <c r="K40" s="37">
        <v>24.6</v>
      </c>
      <c r="L40" s="37">
        <v>-68.3</v>
      </c>
      <c r="M40" s="37">
        <v>26.9</v>
      </c>
      <c r="N40" s="37">
        <v>71</v>
      </c>
      <c r="O40" s="37">
        <v>48.5</v>
      </c>
      <c r="P40" s="37">
        <v>-132</v>
      </c>
      <c r="Q40" s="37">
        <v>19.5</v>
      </c>
      <c r="R40" s="37">
        <v>-5.62</v>
      </c>
      <c r="S40" s="37">
        <v>17.100000000000001</v>
      </c>
      <c r="T40" s="37">
        <v>-18.100000000000001</v>
      </c>
      <c r="U40" s="37">
        <v>-6.27</v>
      </c>
      <c r="V40" s="37">
        <v>0.23200000000000001</v>
      </c>
      <c r="W40" s="37">
        <v>-5.27</v>
      </c>
      <c r="X40" s="37">
        <v>-29</v>
      </c>
      <c r="Y40" s="37">
        <v>10</v>
      </c>
    </row>
    <row r="41" spans="1:25" x14ac:dyDescent="0.2">
      <c r="A41" s="37">
        <v>-1.3113300000000001</v>
      </c>
      <c r="B41" s="37">
        <v>56.6</v>
      </c>
      <c r="C41" s="37">
        <v>63.9</v>
      </c>
      <c r="D41" s="37">
        <v>81.7</v>
      </c>
      <c r="E41" s="37">
        <v>81.099999999999994</v>
      </c>
      <c r="F41" s="37">
        <v>100</v>
      </c>
      <c r="G41" s="37">
        <v>52.9</v>
      </c>
      <c r="H41" s="37">
        <v>63</v>
      </c>
      <c r="I41" s="37">
        <v>32</v>
      </c>
      <c r="J41" s="37">
        <v>40</v>
      </c>
      <c r="K41" s="37">
        <v>50.3</v>
      </c>
      <c r="L41" s="37">
        <v>18.100000000000001</v>
      </c>
      <c r="M41" s="37">
        <v>64.599999999999994</v>
      </c>
      <c r="N41" s="37">
        <v>61.4</v>
      </c>
      <c r="O41" s="37">
        <v>22.7</v>
      </c>
      <c r="P41" s="37">
        <v>54.9</v>
      </c>
      <c r="Q41" s="37">
        <v>3.41</v>
      </c>
      <c r="R41" s="37">
        <v>12.1</v>
      </c>
      <c r="S41" s="37">
        <v>18.600000000000001</v>
      </c>
      <c r="T41" s="37">
        <v>11.6</v>
      </c>
      <c r="U41" s="37">
        <v>15.2</v>
      </c>
      <c r="V41" s="37">
        <v>22.4</v>
      </c>
      <c r="W41" s="37">
        <v>-1.23</v>
      </c>
      <c r="X41" s="37">
        <v>13.7</v>
      </c>
      <c r="Y41" s="37">
        <v>-11.6</v>
      </c>
    </row>
    <row r="43" spans="1:25" x14ac:dyDescent="0.2">
      <c r="A43" s="35" t="s">
        <v>5550</v>
      </c>
      <c r="B43" s="92" t="s">
        <v>5521</v>
      </c>
      <c r="C43" s="92"/>
      <c r="D43" s="92"/>
      <c r="E43" s="92"/>
      <c r="F43" s="92"/>
      <c r="G43" s="92"/>
      <c r="H43" s="92"/>
      <c r="I43" s="92"/>
      <c r="J43" s="92" t="s">
        <v>5522</v>
      </c>
      <c r="K43" s="92"/>
      <c r="L43" s="92"/>
      <c r="M43" s="92"/>
      <c r="N43" s="92"/>
      <c r="O43" s="92"/>
      <c r="P43" s="92"/>
      <c r="Q43" s="92"/>
      <c r="R43" s="92" t="s">
        <v>5762</v>
      </c>
      <c r="S43" s="92"/>
      <c r="T43" s="92"/>
      <c r="U43" s="92"/>
      <c r="V43" s="92"/>
      <c r="W43" s="92"/>
      <c r="X43" s="92"/>
      <c r="Y43" s="92"/>
    </row>
    <row r="44" spans="1:25" x14ac:dyDescent="0.2">
      <c r="A44" s="37">
        <v>1.6989700000000001</v>
      </c>
      <c r="B44" s="37">
        <v>95.4</v>
      </c>
      <c r="C44" s="37">
        <v>95.6</v>
      </c>
      <c r="D44" s="37">
        <v>100</v>
      </c>
      <c r="E44" s="37">
        <v>98.7</v>
      </c>
      <c r="F44" s="37">
        <v>100</v>
      </c>
      <c r="G44" s="37">
        <v>100</v>
      </c>
      <c r="H44" s="37">
        <v>100</v>
      </c>
      <c r="I44" s="37">
        <v>100</v>
      </c>
      <c r="J44" s="37">
        <v>89.7</v>
      </c>
      <c r="K44" s="37">
        <v>91.4</v>
      </c>
      <c r="L44" s="37">
        <v>95.6</v>
      </c>
      <c r="M44" s="37">
        <v>95.6</v>
      </c>
      <c r="N44" s="37">
        <v>96.8</v>
      </c>
      <c r="O44" s="37">
        <v>100</v>
      </c>
      <c r="P44" s="37">
        <v>100</v>
      </c>
      <c r="Q44" s="37">
        <v>96.8</v>
      </c>
      <c r="R44" s="37">
        <v>43.7</v>
      </c>
      <c r="S44" s="37">
        <v>7.9</v>
      </c>
      <c r="T44" s="37">
        <v>-0.79400000000000004</v>
      </c>
      <c r="U44" s="37">
        <v>21.3</v>
      </c>
      <c r="V44" s="37">
        <v>2</v>
      </c>
      <c r="W44" s="37">
        <v>12.1</v>
      </c>
      <c r="X44" s="37">
        <v>-29.8</v>
      </c>
      <c r="Y44" s="37">
        <v>18.399999999999999</v>
      </c>
    </row>
    <row r="45" spans="1:25" x14ac:dyDescent="0.2">
      <c r="A45" s="37">
        <v>1.0969100000000001</v>
      </c>
      <c r="B45" s="37">
        <v>97.3</v>
      </c>
      <c r="C45" s="37">
        <v>96.3</v>
      </c>
      <c r="D45" s="37">
        <v>89.6</v>
      </c>
      <c r="E45" s="37">
        <v>98.5</v>
      </c>
      <c r="F45" s="37">
        <v>100</v>
      </c>
      <c r="G45" s="37">
        <v>86.2</v>
      </c>
      <c r="H45" s="37">
        <v>100</v>
      </c>
      <c r="I45" s="37">
        <v>100</v>
      </c>
      <c r="J45" s="37">
        <v>89.7</v>
      </c>
      <c r="K45" s="37">
        <v>69.099999999999994</v>
      </c>
      <c r="L45" s="37">
        <v>42.4</v>
      </c>
      <c r="M45" s="37">
        <v>57.9</v>
      </c>
      <c r="N45" s="37">
        <v>71</v>
      </c>
      <c r="O45" s="37">
        <v>51.7</v>
      </c>
      <c r="P45" s="37">
        <v>51.7</v>
      </c>
      <c r="Q45" s="37">
        <v>80.7</v>
      </c>
      <c r="R45" s="37">
        <v>34.200000000000003</v>
      </c>
      <c r="S45" s="37">
        <v>-5.0199999999999996</v>
      </c>
      <c r="T45" s="37">
        <v>4.16</v>
      </c>
      <c r="U45" s="37">
        <v>15.2</v>
      </c>
      <c r="V45" s="37">
        <v>-38.799999999999997</v>
      </c>
      <c r="W45" s="37">
        <v>-10.7</v>
      </c>
      <c r="X45" s="37">
        <v>-12.1</v>
      </c>
      <c r="Y45" s="37">
        <v>-9.98</v>
      </c>
    </row>
    <row r="46" spans="1:25" x14ac:dyDescent="0.2">
      <c r="A46" s="37">
        <v>0.49485000000000001</v>
      </c>
      <c r="B46" s="37">
        <v>82.7</v>
      </c>
      <c r="C46" s="37">
        <v>59</v>
      </c>
      <c r="D46" s="37">
        <v>77.7</v>
      </c>
      <c r="E46" s="37">
        <v>86.4</v>
      </c>
      <c r="F46" s="37">
        <v>45.2</v>
      </c>
      <c r="G46" s="37">
        <v>-20.8</v>
      </c>
      <c r="H46" s="37">
        <v>100</v>
      </c>
      <c r="I46" s="37">
        <v>-91.8</v>
      </c>
      <c r="J46" s="37">
        <v>81.099999999999994</v>
      </c>
      <c r="K46" s="37">
        <v>46.9</v>
      </c>
      <c r="L46" s="37">
        <v>-6.27</v>
      </c>
      <c r="M46" s="37">
        <v>33.6</v>
      </c>
      <c r="N46" s="37">
        <v>71</v>
      </c>
      <c r="O46" s="37">
        <v>-41.7</v>
      </c>
      <c r="P46" s="37">
        <v>64.599999999999994</v>
      </c>
      <c r="Q46" s="37">
        <v>-80.3</v>
      </c>
      <c r="R46" s="37">
        <v>28</v>
      </c>
      <c r="S46" s="37">
        <v>-6.56</v>
      </c>
      <c r="T46" s="37">
        <v>-20.9</v>
      </c>
      <c r="U46" s="37">
        <v>-9.98</v>
      </c>
      <c r="V46" s="37">
        <v>-28</v>
      </c>
      <c r="W46" s="37">
        <v>-47.5</v>
      </c>
      <c r="X46" s="37">
        <v>7.38</v>
      </c>
      <c r="Y46" s="37">
        <v>-22.1</v>
      </c>
    </row>
    <row r="47" spans="1:25" x14ac:dyDescent="0.2">
      <c r="A47" s="37">
        <v>-0.10721</v>
      </c>
      <c r="B47" s="37">
        <v>36.700000000000003</v>
      </c>
      <c r="C47" s="37">
        <v>60.5</v>
      </c>
      <c r="D47" s="37">
        <v>89.8</v>
      </c>
      <c r="E47" s="37">
        <v>93</v>
      </c>
      <c r="F47" s="37">
        <v>100</v>
      </c>
      <c r="G47" s="37">
        <v>80</v>
      </c>
      <c r="H47" s="37">
        <v>-117</v>
      </c>
      <c r="I47" s="37">
        <v>73.599999999999994</v>
      </c>
      <c r="J47" s="37">
        <v>-114</v>
      </c>
      <c r="K47" s="37">
        <v>-37.1</v>
      </c>
      <c r="L47" s="37">
        <v>31.4</v>
      </c>
      <c r="M47" s="37">
        <v>55.7</v>
      </c>
      <c r="N47" s="37">
        <v>6.63</v>
      </c>
      <c r="O47" s="37">
        <v>45.3</v>
      </c>
      <c r="P47" s="37">
        <v>-51.3</v>
      </c>
      <c r="Q47" s="37">
        <v>45.3</v>
      </c>
      <c r="R47" s="37">
        <v>-25.7</v>
      </c>
      <c r="S47" s="37">
        <v>-30.2</v>
      </c>
      <c r="T47" s="37">
        <v>2.86</v>
      </c>
      <c r="U47" s="37">
        <v>0.90100000000000002</v>
      </c>
      <c r="V47" s="37">
        <v>-8.94</v>
      </c>
      <c r="W47" s="37">
        <v>5.22</v>
      </c>
      <c r="X47" s="37">
        <v>-26.4</v>
      </c>
      <c r="Y47" s="37">
        <v>-0.85299999999999998</v>
      </c>
    </row>
    <row r="48" spans="1:25" x14ac:dyDescent="0.2">
      <c r="A48" s="37">
        <v>-0.70926999999999996</v>
      </c>
      <c r="B48" s="37">
        <v>66.8</v>
      </c>
      <c r="C48" s="37">
        <v>12.7</v>
      </c>
      <c r="D48" s="37">
        <v>46.4</v>
      </c>
      <c r="E48" s="37">
        <v>97.3</v>
      </c>
      <c r="F48" s="37">
        <v>2.57</v>
      </c>
      <c r="G48" s="37">
        <v>62</v>
      </c>
      <c r="H48" s="37">
        <v>100</v>
      </c>
      <c r="I48" s="37">
        <v>62.1</v>
      </c>
      <c r="J48" s="37">
        <v>21.1</v>
      </c>
      <c r="K48" s="37">
        <v>10.9</v>
      </c>
      <c r="L48" s="37">
        <v>-17.3</v>
      </c>
      <c r="M48" s="37">
        <v>64.599999999999994</v>
      </c>
      <c r="N48" s="37">
        <v>77.5</v>
      </c>
      <c r="O48" s="37">
        <v>25.9</v>
      </c>
      <c r="P48" s="37">
        <v>25.9</v>
      </c>
      <c r="Q48" s="37">
        <v>32.4</v>
      </c>
      <c r="R48" s="37">
        <v>-13.9</v>
      </c>
      <c r="S48" s="37">
        <v>-9.07</v>
      </c>
      <c r="T48" s="37">
        <v>-10.5</v>
      </c>
      <c r="U48" s="37">
        <v>19</v>
      </c>
      <c r="V48" s="37">
        <v>-34.200000000000003</v>
      </c>
      <c r="W48" s="37">
        <v>-15.2</v>
      </c>
      <c r="X48" s="37">
        <v>-4.8499999999999996</v>
      </c>
      <c r="Y48" s="37">
        <v>-17.3</v>
      </c>
    </row>
    <row r="49" spans="1:25" x14ac:dyDescent="0.2">
      <c r="A49" s="37">
        <v>-1.3113300000000001</v>
      </c>
      <c r="B49" s="37">
        <v>65.8</v>
      </c>
      <c r="C49" s="37">
        <v>-0.65100000000000002</v>
      </c>
      <c r="D49" s="37">
        <v>73.2</v>
      </c>
      <c r="E49" s="37">
        <v>90.6</v>
      </c>
      <c r="F49" s="37">
        <v>69.8</v>
      </c>
      <c r="G49" s="37">
        <v>64.8</v>
      </c>
      <c r="H49" s="37">
        <v>-65.900000000000006</v>
      </c>
      <c r="I49" s="37">
        <v>0.53700000000000003</v>
      </c>
      <c r="J49" s="37">
        <v>-11.4</v>
      </c>
      <c r="K49" s="37">
        <v>-25.1</v>
      </c>
      <c r="L49" s="37">
        <v>-6.27</v>
      </c>
      <c r="M49" s="37">
        <v>69</v>
      </c>
      <c r="N49" s="37">
        <v>-15.9</v>
      </c>
      <c r="O49" s="37">
        <v>16.3</v>
      </c>
      <c r="P49" s="37">
        <v>-61</v>
      </c>
      <c r="Q49" s="37">
        <v>51.7</v>
      </c>
      <c r="R49" s="37">
        <v>-8.19</v>
      </c>
      <c r="S49" s="37">
        <v>-15.9</v>
      </c>
      <c r="T49" s="37">
        <v>-0.46400000000000002</v>
      </c>
      <c r="U49" s="37">
        <v>25.9</v>
      </c>
      <c r="V49" s="37">
        <v>-34.799999999999997</v>
      </c>
      <c r="W49" s="37">
        <v>-8.92</v>
      </c>
      <c r="X49" s="37">
        <v>-16.899999999999999</v>
      </c>
      <c r="Y49" s="37">
        <v>23</v>
      </c>
    </row>
    <row r="51" spans="1:25" x14ac:dyDescent="0.2">
      <c r="A51" s="35" t="s">
        <v>5527</v>
      </c>
      <c r="B51" s="92" t="s">
        <v>5521</v>
      </c>
      <c r="C51" s="92"/>
      <c r="D51" s="92"/>
      <c r="E51" s="92"/>
      <c r="F51" s="92"/>
      <c r="G51" s="92"/>
      <c r="H51" s="92"/>
      <c r="I51" s="92"/>
      <c r="J51" s="92" t="s">
        <v>5522</v>
      </c>
      <c r="K51" s="92"/>
      <c r="L51" s="92"/>
      <c r="M51" s="92"/>
      <c r="N51" s="92"/>
      <c r="O51" s="92"/>
      <c r="P51" s="92"/>
      <c r="Q51" s="92"/>
      <c r="R51" s="92" t="s">
        <v>5762</v>
      </c>
      <c r="S51" s="92"/>
      <c r="T51" s="92"/>
      <c r="U51" s="92"/>
      <c r="V51" s="92"/>
      <c r="W51" s="92"/>
      <c r="X51" s="92"/>
      <c r="Y51" s="92"/>
    </row>
    <row r="52" spans="1:25" x14ac:dyDescent="0.2">
      <c r="A52" s="37">
        <v>1.6989700000000001</v>
      </c>
      <c r="B52" s="37">
        <v>91.9</v>
      </c>
      <c r="C52" s="37">
        <v>63.7</v>
      </c>
      <c r="D52" s="37">
        <v>97.1</v>
      </c>
      <c r="E52" s="37">
        <v>89.2</v>
      </c>
      <c r="F52" s="51">
        <v>-758</v>
      </c>
      <c r="G52" s="37">
        <v>100</v>
      </c>
      <c r="H52" s="37">
        <v>88.1</v>
      </c>
      <c r="I52" s="37">
        <v>100</v>
      </c>
      <c r="J52" s="37">
        <v>84.6</v>
      </c>
      <c r="K52" s="37">
        <v>69.099999999999994</v>
      </c>
      <c r="L52" s="37">
        <v>93.4</v>
      </c>
      <c r="M52" s="37">
        <v>86.7</v>
      </c>
      <c r="N52" s="37">
        <v>-54.5</v>
      </c>
      <c r="O52" s="37">
        <v>93.6</v>
      </c>
      <c r="P52" s="37">
        <v>67.8</v>
      </c>
      <c r="Q52" s="37">
        <v>77.5</v>
      </c>
      <c r="R52" s="37">
        <v>61.7</v>
      </c>
      <c r="S52" s="37">
        <v>25.5</v>
      </c>
      <c r="T52" s="37">
        <v>55</v>
      </c>
      <c r="U52" s="37">
        <v>33.200000000000003</v>
      </c>
      <c r="V52" s="37">
        <v>48.5</v>
      </c>
      <c r="W52" s="37">
        <v>-16.600000000000001</v>
      </c>
      <c r="X52" s="37">
        <v>13.8</v>
      </c>
      <c r="Y52" s="37">
        <v>9.2899999999999991</v>
      </c>
    </row>
    <row r="53" spans="1:25" x14ac:dyDescent="0.2">
      <c r="A53" s="37">
        <v>1.0969100000000001</v>
      </c>
      <c r="B53" s="37">
        <v>79.099999999999994</v>
      </c>
      <c r="C53" s="37">
        <v>78.2</v>
      </c>
      <c r="D53" s="37">
        <v>93.9</v>
      </c>
      <c r="E53" s="37">
        <v>64.2</v>
      </c>
      <c r="F53" s="37">
        <v>72</v>
      </c>
      <c r="G53" s="37">
        <v>100</v>
      </c>
      <c r="H53" s="37">
        <v>100</v>
      </c>
      <c r="I53" s="37">
        <v>56.7</v>
      </c>
      <c r="J53" s="37">
        <v>57.1</v>
      </c>
      <c r="K53" s="37">
        <v>70.900000000000006</v>
      </c>
      <c r="L53" s="37">
        <v>88.9</v>
      </c>
      <c r="M53" s="37">
        <v>71.2</v>
      </c>
      <c r="N53" s="37">
        <v>61.4</v>
      </c>
      <c r="O53" s="37">
        <v>67.8</v>
      </c>
      <c r="P53" s="37">
        <v>64.599999999999994</v>
      </c>
      <c r="Q53" s="37">
        <v>22.7</v>
      </c>
      <c r="R53" s="37">
        <v>66.900000000000006</v>
      </c>
      <c r="S53" s="37">
        <v>46.7</v>
      </c>
      <c r="T53" s="37">
        <v>37.1</v>
      </c>
      <c r="U53" s="37">
        <v>41.3</v>
      </c>
      <c r="V53" s="37">
        <v>9.77</v>
      </c>
      <c r="W53" s="37">
        <v>9.8000000000000007</v>
      </c>
      <c r="X53" s="37">
        <v>0.752</v>
      </c>
      <c r="Y53" s="37">
        <v>-1.08</v>
      </c>
    </row>
    <row r="54" spans="1:25" x14ac:dyDescent="0.2">
      <c r="A54" s="37">
        <v>0.49485000000000001</v>
      </c>
      <c r="B54" s="37">
        <v>97.2</v>
      </c>
      <c r="C54" s="37">
        <v>93.6</v>
      </c>
      <c r="D54" s="37">
        <v>96.1</v>
      </c>
      <c r="E54" s="37">
        <v>82.2</v>
      </c>
      <c r="F54" s="37">
        <v>55.6</v>
      </c>
      <c r="G54" s="37">
        <v>44.2</v>
      </c>
      <c r="H54" s="37">
        <v>86.2</v>
      </c>
      <c r="I54" s="37">
        <v>68.3</v>
      </c>
      <c r="J54" s="37">
        <v>82.9</v>
      </c>
      <c r="K54" s="37">
        <v>74.3</v>
      </c>
      <c r="L54" s="37">
        <v>60.1</v>
      </c>
      <c r="M54" s="37">
        <v>73.400000000000006</v>
      </c>
      <c r="N54" s="37">
        <v>25.9</v>
      </c>
      <c r="O54" s="37">
        <v>93.6</v>
      </c>
      <c r="P54" s="37">
        <v>74.2</v>
      </c>
      <c r="Q54" s="37">
        <v>67.8</v>
      </c>
      <c r="R54" s="37">
        <v>23</v>
      </c>
      <c r="S54" s="37">
        <v>17.399999999999999</v>
      </c>
      <c r="T54" s="37">
        <v>49.1</v>
      </c>
      <c r="U54" s="37">
        <v>33.700000000000003</v>
      </c>
      <c r="V54" s="37">
        <v>25.8</v>
      </c>
      <c r="W54" s="37">
        <v>14</v>
      </c>
      <c r="X54" s="37">
        <v>16.899999999999999</v>
      </c>
      <c r="Y54" s="37">
        <v>16.600000000000001</v>
      </c>
    </row>
    <row r="55" spans="1:25" x14ac:dyDescent="0.2">
      <c r="A55" s="37">
        <v>-0.10721</v>
      </c>
      <c r="B55" s="37">
        <v>90.7</v>
      </c>
      <c r="C55" s="37">
        <v>93</v>
      </c>
      <c r="D55" s="37">
        <v>100</v>
      </c>
      <c r="E55" s="37">
        <v>100</v>
      </c>
      <c r="F55" s="37">
        <v>79.2</v>
      </c>
      <c r="G55" s="37">
        <v>56.7</v>
      </c>
      <c r="H55" s="37">
        <v>87.9</v>
      </c>
      <c r="I55" s="37">
        <v>62.4</v>
      </c>
      <c r="J55" s="37">
        <v>93.1</v>
      </c>
      <c r="K55" s="37">
        <v>36.6</v>
      </c>
      <c r="L55" s="37">
        <v>93.4</v>
      </c>
      <c r="M55" s="37">
        <v>84.5</v>
      </c>
      <c r="N55" s="37">
        <v>87.1</v>
      </c>
      <c r="O55" s="37">
        <v>93.6</v>
      </c>
      <c r="P55" s="37">
        <v>29.2</v>
      </c>
      <c r="Q55" s="37">
        <v>67.8</v>
      </c>
      <c r="R55" s="37">
        <v>43.6</v>
      </c>
      <c r="S55" s="37">
        <v>-13.3</v>
      </c>
      <c r="T55" s="37">
        <v>25.8</v>
      </c>
      <c r="U55" s="37">
        <v>9.84</v>
      </c>
      <c r="V55" s="37">
        <v>-8.81</v>
      </c>
      <c r="W55" s="37">
        <v>-35.4</v>
      </c>
      <c r="X55" s="37">
        <v>-16.2</v>
      </c>
      <c r="Y55" s="37">
        <v>8.8699999999999992</v>
      </c>
    </row>
    <row r="56" spans="1:25" x14ac:dyDescent="0.2">
      <c r="A56" s="37">
        <v>-0.70926999999999996</v>
      </c>
      <c r="B56" s="37">
        <v>87.6</v>
      </c>
      <c r="C56" s="37">
        <v>78.5</v>
      </c>
      <c r="D56" s="37">
        <v>98.4</v>
      </c>
      <c r="E56" s="37">
        <v>98.6</v>
      </c>
      <c r="F56" s="37">
        <v>9.16</v>
      </c>
      <c r="G56" s="37">
        <v>100</v>
      </c>
      <c r="H56" s="37">
        <v>83.5</v>
      </c>
      <c r="I56" s="37">
        <v>-91.3</v>
      </c>
      <c r="J56" s="37">
        <v>50.3</v>
      </c>
      <c r="K56" s="37">
        <v>22.9</v>
      </c>
      <c r="L56" s="37">
        <v>73.400000000000006</v>
      </c>
      <c r="M56" s="37">
        <v>77.900000000000006</v>
      </c>
      <c r="N56" s="37">
        <v>83.9</v>
      </c>
      <c r="O56" s="37">
        <v>58.1</v>
      </c>
      <c r="P56" s="37">
        <v>-25.6</v>
      </c>
      <c r="Q56" s="37">
        <v>-41.7</v>
      </c>
      <c r="R56" s="37">
        <v>19.3</v>
      </c>
      <c r="S56" s="37">
        <v>4.12</v>
      </c>
      <c r="T56" s="37">
        <v>20.100000000000001</v>
      </c>
      <c r="U56" s="37">
        <v>40.799999999999997</v>
      </c>
      <c r="V56" s="37">
        <v>-8.5299999999999994</v>
      </c>
      <c r="W56" s="37">
        <v>2.9</v>
      </c>
      <c r="X56" s="37">
        <v>-15.3</v>
      </c>
      <c r="Y56" s="37">
        <v>-30.9</v>
      </c>
    </row>
    <row r="57" spans="1:25" x14ac:dyDescent="0.2">
      <c r="A57" s="37">
        <v>-1.3113300000000001</v>
      </c>
      <c r="B57" s="37">
        <v>85.8</v>
      </c>
      <c r="C57" s="37">
        <v>17.100000000000001</v>
      </c>
      <c r="D57" s="37">
        <v>42</v>
      </c>
      <c r="E57" s="37">
        <v>90.9</v>
      </c>
      <c r="F57" s="37">
        <v>79.2</v>
      </c>
      <c r="G57" s="37">
        <v>1.55</v>
      </c>
      <c r="H57" s="37">
        <v>83.2</v>
      </c>
      <c r="I57" s="37">
        <v>70.8</v>
      </c>
      <c r="J57" s="37">
        <v>43.4</v>
      </c>
      <c r="K57" s="37">
        <v>-30.3</v>
      </c>
      <c r="L57" s="37">
        <v>9.23</v>
      </c>
      <c r="M57" s="37">
        <v>-12.9</v>
      </c>
      <c r="N57" s="37">
        <v>19.5</v>
      </c>
      <c r="O57" s="37">
        <v>6.63</v>
      </c>
      <c r="P57" s="37">
        <v>29.2</v>
      </c>
      <c r="Q57" s="37">
        <v>35.6</v>
      </c>
      <c r="R57" s="37">
        <v>2.2999999999999998</v>
      </c>
      <c r="S57" s="37">
        <v>-22.6</v>
      </c>
      <c r="T57" s="37">
        <v>4.42</v>
      </c>
      <c r="U57" s="37">
        <v>-9.17</v>
      </c>
      <c r="V57" s="37">
        <v>-19.600000000000001</v>
      </c>
      <c r="W57" s="37">
        <v>0.498</v>
      </c>
      <c r="X57" s="37">
        <v>-20.7</v>
      </c>
      <c r="Y57" s="37">
        <v>18.899999999999999</v>
      </c>
    </row>
    <row r="59" spans="1:25" x14ac:dyDescent="0.2">
      <c r="A59" s="35" t="s">
        <v>5528</v>
      </c>
      <c r="B59" s="92" t="s">
        <v>5521</v>
      </c>
      <c r="C59" s="92"/>
      <c r="D59" s="92"/>
      <c r="E59" s="92"/>
      <c r="F59" s="92"/>
      <c r="G59" s="92"/>
      <c r="H59" s="92"/>
      <c r="I59" s="92"/>
      <c r="J59" s="92" t="s">
        <v>5522</v>
      </c>
      <c r="K59" s="92"/>
      <c r="L59" s="92"/>
      <c r="M59" s="92"/>
      <c r="N59" s="92"/>
      <c r="O59" s="92"/>
      <c r="P59" s="92"/>
      <c r="Q59" s="92"/>
      <c r="R59" s="92" t="s">
        <v>5762</v>
      </c>
      <c r="S59" s="92"/>
      <c r="T59" s="92"/>
      <c r="U59" s="92"/>
      <c r="V59" s="92"/>
      <c r="W59" s="92"/>
      <c r="X59" s="92"/>
      <c r="Y59" s="92"/>
    </row>
    <row r="60" spans="1:25" x14ac:dyDescent="0.2">
      <c r="A60" s="37">
        <v>1.6989700000000001</v>
      </c>
      <c r="B60" s="37">
        <v>88.6</v>
      </c>
      <c r="C60" s="37">
        <v>78.8</v>
      </c>
      <c r="D60" s="37">
        <v>89.4</v>
      </c>
      <c r="E60" s="37">
        <v>94.3</v>
      </c>
      <c r="F60" s="37">
        <v>100</v>
      </c>
      <c r="G60" s="37">
        <v>50.3</v>
      </c>
      <c r="H60" s="37">
        <v>100</v>
      </c>
      <c r="I60" s="37">
        <v>100</v>
      </c>
      <c r="J60" s="37">
        <v>70.900000000000006</v>
      </c>
      <c r="K60" s="37">
        <v>58.9</v>
      </c>
      <c r="L60" s="37">
        <v>64.599999999999994</v>
      </c>
      <c r="M60" s="37">
        <v>53.5</v>
      </c>
      <c r="N60" s="37">
        <v>87.1</v>
      </c>
      <c r="O60" s="37">
        <v>80.7</v>
      </c>
      <c r="P60" s="37">
        <v>87.1</v>
      </c>
      <c r="Q60" s="37">
        <v>80.7</v>
      </c>
      <c r="R60" s="37">
        <v>51.7</v>
      </c>
      <c r="S60" s="37">
        <v>56.5</v>
      </c>
      <c r="T60" s="37">
        <v>53.5</v>
      </c>
      <c r="U60" s="37">
        <v>23.1</v>
      </c>
      <c r="V60" s="37">
        <v>18.600000000000001</v>
      </c>
      <c r="W60" s="37">
        <v>-15.4</v>
      </c>
      <c r="X60" s="37">
        <v>-20.8</v>
      </c>
      <c r="Y60" s="37">
        <v>7.05</v>
      </c>
    </row>
    <row r="61" spans="1:25" x14ac:dyDescent="0.2">
      <c r="A61" s="37">
        <v>1.0969100000000001</v>
      </c>
      <c r="B61" s="37">
        <v>65</v>
      </c>
      <c r="C61" s="37">
        <v>94.5</v>
      </c>
      <c r="D61" s="37">
        <v>92.6</v>
      </c>
      <c r="E61" s="37">
        <v>98.5</v>
      </c>
      <c r="F61" s="37">
        <v>86.1</v>
      </c>
      <c r="G61" s="37">
        <v>100</v>
      </c>
      <c r="H61" s="37">
        <v>100</v>
      </c>
      <c r="I61" s="37">
        <v>87.9</v>
      </c>
      <c r="J61" s="37">
        <v>88</v>
      </c>
      <c r="K61" s="37">
        <v>91.4</v>
      </c>
      <c r="L61" s="37">
        <v>75.599999999999994</v>
      </c>
      <c r="M61" s="37">
        <v>66.8</v>
      </c>
      <c r="N61" s="37">
        <v>90.3</v>
      </c>
      <c r="O61" s="37">
        <v>58.1</v>
      </c>
      <c r="P61" s="37">
        <v>80.7</v>
      </c>
      <c r="Q61" s="37">
        <v>67.8</v>
      </c>
      <c r="R61" s="37">
        <v>26.4</v>
      </c>
      <c r="S61" s="37">
        <v>26.9</v>
      </c>
      <c r="T61" s="37">
        <v>28.1</v>
      </c>
      <c r="U61" s="37">
        <v>26.8</v>
      </c>
      <c r="V61" s="37">
        <v>-25</v>
      </c>
      <c r="W61" s="37">
        <v>-12.9</v>
      </c>
      <c r="X61" s="37">
        <v>-6.72</v>
      </c>
      <c r="Y61" s="37">
        <v>-4.7</v>
      </c>
    </row>
    <row r="62" spans="1:25" x14ac:dyDescent="0.2">
      <c r="A62" s="37">
        <v>0.49485000000000001</v>
      </c>
      <c r="B62" s="37">
        <v>77.2</v>
      </c>
      <c r="C62" s="37">
        <v>93.6</v>
      </c>
      <c r="D62" s="37">
        <v>98.9</v>
      </c>
      <c r="E62" s="37">
        <v>45</v>
      </c>
      <c r="F62" s="37">
        <v>100</v>
      </c>
      <c r="G62" s="37">
        <v>70.8</v>
      </c>
      <c r="H62" s="37">
        <v>87.7</v>
      </c>
      <c r="I62" s="37">
        <v>43.2</v>
      </c>
      <c r="J62" s="37">
        <v>62.3</v>
      </c>
      <c r="K62" s="37">
        <v>48.6</v>
      </c>
      <c r="L62" s="37">
        <v>18.100000000000001</v>
      </c>
      <c r="M62" s="37">
        <v>-39.5</v>
      </c>
      <c r="N62" s="37">
        <v>58.1</v>
      </c>
      <c r="O62" s="37">
        <v>6.63</v>
      </c>
      <c r="P62" s="37">
        <v>64.599999999999994</v>
      </c>
      <c r="Q62" s="37">
        <v>-32</v>
      </c>
      <c r="R62" s="37">
        <v>23.3</v>
      </c>
      <c r="S62" s="37">
        <v>23.1</v>
      </c>
      <c r="T62" s="37">
        <v>5.48</v>
      </c>
      <c r="U62" s="37">
        <v>-22.8</v>
      </c>
      <c r="V62" s="37">
        <v>9.75</v>
      </c>
      <c r="W62" s="37">
        <v>-6.41</v>
      </c>
      <c r="X62" s="37">
        <v>-1.1000000000000001</v>
      </c>
      <c r="Y62" s="37">
        <v>-20.100000000000001</v>
      </c>
    </row>
    <row r="63" spans="1:25" x14ac:dyDescent="0.2">
      <c r="A63" s="37">
        <v>-0.10721</v>
      </c>
      <c r="B63" s="37">
        <v>74.900000000000006</v>
      </c>
      <c r="C63" s="37">
        <v>23.9</v>
      </c>
      <c r="D63" s="37">
        <v>95.1</v>
      </c>
      <c r="E63" s="37">
        <v>91.4</v>
      </c>
      <c r="F63" s="37">
        <v>100</v>
      </c>
      <c r="G63" s="37">
        <v>54.9</v>
      </c>
      <c r="H63" s="37">
        <v>58.9</v>
      </c>
      <c r="I63" s="37">
        <v>87.1</v>
      </c>
      <c r="J63" s="37">
        <v>38.299999999999997</v>
      </c>
      <c r="K63" s="37">
        <v>-33.700000000000003</v>
      </c>
      <c r="L63" s="37">
        <v>38</v>
      </c>
      <c r="M63" s="37">
        <v>22.5</v>
      </c>
      <c r="N63" s="37">
        <v>51.7</v>
      </c>
      <c r="O63" s="37">
        <v>45.3</v>
      </c>
      <c r="P63" s="37">
        <v>74.2</v>
      </c>
      <c r="Q63" s="37">
        <v>3.41</v>
      </c>
      <c r="R63" s="37">
        <v>27.7</v>
      </c>
      <c r="S63" s="37">
        <v>-17</v>
      </c>
      <c r="T63" s="37">
        <v>18.899999999999999</v>
      </c>
      <c r="U63" s="37">
        <v>-11.6</v>
      </c>
      <c r="V63" s="37">
        <v>2.0499999999999998</v>
      </c>
      <c r="W63" s="37">
        <v>-22.2</v>
      </c>
      <c r="X63" s="37">
        <v>11</v>
      </c>
      <c r="Y63" s="37">
        <v>6.18</v>
      </c>
    </row>
    <row r="64" spans="1:25" x14ac:dyDescent="0.2">
      <c r="A64" s="37">
        <v>-0.70926999999999996</v>
      </c>
      <c r="B64" s="37">
        <v>77.8</v>
      </c>
      <c r="C64" s="37">
        <v>74.400000000000006</v>
      </c>
      <c r="D64" s="37">
        <v>-82</v>
      </c>
      <c r="E64" s="37">
        <v>95.2</v>
      </c>
      <c r="F64" s="37">
        <v>45.7</v>
      </c>
      <c r="G64" s="37">
        <v>-46.7</v>
      </c>
      <c r="H64" s="37">
        <v>50.8</v>
      </c>
      <c r="I64" s="37">
        <v>19.3</v>
      </c>
      <c r="J64" s="37">
        <v>55.4</v>
      </c>
      <c r="K64" s="37">
        <v>40</v>
      </c>
      <c r="L64" s="37">
        <v>-81.5</v>
      </c>
      <c r="M64" s="37">
        <v>57.9</v>
      </c>
      <c r="N64" s="37">
        <v>32.4</v>
      </c>
      <c r="O64" s="37">
        <v>-32</v>
      </c>
      <c r="P64" s="37">
        <v>25.9</v>
      </c>
      <c r="Q64" s="37">
        <v>22.7</v>
      </c>
      <c r="R64" s="37">
        <v>17.399999999999999</v>
      </c>
      <c r="S64" s="37">
        <v>11.4</v>
      </c>
      <c r="T64" s="37">
        <v>-30.6</v>
      </c>
      <c r="U64" s="37">
        <v>13.4</v>
      </c>
      <c r="V64" s="37">
        <v>-32.1</v>
      </c>
      <c r="W64" s="37">
        <v>-26.2</v>
      </c>
      <c r="X64" s="37">
        <v>-17</v>
      </c>
      <c r="Y64" s="37">
        <v>6.83</v>
      </c>
    </row>
    <row r="65" spans="1:25" x14ac:dyDescent="0.2">
      <c r="A65" s="37">
        <v>-1.3113300000000001</v>
      </c>
      <c r="B65" s="37">
        <v>77.099999999999994</v>
      </c>
      <c r="C65" s="37">
        <v>45.4</v>
      </c>
      <c r="D65" s="37">
        <v>92.8</v>
      </c>
      <c r="E65" s="37">
        <v>89.1</v>
      </c>
      <c r="F65" s="37">
        <v>88.1</v>
      </c>
      <c r="G65" s="37">
        <v>50.1</v>
      </c>
      <c r="H65" s="37">
        <v>64.2</v>
      </c>
      <c r="I65" s="37">
        <v>53.4</v>
      </c>
      <c r="J65" s="37">
        <v>22.9</v>
      </c>
      <c r="K65" s="37">
        <v>-83.4</v>
      </c>
      <c r="L65" s="37">
        <v>-10.7</v>
      </c>
      <c r="M65" s="37">
        <v>57.9</v>
      </c>
      <c r="N65" s="37">
        <v>16.3</v>
      </c>
      <c r="O65" s="37">
        <v>25.9</v>
      </c>
      <c r="P65" s="37">
        <v>-22.3</v>
      </c>
      <c r="Q65" s="37">
        <v>22.7</v>
      </c>
      <c r="R65" s="37">
        <v>24.9</v>
      </c>
      <c r="S65" s="37">
        <v>-5.9</v>
      </c>
      <c r="T65" s="37">
        <v>2.33</v>
      </c>
      <c r="U65" s="37">
        <v>22.2</v>
      </c>
      <c r="V65" s="37">
        <v>-17.899999999999999</v>
      </c>
      <c r="W65" s="37">
        <v>-4.62</v>
      </c>
      <c r="X65" s="37">
        <v>-18.5</v>
      </c>
      <c r="Y65" s="37">
        <v>-5.98</v>
      </c>
    </row>
  </sheetData>
  <mergeCells count="25">
    <mergeCell ref="B27:I27"/>
    <mergeCell ref="J27:Q27"/>
    <mergeCell ref="R27:Y27"/>
    <mergeCell ref="A1:Y2"/>
    <mergeCell ref="B11:I11"/>
    <mergeCell ref="J11:Q11"/>
    <mergeCell ref="R11:Y11"/>
    <mergeCell ref="B3:I3"/>
    <mergeCell ref="J3:Q3"/>
    <mergeCell ref="R3:Y3"/>
    <mergeCell ref="B19:I19"/>
    <mergeCell ref="J19:Q19"/>
    <mergeCell ref="R19:Y19"/>
    <mergeCell ref="B59:I59"/>
    <mergeCell ref="J59:Q59"/>
    <mergeCell ref="R59:Y59"/>
    <mergeCell ref="B35:I35"/>
    <mergeCell ref="J35:Q35"/>
    <mergeCell ref="R35:Y35"/>
    <mergeCell ref="B43:I43"/>
    <mergeCell ref="J43:Q43"/>
    <mergeCell ref="R43:Y43"/>
    <mergeCell ref="B51:I51"/>
    <mergeCell ref="J51:Q51"/>
    <mergeCell ref="R51:Y5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ECFB2-05D9-3D40-BC6E-B7A23E494E16}">
  <dimension ref="A1:K268"/>
  <sheetViews>
    <sheetView zoomScale="70" zoomScaleNormal="70" workbookViewId="0">
      <selection sqref="A1:XFD1"/>
    </sheetView>
  </sheetViews>
  <sheetFormatPr baseColWidth="10" defaultRowHeight="16" x14ac:dyDescent="0.2"/>
  <cols>
    <col min="1" max="1" width="14.33203125" bestFit="1" customWidth="1"/>
    <col min="2" max="2" width="19.5" bestFit="1" customWidth="1"/>
    <col min="3" max="3" width="20.83203125" bestFit="1" customWidth="1"/>
    <col min="5" max="5" width="14.33203125" bestFit="1" customWidth="1"/>
    <col min="6" max="6" width="19.5" bestFit="1" customWidth="1"/>
    <col min="7" max="7" width="20.83203125" bestFit="1" customWidth="1"/>
    <col min="9" max="9" width="14.33203125" bestFit="1" customWidth="1"/>
    <col min="10" max="10" width="19.5" bestFit="1" customWidth="1"/>
    <col min="11" max="11" width="20.83203125" bestFit="1" customWidth="1"/>
  </cols>
  <sheetData>
    <row r="1" spans="1:11" x14ac:dyDescent="0.2">
      <c r="A1" s="97" t="s">
        <v>5549</v>
      </c>
      <c r="B1" s="97"/>
      <c r="C1" s="97"/>
      <c r="D1" s="97"/>
      <c r="E1" s="97"/>
      <c r="F1" s="97"/>
      <c r="G1" s="97"/>
      <c r="H1" s="97"/>
      <c r="I1" s="97"/>
      <c r="J1" s="97"/>
      <c r="K1" s="97"/>
    </row>
    <row r="2" spans="1:11" s="16" customFormat="1" x14ac:dyDescent="0.2">
      <c r="A2" s="96" t="s">
        <v>5537</v>
      </c>
      <c r="B2" s="96"/>
      <c r="C2" s="96"/>
      <c r="D2" s="15"/>
      <c r="E2" s="96" t="s">
        <v>5540</v>
      </c>
      <c r="F2" s="96"/>
      <c r="G2" s="96"/>
      <c r="H2" s="15"/>
      <c r="I2" s="96" t="s">
        <v>5541</v>
      </c>
      <c r="J2" s="96"/>
      <c r="K2" s="96"/>
    </row>
    <row r="3" spans="1:11" s="15" customFormat="1" ht="17" x14ac:dyDescent="0.2">
      <c r="A3" s="52" t="s">
        <v>7</v>
      </c>
      <c r="B3" s="53" t="s">
        <v>5538</v>
      </c>
      <c r="C3" s="53" t="s">
        <v>5539</v>
      </c>
      <c r="E3" s="52" t="s">
        <v>7</v>
      </c>
      <c r="F3" s="53" t="s">
        <v>5538</v>
      </c>
      <c r="G3" s="53" t="s">
        <v>5539</v>
      </c>
      <c r="I3" s="52" t="s">
        <v>7</v>
      </c>
      <c r="J3" s="53" t="s">
        <v>5538</v>
      </c>
      <c r="K3" s="53" t="s">
        <v>5539</v>
      </c>
    </row>
    <row r="4" spans="1:11" x14ac:dyDescent="0.2">
      <c r="A4" s="54" t="s">
        <v>70</v>
      </c>
      <c r="B4" s="55">
        <v>24.4</v>
      </c>
      <c r="C4" s="55"/>
      <c r="D4" s="20"/>
      <c r="E4" s="54" t="s">
        <v>85</v>
      </c>
      <c r="F4" s="55">
        <v>90</v>
      </c>
      <c r="G4" s="55"/>
      <c r="H4" s="20"/>
      <c r="I4" s="54" t="s">
        <v>88</v>
      </c>
      <c r="J4" s="55">
        <v>107.2</v>
      </c>
      <c r="K4" s="55"/>
    </row>
    <row r="5" spans="1:11" x14ac:dyDescent="0.2">
      <c r="A5" s="54" t="s">
        <v>190</v>
      </c>
      <c r="B5" s="55">
        <v>37.299999999999997</v>
      </c>
      <c r="C5" s="55"/>
      <c r="D5" s="20"/>
      <c r="E5" s="54" t="s">
        <v>88</v>
      </c>
      <c r="F5" s="55">
        <v>84</v>
      </c>
      <c r="G5" s="55"/>
      <c r="H5" s="20"/>
      <c r="I5" s="54" t="s">
        <v>88</v>
      </c>
      <c r="J5" s="55">
        <v>98.5</v>
      </c>
      <c r="K5" s="55"/>
    </row>
    <row r="6" spans="1:11" x14ac:dyDescent="0.2">
      <c r="A6" s="54" t="s">
        <v>13</v>
      </c>
      <c r="B6" s="55">
        <v>37.700000000000003</v>
      </c>
      <c r="C6" s="55"/>
      <c r="D6" s="20"/>
      <c r="E6" s="54" t="s">
        <v>94</v>
      </c>
      <c r="F6" s="55">
        <v>92</v>
      </c>
      <c r="G6" s="55"/>
      <c r="H6" s="20"/>
      <c r="I6" s="54" t="s">
        <v>88</v>
      </c>
      <c r="J6" s="55">
        <v>98.5</v>
      </c>
      <c r="K6" s="55"/>
    </row>
    <row r="7" spans="1:11" x14ac:dyDescent="0.2">
      <c r="A7" s="54" t="s">
        <v>13</v>
      </c>
      <c r="B7" s="55">
        <v>54.7</v>
      </c>
      <c r="C7" s="55"/>
      <c r="D7" s="20"/>
      <c r="E7" s="54" t="s">
        <v>37</v>
      </c>
      <c r="F7" s="55">
        <v>2</v>
      </c>
      <c r="G7" s="55"/>
      <c r="H7" s="20"/>
      <c r="I7" s="54" t="s">
        <v>91</v>
      </c>
      <c r="J7" s="55">
        <v>88.6</v>
      </c>
      <c r="K7" s="55"/>
    </row>
    <row r="8" spans="1:11" x14ac:dyDescent="0.2">
      <c r="A8" s="54" t="s">
        <v>85</v>
      </c>
      <c r="B8" s="55">
        <v>95.5</v>
      </c>
      <c r="C8" s="55"/>
      <c r="D8" s="20"/>
      <c r="E8" s="54" t="s">
        <v>225</v>
      </c>
      <c r="F8" s="55">
        <v>99</v>
      </c>
      <c r="G8" s="55"/>
      <c r="H8" s="20"/>
      <c r="I8" s="54" t="s">
        <v>91</v>
      </c>
      <c r="J8" s="55">
        <v>83.6</v>
      </c>
      <c r="K8" s="55"/>
    </row>
    <row r="9" spans="1:11" x14ac:dyDescent="0.2">
      <c r="A9" s="54" t="s">
        <v>88</v>
      </c>
      <c r="B9" s="55">
        <v>101.5</v>
      </c>
      <c r="C9" s="55"/>
      <c r="D9" s="20"/>
      <c r="E9" s="54" t="s">
        <v>55</v>
      </c>
      <c r="F9" s="55">
        <v>23</v>
      </c>
      <c r="G9" s="55"/>
      <c r="H9" s="20"/>
      <c r="I9" s="54" t="s">
        <v>91</v>
      </c>
      <c r="J9" s="55">
        <v>88.6</v>
      </c>
      <c r="K9" s="55"/>
    </row>
    <row r="10" spans="1:11" x14ac:dyDescent="0.2">
      <c r="A10" s="54" t="s">
        <v>91</v>
      </c>
      <c r="B10" s="55">
        <v>93</v>
      </c>
      <c r="C10" s="55"/>
      <c r="D10" s="20"/>
      <c r="E10" s="54" t="s">
        <v>31</v>
      </c>
      <c r="F10" s="55">
        <v>27</v>
      </c>
      <c r="G10" s="55"/>
      <c r="H10" s="20"/>
      <c r="I10" s="54" t="s">
        <v>94</v>
      </c>
      <c r="J10" s="55">
        <v>92.2</v>
      </c>
      <c r="K10" s="55"/>
    </row>
    <row r="11" spans="1:11" x14ac:dyDescent="0.2">
      <c r="A11" s="54" t="s">
        <v>28</v>
      </c>
      <c r="B11" s="55">
        <v>58.3</v>
      </c>
      <c r="C11" s="55"/>
      <c r="D11" s="20"/>
      <c r="E11" s="54" t="s">
        <v>43</v>
      </c>
      <c r="F11" s="55">
        <v>12</v>
      </c>
      <c r="G11" s="55"/>
      <c r="H11" s="20"/>
      <c r="I11" s="54" t="s">
        <v>94</v>
      </c>
      <c r="J11" s="55">
        <v>31.8</v>
      </c>
      <c r="K11" s="55"/>
    </row>
    <row r="12" spans="1:11" x14ac:dyDescent="0.2">
      <c r="A12" s="54" t="s">
        <v>94</v>
      </c>
      <c r="B12" s="55">
        <v>97</v>
      </c>
      <c r="C12" s="55"/>
      <c r="D12" s="20"/>
      <c r="E12" s="54" t="s">
        <v>121</v>
      </c>
      <c r="F12" s="55">
        <v>-7</v>
      </c>
      <c r="G12" s="55"/>
      <c r="H12" s="20"/>
      <c r="I12" s="54" t="s">
        <v>94</v>
      </c>
      <c r="J12" s="55">
        <v>31.8</v>
      </c>
      <c r="K12" s="55"/>
    </row>
    <row r="13" spans="1:11" x14ac:dyDescent="0.2">
      <c r="A13" s="54" t="s">
        <v>97</v>
      </c>
      <c r="B13" s="55">
        <v>81.599999999999994</v>
      </c>
      <c r="C13" s="55"/>
      <c r="D13" s="20"/>
      <c r="E13" s="54" t="s">
        <v>121</v>
      </c>
      <c r="F13" s="55">
        <v>24</v>
      </c>
      <c r="G13" s="55"/>
      <c r="H13" s="20"/>
      <c r="I13" s="54" t="s">
        <v>97</v>
      </c>
      <c r="J13" s="55">
        <v>94.2</v>
      </c>
      <c r="K13" s="55"/>
    </row>
    <row r="14" spans="1:11" x14ac:dyDescent="0.2">
      <c r="A14" s="54" t="s">
        <v>1442</v>
      </c>
      <c r="B14" s="55">
        <v>97.7</v>
      </c>
      <c r="C14" s="55"/>
      <c r="D14" s="20"/>
      <c r="E14" s="54" t="s">
        <v>145</v>
      </c>
      <c r="F14" s="55">
        <v>80</v>
      </c>
      <c r="G14" s="55"/>
      <c r="H14" s="20"/>
      <c r="I14" s="54" t="s">
        <v>97</v>
      </c>
      <c r="J14" s="55">
        <v>91.4</v>
      </c>
      <c r="K14" s="55"/>
    </row>
    <row r="15" spans="1:11" x14ac:dyDescent="0.2">
      <c r="A15" s="54" t="s">
        <v>31</v>
      </c>
      <c r="B15" s="55">
        <v>101.5</v>
      </c>
      <c r="C15" s="55"/>
      <c r="D15" s="20"/>
      <c r="E15" s="54" t="s">
        <v>58</v>
      </c>
      <c r="F15" s="55">
        <v>-79</v>
      </c>
      <c r="G15" s="55"/>
      <c r="H15" s="20"/>
      <c r="I15" s="54" t="s">
        <v>97</v>
      </c>
      <c r="J15" s="55">
        <v>91.4</v>
      </c>
      <c r="K15" s="55"/>
    </row>
    <row r="16" spans="1:11" x14ac:dyDescent="0.2">
      <c r="A16" s="54" t="s">
        <v>34</v>
      </c>
      <c r="B16" s="55">
        <v>63.4</v>
      </c>
      <c r="C16" s="55"/>
      <c r="D16" s="20"/>
      <c r="E16" s="54" t="s">
        <v>210</v>
      </c>
      <c r="F16" s="55">
        <v>-42</v>
      </c>
      <c r="G16" s="55"/>
      <c r="H16" s="20"/>
      <c r="I16" s="54" t="s">
        <v>106</v>
      </c>
      <c r="J16" s="55">
        <v>92.8</v>
      </c>
      <c r="K16" s="55"/>
    </row>
    <row r="17" spans="1:11" x14ac:dyDescent="0.2">
      <c r="A17" s="54" t="s">
        <v>100</v>
      </c>
      <c r="B17" s="55">
        <v>97</v>
      </c>
      <c r="C17" s="55"/>
      <c r="D17" s="20"/>
      <c r="E17" s="54" t="s">
        <v>16</v>
      </c>
      <c r="F17" s="55">
        <v>-24</v>
      </c>
      <c r="G17" s="55"/>
      <c r="H17" s="20"/>
      <c r="I17" s="54" t="s">
        <v>106</v>
      </c>
      <c r="J17" s="55">
        <v>43</v>
      </c>
      <c r="K17" s="55"/>
    </row>
    <row r="18" spans="1:11" x14ac:dyDescent="0.2">
      <c r="A18" s="54" t="s">
        <v>37</v>
      </c>
      <c r="B18" s="55">
        <v>75</v>
      </c>
      <c r="C18" s="55"/>
      <c r="D18" s="20"/>
      <c r="E18" s="54" t="s">
        <v>16</v>
      </c>
      <c r="F18" s="55">
        <v>32</v>
      </c>
      <c r="G18" s="55"/>
      <c r="H18" s="20"/>
      <c r="I18" s="54" t="s">
        <v>106</v>
      </c>
      <c r="J18" s="55">
        <v>43</v>
      </c>
      <c r="K18" s="55"/>
    </row>
    <row r="19" spans="1:11" x14ac:dyDescent="0.2">
      <c r="A19" s="54" t="s">
        <v>106</v>
      </c>
      <c r="B19" s="55">
        <v>91.4</v>
      </c>
      <c r="C19" s="55"/>
      <c r="D19" s="20"/>
      <c r="E19" s="54" t="s">
        <v>82</v>
      </c>
      <c r="F19" s="55"/>
      <c r="G19" s="55">
        <v>-35</v>
      </c>
      <c r="H19" s="20"/>
      <c r="I19" s="54" t="s">
        <v>43</v>
      </c>
      <c r="J19" s="55">
        <v>87.8</v>
      </c>
      <c r="K19" s="55"/>
    </row>
    <row r="20" spans="1:11" x14ac:dyDescent="0.2">
      <c r="A20" s="54" t="s">
        <v>1448</v>
      </c>
      <c r="B20" s="55">
        <v>31.9</v>
      </c>
      <c r="C20" s="55"/>
      <c r="D20" s="20"/>
      <c r="E20" s="54" t="s">
        <v>247</v>
      </c>
      <c r="F20" s="55"/>
      <c r="G20" s="55">
        <v>42</v>
      </c>
      <c r="H20" s="20"/>
      <c r="I20" s="54" t="s">
        <v>43</v>
      </c>
      <c r="J20" s="55">
        <v>24.2</v>
      </c>
      <c r="K20" s="55"/>
    </row>
    <row r="21" spans="1:11" x14ac:dyDescent="0.2">
      <c r="A21" s="54" t="s">
        <v>109</v>
      </c>
      <c r="B21" s="55">
        <v>-6.1</v>
      </c>
      <c r="C21" s="55"/>
      <c r="D21" s="20"/>
      <c r="E21" s="54" t="s">
        <v>213</v>
      </c>
      <c r="F21" s="55"/>
      <c r="G21" s="55">
        <v>19</v>
      </c>
      <c r="H21" s="20"/>
      <c r="I21" s="54" t="s">
        <v>43</v>
      </c>
      <c r="J21" s="55">
        <v>24.2</v>
      </c>
      <c r="K21" s="55"/>
    </row>
    <row r="22" spans="1:11" x14ac:dyDescent="0.2">
      <c r="A22" s="54" t="s">
        <v>112</v>
      </c>
      <c r="B22" s="55">
        <v>26</v>
      </c>
      <c r="C22" s="55"/>
      <c r="D22" s="20"/>
      <c r="E22" s="54" t="s">
        <v>70</v>
      </c>
      <c r="F22" s="55"/>
      <c r="G22" s="55">
        <v>-22</v>
      </c>
      <c r="H22" s="20"/>
      <c r="I22" s="54" t="s">
        <v>121</v>
      </c>
      <c r="J22" s="55">
        <v>58.4</v>
      </c>
      <c r="K22" s="55"/>
    </row>
    <row r="23" spans="1:11" x14ac:dyDescent="0.2">
      <c r="A23" s="54" t="s">
        <v>40</v>
      </c>
      <c r="B23" s="55">
        <v>39.5</v>
      </c>
      <c r="C23" s="55"/>
      <c r="D23" s="20"/>
      <c r="E23" s="54" t="s">
        <v>73</v>
      </c>
      <c r="F23" s="55"/>
      <c r="G23" s="55">
        <v>-1</v>
      </c>
      <c r="H23" s="20"/>
      <c r="I23" s="54" t="s">
        <v>121</v>
      </c>
      <c r="J23" s="55">
        <v>42.4</v>
      </c>
      <c r="K23" s="55"/>
    </row>
    <row r="24" spans="1:11" x14ac:dyDescent="0.2">
      <c r="A24" s="54" t="s">
        <v>247</v>
      </c>
      <c r="B24" s="55">
        <v>47.2</v>
      </c>
      <c r="C24" s="55"/>
      <c r="D24" s="20"/>
      <c r="E24" s="54" t="s">
        <v>79</v>
      </c>
      <c r="F24" s="55"/>
      <c r="G24" s="55">
        <v>-50</v>
      </c>
      <c r="H24" s="20"/>
      <c r="I24" s="54" t="s">
        <v>121</v>
      </c>
      <c r="J24" s="55">
        <v>58.4</v>
      </c>
      <c r="K24" s="55"/>
    </row>
    <row r="25" spans="1:11" x14ac:dyDescent="0.2">
      <c r="A25" s="54" t="s">
        <v>43</v>
      </c>
      <c r="B25" s="55">
        <v>98.9</v>
      </c>
      <c r="C25" s="55"/>
      <c r="D25" s="20"/>
      <c r="E25" s="54" t="s">
        <v>190</v>
      </c>
      <c r="F25" s="55"/>
      <c r="G25" s="55">
        <v>-27</v>
      </c>
      <c r="H25" s="20"/>
      <c r="I25" s="54" t="s">
        <v>121</v>
      </c>
      <c r="J25" s="55">
        <v>95.5</v>
      </c>
      <c r="K25" s="55"/>
    </row>
    <row r="26" spans="1:11" x14ac:dyDescent="0.2">
      <c r="A26" s="54" t="s">
        <v>121</v>
      </c>
      <c r="B26" s="55">
        <v>69.2</v>
      </c>
      <c r="C26" s="55"/>
      <c r="D26" s="20"/>
      <c r="E26" s="54" t="s">
        <v>13</v>
      </c>
      <c r="F26" s="55"/>
      <c r="G26" s="55">
        <v>-42</v>
      </c>
      <c r="H26" s="20"/>
      <c r="I26" s="54" t="s">
        <v>376</v>
      </c>
      <c r="J26" s="55">
        <v>50.6</v>
      </c>
      <c r="K26" s="55"/>
    </row>
    <row r="27" spans="1:11" x14ac:dyDescent="0.2">
      <c r="A27" s="54" t="s">
        <v>121</v>
      </c>
      <c r="B27" s="55">
        <v>50.6</v>
      </c>
      <c r="C27" s="55"/>
      <c r="D27" s="20"/>
      <c r="E27" s="54" t="s">
        <v>13</v>
      </c>
      <c r="F27" s="55"/>
      <c r="G27" s="55">
        <v>10</v>
      </c>
      <c r="H27" s="20"/>
      <c r="I27" s="54" t="s">
        <v>526</v>
      </c>
      <c r="J27" s="55">
        <v>49.6</v>
      </c>
      <c r="K27" s="55"/>
    </row>
    <row r="28" spans="1:11" x14ac:dyDescent="0.2">
      <c r="A28" s="54" t="s">
        <v>213</v>
      </c>
      <c r="B28" s="55">
        <v>55.7</v>
      </c>
      <c r="C28" s="55"/>
      <c r="D28" s="20"/>
      <c r="E28" s="54" t="s">
        <v>25</v>
      </c>
      <c r="F28" s="55"/>
      <c r="G28" s="55">
        <v>-92</v>
      </c>
      <c r="H28" s="20"/>
      <c r="I28" s="54" t="s">
        <v>532</v>
      </c>
      <c r="J28" s="55">
        <v>50.6</v>
      </c>
      <c r="K28" s="55"/>
    </row>
    <row r="29" spans="1:11" x14ac:dyDescent="0.2">
      <c r="A29" s="54" t="s">
        <v>145</v>
      </c>
      <c r="B29" s="55">
        <v>101.5</v>
      </c>
      <c r="C29" s="55"/>
      <c r="D29" s="20"/>
      <c r="E29" s="54" t="s">
        <v>28</v>
      </c>
      <c r="F29" s="55"/>
      <c r="G29" s="55">
        <v>-24</v>
      </c>
      <c r="H29" s="20"/>
      <c r="I29" s="54" t="s">
        <v>568</v>
      </c>
      <c r="J29" s="55">
        <v>99.7</v>
      </c>
      <c r="K29" s="55"/>
    </row>
    <row r="30" spans="1:11" x14ac:dyDescent="0.2">
      <c r="A30" s="54" t="s">
        <v>225</v>
      </c>
      <c r="B30" s="55">
        <v>101.5</v>
      </c>
      <c r="C30" s="55"/>
      <c r="D30" s="20"/>
      <c r="E30" s="54" t="s">
        <v>97</v>
      </c>
      <c r="F30" s="55"/>
      <c r="G30" s="55">
        <v>-22</v>
      </c>
      <c r="H30" s="20"/>
      <c r="I30" s="54" t="s">
        <v>577</v>
      </c>
      <c r="J30" s="55">
        <v>93.5</v>
      </c>
      <c r="K30" s="55"/>
    </row>
    <row r="31" spans="1:11" x14ac:dyDescent="0.2">
      <c r="A31" s="54" t="s">
        <v>163</v>
      </c>
      <c r="B31" s="55">
        <v>57.8</v>
      </c>
      <c r="C31" s="55"/>
      <c r="D31" s="20"/>
      <c r="E31" s="54" t="s">
        <v>1439</v>
      </c>
      <c r="F31" s="55"/>
      <c r="G31" s="55">
        <v>-24.3</v>
      </c>
      <c r="H31" s="20"/>
      <c r="I31" s="54" t="s">
        <v>583</v>
      </c>
      <c r="J31" s="55">
        <v>77.7</v>
      </c>
      <c r="K31" s="55"/>
    </row>
    <row r="32" spans="1:11" x14ac:dyDescent="0.2">
      <c r="A32" s="54" t="s">
        <v>55</v>
      </c>
      <c r="B32" s="55">
        <v>87.9</v>
      </c>
      <c r="C32" s="55"/>
      <c r="D32" s="20"/>
      <c r="E32" s="54" t="s">
        <v>1442</v>
      </c>
      <c r="F32" s="55"/>
      <c r="G32" s="55">
        <v>-38.5</v>
      </c>
      <c r="H32" s="20"/>
      <c r="I32" s="54" t="s">
        <v>586</v>
      </c>
      <c r="J32" s="55">
        <v>104.7</v>
      </c>
      <c r="K32" s="55"/>
    </row>
    <row r="33" spans="1:11" x14ac:dyDescent="0.2">
      <c r="A33" s="54" t="s">
        <v>64</v>
      </c>
      <c r="B33" s="55">
        <v>71.099999999999994</v>
      </c>
      <c r="C33" s="55"/>
      <c r="D33" s="20"/>
      <c r="E33" s="54" t="s">
        <v>1445</v>
      </c>
      <c r="F33" s="55"/>
      <c r="G33" s="55">
        <v>-13.2</v>
      </c>
      <c r="H33" s="20"/>
      <c r="I33" s="54" t="s">
        <v>643</v>
      </c>
      <c r="J33" s="55">
        <v>111.4</v>
      </c>
      <c r="K33" s="55"/>
    </row>
    <row r="34" spans="1:11" x14ac:dyDescent="0.2">
      <c r="A34" s="54" t="s">
        <v>16</v>
      </c>
      <c r="B34" s="55">
        <v>58.9</v>
      </c>
      <c r="C34" s="55"/>
      <c r="D34" s="20"/>
      <c r="E34" s="54" t="s">
        <v>100</v>
      </c>
      <c r="F34" s="55"/>
      <c r="G34" s="55">
        <v>-24</v>
      </c>
      <c r="H34" s="20"/>
      <c r="I34" s="54" t="s">
        <v>748</v>
      </c>
      <c r="J34" s="55">
        <v>93.7</v>
      </c>
      <c r="K34" s="55"/>
    </row>
    <row r="35" spans="1:11" x14ac:dyDescent="0.2">
      <c r="A35" s="54" t="s">
        <v>16</v>
      </c>
      <c r="B35" s="55">
        <v>67.599999999999994</v>
      </c>
      <c r="C35" s="55"/>
      <c r="D35" s="20"/>
      <c r="E35" s="54" t="s">
        <v>103</v>
      </c>
      <c r="F35" s="55"/>
      <c r="G35" s="55">
        <v>-31</v>
      </c>
      <c r="H35" s="20"/>
      <c r="I35" s="54" t="s">
        <v>751</v>
      </c>
      <c r="J35" s="55">
        <v>81.400000000000006</v>
      </c>
      <c r="K35" s="55"/>
    </row>
    <row r="36" spans="1:11" x14ac:dyDescent="0.2">
      <c r="A36" s="54" t="s">
        <v>210</v>
      </c>
      <c r="B36" s="55">
        <v>93.3</v>
      </c>
      <c r="C36" s="55"/>
      <c r="D36" s="20"/>
      <c r="E36" s="54" t="s">
        <v>109</v>
      </c>
      <c r="F36" s="55"/>
      <c r="G36" s="55">
        <v>-76</v>
      </c>
      <c r="H36" s="20"/>
      <c r="I36" s="54" t="s">
        <v>763</v>
      </c>
      <c r="J36" s="55">
        <v>97.2</v>
      </c>
      <c r="K36" s="55"/>
    </row>
    <row r="37" spans="1:11" x14ac:dyDescent="0.2">
      <c r="A37" s="54" t="s">
        <v>58</v>
      </c>
      <c r="B37" s="55">
        <v>92.2</v>
      </c>
      <c r="C37" s="55"/>
      <c r="D37" s="20"/>
      <c r="E37" s="54" t="s">
        <v>112</v>
      </c>
      <c r="F37" s="55"/>
      <c r="G37" s="55">
        <v>-29</v>
      </c>
      <c r="H37" s="20"/>
      <c r="I37" s="54" t="s">
        <v>994</v>
      </c>
      <c r="J37" s="55">
        <v>79.900000000000006</v>
      </c>
      <c r="K37" s="55"/>
    </row>
    <row r="38" spans="1:11" x14ac:dyDescent="0.2">
      <c r="A38" s="54" t="s">
        <v>207</v>
      </c>
      <c r="B38" s="55">
        <v>90.4</v>
      </c>
      <c r="C38" s="55"/>
      <c r="D38" s="20"/>
      <c r="E38" s="54" t="s">
        <v>19</v>
      </c>
      <c r="F38" s="55"/>
      <c r="G38" s="55">
        <v>-27</v>
      </c>
      <c r="H38" s="20"/>
      <c r="I38" s="54" t="s">
        <v>1243</v>
      </c>
      <c r="J38" s="55">
        <v>103.8</v>
      </c>
      <c r="K38" s="55"/>
    </row>
    <row r="39" spans="1:11" x14ac:dyDescent="0.2">
      <c r="A39" s="54" t="s">
        <v>73</v>
      </c>
      <c r="B39" s="55"/>
      <c r="C39" s="55">
        <v>-37.4</v>
      </c>
      <c r="D39" s="20"/>
      <c r="E39" s="54" t="s">
        <v>40</v>
      </c>
      <c r="F39" s="55"/>
      <c r="G39" s="55">
        <v>-59</v>
      </c>
      <c r="H39" s="20"/>
      <c r="I39" s="54" t="s">
        <v>145</v>
      </c>
      <c r="J39" s="55">
        <v>106.9</v>
      </c>
      <c r="K39" s="55"/>
    </row>
    <row r="40" spans="1:11" x14ac:dyDescent="0.2">
      <c r="A40" s="54" t="s">
        <v>25</v>
      </c>
      <c r="B40" s="55"/>
      <c r="C40" s="55">
        <v>-51.6</v>
      </c>
      <c r="D40" s="20"/>
      <c r="E40" s="54" t="s">
        <v>1451</v>
      </c>
      <c r="F40" s="55"/>
      <c r="G40" s="55">
        <v>27.2</v>
      </c>
      <c r="H40" s="20"/>
      <c r="I40" s="54" t="s">
        <v>145</v>
      </c>
      <c r="J40" s="55">
        <v>89.4</v>
      </c>
      <c r="K40" s="55"/>
    </row>
    <row r="41" spans="1:11" x14ac:dyDescent="0.2">
      <c r="A41" s="54" t="s">
        <v>1439</v>
      </c>
      <c r="B41" s="55"/>
      <c r="C41" s="55">
        <v>36.799999999999997</v>
      </c>
      <c r="D41" s="20"/>
      <c r="E41" s="54" t="s">
        <v>22</v>
      </c>
      <c r="F41" s="55"/>
      <c r="G41" s="55">
        <v>-26</v>
      </c>
      <c r="H41" s="20"/>
      <c r="I41" s="54" t="s">
        <v>145</v>
      </c>
      <c r="J41" s="55">
        <v>102.4</v>
      </c>
      <c r="K41" s="55"/>
    </row>
    <row r="42" spans="1:11" x14ac:dyDescent="0.2">
      <c r="A42" s="54" t="s">
        <v>1445</v>
      </c>
      <c r="B42" s="55"/>
      <c r="C42" s="55">
        <v>33.5</v>
      </c>
      <c r="D42" s="20"/>
      <c r="E42" s="54" t="s">
        <v>115</v>
      </c>
      <c r="F42" s="55"/>
      <c r="G42" s="55">
        <v>-14</v>
      </c>
      <c r="H42" s="20"/>
      <c r="I42" s="54" t="s">
        <v>225</v>
      </c>
      <c r="J42" s="55">
        <v>96.8</v>
      </c>
      <c r="K42" s="55"/>
    </row>
    <row r="43" spans="1:11" x14ac:dyDescent="0.2">
      <c r="A43" s="54" t="s">
        <v>19</v>
      </c>
      <c r="B43" s="55"/>
      <c r="C43" s="55">
        <v>34.1</v>
      </c>
      <c r="D43" s="20"/>
      <c r="E43" s="54" t="s">
        <v>118</v>
      </c>
      <c r="F43" s="55"/>
      <c r="G43" s="55">
        <v>-26</v>
      </c>
      <c r="H43" s="20"/>
      <c r="I43" s="54" t="s">
        <v>55</v>
      </c>
      <c r="J43" s="55">
        <v>96</v>
      </c>
      <c r="K43" s="55"/>
    </row>
    <row r="44" spans="1:11" x14ac:dyDescent="0.2">
      <c r="A44" s="54" t="s">
        <v>1451</v>
      </c>
      <c r="B44" s="55"/>
      <c r="C44" s="55">
        <v>45.3</v>
      </c>
      <c r="D44" s="20"/>
      <c r="E44" s="54" t="s">
        <v>193</v>
      </c>
      <c r="F44" s="55"/>
      <c r="G44" s="55">
        <v>-7</v>
      </c>
      <c r="H44" s="20"/>
      <c r="I44" s="54" t="s">
        <v>55</v>
      </c>
      <c r="J44" s="55">
        <v>96</v>
      </c>
      <c r="K44" s="55"/>
    </row>
    <row r="45" spans="1:11" x14ac:dyDescent="0.2">
      <c r="A45" s="54" t="s">
        <v>22</v>
      </c>
      <c r="B45" s="55"/>
      <c r="C45" s="55">
        <v>53.9</v>
      </c>
      <c r="D45" s="20"/>
      <c r="E45" s="54" t="s">
        <v>193</v>
      </c>
      <c r="F45" s="55"/>
      <c r="G45" s="55">
        <v>0</v>
      </c>
      <c r="H45" s="20"/>
      <c r="I45" s="54" t="s">
        <v>55</v>
      </c>
      <c r="J45" s="55">
        <v>104.6</v>
      </c>
      <c r="K45" s="55"/>
    </row>
    <row r="46" spans="1:11" x14ac:dyDescent="0.2">
      <c r="A46" s="54" t="s">
        <v>115</v>
      </c>
      <c r="B46" s="55"/>
      <c r="C46" s="55">
        <v>40.4</v>
      </c>
      <c r="D46" s="20"/>
      <c r="E46" s="54" t="s">
        <v>382</v>
      </c>
      <c r="F46" s="55"/>
      <c r="G46" s="55">
        <v>-10</v>
      </c>
      <c r="H46" s="20"/>
      <c r="I46" s="54" t="s">
        <v>169</v>
      </c>
      <c r="J46" s="55">
        <v>94.9</v>
      </c>
      <c r="K46" s="55"/>
    </row>
    <row r="47" spans="1:11" x14ac:dyDescent="0.2">
      <c r="A47" s="54" t="s">
        <v>118</v>
      </c>
      <c r="B47" s="55"/>
      <c r="C47" s="55">
        <v>-4.4000000000000004</v>
      </c>
      <c r="D47" s="20"/>
      <c r="E47" s="54" t="s">
        <v>250</v>
      </c>
      <c r="F47" s="55"/>
      <c r="G47" s="55">
        <v>15</v>
      </c>
      <c r="H47" s="20"/>
      <c r="I47" s="54" t="s">
        <v>169</v>
      </c>
      <c r="J47" s="55">
        <v>36.200000000000003</v>
      </c>
      <c r="K47" s="55"/>
    </row>
    <row r="48" spans="1:11" x14ac:dyDescent="0.2">
      <c r="A48" s="54" t="s">
        <v>193</v>
      </c>
      <c r="B48" s="55"/>
      <c r="C48" s="55">
        <v>66</v>
      </c>
      <c r="D48" s="20"/>
      <c r="E48" s="54" t="s">
        <v>253</v>
      </c>
      <c r="F48" s="55"/>
      <c r="G48" s="55">
        <v>-72</v>
      </c>
      <c r="H48" s="20"/>
      <c r="I48" s="54" t="s">
        <v>169</v>
      </c>
      <c r="J48" s="55">
        <v>94.9</v>
      </c>
      <c r="K48" s="55"/>
    </row>
    <row r="49" spans="1:11" x14ac:dyDescent="0.2">
      <c r="A49" s="54" t="s">
        <v>193</v>
      </c>
      <c r="B49" s="55"/>
      <c r="C49" s="55">
        <v>56.5</v>
      </c>
      <c r="D49" s="20"/>
      <c r="E49" s="54" t="s">
        <v>256</v>
      </c>
      <c r="F49" s="55"/>
      <c r="G49" s="55">
        <v>31</v>
      </c>
      <c r="H49" s="20"/>
      <c r="I49" s="54" t="s">
        <v>16</v>
      </c>
      <c r="J49" s="55">
        <v>28</v>
      </c>
      <c r="K49" s="55"/>
    </row>
    <row r="50" spans="1:11" x14ac:dyDescent="0.2">
      <c r="A50" s="54" t="s">
        <v>382</v>
      </c>
      <c r="B50" s="55"/>
      <c r="C50" s="55">
        <v>30.3</v>
      </c>
      <c r="D50" s="20"/>
      <c r="E50" s="54" t="s">
        <v>259</v>
      </c>
      <c r="F50" s="55"/>
      <c r="G50" s="55">
        <v>22</v>
      </c>
      <c r="H50" s="20"/>
      <c r="I50" s="54" t="s">
        <v>16</v>
      </c>
      <c r="J50" s="55">
        <v>10.5</v>
      </c>
      <c r="K50" s="55"/>
    </row>
    <row r="51" spans="1:11" x14ac:dyDescent="0.2">
      <c r="A51" s="54" t="s">
        <v>253</v>
      </c>
      <c r="B51" s="55"/>
      <c r="C51" s="55">
        <v>-57.4</v>
      </c>
      <c r="D51" s="20"/>
      <c r="E51" s="54" t="s">
        <v>262</v>
      </c>
      <c r="F51" s="55"/>
      <c r="G51" s="55">
        <v>21</v>
      </c>
      <c r="H51" s="20"/>
      <c r="I51" s="54" t="s">
        <v>3265</v>
      </c>
      <c r="J51" s="55">
        <v>10.5</v>
      </c>
      <c r="K51" s="55"/>
    </row>
    <row r="52" spans="1:11" x14ac:dyDescent="0.2">
      <c r="A52" s="54" t="s">
        <v>259</v>
      </c>
      <c r="B52" s="55"/>
      <c r="C52" s="55">
        <v>-19</v>
      </c>
      <c r="D52" s="20"/>
      <c r="E52" s="54" t="s">
        <v>265</v>
      </c>
      <c r="F52" s="55"/>
      <c r="G52" s="55">
        <v>24</v>
      </c>
      <c r="H52" s="20"/>
      <c r="I52" s="54" t="s">
        <v>3766</v>
      </c>
      <c r="J52" s="55">
        <v>91.8</v>
      </c>
      <c r="K52" s="55"/>
    </row>
    <row r="53" spans="1:11" x14ac:dyDescent="0.2">
      <c r="A53" s="54" t="s">
        <v>268</v>
      </c>
      <c r="B53" s="55"/>
      <c r="C53" s="55">
        <v>14.9</v>
      </c>
      <c r="D53" s="20"/>
      <c r="E53" s="54" t="s">
        <v>268</v>
      </c>
      <c r="F53" s="55"/>
      <c r="G53" s="55">
        <v>-4</v>
      </c>
      <c r="H53" s="20"/>
      <c r="I53" s="54" t="s">
        <v>3815</v>
      </c>
      <c r="J53" s="55">
        <v>18.899999999999999</v>
      </c>
      <c r="K53" s="55"/>
    </row>
    <row r="54" spans="1:11" x14ac:dyDescent="0.2">
      <c r="A54" s="54" t="s">
        <v>1201</v>
      </c>
      <c r="B54" s="55"/>
      <c r="C54" s="55">
        <v>41.1</v>
      </c>
      <c r="D54" s="20"/>
      <c r="E54" s="54" t="s">
        <v>1201</v>
      </c>
      <c r="F54" s="55"/>
      <c r="G54" s="55">
        <v>-88</v>
      </c>
      <c r="H54" s="20"/>
      <c r="I54" s="54" t="s">
        <v>3951</v>
      </c>
      <c r="J54" s="55">
        <v>-14.3</v>
      </c>
      <c r="K54" s="55"/>
    </row>
    <row r="55" spans="1:11" x14ac:dyDescent="0.2">
      <c r="A55" s="54" t="s">
        <v>1222</v>
      </c>
      <c r="B55" s="55"/>
      <c r="C55" s="55">
        <v>18.100000000000001</v>
      </c>
      <c r="D55" s="20"/>
      <c r="E55" s="54" t="s">
        <v>1222</v>
      </c>
      <c r="F55" s="55"/>
      <c r="G55" s="55">
        <v>-27</v>
      </c>
      <c r="H55" s="20"/>
      <c r="I55" s="54" t="s">
        <v>1649</v>
      </c>
      <c r="J55" s="55">
        <v>-63.3</v>
      </c>
      <c r="K55" s="55"/>
    </row>
    <row r="56" spans="1:11" x14ac:dyDescent="0.2">
      <c r="A56" s="54" t="s">
        <v>1312</v>
      </c>
      <c r="B56" s="55"/>
      <c r="C56" s="55">
        <v>18</v>
      </c>
      <c r="D56" s="20"/>
      <c r="E56" s="54" t="s">
        <v>1312</v>
      </c>
      <c r="F56" s="55"/>
      <c r="G56" s="55">
        <v>-102</v>
      </c>
      <c r="H56" s="20"/>
      <c r="I56" s="54" t="s">
        <v>1844</v>
      </c>
      <c r="J56" s="55">
        <v>78</v>
      </c>
      <c r="K56" s="55"/>
    </row>
    <row r="57" spans="1:11" x14ac:dyDescent="0.2">
      <c r="A57" s="54" t="s">
        <v>1417</v>
      </c>
      <c r="B57" s="55"/>
      <c r="C57" s="55">
        <v>32</v>
      </c>
      <c r="D57" s="20"/>
      <c r="E57" s="54" t="s">
        <v>1417</v>
      </c>
      <c r="F57" s="55"/>
      <c r="G57" s="55">
        <v>22</v>
      </c>
      <c r="H57" s="20"/>
      <c r="I57" s="54" t="s">
        <v>2165</v>
      </c>
      <c r="J57" s="55">
        <v>79.5</v>
      </c>
      <c r="K57" s="55"/>
    </row>
    <row r="58" spans="1:11" x14ac:dyDescent="0.2">
      <c r="A58" s="54" t="s">
        <v>46</v>
      </c>
      <c r="B58" s="55"/>
      <c r="C58" s="55">
        <v>-77.3</v>
      </c>
      <c r="D58" s="20"/>
      <c r="E58" s="54" t="s">
        <v>46</v>
      </c>
      <c r="F58" s="55"/>
      <c r="G58" s="55">
        <v>-39</v>
      </c>
      <c r="H58" s="20"/>
      <c r="I58" s="54" t="s">
        <v>2345</v>
      </c>
      <c r="J58" s="55">
        <v>68.900000000000006</v>
      </c>
      <c r="K58" s="55"/>
    </row>
    <row r="59" spans="1:11" x14ac:dyDescent="0.2">
      <c r="A59" s="54" t="s">
        <v>124</v>
      </c>
      <c r="B59" s="55"/>
      <c r="C59" s="55">
        <v>27.7</v>
      </c>
      <c r="D59" s="20"/>
      <c r="E59" s="54" t="s">
        <v>124</v>
      </c>
      <c r="F59" s="55"/>
      <c r="G59" s="55">
        <v>-3</v>
      </c>
      <c r="H59" s="20"/>
      <c r="I59" s="54" t="s">
        <v>2570</v>
      </c>
      <c r="J59" s="55">
        <v>99</v>
      </c>
      <c r="K59" s="55"/>
    </row>
    <row r="60" spans="1:11" x14ac:dyDescent="0.2">
      <c r="A60" s="54" t="s">
        <v>219</v>
      </c>
      <c r="B60" s="55"/>
      <c r="C60" s="55">
        <v>44.2</v>
      </c>
      <c r="D60" s="20"/>
      <c r="E60" s="54" t="s">
        <v>130</v>
      </c>
      <c r="F60" s="55"/>
      <c r="G60" s="55">
        <v>-42</v>
      </c>
      <c r="H60" s="20"/>
      <c r="I60" s="54" t="s">
        <v>10</v>
      </c>
      <c r="J60" s="55">
        <v>86.6</v>
      </c>
      <c r="K60" s="55"/>
    </row>
    <row r="61" spans="1:11" x14ac:dyDescent="0.2">
      <c r="A61" s="54" t="s">
        <v>136</v>
      </c>
      <c r="B61" s="55"/>
      <c r="C61" s="55">
        <v>-56.1</v>
      </c>
      <c r="D61" s="20"/>
      <c r="E61" s="54" t="s">
        <v>219</v>
      </c>
      <c r="F61" s="55"/>
      <c r="G61" s="55">
        <v>-26</v>
      </c>
      <c r="H61" s="20"/>
      <c r="I61" s="54" t="s">
        <v>10</v>
      </c>
      <c r="J61" s="55">
        <v>64.400000000000006</v>
      </c>
      <c r="K61" s="55"/>
    </row>
    <row r="62" spans="1:11" x14ac:dyDescent="0.2">
      <c r="A62" s="54" t="s">
        <v>196</v>
      </c>
      <c r="B62" s="55"/>
      <c r="C62" s="55">
        <v>39.5</v>
      </c>
      <c r="D62" s="20"/>
      <c r="E62" s="54" t="s">
        <v>136</v>
      </c>
      <c r="F62" s="55"/>
      <c r="G62" s="55">
        <v>-3</v>
      </c>
      <c r="H62" s="20"/>
      <c r="I62" s="54" t="s">
        <v>10</v>
      </c>
      <c r="J62" s="55">
        <v>90</v>
      </c>
      <c r="K62" s="55"/>
    </row>
    <row r="63" spans="1:11" x14ac:dyDescent="0.2">
      <c r="A63" s="54" t="s">
        <v>201</v>
      </c>
      <c r="B63" s="55"/>
      <c r="C63" s="55">
        <v>-37.299999999999997</v>
      </c>
      <c r="D63" s="20"/>
      <c r="E63" s="54" t="s">
        <v>139</v>
      </c>
      <c r="F63" s="55"/>
      <c r="G63" s="55">
        <v>-16</v>
      </c>
      <c r="H63" s="20"/>
      <c r="I63" s="54" t="s">
        <v>103</v>
      </c>
      <c r="J63" s="55"/>
      <c r="K63" s="55"/>
    </row>
    <row r="64" spans="1:11" x14ac:dyDescent="0.2">
      <c r="A64" s="54" t="s">
        <v>52</v>
      </c>
      <c r="B64" s="55"/>
      <c r="C64" s="55">
        <v>-93</v>
      </c>
      <c r="D64" s="20"/>
      <c r="E64" s="54" t="s">
        <v>196</v>
      </c>
      <c r="F64" s="55"/>
      <c r="G64" s="55">
        <v>-52</v>
      </c>
      <c r="H64" s="20"/>
      <c r="I64" s="54" t="s">
        <v>103</v>
      </c>
      <c r="J64" s="55"/>
      <c r="K64" s="55"/>
    </row>
    <row r="65" spans="1:11" x14ac:dyDescent="0.2">
      <c r="A65" s="54" t="s">
        <v>204</v>
      </c>
      <c r="B65" s="55"/>
      <c r="C65" s="55">
        <v>-17.399999999999999</v>
      </c>
      <c r="D65" s="20"/>
      <c r="E65" s="54" t="s">
        <v>199</v>
      </c>
      <c r="F65" s="55"/>
      <c r="G65" s="55">
        <v>-40</v>
      </c>
      <c r="H65" s="20"/>
      <c r="I65" s="54" t="s">
        <v>103</v>
      </c>
      <c r="J65" s="55"/>
      <c r="K65" s="55"/>
    </row>
    <row r="66" spans="1:11" x14ac:dyDescent="0.2">
      <c r="A66" s="54" t="s">
        <v>160</v>
      </c>
      <c r="B66" s="55"/>
      <c r="C66" s="55">
        <v>-28.6</v>
      </c>
      <c r="D66" s="20"/>
      <c r="E66" s="54" t="s">
        <v>49</v>
      </c>
      <c r="F66" s="55"/>
      <c r="G66" s="55">
        <v>58</v>
      </c>
      <c r="H66" s="20"/>
      <c r="I66" s="54" t="s">
        <v>811</v>
      </c>
      <c r="J66" s="55"/>
      <c r="K66" s="55"/>
    </row>
    <row r="67" spans="1:11" x14ac:dyDescent="0.2">
      <c r="A67" s="54" t="s">
        <v>175</v>
      </c>
      <c r="B67" s="55"/>
      <c r="C67" s="55">
        <v>70.5</v>
      </c>
      <c r="D67" s="20"/>
      <c r="E67" s="54" t="s">
        <v>201</v>
      </c>
      <c r="F67" s="55"/>
      <c r="G67" s="55">
        <v>6</v>
      </c>
      <c r="H67" s="20"/>
      <c r="I67" s="54" t="s">
        <v>210</v>
      </c>
      <c r="J67" s="55"/>
      <c r="K67" s="55"/>
    </row>
    <row r="68" spans="1:11" x14ac:dyDescent="0.2">
      <c r="A68" s="54" t="s">
        <v>178</v>
      </c>
      <c r="B68" s="55"/>
      <c r="C68" s="55">
        <v>35.299999999999997</v>
      </c>
      <c r="D68" s="20"/>
      <c r="E68" s="54" t="s">
        <v>52</v>
      </c>
      <c r="F68" s="55"/>
      <c r="G68" s="55">
        <v>-5</v>
      </c>
      <c r="H68" s="20"/>
      <c r="I68" s="54" t="s">
        <v>61</v>
      </c>
      <c r="J68" s="55"/>
      <c r="K68" s="55"/>
    </row>
    <row r="69" spans="1:11" x14ac:dyDescent="0.2">
      <c r="A69" s="54" t="s">
        <v>184</v>
      </c>
      <c r="B69" s="55"/>
      <c r="C69" s="55">
        <v>18.399999999999999</v>
      </c>
      <c r="D69" s="20"/>
      <c r="E69" s="54" t="s">
        <v>204</v>
      </c>
      <c r="F69" s="55"/>
      <c r="G69" s="55">
        <v>14</v>
      </c>
      <c r="H69" s="20"/>
      <c r="I69" s="54" t="s">
        <v>61</v>
      </c>
      <c r="J69" s="55"/>
      <c r="K69" s="55"/>
    </row>
    <row r="70" spans="1:11" x14ac:dyDescent="0.2">
      <c r="A70" s="54" t="s">
        <v>67</v>
      </c>
      <c r="B70" s="55"/>
      <c r="C70" s="55">
        <v>61.5</v>
      </c>
      <c r="D70" s="20"/>
      <c r="E70" s="54" t="s">
        <v>160</v>
      </c>
      <c r="F70" s="55"/>
      <c r="G70" s="55">
        <v>-31</v>
      </c>
      <c r="H70" s="20"/>
      <c r="I70" s="54" t="s">
        <v>61</v>
      </c>
      <c r="J70" s="55"/>
      <c r="K70" s="55"/>
    </row>
    <row r="71" spans="1:11" x14ac:dyDescent="0.2">
      <c r="A71" s="54" t="s">
        <v>139</v>
      </c>
      <c r="B71" s="55"/>
      <c r="C71" s="55">
        <v>53.5</v>
      </c>
      <c r="D71" s="20"/>
      <c r="E71" s="54" t="s">
        <v>163</v>
      </c>
      <c r="F71" s="55"/>
      <c r="G71" s="55">
        <v>14</v>
      </c>
      <c r="H71" s="20"/>
      <c r="I71" s="54" t="s">
        <v>175</v>
      </c>
      <c r="J71" s="55"/>
      <c r="K71" s="55"/>
    </row>
    <row r="72" spans="1:11" x14ac:dyDescent="0.2">
      <c r="A72" s="20"/>
      <c r="B72" s="20"/>
      <c r="C72" s="20"/>
      <c r="D72" s="20"/>
      <c r="E72" s="54" t="s">
        <v>166</v>
      </c>
      <c r="F72" s="55"/>
      <c r="G72" s="55">
        <v>-48</v>
      </c>
      <c r="H72" s="20"/>
      <c r="I72" s="54" t="s">
        <v>175</v>
      </c>
      <c r="J72" s="55"/>
      <c r="K72" s="55"/>
    </row>
    <row r="73" spans="1:11" x14ac:dyDescent="0.2">
      <c r="A73" s="20"/>
      <c r="B73" s="20"/>
      <c r="C73" s="20"/>
      <c r="D73" s="20"/>
      <c r="E73" s="54" t="s">
        <v>207</v>
      </c>
      <c r="F73" s="55"/>
      <c r="G73" s="55">
        <v>-46</v>
      </c>
      <c r="H73" s="20"/>
      <c r="I73" s="54" t="s">
        <v>175</v>
      </c>
      <c r="J73" s="55"/>
      <c r="K73" s="55"/>
    </row>
    <row r="74" spans="1:11" x14ac:dyDescent="0.2">
      <c r="A74" s="20"/>
      <c r="B74" s="20"/>
      <c r="C74" s="20"/>
      <c r="D74" s="20"/>
      <c r="E74" s="54" t="s">
        <v>61</v>
      </c>
      <c r="F74" s="55"/>
      <c r="G74" s="55">
        <v>-52</v>
      </c>
      <c r="H74" s="20"/>
      <c r="I74" s="54" t="s">
        <v>70</v>
      </c>
      <c r="J74" s="55"/>
      <c r="K74" s="55">
        <v>32.700000000000003</v>
      </c>
    </row>
    <row r="75" spans="1:11" x14ac:dyDescent="0.2">
      <c r="A75" s="20"/>
      <c r="B75" s="20"/>
      <c r="C75" s="20"/>
      <c r="D75" s="20"/>
      <c r="E75" s="54" t="s">
        <v>64</v>
      </c>
      <c r="F75" s="55"/>
      <c r="G75" s="55">
        <v>-26</v>
      </c>
      <c r="H75" s="20"/>
      <c r="I75" s="54" t="s">
        <v>70</v>
      </c>
      <c r="J75" s="55"/>
      <c r="K75" s="55">
        <v>5</v>
      </c>
    </row>
    <row r="76" spans="1:11" x14ac:dyDescent="0.2">
      <c r="A76" s="20"/>
      <c r="B76" s="20"/>
      <c r="C76" s="20"/>
      <c r="D76" s="20"/>
      <c r="E76" s="54" t="s">
        <v>175</v>
      </c>
      <c r="F76" s="55"/>
      <c r="G76" s="55">
        <v>-44</v>
      </c>
      <c r="H76" s="20"/>
      <c r="I76" s="54" t="s">
        <v>70</v>
      </c>
      <c r="J76" s="55"/>
      <c r="K76" s="55">
        <v>5</v>
      </c>
    </row>
    <row r="77" spans="1:11" x14ac:dyDescent="0.2">
      <c r="A77" s="20"/>
      <c r="B77" s="20"/>
      <c r="C77" s="20"/>
      <c r="D77" s="20"/>
      <c r="E77" s="54" t="s">
        <v>178</v>
      </c>
      <c r="F77" s="55"/>
      <c r="G77" s="55">
        <v>-14</v>
      </c>
      <c r="H77" s="20"/>
      <c r="I77" s="54" t="s">
        <v>73</v>
      </c>
      <c r="J77" s="55"/>
      <c r="K77" s="55">
        <v>61.9</v>
      </c>
    </row>
    <row r="78" spans="1:11" x14ac:dyDescent="0.2">
      <c r="A78" s="20"/>
      <c r="B78" s="20"/>
      <c r="C78" s="20"/>
      <c r="D78" s="20"/>
      <c r="E78" s="54" t="s">
        <v>1430</v>
      </c>
      <c r="F78" s="55"/>
      <c r="G78" s="55">
        <v>19</v>
      </c>
      <c r="H78" s="20"/>
      <c r="I78" s="54" t="s">
        <v>73</v>
      </c>
      <c r="J78" s="55"/>
      <c r="K78" s="55">
        <v>21.9</v>
      </c>
    </row>
    <row r="79" spans="1:11" x14ac:dyDescent="0.2">
      <c r="A79" s="20"/>
      <c r="B79" s="20"/>
      <c r="C79" s="20"/>
      <c r="D79" s="20"/>
      <c r="E79" s="54" t="s">
        <v>184</v>
      </c>
      <c r="F79" s="55"/>
      <c r="G79" s="55">
        <v>-55</v>
      </c>
      <c r="H79" s="20"/>
      <c r="I79" s="54" t="s">
        <v>73</v>
      </c>
      <c r="J79" s="55"/>
      <c r="K79" s="55">
        <v>21.9</v>
      </c>
    </row>
    <row r="80" spans="1:11" x14ac:dyDescent="0.2">
      <c r="A80" s="20"/>
      <c r="B80" s="20"/>
      <c r="C80" s="20"/>
      <c r="D80" s="20"/>
      <c r="E80" s="54" t="s">
        <v>67</v>
      </c>
      <c r="F80" s="55"/>
      <c r="G80" s="55">
        <v>41</v>
      </c>
      <c r="H80" s="20"/>
      <c r="I80" s="54" t="s">
        <v>76</v>
      </c>
      <c r="J80" s="55"/>
      <c r="K80" s="55">
        <v>59</v>
      </c>
    </row>
    <row r="81" spans="1:11" x14ac:dyDescent="0.2">
      <c r="A81" s="20"/>
      <c r="B81" s="20"/>
      <c r="C81" s="20"/>
      <c r="D81" s="20"/>
      <c r="E81" s="54" t="s">
        <v>10</v>
      </c>
      <c r="F81" s="55"/>
      <c r="G81" s="55"/>
      <c r="H81" s="20"/>
      <c r="I81" s="54" t="s">
        <v>76</v>
      </c>
      <c r="J81" s="55"/>
      <c r="K81" s="55">
        <v>17.600000000000001</v>
      </c>
    </row>
    <row r="82" spans="1:11" x14ac:dyDescent="0.2">
      <c r="A82" s="20"/>
      <c r="B82" s="20"/>
      <c r="C82" s="20"/>
      <c r="D82" s="20"/>
      <c r="E82" s="54" t="s">
        <v>10</v>
      </c>
      <c r="F82" s="55"/>
      <c r="G82" s="55"/>
      <c r="H82" s="20"/>
      <c r="I82" s="54" t="s">
        <v>76</v>
      </c>
      <c r="J82" s="55"/>
      <c r="K82" s="55">
        <v>17.600000000000001</v>
      </c>
    </row>
    <row r="83" spans="1:11" x14ac:dyDescent="0.2">
      <c r="A83" s="20"/>
      <c r="B83" s="20"/>
      <c r="C83" s="20"/>
      <c r="D83" s="20"/>
      <c r="E83" s="54" t="s">
        <v>91</v>
      </c>
      <c r="F83" s="55"/>
      <c r="G83" s="55"/>
      <c r="H83" s="20"/>
      <c r="I83" s="54" t="s">
        <v>79</v>
      </c>
      <c r="J83" s="55"/>
      <c r="K83" s="55">
        <v>34.1</v>
      </c>
    </row>
    <row r="84" spans="1:11" x14ac:dyDescent="0.2">
      <c r="A84" s="20"/>
      <c r="B84" s="20"/>
      <c r="C84" s="20"/>
      <c r="D84" s="20"/>
      <c r="E84" s="54" t="s">
        <v>34</v>
      </c>
      <c r="F84" s="55"/>
      <c r="G84" s="55"/>
      <c r="H84" s="20"/>
      <c r="I84" s="54" t="s">
        <v>79</v>
      </c>
      <c r="J84" s="55"/>
      <c r="K84" s="55">
        <v>24.2</v>
      </c>
    </row>
    <row r="85" spans="1:11" x14ac:dyDescent="0.2">
      <c r="A85" s="20"/>
      <c r="B85" s="20"/>
      <c r="C85" s="20"/>
      <c r="D85" s="20"/>
      <c r="E85" s="54" t="s">
        <v>106</v>
      </c>
      <c r="F85" s="55"/>
      <c r="G85" s="55"/>
      <c r="H85" s="20"/>
      <c r="I85" s="54" t="s">
        <v>79</v>
      </c>
      <c r="J85" s="55"/>
      <c r="K85" s="55">
        <v>34.1</v>
      </c>
    </row>
    <row r="86" spans="1:11" x14ac:dyDescent="0.2">
      <c r="A86" s="20"/>
      <c r="B86" s="20"/>
      <c r="C86" s="20"/>
      <c r="D86" s="20"/>
      <c r="E86" s="54" t="s">
        <v>1448</v>
      </c>
      <c r="F86" s="55"/>
      <c r="G86" s="55"/>
      <c r="H86" s="20"/>
      <c r="I86" s="54" t="s">
        <v>190</v>
      </c>
      <c r="J86" s="55"/>
      <c r="K86" s="55">
        <v>10.199999999999999</v>
      </c>
    </row>
    <row r="87" spans="1:11" x14ac:dyDescent="0.2">
      <c r="A87" s="20"/>
      <c r="B87" s="20"/>
      <c r="C87" s="20"/>
      <c r="D87" s="20"/>
      <c r="E87" s="20"/>
      <c r="F87" s="20"/>
      <c r="G87" s="20"/>
      <c r="H87" s="20"/>
      <c r="I87" s="54" t="s">
        <v>82</v>
      </c>
      <c r="J87" s="55"/>
      <c r="K87" s="55">
        <v>86.6</v>
      </c>
    </row>
    <row r="88" spans="1:11" x14ac:dyDescent="0.2">
      <c r="A88" s="20"/>
      <c r="B88" s="20"/>
      <c r="C88" s="20"/>
      <c r="D88" s="20"/>
      <c r="E88" s="20"/>
      <c r="F88" s="20"/>
      <c r="G88" s="20"/>
      <c r="H88" s="20"/>
      <c r="I88" s="54" t="s">
        <v>82</v>
      </c>
      <c r="J88" s="55"/>
      <c r="K88" s="55">
        <v>-14.5</v>
      </c>
    </row>
    <row r="89" spans="1:11" x14ac:dyDescent="0.2">
      <c r="A89" s="20"/>
      <c r="B89" s="20"/>
      <c r="C89" s="20"/>
      <c r="D89" s="20"/>
      <c r="E89" s="20"/>
      <c r="F89" s="20"/>
      <c r="G89" s="20"/>
      <c r="H89" s="20"/>
      <c r="I89" s="54" t="s">
        <v>82</v>
      </c>
      <c r="J89" s="55"/>
      <c r="K89" s="55">
        <v>-14.5</v>
      </c>
    </row>
    <row r="90" spans="1:11" x14ac:dyDescent="0.2">
      <c r="A90" s="20"/>
      <c r="B90" s="20"/>
      <c r="C90" s="20"/>
      <c r="D90" s="20"/>
      <c r="E90" s="20"/>
      <c r="F90" s="20"/>
      <c r="G90" s="20"/>
      <c r="H90" s="20"/>
      <c r="I90" s="54" t="s">
        <v>13</v>
      </c>
      <c r="J90" s="55"/>
      <c r="K90" s="55">
        <v>67.900000000000006</v>
      </c>
    </row>
    <row r="91" spans="1:11" x14ac:dyDescent="0.2">
      <c r="A91" s="20"/>
      <c r="B91" s="20"/>
      <c r="C91" s="20"/>
      <c r="D91" s="20"/>
      <c r="E91" s="20"/>
      <c r="F91" s="20"/>
      <c r="G91" s="20"/>
      <c r="H91" s="20"/>
      <c r="I91" s="54" t="s">
        <v>13</v>
      </c>
      <c r="J91" s="55"/>
      <c r="K91" s="55">
        <v>9.6</v>
      </c>
    </row>
    <row r="92" spans="1:11" x14ac:dyDescent="0.2">
      <c r="A92" s="20"/>
      <c r="B92" s="20"/>
      <c r="C92" s="20"/>
      <c r="D92" s="20"/>
      <c r="E92" s="20"/>
      <c r="F92" s="20"/>
      <c r="G92" s="20"/>
      <c r="H92" s="20"/>
      <c r="I92" s="54" t="s">
        <v>13</v>
      </c>
      <c r="J92" s="55"/>
      <c r="K92" s="55">
        <v>4.9000000000000004</v>
      </c>
    </row>
    <row r="93" spans="1:11" x14ac:dyDescent="0.2">
      <c r="A93" s="20"/>
      <c r="B93" s="20"/>
      <c r="C93" s="20"/>
      <c r="D93" s="20"/>
      <c r="E93" s="20"/>
      <c r="F93" s="20"/>
      <c r="G93" s="20"/>
      <c r="H93" s="20"/>
      <c r="I93" s="54" t="s">
        <v>13</v>
      </c>
      <c r="J93" s="55"/>
      <c r="K93" s="55">
        <v>9.6</v>
      </c>
    </row>
    <row r="94" spans="1:11" x14ac:dyDescent="0.2">
      <c r="A94" s="20"/>
      <c r="B94" s="20"/>
      <c r="C94" s="20"/>
      <c r="D94" s="20"/>
      <c r="E94" s="20"/>
      <c r="F94" s="20"/>
      <c r="G94" s="20"/>
      <c r="H94" s="20"/>
      <c r="I94" s="54" t="s">
        <v>25</v>
      </c>
      <c r="J94" s="55"/>
      <c r="K94" s="55">
        <v>13.7</v>
      </c>
    </row>
    <row r="95" spans="1:11" x14ac:dyDescent="0.2">
      <c r="A95" s="20"/>
      <c r="B95" s="20"/>
      <c r="C95" s="20"/>
      <c r="D95" s="20"/>
      <c r="E95" s="20"/>
      <c r="F95" s="20"/>
      <c r="G95" s="20"/>
      <c r="H95" s="20"/>
      <c r="I95" s="54" t="s">
        <v>25</v>
      </c>
      <c r="J95" s="55"/>
      <c r="K95" s="55">
        <v>-2.6</v>
      </c>
    </row>
    <row r="96" spans="1:11" x14ac:dyDescent="0.2">
      <c r="A96" s="20"/>
      <c r="B96" s="20"/>
      <c r="C96" s="20"/>
      <c r="D96" s="20"/>
      <c r="E96" s="20"/>
      <c r="F96" s="20"/>
      <c r="G96" s="20"/>
      <c r="H96" s="20"/>
      <c r="I96" s="54" t="s">
        <v>25</v>
      </c>
      <c r="J96" s="55"/>
      <c r="K96" s="55">
        <v>13.7</v>
      </c>
    </row>
    <row r="97" spans="1:11" x14ac:dyDescent="0.2">
      <c r="A97" s="20"/>
      <c r="B97" s="20"/>
      <c r="C97" s="20"/>
      <c r="D97" s="20"/>
      <c r="E97" s="20"/>
      <c r="F97" s="20"/>
      <c r="G97" s="20"/>
      <c r="H97" s="20"/>
      <c r="I97" s="54" t="s">
        <v>28</v>
      </c>
      <c r="J97" s="55"/>
      <c r="K97" s="55">
        <v>51.4</v>
      </c>
    </row>
    <row r="98" spans="1:11" x14ac:dyDescent="0.2">
      <c r="A98" s="20"/>
      <c r="B98" s="20"/>
      <c r="C98" s="20"/>
      <c r="D98" s="20"/>
      <c r="E98" s="20"/>
      <c r="F98" s="20"/>
      <c r="G98" s="20"/>
      <c r="H98" s="20"/>
      <c r="I98" s="54" t="s">
        <v>28</v>
      </c>
      <c r="J98" s="55"/>
      <c r="K98" s="55">
        <v>31.7</v>
      </c>
    </row>
    <row r="99" spans="1:11" x14ac:dyDescent="0.2">
      <c r="A99" s="20"/>
      <c r="B99" s="20"/>
      <c r="C99" s="20"/>
      <c r="D99" s="20"/>
      <c r="E99" s="20"/>
      <c r="F99" s="20"/>
      <c r="G99" s="20"/>
      <c r="H99" s="20"/>
      <c r="I99" s="54" t="s">
        <v>28</v>
      </c>
      <c r="J99" s="55"/>
      <c r="K99" s="55">
        <v>31.7</v>
      </c>
    </row>
    <row r="100" spans="1:11" x14ac:dyDescent="0.2">
      <c r="A100" s="20"/>
      <c r="B100" s="20"/>
      <c r="C100" s="20"/>
      <c r="D100" s="20"/>
      <c r="E100" s="20"/>
      <c r="F100" s="20"/>
      <c r="G100" s="20"/>
      <c r="H100" s="20"/>
      <c r="I100" s="54" t="s">
        <v>1439</v>
      </c>
      <c r="J100" s="55"/>
      <c r="K100" s="55">
        <v>-14.2</v>
      </c>
    </row>
    <row r="101" spans="1:11" x14ac:dyDescent="0.2">
      <c r="A101" s="20"/>
      <c r="B101" s="20"/>
      <c r="C101" s="20"/>
      <c r="D101" s="20"/>
      <c r="E101" s="20"/>
      <c r="F101" s="20"/>
      <c r="G101" s="20"/>
      <c r="H101" s="20"/>
      <c r="I101" s="54" t="s">
        <v>1442</v>
      </c>
      <c r="J101" s="55"/>
      <c r="K101" s="55">
        <v>9.6</v>
      </c>
    </row>
    <row r="102" spans="1:11" x14ac:dyDescent="0.2">
      <c r="A102" s="20"/>
      <c r="B102" s="20"/>
      <c r="C102" s="20"/>
      <c r="D102" s="20"/>
      <c r="E102" s="20"/>
      <c r="F102" s="20"/>
      <c r="G102" s="20"/>
      <c r="H102" s="20"/>
      <c r="I102" s="54" t="s">
        <v>1445</v>
      </c>
      <c r="J102" s="55"/>
      <c r="K102" s="55">
        <v>-13.9</v>
      </c>
    </row>
    <row r="103" spans="1:11" x14ac:dyDescent="0.2">
      <c r="A103" s="20"/>
      <c r="B103" s="20"/>
      <c r="C103" s="20"/>
      <c r="D103" s="20"/>
      <c r="E103" s="20"/>
      <c r="F103" s="20"/>
      <c r="G103" s="20"/>
      <c r="H103" s="20"/>
      <c r="I103" s="54" t="s">
        <v>31</v>
      </c>
      <c r="J103" s="55"/>
      <c r="K103" s="55">
        <v>25.4</v>
      </c>
    </row>
    <row r="104" spans="1:11" x14ac:dyDescent="0.2">
      <c r="A104" s="20"/>
      <c r="B104" s="20"/>
      <c r="C104" s="20"/>
      <c r="D104" s="20"/>
      <c r="E104" s="20"/>
      <c r="F104" s="20"/>
      <c r="G104" s="20"/>
      <c r="H104" s="20"/>
      <c r="I104" s="54" t="s">
        <v>31</v>
      </c>
      <c r="J104" s="55"/>
      <c r="K104" s="55">
        <v>24.8</v>
      </c>
    </row>
    <row r="105" spans="1:11" x14ac:dyDescent="0.2">
      <c r="A105" s="20"/>
      <c r="B105" s="20"/>
      <c r="C105" s="20"/>
      <c r="D105" s="20"/>
      <c r="E105" s="20"/>
      <c r="F105" s="20"/>
      <c r="G105" s="20"/>
      <c r="H105" s="20"/>
      <c r="I105" s="54" t="s">
        <v>31</v>
      </c>
      <c r="J105" s="55"/>
      <c r="K105" s="55">
        <v>25.4</v>
      </c>
    </row>
    <row r="106" spans="1:11" x14ac:dyDescent="0.2">
      <c r="A106" s="20"/>
      <c r="B106" s="20"/>
      <c r="C106" s="20"/>
      <c r="D106" s="20"/>
      <c r="E106" s="20"/>
      <c r="F106" s="20"/>
      <c r="G106" s="20"/>
      <c r="H106" s="20"/>
      <c r="I106" s="54" t="s">
        <v>34</v>
      </c>
      <c r="J106" s="55"/>
      <c r="K106" s="55">
        <v>62.4</v>
      </c>
    </row>
    <row r="107" spans="1:11" x14ac:dyDescent="0.2">
      <c r="A107" s="20"/>
      <c r="B107" s="20"/>
      <c r="C107" s="20"/>
      <c r="D107" s="20"/>
      <c r="E107" s="20"/>
      <c r="F107" s="20"/>
      <c r="G107" s="20"/>
      <c r="H107" s="20"/>
      <c r="I107" s="54" t="s">
        <v>34</v>
      </c>
      <c r="J107" s="55"/>
      <c r="K107" s="55">
        <v>1.6</v>
      </c>
    </row>
    <row r="108" spans="1:11" x14ac:dyDescent="0.2">
      <c r="A108" s="20"/>
      <c r="B108" s="20"/>
      <c r="C108" s="20"/>
      <c r="D108" s="20"/>
      <c r="E108" s="20"/>
      <c r="F108" s="20"/>
      <c r="G108" s="20"/>
      <c r="H108" s="20"/>
      <c r="I108" s="54" t="s">
        <v>34</v>
      </c>
      <c r="J108" s="55"/>
      <c r="K108" s="55">
        <v>1.6</v>
      </c>
    </row>
    <row r="109" spans="1:11" x14ac:dyDescent="0.2">
      <c r="A109" s="20"/>
      <c r="B109" s="20"/>
      <c r="C109" s="20"/>
      <c r="D109" s="20"/>
      <c r="E109" s="20"/>
      <c r="F109" s="20"/>
      <c r="G109" s="20"/>
      <c r="H109" s="20"/>
      <c r="I109" s="54" t="s">
        <v>100</v>
      </c>
      <c r="J109" s="55"/>
      <c r="K109" s="55">
        <v>62.2</v>
      </c>
    </row>
    <row r="110" spans="1:11" x14ac:dyDescent="0.2">
      <c r="A110" s="20"/>
      <c r="B110" s="20"/>
      <c r="C110" s="20"/>
      <c r="D110" s="20"/>
      <c r="E110" s="20"/>
      <c r="F110" s="20"/>
      <c r="G110" s="20"/>
      <c r="H110" s="20"/>
      <c r="I110" s="54" t="s">
        <v>100</v>
      </c>
      <c r="J110" s="55"/>
      <c r="K110" s="55">
        <v>37.1</v>
      </c>
    </row>
    <row r="111" spans="1:11" x14ac:dyDescent="0.2">
      <c r="A111" s="20"/>
      <c r="B111" s="20"/>
      <c r="C111" s="20"/>
      <c r="D111" s="20"/>
      <c r="E111" s="20"/>
      <c r="F111" s="20"/>
      <c r="G111" s="20"/>
      <c r="H111" s="20"/>
      <c r="I111" s="54" t="s">
        <v>100</v>
      </c>
      <c r="J111" s="55"/>
      <c r="K111" s="55">
        <v>37.1</v>
      </c>
    </row>
    <row r="112" spans="1:11" x14ac:dyDescent="0.2">
      <c r="A112" s="20"/>
      <c r="B112" s="20"/>
      <c r="C112" s="20"/>
      <c r="D112" s="20"/>
      <c r="E112" s="20"/>
      <c r="F112" s="20"/>
      <c r="G112" s="20"/>
      <c r="H112" s="20"/>
      <c r="I112" s="54" t="s">
        <v>37</v>
      </c>
      <c r="J112" s="55"/>
      <c r="K112" s="55">
        <v>60.1</v>
      </c>
    </row>
    <row r="113" spans="1:11" x14ac:dyDescent="0.2">
      <c r="A113" s="20"/>
      <c r="B113" s="20"/>
      <c r="C113" s="20"/>
      <c r="D113" s="20"/>
      <c r="E113" s="20"/>
      <c r="F113" s="20"/>
      <c r="G113" s="20"/>
      <c r="H113" s="20"/>
      <c r="I113" s="54" t="s">
        <v>37</v>
      </c>
      <c r="J113" s="55"/>
      <c r="K113" s="55">
        <v>31.5</v>
      </c>
    </row>
    <row r="114" spans="1:11" x14ac:dyDescent="0.2">
      <c r="A114" s="20"/>
      <c r="B114" s="20"/>
      <c r="C114" s="20"/>
      <c r="D114" s="20"/>
      <c r="E114" s="20"/>
      <c r="F114" s="20"/>
      <c r="G114" s="20"/>
      <c r="H114" s="20"/>
      <c r="I114" s="54" t="s">
        <v>37</v>
      </c>
      <c r="J114" s="55"/>
      <c r="K114" s="55">
        <v>31.5</v>
      </c>
    </row>
    <row r="115" spans="1:11" x14ac:dyDescent="0.2">
      <c r="A115" s="20"/>
      <c r="B115" s="20"/>
      <c r="C115" s="20"/>
      <c r="D115" s="20"/>
      <c r="E115" s="20"/>
      <c r="F115" s="20"/>
      <c r="G115" s="20"/>
      <c r="H115" s="20"/>
      <c r="I115" s="54" t="s">
        <v>1448</v>
      </c>
      <c r="J115" s="55"/>
      <c r="K115" s="55">
        <v>35.700000000000003</v>
      </c>
    </row>
    <row r="116" spans="1:11" x14ac:dyDescent="0.2">
      <c r="A116" s="20"/>
      <c r="B116" s="20"/>
      <c r="C116" s="20"/>
      <c r="D116" s="20"/>
      <c r="E116" s="20"/>
      <c r="F116" s="20"/>
      <c r="G116" s="20"/>
      <c r="H116" s="20"/>
      <c r="I116" s="54" t="s">
        <v>109</v>
      </c>
      <c r="J116" s="55"/>
      <c r="K116" s="55">
        <v>13.1</v>
      </c>
    </row>
    <row r="117" spans="1:11" x14ac:dyDescent="0.2">
      <c r="A117" s="20"/>
      <c r="B117" s="20"/>
      <c r="C117" s="20"/>
      <c r="D117" s="20"/>
      <c r="E117" s="20"/>
      <c r="F117" s="20"/>
      <c r="G117" s="20"/>
      <c r="H117" s="20"/>
      <c r="I117" s="54" t="s">
        <v>109</v>
      </c>
      <c r="J117" s="55"/>
      <c r="K117" s="55">
        <v>10.5</v>
      </c>
    </row>
    <row r="118" spans="1:11" x14ac:dyDescent="0.2">
      <c r="A118" s="20"/>
      <c r="B118" s="20"/>
      <c r="C118" s="20"/>
      <c r="D118" s="20"/>
      <c r="E118" s="20"/>
      <c r="F118" s="20"/>
      <c r="G118" s="20"/>
      <c r="H118" s="20"/>
      <c r="I118" s="54" t="s">
        <v>109</v>
      </c>
      <c r="J118" s="55"/>
      <c r="K118" s="55">
        <v>10.5</v>
      </c>
    </row>
    <row r="119" spans="1:11" x14ac:dyDescent="0.2">
      <c r="A119" s="20"/>
      <c r="B119" s="20"/>
      <c r="C119" s="20"/>
      <c r="D119" s="20"/>
      <c r="E119" s="20"/>
      <c r="F119" s="20"/>
      <c r="G119" s="20"/>
      <c r="H119" s="20"/>
      <c r="I119" s="54" t="s">
        <v>112</v>
      </c>
      <c r="J119" s="55"/>
      <c r="K119" s="55">
        <v>75.900000000000006</v>
      </c>
    </row>
    <row r="120" spans="1:11" x14ac:dyDescent="0.2">
      <c r="A120" s="20"/>
      <c r="B120" s="20"/>
      <c r="C120" s="20"/>
      <c r="D120" s="20"/>
      <c r="E120" s="20"/>
      <c r="F120" s="20"/>
      <c r="G120" s="20"/>
      <c r="H120" s="20"/>
      <c r="I120" s="54" t="s">
        <v>112</v>
      </c>
      <c r="J120" s="55"/>
      <c r="K120" s="55">
        <v>-38.9</v>
      </c>
    </row>
    <row r="121" spans="1:11" x14ac:dyDescent="0.2">
      <c r="A121" s="20"/>
      <c r="B121" s="20"/>
      <c r="C121" s="20"/>
      <c r="D121" s="20"/>
      <c r="E121" s="20"/>
      <c r="F121" s="20"/>
      <c r="G121" s="20"/>
      <c r="H121" s="20"/>
      <c r="I121" s="54" t="s">
        <v>112</v>
      </c>
      <c r="J121" s="55"/>
      <c r="K121" s="55">
        <v>-38.9</v>
      </c>
    </row>
    <row r="122" spans="1:11" x14ac:dyDescent="0.2">
      <c r="A122" s="20"/>
      <c r="B122" s="20"/>
      <c r="C122" s="20"/>
      <c r="D122" s="20"/>
      <c r="E122" s="20"/>
      <c r="F122" s="20"/>
      <c r="G122" s="20"/>
      <c r="H122" s="20"/>
      <c r="I122" s="54" t="s">
        <v>19</v>
      </c>
      <c r="J122" s="55"/>
      <c r="K122" s="55">
        <v>9.4</v>
      </c>
    </row>
    <row r="123" spans="1:11" x14ac:dyDescent="0.2">
      <c r="A123" s="20"/>
      <c r="B123" s="20"/>
      <c r="C123" s="20"/>
      <c r="D123" s="20"/>
      <c r="E123" s="20"/>
      <c r="F123" s="20"/>
      <c r="G123" s="20"/>
      <c r="H123" s="20"/>
      <c r="I123" s="54" t="s">
        <v>19</v>
      </c>
      <c r="J123" s="55"/>
      <c r="K123" s="55">
        <v>-88.8</v>
      </c>
    </row>
    <row r="124" spans="1:11" x14ac:dyDescent="0.2">
      <c r="A124" s="20"/>
      <c r="B124" s="20"/>
      <c r="C124" s="20"/>
      <c r="D124" s="20"/>
      <c r="E124" s="20"/>
      <c r="F124" s="20"/>
      <c r="G124" s="20"/>
      <c r="H124" s="20"/>
      <c r="I124" s="54" t="s">
        <v>19</v>
      </c>
      <c r="J124" s="55"/>
      <c r="K124" s="55">
        <v>-88.8</v>
      </c>
    </row>
    <row r="125" spans="1:11" x14ac:dyDescent="0.2">
      <c r="A125" s="20"/>
      <c r="B125" s="20"/>
      <c r="C125" s="20"/>
      <c r="D125" s="20"/>
      <c r="E125" s="20"/>
      <c r="F125" s="20"/>
      <c r="G125" s="20"/>
      <c r="H125" s="20"/>
      <c r="I125" s="54" t="s">
        <v>40</v>
      </c>
      <c r="J125" s="55"/>
      <c r="K125" s="55">
        <v>34.1</v>
      </c>
    </row>
    <row r="126" spans="1:11" x14ac:dyDescent="0.2">
      <c r="A126" s="20"/>
      <c r="B126" s="20"/>
      <c r="C126" s="20"/>
      <c r="D126" s="20"/>
      <c r="E126" s="20"/>
      <c r="F126" s="20"/>
      <c r="G126" s="20"/>
      <c r="H126" s="20"/>
      <c r="I126" s="54" t="s">
        <v>40</v>
      </c>
      <c r="J126" s="55"/>
      <c r="K126" s="55">
        <v>9.6</v>
      </c>
    </row>
    <row r="127" spans="1:11" x14ac:dyDescent="0.2">
      <c r="A127" s="20"/>
      <c r="B127" s="20"/>
      <c r="C127" s="20"/>
      <c r="D127" s="20"/>
      <c r="E127" s="20"/>
      <c r="F127" s="20"/>
      <c r="G127" s="20"/>
      <c r="H127" s="20"/>
      <c r="I127" s="54" t="s">
        <v>40</v>
      </c>
      <c r="J127" s="55"/>
      <c r="K127" s="55">
        <v>9.6</v>
      </c>
    </row>
    <row r="128" spans="1:11" x14ac:dyDescent="0.2">
      <c r="A128" s="20"/>
      <c r="B128" s="20"/>
      <c r="C128" s="20"/>
      <c r="D128" s="20"/>
      <c r="E128" s="20"/>
      <c r="F128" s="20"/>
      <c r="G128" s="20"/>
      <c r="H128" s="20"/>
      <c r="I128" s="54" t="s">
        <v>1451</v>
      </c>
      <c r="J128" s="55"/>
      <c r="K128" s="55">
        <v>-11.3</v>
      </c>
    </row>
    <row r="129" spans="1:11" x14ac:dyDescent="0.2">
      <c r="A129" s="20"/>
      <c r="B129" s="20"/>
      <c r="C129" s="20"/>
      <c r="D129" s="20"/>
      <c r="E129" s="20"/>
      <c r="F129" s="20"/>
      <c r="G129" s="20"/>
      <c r="H129" s="20"/>
      <c r="I129" s="54" t="s">
        <v>22</v>
      </c>
      <c r="J129" s="55"/>
      <c r="K129" s="55">
        <v>20.6</v>
      </c>
    </row>
    <row r="130" spans="1:11" x14ac:dyDescent="0.2">
      <c r="A130" s="20"/>
      <c r="B130" s="20"/>
      <c r="C130" s="20"/>
      <c r="D130" s="20"/>
      <c r="E130" s="20"/>
      <c r="F130" s="20"/>
      <c r="G130" s="20"/>
      <c r="H130" s="20"/>
      <c r="I130" s="54" t="s">
        <v>22</v>
      </c>
      <c r="J130" s="55"/>
      <c r="K130" s="55">
        <v>3.3</v>
      </c>
    </row>
    <row r="131" spans="1:11" x14ac:dyDescent="0.2">
      <c r="A131" s="20"/>
      <c r="B131" s="20"/>
      <c r="C131" s="20"/>
      <c r="D131" s="20"/>
      <c r="E131" s="20"/>
      <c r="F131" s="20"/>
      <c r="G131" s="20"/>
      <c r="H131" s="20"/>
      <c r="I131" s="54" t="s">
        <v>22</v>
      </c>
      <c r="J131" s="55"/>
      <c r="K131" s="55">
        <v>20.6</v>
      </c>
    </row>
    <row r="132" spans="1:11" x14ac:dyDescent="0.2">
      <c r="A132" s="20"/>
      <c r="B132" s="20"/>
      <c r="C132" s="20"/>
      <c r="D132" s="20"/>
      <c r="E132" s="20"/>
      <c r="F132" s="20"/>
      <c r="G132" s="20"/>
      <c r="H132" s="20"/>
      <c r="I132" s="54" t="s">
        <v>247</v>
      </c>
      <c r="J132" s="55"/>
      <c r="K132" s="55">
        <v>-36.9</v>
      </c>
    </row>
    <row r="133" spans="1:11" x14ac:dyDescent="0.2">
      <c r="A133" s="20"/>
      <c r="B133" s="20"/>
      <c r="C133" s="20"/>
      <c r="D133" s="20"/>
      <c r="E133" s="20"/>
      <c r="F133" s="20"/>
      <c r="G133" s="20"/>
      <c r="H133" s="20"/>
      <c r="I133" s="54" t="s">
        <v>115</v>
      </c>
      <c r="J133" s="55"/>
      <c r="K133" s="55">
        <v>97.8</v>
      </c>
    </row>
    <row r="134" spans="1:11" x14ac:dyDescent="0.2">
      <c r="A134" s="20"/>
      <c r="B134" s="20"/>
      <c r="C134" s="20"/>
      <c r="D134" s="20"/>
      <c r="E134" s="20"/>
      <c r="F134" s="20"/>
      <c r="G134" s="20"/>
      <c r="H134" s="20"/>
      <c r="I134" s="54" t="s">
        <v>115</v>
      </c>
      <c r="J134" s="55"/>
      <c r="K134" s="55">
        <v>-77.599999999999994</v>
      </c>
    </row>
    <row r="135" spans="1:11" x14ac:dyDescent="0.2">
      <c r="A135" s="20"/>
      <c r="B135" s="20"/>
      <c r="C135" s="20"/>
      <c r="D135" s="20"/>
      <c r="E135" s="20"/>
      <c r="F135" s="20"/>
      <c r="G135" s="20"/>
      <c r="H135" s="20"/>
      <c r="I135" s="54" t="s">
        <v>115</v>
      </c>
      <c r="J135" s="55"/>
      <c r="K135" s="55">
        <v>-77.599999999999994</v>
      </c>
    </row>
    <row r="136" spans="1:11" x14ac:dyDescent="0.2">
      <c r="A136" s="20"/>
      <c r="B136" s="20"/>
      <c r="C136" s="20"/>
      <c r="D136" s="20"/>
      <c r="E136" s="20"/>
      <c r="F136" s="20"/>
      <c r="G136" s="20"/>
      <c r="H136" s="20"/>
      <c r="I136" s="54" t="s">
        <v>118</v>
      </c>
      <c r="J136" s="55"/>
      <c r="K136" s="55">
        <v>83.3</v>
      </c>
    </row>
    <row r="137" spans="1:11" x14ac:dyDescent="0.2">
      <c r="A137" s="20"/>
      <c r="B137" s="20"/>
      <c r="C137" s="20"/>
      <c r="D137" s="20"/>
      <c r="E137" s="20"/>
      <c r="F137" s="20"/>
      <c r="G137" s="20"/>
      <c r="H137" s="20"/>
      <c r="I137" s="54" t="s">
        <v>118</v>
      </c>
      <c r="J137" s="55"/>
      <c r="K137" s="55">
        <v>35.9</v>
      </c>
    </row>
    <row r="138" spans="1:11" x14ac:dyDescent="0.2">
      <c r="A138" s="20"/>
      <c r="B138" s="20"/>
      <c r="C138" s="20"/>
      <c r="D138" s="20"/>
      <c r="E138" s="20"/>
      <c r="F138" s="20"/>
      <c r="G138" s="20"/>
      <c r="H138" s="20"/>
      <c r="I138" s="54" t="s">
        <v>118</v>
      </c>
      <c r="J138" s="55"/>
      <c r="K138" s="55">
        <v>35.9</v>
      </c>
    </row>
    <row r="139" spans="1:11" x14ac:dyDescent="0.2">
      <c r="A139" s="20"/>
      <c r="B139" s="20"/>
      <c r="C139" s="20"/>
      <c r="D139" s="20"/>
      <c r="E139" s="20"/>
      <c r="F139" s="20"/>
      <c r="G139" s="20"/>
      <c r="H139" s="20"/>
      <c r="I139" s="54" t="s">
        <v>193</v>
      </c>
      <c r="J139" s="55"/>
      <c r="K139" s="55">
        <v>12.6</v>
      </c>
    </row>
    <row r="140" spans="1:11" x14ac:dyDescent="0.2">
      <c r="A140" s="20"/>
      <c r="B140" s="20"/>
      <c r="C140" s="20"/>
      <c r="D140" s="20"/>
      <c r="E140" s="20"/>
      <c r="F140" s="20"/>
      <c r="G140" s="20"/>
      <c r="H140" s="20"/>
      <c r="I140" s="54" t="s">
        <v>193</v>
      </c>
      <c r="J140" s="55"/>
      <c r="K140" s="55">
        <v>-0.2</v>
      </c>
    </row>
    <row r="141" spans="1:11" x14ac:dyDescent="0.2">
      <c r="A141" s="20"/>
      <c r="B141" s="20"/>
      <c r="C141" s="20"/>
      <c r="D141" s="20"/>
      <c r="E141" s="20"/>
      <c r="F141" s="20"/>
      <c r="G141" s="20"/>
      <c r="H141" s="20"/>
      <c r="I141" s="54" t="s">
        <v>379</v>
      </c>
      <c r="J141" s="55"/>
      <c r="K141" s="55">
        <v>91.7</v>
      </c>
    </row>
    <row r="142" spans="1:11" x14ac:dyDescent="0.2">
      <c r="A142" s="20"/>
      <c r="B142" s="20"/>
      <c r="C142" s="20"/>
      <c r="D142" s="20"/>
      <c r="E142" s="20"/>
      <c r="F142" s="20"/>
      <c r="G142" s="20"/>
      <c r="H142" s="20"/>
      <c r="I142" s="54" t="s">
        <v>382</v>
      </c>
      <c r="J142" s="55"/>
      <c r="K142" s="55">
        <v>-139.80000000000001</v>
      </c>
    </row>
    <row r="143" spans="1:11" x14ac:dyDescent="0.2">
      <c r="A143" s="20"/>
      <c r="B143" s="20"/>
      <c r="C143" s="20"/>
      <c r="D143" s="20"/>
      <c r="E143" s="20"/>
      <c r="F143" s="20"/>
      <c r="G143" s="20"/>
      <c r="H143" s="20"/>
      <c r="I143" s="54" t="s">
        <v>436</v>
      </c>
      <c r="J143" s="55"/>
      <c r="K143" s="55">
        <v>73.599999999999994</v>
      </c>
    </row>
    <row r="144" spans="1:11" x14ac:dyDescent="0.2">
      <c r="A144" s="20"/>
      <c r="B144" s="20"/>
      <c r="C144" s="20"/>
      <c r="D144" s="20"/>
      <c r="E144" s="20"/>
      <c r="F144" s="20"/>
      <c r="G144" s="20"/>
      <c r="H144" s="20"/>
      <c r="I144" s="54" t="s">
        <v>463</v>
      </c>
      <c r="J144" s="55"/>
      <c r="K144" s="55">
        <v>37.1</v>
      </c>
    </row>
    <row r="145" spans="1:11" x14ac:dyDescent="0.2">
      <c r="A145" s="20"/>
      <c r="B145" s="20"/>
      <c r="C145" s="20"/>
      <c r="D145" s="20"/>
      <c r="E145" s="20"/>
      <c r="F145" s="20"/>
      <c r="G145" s="20"/>
      <c r="H145" s="20"/>
      <c r="I145" s="54" t="s">
        <v>487</v>
      </c>
      <c r="J145" s="55"/>
      <c r="K145" s="55">
        <v>107.2</v>
      </c>
    </row>
    <row r="146" spans="1:11" x14ac:dyDescent="0.2">
      <c r="A146" s="20"/>
      <c r="B146" s="20"/>
      <c r="C146" s="20"/>
      <c r="D146" s="20"/>
      <c r="E146" s="20"/>
      <c r="F146" s="20"/>
      <c r="G146" s="20"/>
      <c r="H146" s="20"/>
      <c r="I146" s="54" t="s">
        <v>514</v>
      </c>
      <c r="J146" s="55"/>
      <c r="K146" s="55">
        <v>84.3</v>
      </c>
    </row>
    <row r="147" spans="1:11" x14ac:dyDescent="0.2">
      <c r="A147" s="20"/>
      <c r="B147" s="20"/>
      <c r="C147" s="20"/>
      <c r="D147" s="20"/>
      <c r="E147" s="20"/>
      <c r="F147" s="20"/>
      <c r="G147" s="20"/>
      <c r="H147" s="20"/>
      <c r="I147" s="54" t="s">
        <v>544</v>
      </c>
      <c r="J147" s="55"/>
      <c r="K147" s="55">
        <v>103.1</v>
      </c>
    </row>
    <row r="148" spans="1:11" x14ac:dyDescent="0.2">
      <c r="A148" s="20"/>
      <c r="B148" s="20"/>
      <c r="C148" s="20"/>
      <c r="D148" s="20"/>
      <c r="E148" s="20"/>
      <c r="F148" s="20"/>
      <c r="G148" s="20"/>
      <c r="H148" s="20"/>
      <c r="I148" s="54" t="s">
        <v>580</v>
      </c>
      <c r="J148" s="55"/>
      <c r="K148" s="55">
        <v>80.2</v>
      </c>
    </row>
    <row r="149" spans="1:11" x14ac:dyDescent="0.2">
      <c r="A149" s="20"/>
      <c r="B149" s="20"/>
      <c r="C149" s="20"/>
      <c r="D149" s="20"/>
      <c r="E149" s="20"/>
      <c r="F149" s="20"/>
      <c r="G149" s="20"/>
      <c r="H149" s="20"/>
      <c r="I149" s="54" t="s">
        <v>250</v>
      </c>
      <c r="J149" s="55"/>
      <c r="K149" s="55">
        <v>-41.2</v>
      </c>
    </row>
    <row r="150" spans="1:11" x14ac:dyDescent="0.2">
      <c r="A150" s="20"/>
      <c r="B150" s="20"/>
      <c r="C150" s="20"/>
      <c r="D150" s="20"/>
      <c r="E150" s="20"/>
      <c r="F150" s="20"/>
      <c r="G150" s="20"/>
      <c r="H150" s="20"/>
      <c r="I150" s="54" t="s">
        <v>631</v>
      </c>
      <c r="J150" s="55"/>
      <c r="K150" s="55">
        <v>59.2</v>
      </c>
    </row>
    <row r="151" spans="1:11" x14ac:dyDescent="0.2">
      <c r="A151" s="20"/>
      <c r="B151" s="20"/>
      <c r="C151" s="20"/>
      <c r="D151" s="20"/>
      <c r="E151" s="20"/>
      <c r="F151" s="20"/>
      <c r="G151" s="20"/>
      <c r="H151" s="20"/>
      <c r="I151" s="54" t="s">
        <v>253</v>
      </c>
      <c r="J151" s="55"/>
      <c r="K151" s="55">
        <v>-127.3</v>
      </c>
    </row>
    <row r="152" spans="1:11" x14ac:dyDescent="0.2">
      <c r="A152" s="20"/>
      <c r="B152" s="20"/>
      <c r="C152" s="20"/>
      <c r="D152" s="20"/>
      <c r="E152" s="20"/>
      <c r="F152" s="20"/>
      <c r="G152" s="20"/>
      <c r="H152" s="20"/>
      <c r="I152" s="54" t="s">
        <v>256</v>
      </c>
      <c r="J152" s="55"/>
      <c r="K152" s="55">
        <v>7.6</v>
      </c>
    </row>
    <row r="153" spans="1:11" x14ac:dyDescent="0.2">
      <c r="A153" s="20"/>
      <c r="B153" s="20"/>
      <c r="C153" s="20"/>
      <c r="D153" s="20"/>
      <c r="E153" s="20"/>
      <c r="F153" s="20"/>
      <c r="G153" s="20"/>
      <c r="H153" s="20"/>
      <c r="I153" s="54" t="s">
        <v>259</v>
      </c>
      <c r="J153" s="55"/>
      <c r="K153" s="55">
        <v>22</v>
      </c>
    </row>
    <row r="154" spans="1:11" x14ac:dyDescent="0.2">
      <c r="A154" s="20"/>
      <c r="B154" s="20"/>
      <c r="C154" s="20"/>
      <c r="D154" s="20"/>
      <c r="E154" s="20"/>
      <c r="F154" s="20"/>
      <c r="G154" s="20"/>
      <c r="H154" s="20"/>
      <c r="I154" s="54" t="s">
        <v>262</v>
      </c>
      <c r="J154" s="55"/>
      <c r="K154" s="55">
        <v>-64.599999999999994</v>
      </c>
    </row>
    <row r="155" spans="1:11" x14ac:dyDescent="0.2">
      <c r="A155" s="20"/>
      <c r="B155" s="20"/>
      <c r="C155" s="20"/>
      <c r="D155" s="20"/>
      <c r="E155" s="20"/>
      <c r="F155" s="20"/>
      <c r="G155" s="20"/>
      <c r="H155" s="20"/>
      <c r="I155" s="54" t="s">
        <v>265</v>
      </c>
      <c r="J155" s="55"/>
      <c r="K155" s="55">
        <v>-125.2</v>
      </c>
    </row>
    <row r="156" spans="1:11" x14ac:dyDescent="0.2">
      <c r="A156" s="20"/>
      <c r="B156" s="20"/>
      <c r="C156" s="20"/>
      <c r="D156" s="20"/>
      <c r="E156" s="20"/>
      <c r="F156" s="20"/>
      <c r="G156" s="20"/>
      <c r="H156" s="20"/>
      <c r="I156" s="54" t="s">
        <v>268</v>
      </c>
      <c r="J156" s="55"/>
      <c r="K156" s="55">
        <v>-2.1</v>
      </c>
    </row>
    <row r="157" spans="1:11" x14ac:dyDescent="0.2">
      <c r="A157" s="20"/>
      <c r="B157" s="20"/>
      <c r="C157" s="20"/>
      <c r="D157" s="20"/>
      <c r="E157" s="20"/>
      <c r="F157" s="20"/>
      <c r="G157" s="20"/>
      <c r="H157" s="20"/>
      <c r="I157" s="54" t="s">
        <v>766</v>
      </c>
      <c r="J157" s="55"/>
      <c r="K157" s="55">
        <v>-54.4</v>
      </c>
    </row>
    <row r="158" spans="1:11" x14ac:dyDescent="0.2">
      <c r="A158" s="20"/>
      <c r="B158" s="20"/>
      <c r="C158" s="20"/>
      <c r="D158" s="20"/>
      <c r="E158" s="20"/>
      <c r="F158" s="20"/>
      <c r="G158" s="20"/>
      <c r="H158" s="20"/>
      <c r="I158" s="54" t="s">
        <v>814</v>
      </c>
      <c r="J158" s="55"/>
      <c r="K158" s="55">
        <v>55.2</v>
      </c>
    </row>
    <row r="159" spans="1:11" x14ac:dyDescent="0.2">
      <c r="A159" s="20"/>
      <c r="B159" s="20"/>
      <c r="C159" s="20"/>
      <c r="D159" s="20"/>
      <c r="E159" s="20"/>
      <c r="F159" s="20"/>
      <c r="G159" s="20"/>
      <c r="H159" s="20"/>
      <c r="I159" s="54" t="s">
        <v>817</v>
      </c>
      <c r="J159" s="55"/>
      <c r="K159" s="55">
        <v>84.2</v>
      </c>
    </row>
    <row r="160" spans="1:11" x14ac:dyDescent="0.2">
      <c r="A160" s="20"/>
      <c r="B160" s="20"/>
      <c r="C160" s="20"/>
      <c r="D160" s="20"/>
      <c r="E160" s="20"/>
      <c r="F160" s="20"/>
      <c r="G160" s="20"/>
      <c r="H160" s="20"/>
      <c r="I160" s="54" t="s">
        <v>1201</v>
      </c>
      <c r="J160" s="55"/>
      <c r="K160" s="55">
        <v>-103.5</v>
      </c>
    </row>
    <row r="161" spans="1:11" x14ac:dyDescent="0.2">
      <c r="A161" s="20"/>
      <c r="B161" s="20"/>
      <c r="C161" s="20"/>
      <c r="D161" s="20"/>
      <c r="E161" s="20"/>
      <c r="F161" s="20"/>
      <c r="G161" s="20"/>
      <c r="H161" s="20"/>
      <c r="I161" s="54" t="s">
        <v>1222</v>
      </c>
      <c r="J161" s="55"/>
      <c r="K161" s="55">
        <v>-25.2</v>
      </c>
    </row>
    <row r="162" spans="1:11" x14ac:dyDescent="0.2">
      <c r="A162" s="20"/>
      <c r="B162" s="20"/>
      <c r="C162" s="20"/>
      <c r="D162" s="20"/>
      <c r="E162" s="20"/>
      <c r="F162" s="20"/>
      <c r="G162" s="20"/>
      <c r="H162" s="20"/>
      <c r="I162" s="54" t="s">
        <v>1312</v>
      </c>
      <c r="J162" s="55"/>
      <c r="K162" s="55">
        <v>-124.3</v>
      </c>
    </row>
    <row r="163" spans="1:11" x14ac:dyDescent="0.2">
      <c r="A163" s="20"/>
      <c r="B163" s="20"/>
      <c r="C163" s="20"/>
      <c r="D163" s="20"/>
      <c r="E163" s="20"/>
      <c r="F163" s="20"/>
      <c r="G163" s="20"/>
      <c r="H163" s="20"/>
      <c r="I163" s="54" t="s">
        <v>1381</v>
      </c>
      <c r="J163" s="55"/>
      <c r="K163" s="55">
        <v>63.5</v>
      </c>
    </row>
    <row r="164" spans="1:11" x14ac:dyDescent="0.2">
      <c r="A164" s="20"/>
      <c r="B164" s="20"/>
      <c r="C164" s="20"/>
      <c r="D164" s="20"/>
      <c r="E164" s="20"/>
      <c r="F164" s="20"/>
      <c r="G164" s="20"/>
      <c r="H164" s="20"/>
      <c r="I164" s="54" t="s">
        <v>1417</v>
      </c>
      <c r="J164" s="55"/>
      <c r="K164" s="55">
        <v>-25.2</v>
      </c>
    </row>
    <row r="165" spans="1:11" x14ac:dyDescent="0.2">
      <c r="A165" s="20"/>
      <c r="B165" s="20"/>
      <c r="C165" s="20"/>
      <c r="D165" s="20"/>
      <c r="E165" s="20"/>
      <c r="F165" s="20"/>
      <c r="G165" s="20"/>
      <c r="H165" s="20"/>
      <c r="I165" s="54" t="s">
        <v>46</v>
      </c>
      <c r="J165" s="55"/>
      <c r="K165" s="55">
        <v>-26.3</v>
      </c>
    </row>
    <row r="166" spans="1:11" x14ac:dyDescent="0.2">
      <c r="A166" s="20"/>
      <c r="B166" s="20"/>
      <c r="C166" s="20"/>
      <c r="D166" s="20"/>
      <c r="E166" s="20"/>
      <c r="F166" s="20"/>
      <c r="G166" s="20"/>
      <c r="H166" s="20"/>
      <c r="I166" s="54" t="s">
        <v>46</v>
      </c>
      <c r="J166" s="55"/>
      <c r="K166" s="55">
        <v>39.700000000000003</v>
      </c>
    </row>
    <row r="167" spans="1:11" x14ac:dyDescent="0.2">
      <c r="A167" s="20"/>
      <c r="B167" s="20"/>
      <c r="C167" s="20"/>
      <c r="D167" s="20"/>
      <c r="E167" s="20"/>
      <c r="F167" s="20"/>
      <c r="G167" s="20"/>
      <c r="H167" s="20"/>
      <c r="I167" s="54" t="s">
        <v>124</v>
      </c>
      <c r="J167" s="55"/>
      <c r="K167" s="55">
        <v>52.4</v>
      </c>
    </row>
    <row r="168" spans="1:11" x14ac:dyDescent="0.2">
      <c r="A168" s="20"/>
      <c r="B168" s="20"/>
      <c r="C168" s="20"/>
      <c r="D168" s="20"/>
      <c r="E168" s="20"/>
      <c r="F168" s="20"/>
      <c r="G168" s="20"/>
      <c r="H168" s="20"/>
      <c r="I168" s="54" t="s">
        <v>124</v>
      </c>
      <c r="J168" s="55"/>
      <c r="K168" s="55">
        <v>11.1</v>
      </c>
    </row>
    <row r="169" spans="1:11" x14ac:dyDescent="0.2">
      <c r="A169" s="20"/>
      <c r="B169" s="20"/>
      <c r="C169" s="20"/>
      <c r="D169" s="20"/>
      <c r="E169" s="20"/>
      <c r="F169" s="20"/>
      <c r="G169" s="20"/>
      <c r="H169" s="20"/>
      <c r="I169" s="54" t="s">
        <v>124</v>
      </c>
      <c r="J169" s="55"/>
      <c r="K169" s="55">
        <v>11.1</v>
      </c>
    </row>
    <row r="170" spans="1:11" x14ac:dyDescent="0.2">
      <c r="A170" s="20"/>
      <c r="B170" s="20"/>
      <c r="C170" s="20"/>
      <c r="D170" s="20"/>
      <c r="E170" s="20"/>
      <c r="F170" s="20"/>
      <c r="G170" s="20"/>
      <c r="H170" s="20"/>
      <c r="I170" s="54" t="s">
        <v>213</v>
      </c>
      <c r="J170" s="55"/>
      <c r="K170" s="55">
        <v>85.3</v>
      </c>
    </row>
    <row r="171" spans="1:11" x14ac:dyDescent="0.2">
      <c r="A171" s="20"/>
      <c r="B171" s="20"/>
      <c r="C171" s="20"/>
      <c r="D171" s="20"/>
      <c r="E171" s="20"/>
      <c r="F171" s="20"/>
      <c r="G171" s="20"/>
      <c r="H171" s="20"/>
      <c r="I171" s="54" t="s">
        <v>130</v>
      </c>
      <c r="J171" s="55"/>
      <c r="K171" s="55">
        <v>87</v>
      </c>
    </row>
    <row r="172" spans="1:11" x14ac:dyDescent="0.2">
      <c r="A172" s="20"/>
      <c r="B172" s="20"/>
      <c r="C172" s="20"/>
      <c r="D172" s="20"/>
      <c r="E172" s="20"/>
      <c r="F172" s="20"/>
      <c r="G172" s="20"/>
      <c r="H172" s="20"/>
      <c r="I172" s="54" t="s">
        <v>130</v>
      </c>
      <c r="J172" s="55"/>
      <c r="K172" s="55">
        <v>8.1</v>
      </c>
    </row>
    <row r="173" spans="1:11" x14ac:dyDescent="0.2">
      <c r="A173" s="20"/>
      <c r="B173" s="20"/>
      <c r="C173" s="20"/>
      <c r="D173" s="20"/>
      <c r="E173" s="20"/>
      <c r="F173" s="20"/>
      <c r="G173" s="20"/>
      <c r="H173" s="20"/>
      <c r="I173" s="54" t="s">
        <v>130</v>
      </c>
      <c r="J173" s="55"/>
      <c r="K173" s="55">
        <v>8.1</v>
      </c>
    </row>
    <row r="174" spans="1:11" x14ac:dyDescent="0.2">
      <c r="A174" s="20"/>
      <c r="B174" s="20"/>
      <c r="C174" s="20"/>
      <c r="D174" s="20"/>
      <c r="E174" s="20"/>
      <c r="F174" s="20"/>
      <c r="G174" s="20"/>
      <c r="H174" s="20"/>
      <c r="I174" s="54" t="s">
        <v>219</v>
      </c>
      <c r="J174" s="55"/>
      <c r="K174" s="55">
        <v>39.9</v>
      </c>
    </row>
    <row r="175" spans="1:11" x14ac:dyDescent="0.2">
      <c r="A175" s="20"/>
      <c r="B175" s="20"/>
      <c r="C175" s="20"/>
      <c r="D175" s="20"/>
      <c r="E175" s="20"/>
      <c r="F175" s="20"/>
      <c r="G175" s="20"/>
      <c r="H175" s="20"/>
      <c r="I175" s="54" t="s">
        <v>136</v>
      </c>
      <c r="J175" s="55"/>
      <c r="K175" s="55">
        <v>54.9</v>
      </c>
    </row>
    <row r="176" spans="1:11" x14ac:dyDescent="0.2">
      <c r="A176" s="20"/>
      <c r="B176" s="20"/>
      <c r="C176" s="20"/>
      <c r="D176" s="20"/>
      <c r="E176" s="20"/>
      <c r="F176" s="20"/>
      <c r="G176" s="20"/>
      <c r="H176" s="20"/>
      <c r="I176" s="54" t="s">
        <v>136</v>
      </c>
      <c r="J176" s="55"/>
      <c r="K176" s="55">
        <v>0.3</v>
      </c>
    </row>
    <row r="177" spans="1:11" x14ac:dyDescent="0.2">
      <c r="A177" s="20"/>
      <c r="B177" s="20"/>
      <c r="C177" s="20"/>
      <c r="D177" s="20"/>
      <c r="E177" s="20"/>
      <c r="F177" s="20"/>
      <c r="G177" s="20"/>
      <c r="H177" s="20"/>
      <c r="I177" s="54" t="s">
        <v>136</v>
      </c>
      <c r="J177" s="55"/>
      <c r="K177" s="55">
        <v>0.3</v>
      </c>
    </row>
    <row r="178" spans="1:11" x14ac:dyDescent="0.2">
      <c r="A178" s="20"/>
      <c r="B178" s="20"/>
      <c r="C178" s="20"/>
      <c r="D178" s="20"/>
      <c r="E178" s="20"/>
      <c r="F178" s="20"/>
      <c r="G178" s="20"/>
      <c r="H178" s="20"/>
      <c r="I178" s="54" t="s">
        <v>139</v>
      </c>
      <c r="J178" s="55"/>
      <c r="K178" s="55">
        <v>52.2</v>
      </c>
    </row>
    <row r="179" spans="1:11" x14ac:dyDescent="0.2">
      <c r="A179" s="20"/>
      <c r="B179" s="20"/>
      <c r="C179" s="20"/>
      <c r="D179" s="20"/>
      <c r="E179" s="20"/>
      <c r="F179" s="20"/>
      <c r="G179" s="20"/>
      <c r="H179" s="20"/>
      <c r="I179" s="54" t="s">
        <v>139</v>
      </c>
      <c r="J179" s="55"/>
      <c r="K179" s="55">
        <v>0.5</v>
      </c>
    </row>
    <row r="180" spans="1:11" x14ac:dyDescent="0.2">
      <c r="A180" s="20"/>
      <c r="B180" s="20"/>
      <c r="C180" s="20"/>
      <c r="D180" s="20"/>
      <c r="E180" s="20"/>
      <c r="F180" s="20"/>
      <c r="G180" s="20"/>
      <c r="H180" s="20"/>
      <c r="I180" s="54" t="s">
        <v>139</v>
      </c>
      <c r="J180" s="55"/>
      <c r="K180" s="55">
        <v>0.5</v>
      </c>
    </row>
    <row r="181" spans="1:11" x14ac:dyDescent="0.2">
      <c r="A181" s="20"/>
      <c r="B181" s="20"/>
      <c r="C181" s="20"/>
      <c r="D181" s="20"/>
      <c r="E181" s="20"/>
      <c r="F181" s="20"/>
      <c r="G181" s="20"/>
      <c r="H181" s="20"/>
      <c r="I181" s="54" t="s">
        <v>196</v>
      </c>
      <c r="J181" s="55"/>
      <c r="K181" s="55">
        <v>35</v>
      </c>
    </row>
    <row r="182" spans="1:11" x14ac:dyDescent="0.2">
      <c r="A182" s="20"/>
      <c r="B182" s="20"/>
      <c r="C182" s="20"/>
      <c r="D182" s="20"/>
      <c r="E182" s="20"/>
      <c r="F182" s="20"/>
      <c r="G182" s="20"/>
      <c r="H182" s="20"/>
      <c r="I182" s="54" t="s">
        <v>199</v>
      </c>
      <c r="J182" s="55"/>
      <c r="K182" s="55">
        <v>-10.6</v>
      </c>
    </row>
    <row r="183" spans="1:11" x14ac:dyDescent="0.2">
      <c r="A183" s="20"/>
      <c r="B183" s="20"/>
      <c r="C183" s="20"/>
      <c r="D183" s="20"/>
      <c r="E183" s="20"/>
      <c r="F183" s="20"/>
      <c r="G183" s="20"/>
      <c r="H183" s="20"/>
      <c r="I183" s="54" t="s">
        <v>49</v>
      </c>
      <c r="J183" s="55"/>
      <c r="K183" s="55">
        <v>84</v>
      </c>
    </row>
    <row r="184" spans="1:11" x14ac:dyDescent="0.2">
      <c r="A184" s="20"/>
      <c r="B184" s="20"/>
      <c r="C184" s="20"/>
      <c r="D184" s="20"/>
      <c r="E184" s="20"/>
      <c r="F184" s="20"/>
      <c r="G184" s="20"/>
      <c r="H184" s="20"/>
      <c r="I184" s="54" t="s">
        <v>49</v>
      </c>
      <c r="J184" s="55"/>
      <c r="K184" s="55">
        <v>42.2</v>
      </c>
    </row>
    <row r="185" spans="1:11" x14ac:dyDescent="0.2">
      <c r="A185" s="20"/>
      <c r="B185" s="20"/>
      <c r="C185" s="20"/>
      <c r="D185" s="20"/>
      <c r="E185" s="20"/>
      <c r="F185" s="20"/>
      <c r="G185" s="20"/>
      <c r="H185" s="20"/>
      <c r="I185" s="54" t="s">
        <v>49</v>
      </c>
      <c r="J185" s="55"/>
      <c r="K185" s="55">
        <v>84</v>
      </c>
    </row>
    <row r="186" spans="1:11" x14ac:dyDescent="0.2">
      <c r="A186" s="20"/>
      <c r="B186" s="20"/>
      <c r="C186" s="20"/>
      <c r="D186" s="20"/>
      <c r="E186" s="20"/>
      <c r="F186" s="20"/>
      <c r="G186" s="20"/>
      <c r="H186" s="20"/>
      <c r="I186" s="54" t="s">
        <v>201</v>
      </c>
      <c r="J186" s="55"/>
      <c r="K186" s="55">
        <v>33.299999999999997</v>
      </c>
    </row>
    <row r="187" spans="1:11" x14ac:dyDescent="0.2">
      <c r="A187" s="20"/>
      <c r="B187" s="20"/>
      <c r="C187" s="20"/>
      <c r="D187" s="20"/>
      <c r="E187" s="20"/>
      <c r="F187" s="20"/>
      <c r="G187" s="20"/>
      <c r="H187" s="20"/>
      <c r="I187" s="54" t="s">
        <v>157</v>
      </c>
      <c r="J187" s="55"/>
      <c r="K187" s="55">
        <v>-12.2</v>
      </c>
    </row>
    <row r="188" spans="1:11" x14ac:dyDescent="0.2">
      <c r="A188" s="20"/>
      <c r="B188" s="20"/>
      <c r="C188" s="20"/>
      <c r="D188" s="20"/>
      <c r="E188" s="20"/>
      <c r="F188" s="20"/>
      <c r="G188" s="20"/>
      <c r="H188" s="20"/>
      <c r="I188" s="54" t="s">
        <v>157</v>
      </c>
      <c r="J188" s="55"/>
      <c r="K188" s="55">
        <v>-82.9</v>
      </c>
    </row>
    <row r="189" spans="1:11" x14ac:dyDescent="0.2">
      <c r="A189" s="20"/>
      <c r="B189" s="20"/>
      <c r="C189" s="20"/>
      <c r="D189" s="20"/>
      <c r="E189" s="20"/>
      <c r="F189" s="20"/>
      <c r="G189" s="20"/>
      <c r="H189" s="20"/>
      <c r="I189" s="54" t="s">
        <v>157</v>
      </c>
      <c r="J189" s="55"/>
      <c r="K189" s="55">
        <v>-82.9</v>
      </c>
    </row>
    <row r="190" spans="1:11" x14ac:dyDescent="0.2">
      <c r="A190" s="20"/>
      <c r="B190" s="20"/>
      <c r="C190" s="20"/>
      <c r="D190" s="20"/>
      <c r="E190" s="20"/>
      <c r="F190" s="20"/>
      <c r="G190" s="20"/>
      <c r="H190" s="20"/>
      <c r="I190" s="54" t="s">
        <v>52</v>
      </c>
      <c r="J190" s="55"/>
      <c r="K190" s="55">
        <v>7.6</v>
      </c>
    </row>
    <row r="191" spans="1:11" x14ac:dyDescent="0.2">
      <c r="A191" s="20"/>
      <c r="B191" s="20"/>
      <c r="C191" s="20"/>
      <c r="D191" s="20"/>
      <c r="E191" s="20"/>
      <c r="F191" s="20"/>
      <c r="G191" s="20"/>
      <c r="H191" s="20"/>
      <c r="I191" s="54" t="s">
        <v>52</v>
      </c>
      <c r="J191" s="55"/>
      <c r="K191" s="55">
        <v>-53.6</v>
      </c>
    </row>
    <row r="192" spans="1:11" x14ac:dyDescent="0.2">
      <c r="A192" s="20"/>
      <c r="B192" s="20"/>
      <c r="C192" s="20"/>
      <c r="D192" s="20"/>
      <c r="E192" s="20"/>
      <c r="F192" s="20"/>
      <c r="G192" s="20"/>
      <c r="H192" s="20"/>
      <c r="I192" s="54" t="s">
        <v>52</v>
      </c>
      <c r="J192" s="55"/>
      <c r="K192" s="55">
        <v>-53.6</v>
      </c>
    </row>
    <row r="193" spans="1:11" x14ac:dyDescent="0.2">
      <c r="A193" s="20"/>
      <c r="B193" s="20"/>
      <c r="C193" s="20"/>
      <c r="D193" s="20"/>
      <c r="E193" s="20"/>
      <c r="F193" s="20"/>
      <c r="G193" s="20"/>
      <c r="H193" s="20"/>
      <c r="I193" s="54" t="s">
        <v>204</v>
      </c>
      <c r="J193" s="55"/>
      <c r="K193" s="55">
        <v>-68</v>
      </c>
    </row>
    <row r="194" spans="1:11" x14ac:dyDescent="0.2">
      <c r="A194" s="20"/>
      <c r="B194" s="20"/>
      <c r="C194" s="20"/>
      <c r="D194" s="20"/>
      <c r="E194" s="20"/>
      <c r="F194" s="20"/>
      <c r="G194" s="20"/>
      <c r="H194" s="20"/>
      <c r="I194" s="54" t="s">
        <v>160</v>
      </c>
      <c r="J194" s="55"/>
      <c r="K194" s="55">
        <v>64.5</v>
      </c>
    </row>
    <row r="195" spans="1:11" x14ac:dyDescent="0.2">
      <c r="A195" s="20"/>
      <c r="B195" s="20"/>
      <c r="C195" s="20"/>
      <c r="D195" s="20"/>
      <c r="E195" s="20"/>
      <c r="F195" s="20"/>
      <c r="G195" s="20"/>
      <c r="H195" s="20"/>
      <c r="I195" s="54" t="s">
        <v>160</v>
      </c>
      <c r="J195" s="55"/>
      <c r="K195" s="55">
        <v>-107.9</v>
      </c>
    </row>
    <row r="196" spans="1:11" x14ac:dyDescent="0.2">
      <c r="A196" s="20"/>
      <c r="B196" s="20"/>
      <c r="C196" s="20"/>
      <c r="D196" s="20"/>
      <c r="E196" s="20"/>
      <c r="F196" s="20"/>
      <c r="G196" s="20"/>
      <c r="H196" s="20"/>
      <c r="I196" s="54" t="s">
        <v>160</v>
      </c>
      <c r="J196" s="55"/>
      <c r="K196" s="55">
        <v>-107.9</v>
      </c>
    </row>
    <row r="197" spans="1:11" x14ac:dyDescent="0.2">
      <c r="A197" s="20"/>
      <c r="B197" s="20"/>
      <c r="C197" s="20"/>
      <c r="D197" s="20"/>
      <c r="E197" s="20"/>
      <c r="F197" s="20"/>
      <c r="G197" s="20"/>
      <c r="H197" s="20"/>
      <c r="I197" s="54" t="s">
        <v>163</v>
      </c>
      <c r="J197" s="55"/>
      <c r="K197" s="55">
        <v>72.8</v>
      </c>
    </row>
    <row r="198" spans="1:11" x14ac:dyDescent="0.2">
      <c r="A198" s="20"/>
      <c r="B198" s="20"/>
      <c r="C198" s="20"/>
      <c r="D198" s="20"/>
      <c r="E198" s="20"/>
      <c r="F198" s="20"/>
      <c r="G198" s="20"/>
      <c r="H198" s="20"/>
      <c r="I198" s="54" t="s">
        <v>163</v>
      </c>
      <c r="J198" s="55"/>
      <c r="K198" s="55">
        <v>28.5</v>
      </c>
    </row>
    <row r="199" spans="1:11" x14ac:dyDescent="0.2">
      <c r="A199" s="20"/>
      <c r="B199" s="20"/>
      <c r="C199" s="20"/>
      <c r="D199" s="20"/>
      <c r="E199" s="20"/>
      <c r="F199" s="20"/>
      <c r="G199" s="20"/>
      <c r="H199" s="20"/>
      <c r="I199" s="54" t="s">
        <v>163</v>
      </c>
      <c r="J199" s="55"/>
      <c r="K199" s="55">
        <v>28.5</v>
      </c>
    </row>
    <row r="200" spans="1:11" x14ac:dyDescent="0.2">
      <c r="A200" s="20"/>
      <c r="B200" s="20"/>
      <c r="C200" s="20"/>
      <c r="D200" s="20"/>
      <c r="E200" s="20"/>
      <c r="F200" s="20"/>
      <c r="G200" s="20"/>
      <c r="H200" s="20"/>
      <c r="I200" s="54" t="s">
        <v>166</v>
      </c>
      <c r="J200" s="55"/>
      <c r="K200" s="55">
        <v>41.4</v>
      </c>
    </row>
    <row r="201" spans="1:11" x14ac:dyDescent="0.2">
      <c r="A201" s="20"/>
      <c r="B201" s="20"/>
      <c r="C201" s="20"/>
      <c r="D201" s="20"/>
      <c r="E201" s="20"/>
      <c r="F201" s="20"/>
      <c r="G201" s="20"/>
      <c r="H201" s="20"/>
      <c r="I201" s="54" t="s">
        <v>166</v>
      </c>
      <c r="J201" s="55"/>
      <c r="K201" s="55">
        <v>-31.6</v>
      </c>
    </row>
    <row r="202" spans="1:11" x14ac:dyDescent="0.2">
      <c r="A202" s="20"/>
      <c r="B202" s="20"/>
      <c r="C202" s="20"/>
      <c r="D202" s="20"/>
      <c r="E202" s="20"/>
      <c r="F202" s="20"/>
      <c r="G202" s="20"/>
      <c r="H202" s="20"/>
      <c r="I202" s="54" t="s">
        <v>166</v>
      </c>
      <c r="J202" s="55"/>
      <c r="K202" s="55">
        <v>-31.6</v>
      </c>
    </row>
    <row r="203" spans="1:11" x14ac:dyDescent="0.2">
      <c r="A203" s="20"/>
      <c r="B203" s="20"/>
      <c r="C203" s="20"/>
      <c r="D203" s="20"/>
      <c r="E203" s="20"/>
      <c r="F203" s="20"/>
      <c r="G203" s="20"/>
      <c r="H203" s="20"/>
      <c r="I203" s="54" t="s">
        <v>207</v>
      </c>
      <c r="J203" s="55"/>
      <c r="K203" s="55">
        <v>30.5</v>
      </c>
    </row>
    <row r="204" spans="1:11" x14ac:dyDescent="0.2">
      <c r="A204" s="20"/>
      <c r="B204" s="20"/>
      <c r="C204" s="20"/>
      <c r="D204" s="20"/>
      <c r="E204" s="20"/>
      <c r="F204" s="20"/>
      <c r="G204" s="20"/>
      <c r="H204" s="20"/>
      <c r="I204" s="54" t="s">
        <v>58</v>
      </c>
      <c r="J204" s="55"/>
      <c r="K204" s="55">
        <v>80.8</v>
      </c>
    </row>
    <row r="205" spans="1:11" x14ac:dyDescent="0.2">
      <c r="A205" s="20"/>
      <c r="B205" s="20"/>
      <c r="C205" s="20"/>
      <c r="D205" s="20"/>
      <c r="E205" s="20"/>
      <c r="F205" s="20"/>
      <c r="G205" s="20"/>
      <c r="H205" s="20"/>
      <c r="I205" s="54" t="s">
        <v>58</v>
      </c>
      <c r="J205" s="55"/>
      <c r="K205" s="55">
        <v>51.4</v>
      </c>
    </row>
    <row r="206" spans="1:11" x14ac:dyDescent="0.2">
      <c r="A206" s="20"/>
      <c r="B206" s="20"/>
      <c r="C206" s="20"/>
      <c r="D206" s="20"/>
      <c r="E206" s="20"/>
      <c r="F206" s="20"/>
      <c r="G206" s="20"/>
      <c r="H206" s="20"/>
      <c r="I206" s="54" t="s">
        <v>58</v>
      </c>
      <c r="J206" s="55"/>
      <c r="K206" s="55">
        <v>80.8</v>
      </c>
    </row>
    <row r="207" spans="1:11" x14ac:dyDescent="0.2">
      <c r="A207" s="20"/>
      <c r="B207" s="20"/>
      <c r="C207" s="20"/>
      <c r="D207" s="20"/>
      <c r="E207" s="20"/>
      <c r="F207" s="20"/>
      <c r="G207" s="20"/>
      <c r="H207" s="20"/>
      <c r="I207" s="54" t="s">
        <v>64</v>
      </c>
      <c r="J207" s="55"/>
      <c r="K207" s="55">
        <v>28.6</v>
      </c>
    </row>
    <row r="208" spans="1:11" x14ac:dyDescent="0.2">
      <c r="A208" s="20"/>
      <c r="B208" s="20"/>
      <c r="C208" s="20"/>
      <c r="D208" s="20"/>
      <c r="E208" s="20"/>
      <c r="F208" s="20"/>
      <c r="G208" s="20"/>
      <c r="H208" s="20"/>
      <c r="I208" s="54" t="s">
        <v>64</v>
      </c>
      <c r="J208" s="55"/>
      <c r="K208" s="55">
        <v>24.9</v>
      </c>
    </row>
    <row r="209" spans="1:11" x14ac:dyDescent="0.2">
      <c r="A209" s="20"/>
      <c r="B209" s="20"/>
      <c r="C209" s="20"/>
      <c r="D209" s="20"/>
      <c r="E209" s="20"/>
      <c r="F209" s="20"/>
      <c r="G209" s="20"/>
      <c r="H209" s="20"/>
      <c r="I209" s="54" t="s">
        <v>64</v>
      </c>
      <c r="J209" s="55"/>
      <c r="K209" s="55">
        <v>24.9</v>
      </c>
    </row>
    <row r="210" spans="1:11" x14ac:dyDescent="0.2">
      <c r="A210" s="20"/>
      <c r="B210" s="20"/>
      <c r="C210" s="20"/>
      <c r="D210" s="20"/>
      <c r="E210" s="20"/>
      <c r="F210" s="20"/>
      <c r="G210" s="20"/>
      <c r="H210" s="20"/>
      <c r="I210" s="54" t="s">
        <v>172</v>
      </c>
      <c r="J210" s="55"/>
      <c r="K210" s="55">
        <v>45.4</v>
      </c>
    </row>
    <row r="211" spans="1:11" x14ac:dyDescent="0.2">
      <c r="A211" s="20"/>
      <c r="B211" s="20"/>
      <c r="C211" s="20"/>
      <c r="D211" s="20"/>
      <c r="E211" s="20"/>
      <c r="F211" s="20"/>
      <c r="G211" s="20"/>
      <c r="H211" s="20"/>
      <c r="I211" s="54" t="s">
        <v>172</v>
      </c>
      <c r="J211" s="55"/>
      <c r="K211" s="55">
        <v>25.6</v>
      </c>
    </row>
    <row r="212" spans="1:11" x14ac:dyDescent="0.2">
      <c r="A212" s="20"/>
      <c r="B212" s="20"/>
      <c r="C212" s="20"/>
      <c r="D212" s="20"/>
      <c r="E212" s="20"/>
      <c r="F212" s="20"/>
      <c r="G212" s="20"/>
      <c r="H212" s="20"/>
      <c r="I212" s="54" t="s">
        <v>172</v>
      </c>
      <c r="J212" s="55"/>
      <c r="K212" s="55">
        <v>25.6</v>
      </c>
    </row>
    <row r="213" spans="1:11" x14ac:dyDescent="0.2">
      <c r="A213" s="20"/>
      <c r="B213" s="20"/>
      <c r="C213" s="20"/>
      <c r="D213" s="20"/>
      <c r="E213" s="20"/>
      <c r="F213" s="20"/>
      <c r="G213" s="20"/>
      <c r="H213" s="20"/>
      <c r="I213" s="54" t="s">
        <v>178</v>
      </c>
      <c r="J213" s="55"/>
      <c r="K213" s="55">
        <v>78.900000000000006</v>
      </c>
    </row>
    <row r="214" spans="1:11" x14ac:dyDescent="0.2">
      <c r="A214" s="20"/>
      <c r="B214" s="20"/>
      <c r="C214" s="20"/>
      <c r="D214" s="20"/>
      <c r="E214" s="20"/>
      <c r="F214" s="20"/>
      <c r="G214" s="20"/>
      <c r="H214" s="20"/>
      <c r="I214" s="54" t="s">
        <v>178</v>
      </c>
      <c r="J214" s="55"/>
      <c r="K214" s="55">
        <v>31.6</v>
      </c>
    </row>
    <row r="215" spans="1:11" x14ac:dyDescent="0.2">
      <c r="A215" s="20"/>
      <c r="B215" s="20"/>
      <c r="C215" s="20"/>
      <c r="D215" s="20"/>
      <c r="E215" s="20"/>
      <c r="F215" s="20"/>
      <c r="G215" s="20"/>
      <c r="H215" s="20"/>
      <c r="I215" s="54" t="s">
        <v>178</v>
      </c>
      <c r="J215" s="55"/>
      <c r="K215" s="55">
        <v>31.6</v>
      </c>
    </row>
    <row r="216" spans="1:11" x14ac:dyDescent="0.2">
      <c r="A216" s="20"/>
      <c r="B216" s="20"/>
      <c r="C216" s="20"/>
      <c r="D216" s="20"/>
      <c r="E216" s="20"/>
      <c r="F216" s="20"/>
      <c r="G216" s="20"/>
      <c r="H216" s="20"/>
      <c r="I216" s="54" t="s">
        <v>181</v>
      </c>
      <c r="J216" s="55"/>
      <c r="K216" s="55">
        <v>67.900000000000006</v>
      </c>
    </row>
    <row r="217" spans="1:11" x14ac:dyDescent="0.2">
      <c r="A217" s="20"/>
      <c r="B217" s="20"/>
      <c r="C217" s="20"/>
      <c r="D217" s="20"/>
      <c r="E217" s="20"/>
      <c r="F217" s="20"/>
      <c r="G217" s="20"/>
      <c r="H217" s="20"/>
      <c r="I217" s="54" t="s">
        <v>181</v>
      </c>
      <c r="J217" s="55"/>
      <c r="K217" s="55">
        <v>-34</v>
      </c>
    </row>
    <row r="218" spans="1:11" x14ac:dyDescent="0.2">
      <c r="A218" s="20"/>
      <c r="B218" s="20"/>
      <c r="C218" s="20"/>
      <c r="D218" s="20"/>
      <c r="E218" s="20"/>
      <c r="F218" s="20"/>
      <c r="G218" s="20"/>
      <c r="H218" s="20"/>
      <c r="I218" s="54" t="s">
        <v>181</v>
      </c>
      <c r="J218" s="55"/>
      <c r="K218" s="55">
        <v>-34</v>
      </c>
    </row>
    <row r="219" spans="1:11" x14ac:dyDescent="0.2">
      <c r="A219" s="20"/>
      <c r="B219" s="20"/>
      <c r="C219" s="20"/>
      <c r="D219" s="20"/>
      <c r="E219" s="20"/>
      <c r="F219" s="20"/>
      <c r="G219" s="20"/>
      <c r="H219" s="20"/>
      <c r="I219" s="54" t="s">
        <v>242</v>
      </c>
      <c r="J219" s="55"/>
      <c r="K219" s="55">
        <v>32.299999999999997</v>
      </c>
    </row>
    <row r="220" spans="1:11" x14ac:dyDescent="0.2">
      <c r="A220" s="20"/>
      <c r="B220" s="20"/>
      <c r="C220" s="20"/>
      <c r="D220" s="20"/>
      <c r="E220" s="20"/>
      <c r="F220" s="20"/>
      <c r="G220" s="20"/>
      <c r="H220" s="20"/>
      <c r="I220" s="54" t="s">
        <v>3724</v>
      </c>
      <c r="J220" s="55"/>
      <c r="K220" s="55">
        <v>-102.3</v>
      </c>
    </row>
    <row r="221" spans="1:11" x14ac:dyDescent="0.2">
      <c r="A221" s="20"/>
      <c r="B221" s="20"/>
      <c r="C221" s="20"/>
      <c r="D221" s="20"/>
      <c r="E221" s="20"/>
      <c r="F221" s="20"/>
      <c r="G221" s="20"/>
      <c r="H221" s="20"/>
      <c r="I221" s="54" t="s">
        <v>3791</v>
      </c>
      <c r="J221" s="55"/>
      <c r="K221" s="55">
        <v>77.7</v>
      </c>
    </row>
    <row r="222" spans="1:11" x14ac:dyDescent="0.2">
      <c r="A222" s="20"/>
      <c r="B222" s="20"/>
      <c r="C222" s="20"/>
      <c r="D222" s="20"/>
      <c r="E222" s="20"/>
      <c r="F222" s="20"/>
      <c r="G222" s="20"/>
      <c r="H222" s="20"/>
      <c r="I222" s="54" t="s">
        <v>3822</v>
      </c>
      <c r="J222" s="55"/>
      <c r="K222" s="55">
        <v>77.7</v>
      </c>
    </row>
    <row r="223" spans="1:11" x14ac:dyDescent="0.2">
      <c r="A223" s="20"/>
      <c r="B223" s="20"/>
      <c r="C223" s="20"/>
      <c r="D223" s="20"/>
      <c r="E223" s="20"/>
      <c r="F223" s="20"/>
      <c r="G223" s="20"/>
      <c r="H223" s="20"/>
      <c r="I223" s="54" t="s">
        <v>3888</v>
      </c>
      <c r="J223" s="55"/>
      <c r="K223" s="55">
        <v>13.1</v>
      </c>
    </row>
    <row r="224" spans="1:11" x14ac:dyDescent="0.2">
      <c r="A224" s="20"/>
      <c r="B224" s="20"/>
      <c r="C224" s="20"/>
      <c r="D224" s="20"/>
      <c r="E224" s="20"/>
      <c r="F224" s="20"/>
      <c r="G224" s="20"/>
      <c r="H224" s="20"/>
      <c r="I224" s="54" t="s">
        <v>4006</v>
      </c>
      <c r="J224" s="55"/>
      <c r="K224" s="55">
        <v>85.3</v>
      </c>
    </row>
    <row r="225" spans="1:11" x14ac:dyDescent="0.2">
      <c r="A225" s="20"/>
      <c r="B225" s="20"/>
      <c r="C225" s="20"/>
      <c r="D225" s="20"/>
      <c r="E225" s="20"/>
      <c r="F225" s="20"/>
      <c r="G225" s="20"/>
      <c r="H225" s="20"/>
      <c r="I225" s="54" t="s">
        <v>1460</v>
      </c>
      <c r="J225" s="55"/>
      <c r="K225" s="55">
        <v>17.5</v>
      </c>
    </row>
    <row r="226" spans="1:11" x14ac:dyDescent="0.2">
      <c r="A226" s="20"/>
      <c r="B226" s="20"/>
      <c r="C226" s="20"/>
      <c r="D226" s="20"/>
      <c r="E226" s="20"/>
      <c r="F226" s="20"/>
      <c r="G226" s="20"/>
      <c r="H226" s="20"/>
      <c r="I226" s="54" t="s">
        <v>1550</v>
      </c>
      <c r="J226" s="55"/>
      <c r="K226" s="55">
        <v>64.599999999999994</v>
      </c>
    </row>
    <row r="227" spans="1:11" x14ac:dyDescent="0.2">
      <c r="A227" s="20"/>
      <c r="B227" s="20"/>
      <c r="C227" s="20"/>
      <c r="D227" s="20"/>
      <c r="E227" s="20"/>
      <c r="F227" s="20"/>
      <c r="G227" s="20"/>
      <c r="H227" s="20"/>
      <c r="I227" s="54" t="s">
        <v>1613</v>
      </c>
      <c r="J227" s="55"/>
      <c r="K227" s="55">
        <v>-83.4</v>
      </c>
    </row>
    <row r="228" spans="1:11" x14ac:dyDescent="0.2">
      <c r="A228" s="20"/>
      <c r="B228" s="20"/>
      <c r="C228" s="20"/>
      <c r="D228" s="20"/>
      <c r="E228" s="20"/>
      <c r="F228" s="20"/>
      <c r="G228" s="20"/>
      <c r="H228" s="20"/>
      <c r="I228" s="54" t="s">
        <v>1430</v>
      </c>
      <c r="J228" s="55"/>
      <c r="K228" s="55">
        <v>8.1</v>
      </c>
    </row>
    <row r="229" spans="1:11" x14ac:dyDescent="0.2">
      <c r="A229" s="20"/>
      <c r="B229" s="20"/>
      <c r="C229" s="20"/>
      <c r="D229" s="20"/>
      <c r="E229" s="20"/>
      <c r="F229" s="20"/>
      <c r="G229" s="20"/>
      <c r="H229" s="20"/>
      <c r="I229" s="54" t="s">
        <v>1643</v>
      </c>
      <c r="J229" s="55"/>
      <c r="K229" s="55">
        <v>72.3</v>
      </c>
    </row>
    <row r="230" spans="1:11" x14ac:dyDescent="0.2">
      <c r="A230" s="20"/>
      <c r="B230" s="20"/>
      <c r="C230" s="20"/>
      <c r="D230" s="20"/>
      <c r="E230" s="20"/>
      <c r="F230" s="20"/>
      <c r="G230" s="20"/>
      <c r="H230" s="20"/>
      <c r="I230" s="54" t="s">
        <v>1697</v>
      </c>
      <c r="J230" s="55"/>
      <c r="K230" s="55">
        <v>6.6</v>
      </c>
    </row>
    <row r="231" spans="1:11" x14ac:dyDescent="0.2">
      <c r="A231" s="20"/>
      <c r="B231" s="20"/>
      <c r="C231" s="20"/>
      <c r="D231" s="20"/>
      <c r="E231" s="20"/>
      <c r="F231" s="20"/>
      <c r="G231" s="20"/>
      <c r="H231" s="20"/>
      <c r="I231" s="54" t="s">
        <v>1823</v>
      </c>
      <c r="J231" s="55"/>
      <c r="K231" s="55">
        <v>76.900000000000006</v>
      </c>
    </row>
    <row r="232" spans="1:11" x14ac:dyDescent="0.2">
      <c r="A232" s="20"/>
      <c r="B232" s="20"/>
      <c r="C232" s="20"/>
      <c r="D232" s="20"/>
      <c r="E232" s="20"/>
      <c r="F232" s="20"/>
      <c r="G232" s="20"/>
      <c r="H232" s="20"/>
      <c r="I232" s="54" t="s">
        <v>1973</v>
      </c>
      <c r="J232" s="55"/>
      <c r="K232" s="55">
        <v>-59</v>
      </c>
    </row>
    <row r="233" spans="1:11" x14ac:dyDescent="0.2">
      <c r="A233" s="20"/>
      <c r="B233" s="20"/>
      <c r="C233" s="20"/>
      <c r="D233" s="20"/>
      <c r="E233" s="20"/>
      <c r="F233" s="20"/>
      <c r="G233" s="20"/>
      <c r="H233" s="20"/>
      <c r="I233" s="54" t="s">
        <v>2126</v>
      </c>
      <c r="J233" s="55"/>
      <c r="K233" s="55">
        <v>64.400000000000006</v>
      </c>
    </row>
    <row r="234" spans="1:11" x14ac:dyDescent="0.2">
      <c r="A234" s="20"/>
      <c r="B234" s="20"/>
      <c r="C234" s="20"/>
      <c r="D234" s="20"/>
      <c r="E234" s="20"/>
      <c r="F234" s="20"/>
      <c r="G234" s="20"/>
      <c r="H234" s="20"/>
      <c r="I234" s="54" t="s">
        <v>2138</v>
      </c>
      <c r="J234" s="55"/>
      <c r="K234" s="55">
        <v>36.1</v>
      </c>
    </row>
    <row r="235" spans="1:11" x14ac:dyDescent="0.2">
      <c r="A235" s="20"/>
      <c r="B235" s="20"/>
      <c r="C235" s="20"/>
      <c r="D235" s="20"/>
      <c r="E235" s="20"/>
      <c r="F235" s="20"/>
      <c r="G235" s="20"/>
      <c r="H235" s="20"/>
      <c r="I235" s="54" t="s">
        <v>2252</v>
      </c>
      <c r="J235" s="55"/>
      <c r="K235" s="55">
        <v>67.599999999999994</v>
      </c>
    </row>
    <row r="236" spans="1:11" x14ac:dyDescent="0.2">
      <c r="A236" s="20"/>
      <c r="B236" s="20"/>
      <c r="C236" s="20"/>
      <c r="D236" s="20"/>
      <c r="E236" s="20"/>
      <c r="F236" s="20"/>
      <c r="G236" s="20"/>
      <c r="H236" s="20"/>
      <c r="I236" s="54" t="s">
        <v>2258</v>
      </c>
      <c r="J236" s="55"/>
      <c r="K236" s="55">
        <v>88.8</v>
      </c>
    </row>
    <row r="237" spans="1:11" x14ac:dyDescent="0.2">
      <c r="A237" s="20"/>
      <c r="B237" s="20"/>
      <c r="C237" s="20"/>
      <c r="D237" s="20"/>
      <c r="E237" s="20"/>
      <c r="F237" s="20"/>
      <c r="G237" s="20"/>
      <c r="H237" s="20"/>
      <c r="I237" s="54" t="s">
        <v>2276</v>
      </c>
      <c r="J237" s="55"/>
      <c r="K237" s="55">
        <v>92.9</v>
      </c>
    </row>
    <row r="238" spans="1:11" x14ac:dyDescent="0.2">
      <c r="A238" s="20"/>
      <c r="B238" s="20"/>
      <c r="C238" s="20"/>
      <c r="D238" s="20"/>
      <c r="E238" s="20"/>
      <c r="F238" s="20"/>
      <c r="G238" s="20"/>
      <c r="H238" s="20"/>
      <c r="I238" s="54" t="s">
        <v>2288</v>
      </c>
      <c r="J238" s="55"/>
      <c r="K238" s="55">
        <v>-69.2</v>
      </c>
    </row>
    <row r="239" spans="1:11" x14ac:dyDescent="0.2">
      <c r="A239" s="20"/>
      <c r="B239" s="20"/>
      <c r="C239" s="20"/>
      <c r="D239" s="20"/>
      <c r="E239" s="20"/>
      <c r="F239" s="20"/>
      <c r="G239" s="20"/>
      <c r="H239" s="20"/>
      <c r="I239" s="54" t="s">
        <v>2354</v>
      </c>
      <c r="J239" s="55"/>
      <c r="K239" s="55">
        <v>64.8</v>
      </c>
    </row>
    <row r="240" spans="1:11" x14ac:dyDescent="0.2">
      <c r="A240" s="20"/>
      <c r="B240" s="20"/>
      <c r="C240" s="20"/>
      <c r="D240" s="20"/>
      <c r="E240" s="20"/>
      <c r="F240" s="20"/>
      <c r="G240" s="20"/>
      <c r="H240" s="20"/>
      <c r="I240" s="54" t="s">
        <v>2360</v>
      </c>
      <c r="J240" s="55"/>
      <c r="K240" s="55">
        <v>59.6</v>
      </c>
    </row>
    <row r="241" spans="1:11" x14ac:dyDescent="0.2">
      <c r="A241" s="20"/>
      <c r="B241" s="20"/>
      <c r="C241" s="20"/>
      <c r="D241" s="20"/>
      <c r="E241" s="20"/>
      <c r="F241" s="20"/>
      <c r="G241" s="20"/>
      <c r="H241" s="20"/>
      <c r="I241" s="54" t="s">
        <v>2366</v>
      </c>
      <c r="J241" s="55"/>
      <c r="K241" s="55">
        <v>13.2</v>
      </c>
    </row>
    <row r="242" spans="1:11" x14ac:dyDescent="0.2">
      <c r="A242" s="20"/>
      <c r="B242" s="20"/>
      <c r="C242" s="20"/>
      <c r="D242" s="20"/>
      <c r="E242" s="20"/>
      <c r="F242" s="20"/>
      <c r="G242" s="20"/>
      <c r="H242" s="20"/>
      <c r="I242" s="54" t="s">
        <v>2399</v>
      </c>
      <c r="J242" s="55"/>
      <c r="K242" s="55">
        <v>72.7</v>
      </c>
    </row>
    <row r="243" spans="1:11" x14ac:dyDescent="0.2">
      <c r="A243" s="20"/>
      <c r="B243" s="20"/>
      <c r="C243" s="20"/>
      <c r="D243" s="20"/>
      <c r="E243" s="20"/>
      <c r="F243" s="20"/>
      <c r="G243" s="20"/>
      <c r="H243" s="20"/>
      <c r="I243" s="54" t="s">
        <v>2441</v>
      </c>
      <c r="J243" s="55"/>
      <c r="K243" s="55">
        <v>66.7</v>
      </c>
    </row>
    <row r="244" spans="1:11" x14ac:dyDescent="0.2">
      <c r="A244" s="20"/>
      <c r="B244" s="20"/>
      <c r="C244" s="20"/>
      <c r="D244" s="20"/>
      <c r="E244" s="20"/>
      <c r="F244" s="20"/>
      <c r="G244" s="20"/>
      <c r="H244" s="20"/>
      <c r="I244" s="54" t="s">
        <v>184</v>
      </c>
      <c r="J244" s="55"/>
      <c r="K244" s="55">
        <v>-131.6</v>
      </c>
    </row>
    <row r="245" spans="1:11" x14ac:dyDescent="0.2">
      <c r="A245" s="20"/>
      <c r="B245" s="20"/>
      <c r="C245" s="20"/>
      <c r="D245" s="20"/>
      <c r="E245" s="20"/>
      <c r="F245" s="20"/>
      <c r="G245" s="20"/>
      <c r="H245" s="20"/>
      <c r="I245" s="54" t="s">
        <v>184</v>
      </c>
      <c r="J245" s="55"/>
      <c r="K245" s="55">
        <v>50.2</v>
      </c>
    </row>
    <row r="246" spans="1:11" x14ac:dyDescent="0.2">
      <c r="A246" s="20"/>
      <c r="B246" s="20"/>
      <c r="C246" s="20"/>
      <c r="D246" s="20"/>
      <c r="E246" s="20"/>
      <c r="F246" s="20"/>
      <c r="G246" s="20"/>
      <c r="H246" s="20"/>
      <c r="I246" s="54" t="s">
        <v>67</v>
      </c>
      <c r="J246" s="55"/>
      <c r="K246" s="55">
        <v>-46.7</v>
      </c>
    </row>
    <row r="247" spans="1:11" x14ac:dyDescent="0.2">
      <c r="A247" s="20"/>
      <c r="B247" s="20"/>
      <c r="C247" s="20"/>
      <c r="D247" s="20"/>
      <c r="E247" s="20"/>
      <c r="F247" s="20"/>
      <c r="G247" s="20"/>
      <c r="H247" s="20"/>
      <c r="I247" s="54" t="s">
        <v>67</v>
      </c>
      <c r="J247" s="55"/>
      <c r="K247" s="55">
        <v>20.2</v>
      </c>
    </row>
    <row r="248" spans="1:11" x14ac:dyDescent="0.2">
      <c r="A248" s="20"/>
      <c r="B248" s="20"/>
      <c r="C248" s="20"/>
      <c r="D248" s="20"/>
      <c r="E248" s="20"/>
      <c r="F248" s="20"/>
      <c r="G248" s="20"/>
      <c r="H248" s="20"/>
      <c r="I248" s="54" t="s">
        <v>2822</v>
      </c>
      <c r="J248" s="55"/>
      <c r="K248" s="55">
        <v>49.9</v>
      </c>
    </row>
    <row r="249" spans="1:11" x14ac:dyDescent="0.2">
      <c r="A249" s="20"/>
      <c r="B249" s="20"/>
      <c r="C249" s="20"/>
      <c r="D249" s="20"/>
      <c r="E249" s="20"/>
      <c r="F249" s="20"/>
      <c r="G249" s="20"/>
      <c r="H249" s="20"/>
      <c r="I249" s="54" t="s">
        <v>2828</v>
      </c>
      <c r="J249" s="55"/>
      <c r="K249" s="55">
        <v>15.2</v>
      </c>
    </row>
    <row r="250" spans="1:11" x14ac:dyDescent="0.2">
      <c r="A250" s="20"/>
      <c r="B250" s="20"/>
      <c r="C250" s="20"/>
      <c r="D250" s="20"/>
      <c r="E250" s="20"/>
      <c r="F250" s="20"/>
      <c r="G250" s="20"/>
      <c r="H250" s="20"/>
      <c r="I250" s="54" t="s">
        <v>2832</v>
      </c>
      <c r="J250" s="55"/>
      <c r="K250" s="55">
        <v>16.2</v>
      </c>
    </row>
    <row r="251" spans="1:11" x14ac:dyDescent="0.2">
      <c r="A251" s="20"/>
      <c r="B251" s="20"/>
      <c r="C251" s="20"/>
      <c r="D251" s="20"/>
      <c r="E251" s="20"/>
      <c r="F251" s="20"/>
      <c r="G251" s="20"/>
      <c r="H251" s="20"/>
      <c r="I251" s="54" t="s">
        <v>2834</v>
      </c>
      <c r="J251" s="55"/>
      <c r="K251" s="55">
        <v>-5.8</v>
      </c>
    </row>
    <row r="252" spans="1:11" x14ac:dyDescent="0.2">
      <c r="A252" s="20"/>
      <c r="B252" s="20"/>
      <c r="C252" s="20"/>
      <c r="D252" s="20"/>
      <c r="E252" s="20"/>
      <c r="F252" s="20"/>
      <c r="G252" s="20"/>
      <c r="H252" s="20"/>
      <c r="I252" s="54" t="s">
        <v>2836</v>
      </c>
      <c r="J252" s="55"/>
      <c r="K252" s="55">
        <v>-21.8</v>
      </c>
    </row>
    <row r="253" spans="1:11" x14ac:dyDescent="0.2">
      <c r="A253" s="20"/>
      <c r="B253" s="20"/>
      <c r="C253" s="20"/>
      <c r="D253" s="20"/>
      <c r="E253" s="20"/>
      <c r="F253" s="20"/>
      <c r="G253" s="20"/>
      <c r="H253" s="20"/>
      <c r="I253" s="54" t="s">
        <v>2838</v>
      </c>
      <c r="J253" s="55"/>
      <c r="K253" s="55">
        <v>66</v>
      </c>
    </row>
    <row r="254" spans="1:11" x14ac:dyDescent="0.2">
      <c r="A254" s="20"/>
      <c r="B254" s="20"/>
      <c r="C254" s="20"/>
      <c r="D254" s="20"/>
      <c r="E254" s="20"/>
      <c r="F254" s="20"/>
      <c r="G254" s="20"/>
      <c r="H254" s="20"/>
      <c r="I254" s="54" t="s">
        <v>2864</v>
      </c>
      <c r="J254" s="55"/>
      <c r="K254" s="55">
        <v>-4.3</v>
      </c>
    </row>
    <row r="255" spans="1:11" x14ac:dyDescent="0.2">
      <c r="A255" s="20"/>
      <c r="B255" s="20"/>
      <c r="C255" s="20"/>
      <c r="D255" s="20"/>
      <c r="E255" s="20"/>
      <c r="F255" s="20"/>
      <c r="G255" s="20"/>
      <c r="H255" s="20"/>
      <c r="I255" s="54" t="s">
        <v>2874</v>
      </c>
      <c r="J255" s="55"/>
      <c r="K255" s="55">
        <v>59.1</v>
      </c>
    </row>
    <row r="256" spans="1:11" x14ac:dyDescent="0.2">
      <c r="A256" s="20"/>
      <c r="B256" s="20"/>
      <c r="C256" s="20"/>
      <c r="D256" s="20"/>
      <c r="E256" s="20"/>
      <c r="F256" s="20"/>
      <c r="G256" s="20"/>
      <c r="H256" s="20"/>
      <c r="I256" s="54" t="s">
        <v>2952</v>
      </c>
      <c r="J256" s="55"/>
      <c r="K256" s="55">
        <v>-29.5</v>
      </c>
    </row>
    <row r="257" spans="1:11" x14ac:dyDescent="0.2">
      <c r="A257" s="20"/>
      <c r="B257" s="20"/>
      <c r="C257" s="20"/>
      <c r="D257" s="20"/>
      <c r="E257" s="20"/>
      <c r="F257" s="20"/>
      <c r="G257" s="20"/>
      <c r="H257" s="20"/>
      <c r="I257" s="54" t="s">
        <v>3000</v>
      </c>
      <c r="J257" s="55"/>
      <c r="K257" s="55">
        <v>12.7</v>
      </c>
    </row>
    <row r="258" spans="1:11" x14ac:dyDescent="0.2">
      <c r="A258" s="20"/>
      <c r="B258" s="20"/>
      <c r="C258" s="20"/>
      <c r="D258" s="20"/>
      <c r="E258" s="20"/>
      <c r="F258" s="20"/>
      <c r="G258" s="20"/>
      <c r="H258" s="20"/>
      <c r="I258" s="54" t="s">
        <v>3024</v>
      </c>
      <c r="J258" s="55"/>
      <c r="K258" s="55">
        <v>66.099999999999994</v>
      </c>
    </row>
    <row r="259" spans="1:11" x14ac:dyDescent="0.2">
      <c r="A259" s="20"/>
      <c r="B259" s="20"/>
      <c r="C259" s="20"/>
      <c r="D259" s="20"/>
      <c r="E259" s="20"/>
      <c r="F259" s="20"/>
      <c r="G259" s="20"/>
      <c r="H259" s="20"/>
      <c r="I259" s="54" t="s">
        <v>3066</v>
      </c>
      <c r="J259" s="55"/>
      <c r="K259" s="55">
        <v>-25.2</v>
      </c>
    </row>
    <row r="260" spans="1:11" x14ac:dyDescent="0.2">
      <c r="A260" s="20"/>
      <c r="B260" s="20"/>
      <c r="C260" s="20"/>
      <c r="D260" s="20"/>
      <c r="E260" s="20"/>
      <c r="F260" s="20"/>
      <c r="G260" s="20"/>
      <c r="H260" s="20"/>
      <c r="I260" s="54" t="s">
        <v>3094</v>
      </c>
      <c r="J260" s="55"/>
      <c r="K260" s="55">
        <v>20.5</v>
      </c>
    </row>
    <row r="261" spans="1:11" x14ac:dyDescent="0.2">
      <c r="A261" s="20"/>
      <c r="B261" s="20"/>
      <c r="C261" s="20"/>
      <c r="D261" s="20"/>
      <c r="E261" s="20"/>
      <c r="F261" s="20"/>
      <c r="G261" s="20"/>
      <c r="H261" s="20"/>
      <c r="I261" s="54" t="s">
        <v>3122</v>
      </c>
      <c r="J261" s="55"/>
      <c r="K261" s="55">
        <v>2.9</v>
      </c>
    </row>
    <row r="262" spans="1:11" x14ac:dyDescent="0.2">
      <c r="A262" s="20"/>
      <c r="B262" s="20"/>
      <c r="C262" s="20"/>
      <c r="D262" s="20"/>
      <c r="E262" s="20"/>
      <c r="F262" s="20"/>
      <c r="G262" s="20"/>
      <c r="H262" s="20"/>
      <c r="I262" s="54" t="s">
        <v>3124</v>
      </c>
      <c r="J262" s="55"/>
      <c r="K262" s="55">
        <v>61.5</v>
      </c>
    </row>
    <row r="263" spans="1:11" x14ac:dyDescent="0.2">
      <c r="A263" s="20"/>
      <c r="B263" s="20"/>
      <c r="C263" s="20"/>
      <c r="D263" s="20"/>
      <c r="E263" s="20"/>
      <c r="F263" s="20"/>
      <c r="G263" s="20"/>
      <c r="H263" s="20"/>
      <c r="I263" s="54" t="s">
        <v>3132</v>
      </c>
      <c r="J263" s="55"/>
      <c r="K263" s="55">
        <v>64.7</v>
      </c>
    </row>
    <row r="264" spans="1:11" x14ac:dyDescent="0.2">
      <c r="A264" s="20"/>
      <c r="B264" s="20"/>
      <c r="C264" s="20"/>
      <c r="D264" s="20"/>
      <c r="E264" s="20"/>
      <c r="F264" s="20"/>
      <c r="G264" s="20"/>
      <c r="H264" s="20"/>
      <c r="I264" s="54" t="s">
        <v>3150</v>
      </c>
      <c r="J264" s="55"/>
      <c r="K264" s="55">
        <v>30</v>
      </c>
    </row>
    <row r="265" spans="1:11" x14ac:dyDescent="0.2">
      <c r="A265" s="20"/>
      <c r="B265" s="20"/>
      <c r="C265" s="20"/>
      <c r="D265" s="20"/>
      <c r="E265" s="20"/>
      <c r="F265" s="20"/>
      <c r="G265" s="20"/>
      <c r="H265" s="20"/>
      <c r="I265" s="54" t="s">
        <v>3182</v>
      </c>
      <c r="J265" s="55"/>
      <c r="K265" s="55">
        <v>87.3</v>
      </c>
    </row>
    <row r="266" spans="1:11" x14ac:dyDescent="0.2">
      <c r="A266" s="20"/>
      <c r="B266" s="20"/>
      <c r="C266" s="20"/>
      <c r="D266" s="20"/>
      <c r="E266" s="20"/>
      <c r="F266" s="20"/>
      <c r="G266" s="20"/>
      <c r="H266" s="20"/>
      <c r="I266" s="54" t="s">
        <v>3184</v>
      </c>
      <c r="J266" s="55"/>
      <c r="K266" s="55">
        <v>-29.9</v>
      </c>
    </row>
    <row r="267" spans="1:11" x14ac:dyDescent="0.2">
      <c r="A267" s="20"/>
      <c r="B267" s="20"/>
      <c r="C267" s="20"/>
      <c r="D267" s="20"/>
      <c r="E267" s="20"/>
      <c r="F267" s="20"/>
      <c r="G267" s="20"/>
      <c r="H267" s="20"/>
      <c r="I267" s="54" t="s">
        <v>3210</v>
      </c>
      <c r="J267" s="55"/>
      <c r="K267" s="55">
        <v>-16.899999999999999</v>
      </c>
    </row>
    <row r="268" spans="1:11" x14ac:dyDescent="0.2">
      <c r="A268" s="20"/>
      <c r="B268" s="20"/>
      <c r="C268" s="20"/>
      <c r="D268" s="20"/>
      <c r="E268" s="20"/>
      <c r="F268" s="20"/>
      <c r="G268" s="20"/>
      <c r="H268" s="20"/>
      <c r="I268" s="54" t="s">
        <v>3212</v>
      </c>
      <c r="J268" s="55"/>
      <c r="K268" s="55">
        <v>26.4</v>
      </c>
    </row>
  </sheetData>
  <mergeCells count="4">
    <mergeCell ref="A2:C2"/>
    <mergeCell ref="E2:G2"/>
    <mergeCell ref="I2:K2"/>
    <mergeCell ref="A1:K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DE6CF-4017-7B42-BCB6-1AFEBFB549DA}">
  <dimension ref="A1:K257"/>
  <sheetViews>
    <sheetView zoomScale="80" zoomScaleNormal="80" workbookViewId="0">
      <selection activeCell="C11" sqref="C11"/>
    </sheetView>
  </sheetViews>
  <sheetFormatPr baseColWidth="10" defaultRowHeight="16" x14ac:dyDescent="0.2"/>
  <cols>
    <col min="1" max="1" width="14.83203125" bestFit="1" customWidth="1"/>
    <col min="2" max="2" width="20" bestFit="1" customWidth="1"/>
    <col min="3" max="3" width="21.5" bestFit="1" customWidth="1"/>
    <col min="5" max="5" width="14.83203125" bestFit="1" customWidth="1"/>
    <col min="6" max="6" width="20" bestFit="1" customWidth="1"/>
    <col min="7" max="7" width="21.5" bestFit="1" customWidth="1"/>
    <col min="9" max="9" width="14.83203125" bestFit="1" customWidth="1"/>
    <col min="10" max="10" width="20" bestFit="1" customWidth="1"/>
    <col min="11" max="11" width="21.5" bestFit="1" customWidth="1"/>
  </cols>
  <sheetData>
    <row r="1" spans="1:11" s="8" customFormat="1" ht="31" customHeight="1" x14ac:dyDescent="0.2">
      <c r="A1" s="90" t="s">
        <v>5759</v>
      </c>
      <c r="B1" s="90"/>
      <c r="C1" s="90"/>
      <c r="D1" s="90"/>
      <c r="E1" s="90"/>
      <c r="F1" s="90"/>
      <c r="G1" s="90"/>
      <c r="H1" s="90"/>
      <c r="I1" s="90"/>
      <c r="J1" s="90"/>
      <c r="K1" s="90"/>
    </row>
    <row r="2" spans="1:11" s="17" customFormat="1" ht="16" customHeight="1" x14ac:dyDescent="0.2">
      <c r="A2" s="96" t="s">
        <v>5537</v>
      </c>
      <c r="B2" s="96"/>
      <c r="C2" s="96"/>
      <c r="D2" s="33"/>
      <c r="E2" s="96" t="s">
        <v>5540</v>
      </c>
      <c r="F2" s="96"/>
      <c r="G2" s="96"/>
      <c r="H2" s="33"/>
      <c r="I2" s="96" t="s">
        <v>5541</v>
      </c>
      <c r="J2" s="96"/>
      <c r="K2" s="96"/>
    </row>
    <row r="3" spans="1:11" s="15" customFormat="1" ht="17" x14ac:dyDescent="0.2">
      <c r="A3" s="52" t="s">
        <v>7</v>
      </c>
      <c r="B3" s="53" t="s">
        <v>5538</v>
      </c>
      <c r="C3" s="53" t="s">
        <v>5539</v>
      </c>
      <c r="E3" s="52" t="s">
        <v>7</v>
      </c>
      <c r="F3" s="53" t="s">
        <v>5538</v>
      </c>
      <c r="G3" s="53" t="s">
        <v>5539</v>
      </c>
      <c r="I3" s="52" t="s">
        <v>7</v>
      </c>
      <c r="J3" s="53" t="s">
        <v>5538</v>
      </c>
      <c r="K3" s="53" t="s">
        <v>5539</v>
      </c>
    </row>
    <row r="4" spans="1:11" x14ac:dyDescent="0.2">
      <c r="A4" s="54" t="s">
        <v>70</v>
      </c>
      <c r="B4" s="55">
        <v>24.4</v>
      </c>
      <c r="C4" s="55"/>
      <c r="D4" s="20"/>
      <c r="E4" s="54" t="s">
        <v>85</v>
      </c>
      <c r="F4" s="55">
        <v>90</v>
      </c>
      <c r="G4" s="55"/>
      <c r="H4" s="20"/>
      <c r="I4" s="54" t="s">
        <v>85</v>
      </c>
      <c r="J4" s="55">
        <v>107.2</v>
      </c>
      <c r="K4" s="55"/>
    </row>
    <row r="5" spans="1:11" x14ac:dyDescent="0.2">
      <c r="A5" s="54" t="s">
        <v>190</v>
      </c>
      <c r="B5" s="55">
        <v>37.299999999999997</v>
      </c>
      <c r="C5" s="55"/>
      <c r="D5" s="20"/>
      <c r="E5" s="54" t="s">
        <v>88</v>
      </c>
      <c r="F5" s="55">
        <v>84</v>
      </c>
      <c r="G5" s="55"/>
      <c r="H5" s="20"/>
      <c r="I5" s="54" t="s">
        <v>85</v>
      </c>
      <c r="J5" s="55">
        <v>98.5</v>
      </c>
      <c r="K5" s="55"/>
    </row>
    <row r="6" spans="1:11" x14ac:dyDescent="0.2">
      <c r="A6" s="54" t="s">
        <v>13</v>
      </c>
      <c r="B6" s="55">
        <v>37.700000000000003</v>
      </c>
      <c r="C6" s="55"/>
      <c r="D6" s="20"/>
      <c r="E6" s="54" t="s">
        <v>94</v>
      </c>
      <c r="F6" s="55">
        <v>92</v>
      </c>
      <c r="G6" s="55"/>
      <c r="H6" s="20"/>
      <c r="I6" s="54" t="s">
        <v>85</v>
      </c>
      <c r="J6" s="55">
        <v>98.5</v>
      </c>
      <c r="K6" s="55"/>
    </row>
    <row r="7" spans="1:11" x14ac:dyDescent="0.2">
      <c r="A7" s="54" t="s">
        <v>13</v>
      </c>
      <c r="B7" s="55">
        <v>54.7</v>
      </c>
      <c r="C7" s="55"/>
      <c r="D7" s="20"/>
      <c r="E7" s="54" t="s">
        <v>37</v>
      </c>
      <c r="F7" s="55">
        <v>2</v>
      </c>
      <c r="G7" s="55"/>
      <c r="H7" s="20"/>
      <c r="I7" s="54" t="s">
        <v>88</v>
      </c>
      <c r="J7" s="55">
        <v>88.6</v>
      </c>
      <c r="K7" s="55"/>
    </row>
    <row r="8" spans="1:11" x14ac:dyDescent="0.2">
      <c r="A8" s="54" t="s">
        <v>85</v>
      </c>
      <c r="B8" s="55">
        <v>95.5</v>
      </c>
      <c r="C8" s="55"/>
      <c r="D8" s="20"/>
      <c r="E8" s="54" t="s">
        <v>225</v>
      </c>
      <c r="F8" s="55">
        <v>99</v>
      </c>
      <c r="G8" s="55"/>
      <c r="H8" s="20"/>
      <c r="I8" s="54" t="s">
        <v>88</v>
      </c>
      <c r="J8" s="55">
        <v>83.6</v>
      </c>
      <c r="K8" s="55"/>
    </row>
    <row r="9" spans="1:11" x14ac:dyDescent="0.2">
      <c r="A9" s="54" t="s">
        <v>88</v>
      </c>
      <c r="B9" s="55">
        <v>101.5</v>
      </c>
      <c r="C9" s="55"/>
      <c r="D9" s="20"/>
      <c r="E9" s="54" t="s">
        <v>55</v>
      </c>
      <c r="F9" s="55">
        <v>23</v>
      </c>
      <c r="G9" s="55"/>
      <c r="H9" s="20"/>
      <c r="I9" s="54" t="s">
        <v>88</v>
      </c>
      <c r="J9" s="55">
        <v>88.6</v>
      </c>
      <c r="K9" s="55"/>
    </row>
    <row r="10" spans="1:11" x14ac:dyDescent="0.2">
      <c r="A10" s="54" t="s">
        <v>91</v>
      </c>
      <c r="B10" s="55">
        <v>93</v>
      </c>
      <c r="C10" s="55"/>
      <c r="D10" s="20"/>
      <c r="E10" s="54" t="s">
        <v>31</v>
      </c>
      <c r="F10" s="55">
        <v>27</v>
      </c>
      <c r="G10" s="55"/>
      <c r="H10" s="20"/>
      <c r="I10" s="54" t="s">
        <v>94</v>
      </c>
      <c r="J10" s="55">
        <v>94.2</v>
      </c>
      <c r="K10" s="55"/>
    </row>
    <row r="11" spans="1:11" x14ac:dyDescent="0.2">
      <c r="A11" s="54" t="s">
        <v>28</v>
      </c>
      <c r="B11" s="55">
        <v>58.3</v>
      </c>
      <c r="C11" s="55"/>
      <c r="D11" s="20"/>
      <c r="E11" s="54" t="s">
        <v>145</v>
      </c>
      <c r="F11" s="55">
        <v>80</v>
      </c>
      <c r="G11" s="55"/>
      <c r="H11" s="20"/>
      <c r="I11" s="54" t="s">
        <v>94</v>
      </c>
      <c r="J11" s="55">
        <v>91.4</v>
      </c>
      <c r="K11" s="55"/>
    </row>
    <row r="12" spans="1:11" x14ac:dyDescent="0.2">
      <c r="A12" s="54" t="s">
        <v>94</v>
      </c>
      <c r="B12" s="55">
        <v>97</v>
      </c>
      <c r="C12" s="55"/>
      <c r="D12" s="20"/>
      <c r="E12" s="54" t="s">
        <v>82</v>
      </c>
      <c r="F12" s="55"/>
      <c r="G12" s="55">
        <v>-35</v>
      </c>
      <c r="H12" s="20"/>
      <c r="I12" s="54" t="s">
        <v>94</v>
      </c>
      <c r="J12" s="55">
        <v>91.4</v>
      </c>
      <c r="K12" s="55"/>
    </row>
    <row r="13" spans="1:11" x14ac:dyDescent="0.2">
      <c r="A13" s="54" t="s">
        <v>97</v>
      </c>
      <c r="B13" s="55">
        <v>81.599999999999994</v>
      </c>
      <c r="C13" s="55"/>
      <c r="D13" s="20"/>
      <c r="E13" s="54" t="s">
        <v>247</v>
      </c>
      <c r="F13" s="55"/>
      <c r="G13" s="55">
        <v>42</v>
      </c>
      <c r="H13" s="20"/>
      <c r="I13" s="54" t="s">
        <v>97</v>
      </c>
      <c r="J13" s="55">
        <v>92.8</v>
      </c>
      <c r="K13" s="55"/>
    </row>
    <row r="14" spans="1:11" x14ac:dyDescent="0.2">
      <c r="A14" s="54" t="s">
        <v>1442</v>
      </c>
      <c r="B14" s="55">
        <v>97.7</v>
      </c>
      <c r="C14" s="55"/>
      <c r="D14" s="20"/>
      <c r="E14" s="54" t="s">
        <v>70</v>
      </c>
      <c r="F14" s="55"/>
      <c r="G14" s="55">
        <v>-22</v>
      </c>
      <c r="H14" s="20"/>
      <c r="I14" s="54" t="s">
        <v>97</v>
      </c>
      <c r="J14" s="55">
        <v>43</v>
      </c>
      <c r="K14" s="55"/>
    </row>
    <row r="15" spans="1:11" x14ac:dyDescent="0.2">
      <c r="A15" s="54" t="s">
        <v>31</v>
      </c>
      <c r="B15" s="55">
        <v>101.5</v>
      </c>
      <c r="C15" s="55"/>
      <c r="D15" s="20"/>
      <c r="E15" s="54" t="s">
        <v>73</v>
      </c>
      <c r="F15" s="55"/>
      <c r="G15" s="55">
        <v>-1</v>
      </c>
      <c r="H15" s="20"/>
      <c r="I15" s="54" t="s">
        <v>97</v>
      </c>
      <c r="J15" s="55">
        <v>43</v>
      </c>
      <c r="K15" s="55"/>
    </row>
    <row r="16" spans="1:11" x14ac:dyDescent="0.2">
      <c r="A16" s="54" t="s">
        <v>34</v>
      </c>
      <c r="B16" s="55">
        <v>63.4</v>
      </c>
      <c r="C16" s="55"/>
      <c r="D16" s="20"/>
      <c r="E16" s="54" t="s">
        <v>79</v>
      </c>
      <c r="F16" s="55"/>
      <c r="G16" s="55">
        <v>-50</v>
      </c>
      <c r="H16" s="20"/>
      <c r="I16" s="54" t="s">
        <v>106</v>
      </c>
      <c r="J16" s="55">
        <v>87.8</v>
      </c>
      <c r="K16" s="55"/>
    </row>
    <row r="17" spans="1:11" x14ac:dyDescent="0.2">
      <c r="A17" s="54" t="s">
        <v>100</v>
      </c>
      <c r="B17" s="55">
        <v>97</v>
      </c>
      <c r="C17" s="55"/>
      <c r="D17" s="20"/>
      <c r="E17" s="54" t="s">
        <v>190</v>
      </c>
      <c r="F17" s="55"/>
      <c r="G17" s="55">
        <v>-27</v>
      </c>
      <c r="H17" s="20"/>
      <c r="I17" s="54" t="s">
        <v>106</v>
      </c>
      <c r="J17" s="55">
        <v>24.2</v>
      </c>
      <c r="K17" s="55"/>
    </row>
    <row r="18" spans="1:11" x14ac:dyDescent="0.2">
      <c r="A18" s="54" t="s">
        <v>37</v>
      </c>
      <c r="B18" s="55">
        <v>75</v>
      </c>
      <c r="C18" s="55"/>
      <c r="D18" s="20"/>
      <c r="E18" s="54" t="s">
        <v>13</v>
      </c>
      <c r="F18" s="55"/>
      <c r="G18" s="55">
        <v>-42</v>
      </c>
      <c r="H18" s="20"/>
      <c r="I18" s="54" t="s">
        <v>106</v>
      </c>
      <c r="J18" s="55">
        <v>24.2</v>
      </c>
      <c r="K18" s="55"/>
    </row>
    <row r="19" spans="1:11" x14ac:dyDescent="0.2">
      <c r="A19" s="54" t="s">
        <v>106</v>
      </c>
      <c r="B19" s="55">
        <v>91.4</v>
      </c>
      <c r="C19" s="55"/>
      <c r="D19" s="20"/>
      <c r="E19" s="54" t="s">
        <v>13</v>
      </c>
      <c r="F19" s="55"/>
      <c r="G19" s="55">
        <v>10</v>
      </c>
      <c r="H19" s="20"/>
      <c r="I19" s="54" t="s">
        <v>43</v>
      </c>
      <c r="J19" s="55">
        <v>58.4</v>
      </c>
      <c r="K19" s="55"/>
    </row>
    <row r="20" spans="1:11" x14ac:dyDescent="0.2">
      <c r="A20" s="54" t="s">
        <v>1448</v>
      </c>
      <c r="B20" s="55">
        <v>31.9</v>
      </c>
      <c r="C20" s="55"/>
      <c r="D20" s="20"/>
      <c r="E20" s="54" t="s">
        <v>25</v>
      </c>
      <c r="F20" s="55"/>
      <c r="G20" s="55">
        <v>-92</v>
      </c>
      <c r="H20" s="20"/>
      <c r="I20" s="54" t="s">
        <v>43</v>
      </c>
      <c r="J20" s="55">
        <v>42.4</v>
      </c>
      <c r="K20" s="55"/>
    </row>
    <row r="21" spans="1:11" x14ac:dyDescent="0.2">
      <c r="A21" s="54" t="s">
        <v>109</v>
      </c>
      <c r="B21" s="55">
        <v>-6.1</v>
      </c>
      <c r="C21" s="55"/>
      <c r="D21" s="20"/>
      <c r="E21" s="54" t="s">
        <v>28</v>
      </c>
      <c r="F21" s="55"/>
      <c r="G21" s="55">
        <v>-24</v>
      </c>
      <c r="H21" s="20"/>
      <c r="I21" s="54" t="s">
        <v>43</v>
      </c>
      <c r="J21" s="55">
        <v>58.4</v>
      </c>
      <c r="K21" s="55"/>
    </row>
    <row r="22" spans="1:11" x14ac:dyDescent="0.2">
      <c r="A22" s="54" t="s">
        <v>112</v>
      </c>
      <c r="B22" s="55">
        <v>26</v>
      </c>
      <c r="C22" s="55"/>
      <c r="D22" s="20"/>
      <c r="E22" s="54" t="s">
        <v>97</v>
      </c>
      <c r="F22" s="55"/>
      <c r="G22" s="55">
        <v>-22</v>
      </c>
      <c r="H22" s="20"/>
      <c r="I22" s="54" t="s">
        <v>376</v>
      </c>
      <c r="J22" s="55">
        <v>99.7</v>
      </c>
      <c r="K22" s="55"/>
    </row>
    <row r="23" spans="1:11" x14ac:dyDescent="0.2">
      <c r="A23" s="54" t="s">
        <v>40</v>
      </c>
      <c r="B23" s="55">
        <v>39.5</v>
      </c>
      <c r="C23" s="55"/>
      <c r="D23" s="20"/>
      <c r="E23" s="54" t="s">
        <v>1439</v>
      </c>
      <c r="F23" s="55"/>
      <c r="G23" s="55">
        <v>-24.3</v>
      </c>
      <c r="H23" s="20"/>
      <c r="I23" s="54" t="s">
        <v>526</v>
      </c>
      <c r="J23" s="55">
        <v>93.5</v>
      </c>
      <c r="K23" s="55"/>
    </row>
    <row r="24" spans="1:11" x14ac:dyDescent="0.2">
      <c r="A24" s="54" t="s">
        <v>247</v>
      </c>
      <c r="B24" s="55">
        <v>47.2</v>
      </c>
      <c r="C24" s="55"/>
      <c r="D24" s="20"/>
      <c r="E24" s="54" t="s">
        <v>1442</v>
      </c>
      <c r="F24" s="55"/>
      <c r="G24" s="55">
        <v>-38.5</v>
      </c>
      <c r="H24" s="20"/>
      <c r="I24" s="54" t="s">
        <v>532</v>
      </c>
      <c r="J24" s="55">
        <v>77.7</v>
      </c>
      <c r="K24" s="55"/>
    </row>
    <row r="25" spans="1:11" x14ac:dyDescent="0.2">
      <c r="A25" s="54" t="s">
        <v>145</v>
      </c>
      <c r="B25" s="55">
        <v>101.5</v>
      </c>
      <c r="C25" s="55"/>
      <c r="D25" s="20"/>
      <c r="E25" s="54" t="s">
        <v>1445</v>
      </c>
      <c r="F25" s="55"/>
      <c r="G25" s="55">
        <v>-13.2</v>
      </c>
      <c r="H25" s="20"/>
      <c r="I25" s="54" t="s">
        <v>568</v>
      </c>
      <c r="J25" s="55">
        <v>104.7</v>
      </c>
      <c r="K25" s="55"/>
    </row>
    <row r="26" spans="1:11" x14ac:dyDescent="0.2">
      <c r="A26" s="54" t="s">
        <v>225</v>
      </c>
      <c r="B26" s="55">
        <v>101.5</v>
      </c>
      <c r="C26" s="55"/>
      <c r="D26" s="20"/>
      <c r="E26" s="54" t="s">
        <v>100</v>
      </c>
      <c r="F26" s="55"/>
      <c r="G26" s="55">
        <v>-24</v>
      </c>
      <c r="H26" s="20"/>
      <c r="I26" s="54" t="s">
        <v>577</v>
      </c>
      <c r="J26" s="55">
        <v>111.4</v>
      </c>
      <c r="K26" s="55"/>
    </row>
    <row r="27" spans="1:11" x14ac:dyDescent="0.2">
      <c r="A27" s="54" t="s">
        <v>163</v>
      </c>
      <c r="B27" s="55">
        <v>57.8</v>
      </c>
      <c r="C27" s="55"/>
      <c r="D27" s="20"/>
      <c r="E27" s="54" t="s">
        <v>103</v>
      </c>
      <c r="F27" s="55"/>
      <c r="G27" s="55">
        <v>-31</v>
      </c>
      <c r="H27" s="20"/>
      <c r="I27" s="54" t="s">
        <v>583</v>
      </c>
      <c r="J27" s="55">
        <v>93.7</v>
      </c>
      <c r="K27" s="55"/>
    </row>
    <row r="28" spans="1:11" x14ac:dyDescent="0.2">
      <c r="A28" s="54" t="s">
        <v>55</v>
      </c>
      <c r="B28" s="55">
        <v>87.9</v>
      </c>
      <c r="C28" s="55"/>
      <c r="D28" s="20"/>
      <c r="E28" s="54" t="s">
        <v>109</v>
      </c>
      <c r="F28" s="55"/>
      <c r="G28" s="55">
        <v>-76</v>
      </c>
      <c r="H28" s="20"/>
      <c r="I28" s="54" t="s">
        <v>586</v>
      </c>
      <c r="J28" s="55">
        <v>81.400000000000006</v>
      </c>
      <c r="K28" s="55"/>
    </row>
    <row r="29" spans="1:11" x14ac:dyDescent="0.2">
      <c r="A29" s="54" t="s">
        <v>64</v>
      </c>
      <c r="B29" s="55">
        <v>71.099999999999994</v>
      </c>
      <c r="C29" s="55"/>
      <c r="D29" s="20"/>
      <c r="E29" s="54" t="s">
        <v>112</v>
      </c>
      <c r="F29" s="55"/>
      <c r="G29" s="55">
        <v>-29</v>
      </c>
      <c r="H29" s="20"/>
      <c r="I29" s="54" t="s">
        <v>643</v>
      </c>
      <c r="J29" s="55">
        <v>97.2</v>
      </c>
      <c r="K29" s="55"/>
    </row>
    <row r="30" spans="1:11" x14ac:dyDescent="0.2">
      <c r="A30" s="54" t="s">
        <v>207</v>
      </c>
      <c r="B30" s="55">
        <v>90.4</v>
      </c>
      <c r="C30" s="55"/>
      <c r="D30" s="20"/>
      <c r="E30" s="54" t="s">
        <v>19</v>
      </c>
      <c r="F30" s="55"/>
      <c r="G30" s="55">
        <v>-27</v>
      </c>
      <c r="H30" s="20"/>
      <c r="I30" s="54" t="s">
        <v>748</v>
      </c>
      <c r="J30" s="55">
        <v>79.900000000000006</v>
      </c>
      <c r="K30" s="55"/>
    </row>
    <row r="31" spans="1:11" x14ac:dyDescent="0.2">
      <c r="A31" s="54" t="s">
        <v>73</v>
      </c>
      <c r="B31" s="55"/>
      <c r="C31" s="55">
        <v>-37.4</v>
      </c>
      <c r="D31" s="20"/>
      <c r="E31" s="54" t="s">
        <v>40</v>
      </c>
      <c r="F31" s="55"/>
      <c r="G31" s="55">
        <v>-59</v>
      </c>
      <c r="H31" s="20"/>
      <c r="I31" s="54" t="s">
        <v>751</v>
      </c>
      <c r="J31" s="55">
        <v>103.8</v>
      </c>
      <c r="K31" s="55"/>
    </row>
    <row r="32" spans="1:11" x14ac:dyDescent="0.2">
      <c r="A32" s="54" t="s">
        <v>25</v>
      </c>
      <c r="B32" s="55"/>
      <c r="C32" s="55">
        <v>-51.6</v>
      </c>
      <c r="D32" s="20"/>
      <c r="E32" s="54" t="s">
        <v>1451</v>
      </c>
      <c r="F32" s="55"/>
      <c r="G32" s="55">
        <v>27.2</v>
      </c>
      <c r="H32" s="20"/>
      <c r="I32" s="54" t="s">
        <v>763</v>
      </c>
      <c r="J32" s="55">
        <v>106.9</v>
      </c>
      <c r="K32" s="55"/>
    </row>
    <row r="33" spans="1:11" x14ac:dyDescent="0.2">
      <c r="A33" s="54" t="s">
        <v>1439</v>
      </c>
      <c r="B33" s="55"/>
      <c r="C33" s="55">
        <v>36.799999999999997</v>
      </c>
      <c r="D33" s="20"/>
      <c r="E33" s="54" t="s">
        <v>22</v>
      </c>
      <c r="F33" s="55"/>
      <c r="G33" s="55">
        <v>-26</v>
      </c>
      <c r="H33" s="20"/>
      <c r="I33" s="54" t="s">
        <v>1243</v>
      </c>
      <c r="J33" s="55">
        <v>102.4</v>
      </c>
      <c r="K33" s="55"/>
    </row>
    <row r="34" spans="1:11" x14ac:dyDescent="0.2">
      <c r="A34" s="54" t="s">
        <v>1445</v>
      </c>
      <c r="B34" s="55"/>
      <c r="C34" s="55">
        <v>33.5</v>
      </c>
      <c r="D34" s="20"/>
      <c r="E34" s="54" t="s">
        <v>115</v>
      </c>
      <c r="F34" s="55"/>
      <c r="G34" s="55">
        <v>-14</v>
      </c>
      <c r="H34" s="20"/>
      <c r="I34" s="54" t="s">
        <v>145</v>
      </c>
      <c r="J34" s="55">
        <v>96.8</v>
      </c>
      <c r="K34" s="55"/>
    </row>
    <row r="35" spans="1:11" x14ac:dyDescent="0.2">
      <c r="A35" s="54" t="s">
        <v>19</v>
      </c>
      <c r="B35" s="55"/>
      <c r="C35" s="55">
        <v>34.1</v>
      </c>
      <c r="D35" s="20"/>
      <c r="E35" s="54" t="s">
        <v>118</v>
      </c>
      <c r="F35" s="55"/>
      <c r="G35" s="55">
        <v>-26</v>
      </c>
      <c r="H35" s="20"/>
      <c r="I35" s="54" t="s">
        <v>145</v>
      </c>
      <c r="J35" s="55">
        <v>96</v>
      </c>
      <c r="K35" s="55"/>
    </row>
    <row r="36" spans="1:11" x14ac:dyDescent="0.2">
      <c r="A36" s="54" t="s">
        <v>1451</v>
      </c>
      <c r="B36" s="55"/>
      <c r="C36" s="55">
        <v>45.3</v>
      </c>
      <c r="D36" s="20"/>
      <c r="E36" s="54" t="s">
        <v>193</v>
      </c>
      <c r="F36" s="55"/>
      <c r="G36" s="55">
        <v>-7</v>
      </c>
      <c r="H36" s="20"/>
      <c r="I36" s="54" t="s">
        <v>145</v>
      </c>
      <c r="J36" s="55">
        <v>96</v>
      </c>
      <c r="K36" s="55"/>
    </row>
    <row r="37" spans="1:11" x14ac:dyDescent="0.2">
      <c r="A37" s="54" t="s">
        <v>22</v>
      </c>
      <c r="B37" s="55"/>
      <c r="C37" s="55">
        <v>53.9</v>
      </c>
      <c r="D37" s="20"/>
      <c r="E37" s="54" t="s">
        <v>193</v>
      </c>
      <c r="F37" s="55"/>
      <c r="G37" s="55">
        <v>0</v>
      </c>
      <c r="H37" s="20"/>
      <c r="I37" s="54" t="s">
        <v>225</v>
      </c>
      <c r="J37" s="55">
        <v>104.6</v>
      </c>
      <c r="K37" s="55"/>
    </row>
    <row r="38" spans="1:11" x14ac:dyDescent="0.2">
      <c r="A38" s="54" t="s">
        <v>115</v>
      </c>
      <c r="B38" s="55"/>
      <c r="C38" s="55">
        <v>40.4</v>
      </c>
      <c r="D38" s="20"/>
      <c r="E38" s="54" t="s">
        <v>382</v>
      </c>
      <c r="F38" s="55"/>
      <c r="G38" s="55">
        <v>-10</v>
      </c>
      <c r="H38" s="20"/>
      <c r="I38" s="54" t="s">
        <v>55</v>
      </c>
      <c r="J38" s="55">
        <v>94.9</v>
      </c>
      <c r="K38" s="55"/>
    </row>
    <row r="39" spans="1:11" x14ac:dyDescent="0.2">
      <c r="A39" s="54" t="s">
        <v>118</v>
      </c>
      <c r="B39" s="55"/>
      <c r="C39" s="55">
        <v>-4.4000000000000004</v>
      </c>
      <c r="D39" s="20"/>
      <c r="E39" s="54" t="s">
        <v>250</v>
      </c>
      <c r="F39" s="55"/>
      <c r="G39" s="55">
        <v>15</v>
      </c>
      <c r="H39" s="20"/>
      <c r="I39" s="54" t="s">
        <v>55</v>
      </c>
      <c r="J39" s="55">
        <v>36.200000000000003</v>
      </c>
      <c r="K39" s="55"/>
    </row>
    <row r="40" spans="1:11" x14ac:dyDescent="0.2">
      <c r="A40" s="54" t="s">
        <v>193</v>
      </c>
      <c r="B40" s="55"/>
      <c r="C40" s="55">
        <v>66</v>
      </c>
      <c r="D40" s="20"/>
      <c r="E40" s="54" t="s">
        <v>253</v>
      </c>
      <c r="F40" s="55"/>
      <c r="G40" s="55">
        <v>-72</v>
      </c>
      <c r="H40" s="20"/>
      <c r="I40" s="54" t="s">
        <v>55</v>
      </c>
      <c r="J40" s="55">
        <v>94.9</v>
      </c>
      <c r="K40" s="55"/>
    </row>
    <row r="41" spans="1:11" x14ac:dyDescent="0.2">
      <c r="A41" s="54" t="s">
        <v>193</v>
      </c>
      <c r="B41" s="55"/>
      <c r="C41" s="55">
        <v>56.5</v>
      </c>
      <c r="D41" s="20"/>
      <c r="E41" s="54" t="s">
        <v>256</v>
      </c>
      <c r="F41" s="55"/>
      <c r="G41" s="55">
        <v>31</v>
      </c>
      <c r="H41" s="20"/>
      <c r="I41" s="54" t="s">
        <v>169</v>
      </c>
      <c r="J41" s="55">
        <v>28</v>
      </c>
      <c r="K41" s="55"/>
    </row>
    <row r="42" spans="1:11" x14ac:dyDescent="0.2">
      <c r="A42" s="54" t="s">
        <v>382</v>
      </c>
      <c r="B42" s="55"/>
      <c r="C42" s="55">
        <v>30.3</v>
      </c>
      <c r="D42" s="20"/>
      <c r="E42" s="54" t="s">
        <v>259</v>
      </c>
      <c r="F42" s="55"/>
      <c r="G42" s="55">
        <v>22</v>
      </c>
      <c r="H42" s="20"/>
      <c r="I42" s="54" t="s">
        <v>169</v>
      </c>
      <c r="J42" s="55">
        <v>10.5</v>
      </c>
      <c r="K42" s="55"/>
    </row>
    <row r="43" spans="1:11" x14ac:dyDescent="0.2">
      <c r="A43" s="54" t="s">
        <v>253</v>
      </c>
      <c r="B43" s="55"/>
      <c r="C43" s="55">
        <v>-57.4</v>
      </c>
      <c r="D43" s="20"/>
      <c r="E43" s="54" t="s">
        <v>262</v>
      </c>
      <c r="F43" s="55"/>
      <c r="G43" s="55">
        <v>21</v>
      </c>
      <c r="H43" s="20"/>
      <c r="I43" s="54" t="s">
        <v>169</v>
      </c>
      <c r="J43" s="55">
        <v>10.5</v>
      </c>
      <c r="K43" s="55"/>
    </row>
    <row r="44" spans="1:11" x14ac:dyDescent="0.2">
      <c r="A44" s="54" t="s">
        <v>259</v>
      </c>
      <c r="B44" s="55"/>
      <c r="C44" s="55">
        <v>-19</v>
      </c>
      <c r="D44" s="20"/>
      <c r="E44" s="54" t="s">
        <v>265</v>
      </c>
      <c r="F44" s="55"/>
      <c r="G44" s="55">
        <v>24</v>
      </c>
      <c r="H44" s="20"/>
      <c r="I44" s="54" t="s">
        <v>16</v>
      </c>
      <c r="J44" s="55">
        <v>91.8</v>
      </c>
      <c r="K44" s="55"/>
    </row>
    <row r="45" spans="1:11" x14ac:dyDescent="0.2">
      <c r="A45" s="54" t="s">
        <v>268</v>
      </c>
      <c r="B45" s="55"/>
      <c r="C45" s="55">
        <v>14.9</v>
      </c>
      <c r="D45" s="20"/>
      <c r="E45" s="54" t="s">
        <v>268</v>
      </c>
      <c r="F45" s="55"/>
      <c r="G45" s="55">
        <v>-4</v>
      </c>
      <c r="H45" s="20"/>
      <c r="I45" s="54" t="s">
        <v>16</v>
      </c>
      <c r="J45" s="55">
        <v>18.899999999999999</v>
      </c>
      <c r="K45" s="55"/>
    </row>
    <row r="46" spans="1:11" x14ac:dyDescent="0.2">
      <c r="A46" s="54" t="s">
        <v>1201</v>
      </c>
      <c r="B46" s="55"/>
      <c r="C46" s="55">
        <v>41.1</v>
      </c>
      <c r="D46" s="20"/>
      <c r="E46" s="54" t="s">
        <v>1201</v>
      </c>
      <c r="F46" s="55"/>
      <c r="G46" s="55">
        <v>-88</v>
      </c>
      <c r="H46" s="20"/>
      <c r="I46" s="54" t="s">
        <v>3265</v>
      </c>
      <c r="J46" s="55">
        <v>-14.3</v>
      </c>
      <c r="K46" s="55"/>
    </row>
    <row r="47" spans="1:11" x14ac:dyDescent="0.2">
      <c r="A47" s="54" t="s">
        <v>1222</v>
      </c>
      <c r="B47" s="55"/>
      <c r="C47" s="55">
        <v>18.100000000000001</v>
      </c>
      <c r="D47" s="20"/>
      <c r="E47" s="54" t="s">
        <v>1222</v>
      </c>
      <c r="F47" s="55"/>
      <c r="G47" s="55">
        <v>-27</v>
      </c>
      <c r="H47" s="20"/>
      <c r="I47" s="54" t="s">
        <v>3766</v>
      </c>
      <c r="J47" s="55">
        <v>-63.3</v>
      </c>
      <c r="K47" s="55"/>
    </row>
    <row r="48" spans="1:11" x14ac:dyDescent="0.2">
      <c r="A48" s="54" t="s">
        <v>1312</v>
      </c>
      <c r="B48" s="55"/>
      <c r="C48" s="55">
        <v>18</v>
      </c>
      <c r="D48" s="20"/>
      <c r="E48" s="54" t="s">
        <v>1312</v>
      </c>
      <c r="F48" s="55"/>
      <c r="G48" s="55">
        <v>-102</v>
      </c>
      <c r="H48" s="20"/>
      <c r="I48" s="54" t="s">
        <v>3815</v>
      </c>
      <c r="J48" s="55">
        <v>78</v>
      </c>
      <c r="K48" s="55"/>
    </row>
    <row r="49" spans="1:11" x14ac:dyDescent="0.2">
      <c r="A49" s="54" t="s">
        <v>1417</v>
      </c>
      <c r="B49" s="55"/>
      <c r="C49" s="55">
        <v>32</v>
      </c>
      <c r="D49" s="20"/>
      <c r="E49" s="54" t="s">
        <v>1417</v>
      </c>
      <c r="F49" s="55"/>
      <c r="G49" s="55">
        <v>22</v>
      </c>
      <c r="H49" s="20"/>
      <c r="I49" s="54" t="s">
        <v>1649</v>
      </c>
      <c r="J49" s="55">
        <v>68.900000000000006</v>
      </c>
      <c r="K49" s="55"/>
    </row>
    <row r="50" spans="1:11" x14ac:dyDescent="0.2">
      <c r="A50" s="54" t="s">
        <v>46</v>
      </c>
      <c r="B50" s="55"/>
      <c r="C50" s="55">
        <v>-77.3</v>
      </c>
      <c r="D50" s="20"/>
      <c r="E50" s="54" t="s">
        <v>46</v>
      </c>
      <c r="F50" s="55"/>
      <c r="G50" s="55">
        <v>-39</v>
      </c>
      <c r="H50" s="20"/>
      <c r="I50" s="54" t="s">
        <v>1844</v>
      </c>
      <c r="J50" s="55">
        <v>99</v>
      </c>
      <c r="K50" s="55"/>
    </row>
    <row r="51" spans="1:11" x14ac:dyDescent="0.2">
      <c r="A51" s="54" t="s">
        <v>124</v>
      </c>
      <c r="B51" s="55"/>
      <c r="C51" s="55">
        <v>27.7</v>
      </c>
      <c r="D51" s="20"/>
      <c r="E51" s="54" t="s">
        <v>124</v>
      </c>
      <c r="F51" s="55"/>
      <c r="G51" s="55">
        <v>-3</v>
      </c>
      <c r="H51" s="20"/>
      <c r="I51" s="54" t="s">
        <v>2165</v>
      </c>
      <c r="J51" s="55">
        <v>86.6</v>
      </c>
      <c r="K51" s="55"/>
    </row>
    <row r="52" spans="1:11" x14ac:dyDescent="0.2">
      <c r="A52" s="54" t="s">
        <v>219</v>
      </c>
      <c r="B52" s="55"/>
      <c r="C52" s="55">
        <v>44.2</v>
      </c>
      <c r="D52" s="20"/>
      <c r="E52" s="54" t="s">
        <v>130</v>
      </c>
      <c r="F52" s="55"/>
      <c r="G52" s="55">
        <v>-42</v>
      </c>
      <c r="H52" s="20"/>
      <c r="I52" s="54" t="s">
        <v>10</v>
      </c>
      <c r="J52" s="55"/>
      <c r="K52" s="55"/>
    </row>
    <row r="53" spans="1:11" x14ac:dyDescent="0.2">
      <c r="A53" s="54" t="s">
        <v>136</v>
      </c>
      <c r="B53" s="55"/>
      <c r="C53" s="55">
        <v>-56.1</v>
      </c>
      <c r="D53" s="20"/>
      <c r="E53" s="54" t="s">
        <v>219</v>
      </c>
      <c r="F53" s="55"/>
      <c r="G53" s="55">
        <v>-26</v>
      </c>
      <c r="H53" s="20"/>
      <c r="I53" s="54" t="s">
        <v>10</v>
      </c>
      <c r="J53" s="55"/>
      <c r="K53" s="55"/>
    </row>
    <row r="54" spans="1:11" x14ac:dyDescent="0.2">
      <c r="A54" s="54" t="s">
        <v>196</v>
      </c>
      <c r="B54" s="55"/>
      <c r="C54" s="55">
        <v>39.5</v>
      </c>
      <c r="D54" s="20"/>
      <c r="E54" s="54" t="s">
        <v>136</v>
      </c>
      <c r="F54" s="55"/>
      <c r="G54" s="55">
        <v>-3</v>
      </c>
      <c r="H54" s="20"/>
      <c r="I54" s="54" t="s">
        <v>10</v>
      </c>
      <c r="J54" s="55"/>
      <c r="K54" s="55"/>
    </row>
    <row r="55" spans="1:11" x14ac:dyDescent="0.2">
      <c r="A55" s="54" t="s">
        <v>201</v>
      </c>
      <c r="B55" s="55"/>
      <c r="C55" s="55">
        <v>-37.299999999999997</v>
      </c>
      <c r="D55" s="20"/>
      <c r="E55" s="54" t="s">
        <v>139</v>
      </c>
      <c r="F55" s="55"/>
      <c r="G55" s="55">
        <v>-16</v>
      </c>
      <c r="H55" s="20"/>
      <c r="I55" s="54" t="s">
        <v>103</v>
      </c>
      <c r="J55" s="55"/>
      <c r="K55" s="55"/>
    </row>
    <row r="56" spans="1:11" x14ac:dyDescent="0.2">
      <c r="A56" s="54" t="s">
        <v>52</v>
      </c>
      <c r="B56" s="55"/>
      <c r="C56" s="55">
        <v>-93</v>
      </c>
      <c r="D56" s="20"/>
      <c r="E56" s="54" t="s">
        <v>196</v>
      </c>
      <c r="F56" s="55"/>
      <c r="G56" s="55">
        <v>-52</v>
      </c>
      <c r="H56" s="20"/>
      <c r="I56" s="54" t="s">
        <v>103</v>
      </c>
      <c r="J56" s="55"/>
      <c r="K56" s="55"/>
    </row>
    <row r="57" spans="1:11" x14ac:dyDescent="0.2">
      <c r="A57" s="54" t="s">
        <v>204</v>
      </c>
      <c r="B57" s="55"/>
      <c r="C57" s="55">
        <v>-17.399999999999999</v>
      </c>
      <c r="D57" s="20"/>
      <c r="E57" s="54" t="s">
        <v>199</v>
      </c>
      <c r="F57" s="55"/>
      <c r="G57" s="55">
        <v>-40</v>
      </c>
      <c r="H57" s="20"/>
      <c r="I57" s="54" t="s">
        <v>103</v>
      </c>
      <c r="J57" s="55"/>
      <c r="K57" s="55"/>
    </row>
    <row r="58" spans="1:11" x14ac:dyDescent="0.2">
      <c r="A58" s="54" t="s">
        <v>160</v>
      </c>
      <c r="B58" s="55"/>
      <c r="C58" s="55">
        <v>-28.6</v>
      </c>
      <c r="D58" s="20"/>
      <c r="E58" s="54" t="s">
        <v>49</v>
      </c>
      <c r="F58" s="55"/>
      <c r="G58" s="55">
        <v>58</v>
      </c>
      <c r="H58" s="20"/>
      <c r="I58" s="54" t="s">
        <v>811</v>
      </c>
      <c r="J58" s="55"/>
      <c r="K58" s="55"/>
    </row>
    <row r="59" spans="1:11" x14ac:dyDescent="0.2">
      <c r="A59" s="54" t="s">
        <v>175</v>
      </c>
      <c r="B59" s="55"/>
      <c r="C59" s="55">
        <v>70.5</v>
      </c>
      <c r="D59" s="20"/>
      <c r="E59" s="54" t="s">
        <v>201</v>
      </c>
      <c r="F59" s="55"/>
      <c r="G59" s="55">
        <v>6</v>
      </c>
      <c r="H59" s="20"/>
      <c r="I59" s="54" t="s">
        <v>210</v>
      </c>
      <c r="J59" s="55"/>
      <c r="K59" s="55"/>
    </row>
    <row r="60" spans="1:11" x14ac:dyDescent="0.2">
      <c r="A60" s="54" t="s">
        <v>178</v>
      </c>
      <c r="B60" s="55"/>
      <c r="C60" s="55">
        <v>35.299999999999997</v>
      </c>
      <c r="D60" s="20"/>
      <c r="E60" s="54" t="s">
        <v>52</v>
      </c>
      <c r="F60" s="55"/>
      <c r="G60" s="55">
        <v>-5</v>
      </c>
      <c r="H60" s="20"/>
      <c r="I60" s="54" t="s">
        <v>61</v>
      </c>
      <c r="J60" s="55"/>
      <c r="K60" s="55"/>
    </row>
    <row r="61" spans="1:11" x14ac:dyDescent="0.2">
      <c r="A61" s="54" t="s">
        <v>184</v>
      </c>
      <c r="B61" s="55"/>
      <c r="C61" s="55">
        <v>18.399999999999999</v>
      </c>
      <c r="D61" s="20"/>
      <c r="E61" s="54" t="s">
        <v>204</v>
      </c>
      <c r="F61" s="55"/>
      <c r="G61" s="55">
        <v>14</v>
      </c>
      <c r="H61" s="20"/>
      <c r="I61" s="54" t="s">
        <v>61</v>
      </c>
      <c r="J61" s="55"/>
      <c r="K61" s="55"/>
    </row>
    <row r="62" spans="1:11" x14ac:dyDescent="0.2">
      <c r="A62" s="54" t="s">
        <v>67</v>
      </c>
      <c r="B62" s="55"/>
      <c r="C62" s="55">
        <v>61.5</v>
      </c>
      <c r="D62" s="20"/>
      <c r="E62" s="54" t="s">
        <v>160</v>
      </c>
      <c r="F62" s="55"/>
      <c r="G62" s="55">
        <v>-31</v>
      </c>
      <c r="H62" s="20"/>
      <c r="I62" s="54" t="s">
        <v>61</v>
      </c>
      <c r="J62" s="55"/>
      <c r="K62" s="55"/>
    </row>
    <row r="63" spans="1:11" x14ac:dyDescent="0.2">
      <c r="A63" s="54" t="s">
        <v>139</v>
      </c>
      <c r="B63" s="55"/>
      <c r="C63" s="55">
        <v>53.5</v>
      </c>
      <c r="D63" s="20"/>
      <c r="E63" s="54" t="s">
        <v>163</v>
      </c>
      <c r="F63" s="55"/>
      <c r="G63" s="55">
        <v>14</v>
      </c>
      <c r="H63" s="20"/>
      <c r="I63" s="54" t="s">
        <v>175</v>
      </c>
      <c r="J63" s="55"/>
      <c r="K63" s="55"/>
    </row>
    <row r="64" spans="1:11" x14ac:dyDescent="0.2">
      <c r="A64" s="54" t="s">
        <v>43</v>
      </c>
      <c r="B64" s="55"/>
      <c r="C64" s="55"/>
      <c r="D64" s="20"/>
      <c r="E64" s="54" t="s">
        <v>166</v>
      </c>
      <c r="F64" s="55"/>
      <c r="G64" s="55">
        <v>-48</v>
      </c>
      <c r="H64" s="20"/>
      <c r="I64" s="54" t="s">
        <v>175</v>
      </c>
      <c r="J64" s="55"/>
      <c r="K64" s="55"/>
    </row>
    <row r="65" spans="1:11" x14ac:dyDescent="0.2">
      <c r="A65" s="54" t="s">
        <v>121</v>
      </c>
      <c r="B65" s="55"/>
      <c r="C65" s="55"/>
      <c r="D65" s="20"/>
      <c r="E65" s="54" t="s">
        <v>207</v>
      </c>
      <c r="F65" s="55"/>
      <c r="G65" s="55">
        <v>-46</v>
      </c>
      <c r="H65" s="20"/>
      <c r="I65" s="54" t="s">
        <v>175</v>
      </c>
      <c r="J65" s="55"/>
      <c r="K65" s="55"/>
    </row>
    <row r="66" spans="1:11" x14ac:dyDescent="0.2">
      <c r="A66" s="54" t="s">
        <v>121</v>
      </c>
      <c r="B66" s="55"/>
      <c r="C66" s="55"/>
      <c r="D66" s="20"/>
      <c r="E66" s="54" t="s">
        <v>61</v>
      </c>
      <c r="F66" s="55"/>
      <c r="G66" s="55">
        <v>-52</v>
      </c>
      <c r="H66" s="20"/>
      <c r="I66" s="54" t="s">
        <v>70</v>
      </c>
      <c r="J66" s="55"/>
      <c r="K66" s="55">
        <v>32.700000000000003</v>
      </c>
    </row>
    <row r="67" spans="1:11" x14ac:dyDescent="0.2">
      <c r="A67" s="54" t="s">
        <v>213</v>
      </c>
      <c r="B67" s="55"/>
      <c r="C67" s="55"/>
      <c r="D67" s="20"/>
      <c r="E67" s="54" t="s">
        <v>64</v>
      </c>
      <c r="F67" s="55"/>
      <c r="G67" s="55">
        <v>-26</v>
      </c>
      <c r="H67" s="20"/>
      <c r="I67" s="54" t="s">
        <v>70</v>
      </c>
      <c r="J67" s="55"/>
      <c r="K67" s="55">
        <v>5</v>
      </c>
    </row>
    <row r="68" spans="1:11" x14ac:dyDescent="0.2">
      <c r="A68" s="54" t="s">
        <v>16</v>
      </c>
      <c r="B68" s="55"/>
      <c r="C68" s="55"/>
      <c r="D68" s="20"/>
      <c r="E68" s="54" t="s">
        <v>175</v>
      </c>
      <c r="F68" s="55"/>
      <c r="G68" s="55">
        <v>-44</v>
      </c>
      <c r="H68" s="20"/>
      <c r="I68" s="54" t="s">
        <v>70</v>
      </c>
      <c r="J68" s="55"/>
      <c r="K68" s="55">
        <v>5</v>
      </c>
    </row>
    <row r="69" spans="1:11" x14ac:dyDescent="0.2">
      <c r="A69" s="54" t="s">
        <v>16</v>
      </c>
      <c r="B69" s="55"/>
      <c r="C69" s="55"/>
      <c r="D69" s="20"/>
      <c r="E69" s="54" t="s">
        <v>178</v>
      </c>
      <c r="F69" s="55"/>
      <c r="G69" s="55">
        <v>-14</v>
      </c>
      <c r="H69" s="20"/>
      <c r="I69" s="54" t="s">
        <v>73</v>
      </c>
      <c r="J69" s="55"/>
      <c r="K69" s="55">
        <v>61.9</v>
      </c>
    </row>
    <row r="70" spans="1:11" x14ac:dyDescent="0.2">
      <c r="A70" s="54" t="s">
        <v>210</v>
      </c>
      <c r="B70" s="55"/>
      <c r="C70" s="55"/>
      <c r="D70" s="20"/>
      <c r="E70" s="54" t="s">
        <v>184</v>
      </c>
      <c r="F70" s="55"/>
      <c r="G70" s="55">
        <v>-55</v>
      </c>
      <c r="H70" s="20"/>
      <c r="I70" s="54" t="s">
        <v>73</v>
      </c>
      <c r="J70" s="55"/>
      <c r="K70" s="55">
        <v>21.9</v>
      </c>
    </row>
    <row r="71" spans="1:11" x14ac:dyDescent="0.2">
      <c r="A71" s="54" t="s">
        <v>58</v>
      </c>
      <c r="B71" s="55"/>
      <c r="C71" s="55"/>
      <c r="D71" s="20"/>
      <c r="E71" s="54" t="s">
        <v>67</v>
      </c>
      <c r="F71" s="55"/>
      <c r="G71" s="55">
        <v>41</v>
      </c>
      <c r="H71" s="20"/>
      <c r="I71" s="54" t="s">
        <v>73</v>
      </c>
      <c r="J71" s="55"/>
      <c r="K71" s="55">
        <v>21.9</v>
      </c>
    </row>
    <row r="72" spans="1:11" x14ac:dyDescent="0.2">
      <c r="A72" s="54" t="s">
        <v>1430</v>
      </c>
      <c r="B72" s="55"/>
      <c r="C72" s="55"/>
      <c r="D72" s="20"/>
      <c r="E72" s="54" t="s">
        <v>43</v>
      </c>
      <c r="F72" s="55"/>
      <c r="G72" s="55"/>
      <c r="H72" s="20"/>
      <c r="I72" s="54" t="s">
        <v>76</v>
      </c>
      <c r="J72" s="55"/>
      <c r="K72" s="55">
        <v>59</v>
      </c>
    </row>
    <row r="73" spans="1:11" x14ac:dyDescent="0.2">
      <c r="A73" s="54" t="s">
        <v>199</v>
      </c>
      <c r="B73" s="55"/>
      <c r="C73" s="55"/>
      <c r="D73" s="20"/>
      <c r="E73" s="54" t="s">
        <v>121</v>
      </c>
      <c r="F73" s="55"/>
      <c r="G73" s="55"/>
      <c r="H73" s="20"/>
      <c r="I73" s="54" t="s">
        <v>76</v>
      </c>
      <c r="J73" s="55"/>
      <c r="K73" s="55">
        <v>17.600000000000001</v>
      </c>
    </row>
    <row r="74" spans="1:11" x14ac:dyDescent="0.2">
      <c r="A74" s="54" t="s">
        <v>103</v>
      </c>
      <c r="B74" s="55"/>
      <c r="C74" s="55"/>
      <c r="D74" s="20"/>
      <c r="E74" s="54" t="s">
        <v>121</v>
      </c>
      <c r="F74" s="55"/>
      <c r="G74" s="55"/>
      <c r="H74" s="20"/>
      <c r="I74" s="54" t="s">
        <v>76</v>
      </c>
      <c r="J74" s="55"/>
      <c r="K74" s="55">
        <v>17.600000000000001</v>
      </c>
    </row>
    <row r="75" spans="1:11" x14ac:dyDescent="0.2">
      <c r="A75" s="54" t="s">
        <v>130</v>
      </c>
      <c r="B75" s="55"/>
      <c r="C75" s="55"/>
      <c r="D75" s="20"/>
      <c r="E75" s="54" t="s">
        <v>58</v>
      </c>
      <c r="F75" s="55"/>
      <c r="G75" s="55"/>
      <c r="H75" s="20"/>
      <c r="I75" s="54" t="s">
        <v>79</v>
      </c>
      <c r="J75" s="55"/>
      <c r="K75" s="55">
        <v>34.1</v>
      </c>
    </row>
    <row r="76" spans="1:11" x14ac:dyDescent="0.2">
      <c r="A76" s="54" t="s">
        <v>10</v>
      </c>
      <c r="B76" s="55"/>
      <c r="C76" s="55"/>
      <c r="D76" s="20"/>
      <c r="E76" s="54" t="s">
        <v>210</v>
      </c>
      <c r="F76" s="55"/>
      <c r="G76" s="55"/>
      <c r="H76" s="20"/>
      <c r="I76" s="54" t="s">
        <v>79</v>
      </c>
      <c r="J76" s="55"/>
      <c r="K76" s="55">
        <v>24.2</v>
      </c>
    </row>
    <row r="77" spans="1:11" x14ac:dyDescent="0.2">
      <c r="A77" s="54" t="s">
        <v>166</v>
      </c>
      <c r="B77" s="55"/>
      <c r="C77" s="55"/>
      <c r="D77" s="20"/>
      <c r="E77" s="54" t="s">
        <v>16</v>
      </c>
      <c r="F77" s="55"/>
      <c r="G77" s="55"/>
      <c r="H77" s="20"/>
      <c r="I77" s="54" t="s">
        <v>79</v>
      </c>
      <c r="J77" s="55"/>
      <c r="K77" s="55">
        <v>34.1</v>
      </c>
    </row>
    <row r="78" spans="1:11" x14ac:dyDescent="0.2">
      <c r="A78" s="54" t="s">
        <v>256</v>
      </c>
      <c r="B78" s="55"/>
      <c r="C78" s="55"/>
      <c r="D78" s="20"/>
      <c r="E78" s="54" t="s">
        <v>16</v>
      </c>
      <c r="F78" s="55"/>
      <c r="G78" s="55"/>
      <c r="H78" s="20"/>
      <c r="I78" s="54" t="s">
        <v>190</v>
      </c>
      <c r="J78" s="55"/>
      <c r="K78" s="55">
        <v>10.199999999999999</v>
      </c>
    </row>
    <row r="79" spans="1:11" x14ac:dyDescent="0.2">
      <c r="A79" s="54" t="s">
        <v>49</v>
      </c>
      <c r="B79" s="55"/>
      <c r="C79" s="55"/>
      <c r="D79" s="20"/>
      <c r="E79" s="54" t="s">
        <v>213</v>
      </c>
      <c r="F79" s="55"/>
      <c r="G79" s="55"/>
      <c r="H79" s="20"/>
      <c r="I79" s="54" t="s">
        <v>82</v>
      </c>
      <c r="J79" s="55"/>
      <c r="K79" s="55">
        <v>86.6</v>
      </c>
    </row>
    <row r="80" spans="1:11" x14ac:dyDescent="0.2">
      <c r="A80" s="54" t="s">
        <v>10</v>
      </c>
      <c r="B80" s="55"/>
      <c r="C80" s="55"/>
      <c r="D80" s="20"/>
      <c r="E80" s="54" t="s">
        <v>1430</v>
      </c>
      <c r="F80" s="55"/>
      <c r="G80" s="55"/>
      <c r="H80" s="20"/>
      <c r="I80" s="54" t="s">
        <v>82</v>
      </c>
      <c r="J80" s="55"/>
      <c r="K80" s="55">
        <v>-14.5</v>
      </c>
    </row>
    <row r="81" spans="1:11" x14ac:dyDescent="0.2">
      <c r="A81" s="54" t="s">
        <v>79</v>
      </c>
      <c r="B81" s="55"/>
      <c r="C81" s="55"/>
      <c r="D81" s="20"/>
      <c r="E81" s="54" t="s">
        <v>10</v>
      </c>
      <c r="F81" s="55"/>
      <c r="G81" s="55"/>
      <c r="H81" s="20"/>
      <c r="I81" s="54" t="s">
        <v>82</v>
      </c>
      <c r="J81" s="55"/>
      <c r="K81" s="55">
        <v>-14.5</v>
      </c>
    </row>
    <row r="82" spans="1:11" x14ac:dyDescent="0.2">
      <c r="A82" s="54" t="s">
        <v>250</v>
      </c>
      <c r="B82" s="55"/>
      <c r="C82" s="55"/>
      <c r="D82" s="20"/>
      <c r="E82" s="54" t="s">
        <v>10</v>
      </c>
      <c r="F82" s="55"/>
      <c r="G82" s="55"/>
      <c r="H82" s="20"/>
      <c r="I82" s="54" t="s">
        <v>13</v>
      </c>
      <c r="J82" s="55"/>
      <c r="K82" s="55">
        <v>67.900000000000006</v>
      </c>
    </row>
    <row r="83" spans="1:11" x14ac:dyDescent="0.2">
      <c r="A83" s="54" t="s">
        <v>262</v>
      </c>
      <c r="B83" s="55"/>
      <c r="C83" s="55"/>
      <c r="D83" s="20"/>
      <c r="E83" s="54" t="s">
        <v>91</v>
      </c>
      <c r="F83" s="55"/>
      <c r="G83" s="55"/>
      <c r="H83" s="20"/>
      <c r="I83" s="54" t="s">
        <v>13</v>
      </c>
      <c r="J83" s="55"/>
      <c r="K83" s="55">
        <v>9.6</v>
      </c>
    </row>
    <row r="84" spans="1:11" x14ac:dyDescent="0.2">
      <c r="A84" s="54" t="s">
        <v>265</v>
      </c>
      <c r="B84" s="55"/>
      <c r="C84" s="55"/>
      <c r="D84" s="20"/>
      <c r="E84" s="54" t="s">
        <v>34</v>
      </c>
      <c r="F84" s="55"/>
      <c r="G84" s="55"/>
      <c r="H84" s="20"/>
      <c r="I84" s="54" t="s">
        <v>13</v>
      </c>
      <c r="J84" s="55"/>
      <c r="K84" s="55">
        <v>4.9000000000000004</v>
      </c>
    </row>
    <row r="85" spans="1:11" x14ac:dyDescent="0.2">
      <c r="A85" s="54" t="s">
        <v>61</v>
      </c>
      <c r="B85" s="55"/>
      <c r="C85" s="55"/>
      <c r="D85" s="20"/>
      <c r="E85" s="54" t="s">
        <v>106</v>
      </c>
      <c r="F85" s="55"/>
      <c r="G85" s="55"/>
      <c r="H85" s="20"/>
      <c r="I85" s="54" t="s">
        <v>13</v>
      </c>
      <c r="J85" s="55"/>
      <c r="K85" s="55">
        <v>9.6</v>
      </c>
    </row>
    <row r="86" spans="1:11" x14ac:dyDescent="0.2">
      <c r="A86" s="54" t="s">
        <v>82</v>
      </c>
      <c r="B86" s="55"/>
      <c r="C86" s="55"/>
      <c r="D86" s="20"/>
      <c r="E86" s="54" t="s">
        <v>1448</v>
      </c>
      <c r="F86" s="55"/>
      <c r="G86" s="55"/>
      <c r="H86" s="20"/>
      <c r="I86" s="54" t="s">
        <v>25</v>
      </c>
      <c r="J86" s="55"/>
      <c r="K86" s="55">
        <v>13.7</v>
      </c>
    </row>
    <row r="87" spans="1:11" x14ac:dyDescent="0.2">
      <c r="A87" s="20"/>
      <c r="B87" s="20"/>
      <c r="C87" s="20"/>
      <c r="D87" s="20"/>
      <c r="E87" s="20"/>
      <c r="F87" s="20"/>
      <c r="G87" s="20"/>
      <c r="H87" s="20"/>
      <c r="I87" s="54" t="s">
        <v>25</v>
      </c>
      <c r="J87" s="55"/>
      <c r="K87" s="55">
        <v>-2.6</v>
      </c>
    </row>
    <row r="88" spans="1:11" x14ac:dyDescent="0.2">
      <c r="A88" s="20"/>
      <c r="B88" s="20"/>
      <c r="C88" s="20"/>
      <c r="D88" s="20"/>
      <c r="E88" s="20"/>
      <c r="F88" s="20"/>
      <c r="G88" s="20"/>
      <c r="H88" s="20"/>
      <c r="I88" s="54" t="s">
        <v>25</v>
      </c>
      <c r="J88" s="55"/>
      <c r="K88" s="55">
        <v>13.7</v>
      </c>
    </row>
    <row r="89" spans="1:11" x14ac:dyDescent="0.2">
      <c r="A89" s="20"/>
      <c r="B89" s="20"/>
      <c r="C89" s="20"/>
      <c r="D89" s="20"/>
      <c r="E89" s="20"/>
      <c r="F89" s="20"/>
      <c r="G89" s="20"/>
      <c r="H89" s="20"/>
      <c r="I89" s="54" t="s">
        <v>28</v>
      </c>
      <c r="J89" s="55"/>
      <c r="K89" s="55">
        <v>51.4</v>
      </c>
    </row>
    <row r="90" spans="1:11" x14ac:dyDescent="0.2">
      <c r="A90" s="20"/>
      <c r="B90" s="20"/>
      <c r="C90" s="20"/>
      <c r="D90" s="20"/>
      <c r="E90" s="20"/>
      <c r="F90" s="20"/>
      <c r="G90" s="20"/>
      <c r="H90" s="20"/>
      <c r="I90" s="54" t="s">
        <v>28</v>
      </c>
      <c r="J90" s="55"/>
      <c r="K90" s="55">
        <v>31.7</v>
      </c>
    </row>
    <row r="91" spans="1:11" x14ac:dyDescent="0.2">
      <c r="A91" s="20"/>
      <c r="B91" s="20"/>
      <c r="C91" s="20"/>
      <c r="D91" s="20"/>
      <c r="E91" s="20"/>
      <c r="F91" s="20"/>
      <c r="G91" s="20"/>
      <c r="H91" s="20"/>
      <c r="I91" s="54" t="s">
        <v>28</v>
      </c>
      <c r="J91" s="55"/>
      <c r="K91" s="55">
        <v>31.7</v>
      </c>
    </row>
    <row r="92" spans="1:11" x14ac:dyDescent="0.2">
      <c r="A92" s="20"/>
      <c r="B92" s="20"/>
      <c r="C92" s="20"/>
      <c r="D92" s="20"/>
      <c r="E92" s="20"/>
      <c r="F92" s="20"/>
      <c r="G92" s="20"/>
      <c r="H92" s="20"/>
      <c r="I92" s="54" t="s">
        <v>1439</v>
      </c>
      <c r="J92" s="55"/>
      <c r="K92" s="55">
        <v>-14.2</v>
      </c>
    </row>
    <row r="93" spans="1:11" x14ac:dyDescent="0.2">
      <c r="A93" s="20"/>
      <c r="B93" s="20"/>
      <c r="C93" s="20"/>
      <c r="D93" s="20"/>
      <c r="E93" s="20"/>
      <c r="F93" s="20"/>
      <c r="G93" s="20"/>
      <c r="H93" s="20"/>
      <c r="I93" s="54" t="s">
        <v>1442</v>
      </c>
      <c r="J93" s="55"/>
      <c r="K93" s="55">
        <v>9.6</v>
      </c>
    </row>
    <row r="94" spans="1:11" x14ac:dyDescent="0.2">
      <c r="A94" s="20"/>
      <c r="B94" s="20"/>
      <c r="C94" s="20"/>
      <c r="D94" s="20"/>
      <c r="E94" s="20"/>
      <c r="F94" s="20"/>
      <c r="G94" s="20"/>
      <c r="H94" s="20"/>
      <c r="I94" s="54" t="s">
        <v>1445</v>
      </c>
      <c r="J94" s="55"/>
      <c r="K94" s="55">
        <v>-13.9</v>
      </c>
    </row>
    <row r="95" spans="1:11" x14ac:dyDescent="0.2">
      <c r="A95" s="20"/>
      <c r="B95" s="20"/>
      <c r="C95" s="20"/>
      <c r="D95" s="20"/>
      <c r="E95" s="20"/>
      <c r="F95" s="20"/>
      <c r="G95" s="20"/>
      <c r="H95" s="20"/>
      <c r="I95" s="54" t="s">
        <v>31</v>
      </c>
      <c r="J95" s="55"/>
      <c r="K95" s="55">
        <v>25.4</v>
      </c>
    </row>
    <row r="96" spans="1:11" x14ac:dyDescent="0.2">
      <c r="A96" s="20"/>
      <c r="B96" s="20"/>
      <c r="C96" s="20"/>
      <c r="D96" s="20"/>
      <c r="E96" s="20"/>
      <c r="F96" s="20"/>
      <c r="G96" s="20"/>
      <c r="H96" s="20"/>
      <c r="I96" s="54" t="s">
        <v>31</v>
      </c>
      <c r="J96" s="55"/>
      <c r="K96" s="55">
        <v>24.8</v>
      </c>
    </row>
    <row r="97" spans="1:11" x14ac:dyDescent="0.2">
      <c r="A97" s="20"/>
      <c r="B97" s="20"/>
      <c r="C97" s="20"/>
      <c r="D97" s="20"/>
      <c r="E97" s="20"/>
      <c r="F97" s="20"/>
      <c r="G97" s="20"/>
      <c r="H97" s="20"/>
      <c r="I97" s="54" t="s">
        <v>31</v>
      </c>
      <c r="J97" s="55"/>
      <c r="K97" s="55">
        <v>25.4</v>
      </c>
    </row>
    <row r="98" spans="1:11" x14ac:dyDescent="0.2">
      <c r="A98" s="20"/>
      <c r="B98" s="20"/>
      <c r="C98" s="20"/>
      <c r="D98" s="20"/>
      <c r="E98" s="20"/>
      <c r="F98" s="20"/>
      <c r="G98" s="20"/>
      <c r="H98" s="20"/>
      <c r="I98" s="54" t="s">
        <v>34</v>
      </c>
      <c r="J98" s="55"/>
      <c r="K98" s="55">
        <v>62.4</v>
      </c>
    </row>
    <row r="99" spans="1:11" x14ac:dyDescent="0.2">
      <c r="A99" s="20"/>
      <c r="B99" s="20"/>
      <c r="C99" s="20"/>
      <c r="D99" s="20"/>
      <c r="E99" s="20"/>
      <c r="F99" s="20"/>
      <c r="G99" s="20"/>
      <c r="H99" s="20"/>
      <c r="I99" s="54" t="s">
        <v>34</v>
      </c>
      <c r="J99" s="55"/>
      <c r="K99" s="55">
        <v>1.6</v>
      </c>
    </row>
    <row r="100" spans="1:11" x14ac:dyDescent="0.2">
      <c r="A100" s="20"/>
      <c r="B100" s="20"/>
      <c r="C100" s="20"/>
      <c r="D100" s="20"/>
      <c r="E100" s="20"/>
      <c r="F100" s="20"/>
      <c r="G100" s="20"/>
      <c r="H100" s="20"/>
      <c r="I100" s="54" t="s">
        <v>34</v>
      </c>
      <c r="J100" s="55"/>
      <c r="K100" s="55">
        <v>1.6</v>
      </c>
    </row>
    <row r="101" spans="1:11" x14ac:dyDescent="0.2">
      <c r="A101" s="20"/>
      <c r="B101" s="20"/>
      <c r="C101" s="20"/>
      <c r="D101" s="20"/>
      <c r="E101" s="20"/>
      <c r="F101" s="20"/>
      <c r="G101" s="20"/>
      <c r="H101" s="20"/>
      <c r="I101" s="54" t="s">
        <v>100</v>
      </c>
      <c r="J101" s="55"/>
      <c r="K101" s="55">
        <v>62.2</v>
      </c>
    </row>
    <row r="102" spans="1:11" x14ac:dyDescent="0.2">
      <c r="A102" s="20"/>
      <c r="B102" s="20"/>
      <c r="C102" s="20"/>
      <c r="D102" s="20"/>
      <c r="E102" s="20"/>
      <c r="F102" s="20"/>
      <c r="G102" s="20"/>
      <c r="H102" s="20"/>
      <c r="I102" s="54" t="s">
        <v>100</v>
      </c>
      <c r="J102" s="55"/>
      <c r="K102" s="55">
        <v>37.1</v>
      </c>
    </row>
    <row r="103" spans="1:11" x14ac:dyDescent="0.2">
      <c r="A103" s="20"/>
      <c r="B103" s="20"/>
      <c r="C103" s="20"/>
      <c r="D103" s="20"/>
      <c r="E103" s="20"/>
      <c r="F103" s="20"/>
      <c r="G103" s="20"/>
      <c r="H103" s="20"/>
      <c r="I103" s="54" t="s">
        <v>100</v>
      </c>
      <c r="J103" s="55"/>
      <c r="K103" s="55">
        <v>37.1</v>
      </c>
    </row>
    <row r="104" spans="1:11" x14ac:dyDescent="0.2">
      <c r="A104" s="20"/>
      <c r="B104" s="20"/>
      <c r="C104" s="20"/>
      <c r="D104" s="20"/>
      <c r="E104" s="20"/>
      <c r="F104" s="20"/>
      <c r="G104" s="20"/>
      <c r="H104" s="20"/>
      <c r="I104" s="54" t="s">
        <v>37</v>
      </c>
      <c r="J104" s="55"/>
      <c r="K104" s="55">
        <v>60.1</v>
      </c>
    </row>
    <row r="105" spans="1:11" x14ac:dyDescent="0.2">
      <c r="A105" s="20"/>
      <c r="B105" s="20"/>
      <c r="C105" s="20"/>
      <c r="D105" s="20"/>
      <c r="E105" s="20"/>
      <c r="F105" s="20"/>
      <c r="G105" s="20"/>
      <c r="H105" s="20"/>
      <c r="I105" s="54" t="s">
        <v>37</v>
      </c>
      <c r="J105" s="55"/>
      <c r="K105" s="55">
        <v>31.5</v>
      </c>
    </row>
    <row r="106" spans="1:11" x14ac:dyDescent="0.2">
      <c r="A106" s="20"/>
      <c r="B106" s="20"/>
      <c r="C106" s="20"/>
      <c r="D106" s="20"/>
      <c r="E106" s="20"/>
      <c r="F106" s="20"/>
      <c r="G106" s="20"/>
      <c r="H106" s="20"/>
      <c r="I106" s="54" t="s">
        <v>37</v>
      </c>
      <c r="J106" s="55"/>
      <c r="K106" s="55">
        <v>31.5</v>
      </c>
    </row>
    <row r="107" spans="1:11" x14ac:dyDescent="0.2">
      <c r="A107" s="20"/>
      <c r="B107" s="20"/>
      <c r="C107" s="20"/>
      <c r="D107" s="20"/>
      <c r="E107" s="20"/>
      <c r="F107" s="20"/>
      <c r="G107" s="20"/>
      <c r="H107" s="20"/>
      <c r="I107" s="54" t="s">
        <v>1448</v>
      </c>
      <c r="J107" s="55"/>
      <c r="K107" s="55">
        <v>35.700000000000003</v>
      </c>
    </row>
    <row r="108" spans="1:11" x14ac:dyDescent="0.2">
      <c r="A108" s="20"/>
      <c r="B108" s="20"/>
      <c r="C108" s="20"/>
      <c r="D108" s="20"/>
      <c r="E108" s="20"/>
      <c r="F108" s="20"/>
      <c r="G108" s="20"/>
      <c r="H108" s="20"/>
      <c r="I108" s="54" t="s">
        <v>109</v>
      </c>
      <c r="J108" s="55"/>
      <c r="K108" s="55">
        <v>13.1</v>
      </c>
    </row>
    <row r="109" spans="1:11" x14ac:dyDescent="0.2">
      <c r="A109" s="20"/>
      <c r="B109" s="20"/>
      <c r="C109" s="20"/>
      <c r="D109" s="20"/>
      <c r="E109" s="20"/>
      <c r="F109" s="20"/>
      <c r="G109" s="20"/>
      <c r="H109" s="20"/>
      <c r="I109" s="54" t="s">
        <v>109</v>
      </c>
      <c r="J109" s="55"/>
      <c r="K109" s="55">
        <v>10.5</v>
      </c>
    </row>
    <row r="110" spans="1:11" x14ac:dyDescent="0.2">
      <c r="A110" s="20"/>
      <c r="B110" s="20"/>
      <c r="C110" s="20"/>
      <c r="D110" s="20"/>
      <c r="E110" s="20"/>
      <c r="F110" s="20"/>
      <c r="G110" s="20"/>
      <c r="H110" s="20"/>
      <c r="I110" s="54" t="s">
        <v>109</v>
      </c>
      <c r="J110" s="55"/>
      <c r="K110" s="55">
        <v>10.5</v>
      </c>
    </row>
    <row r="111" spans="1:11" x14ac:dyDescent="0.2">
      <c r="A111" s="20"/>
      <c r="B111" s="20"/>
      <c r="C111" s="20"/>
      <c r="D111" s="20"/>
      <c r="E111" s="20"/>
      <c r="F111" s="20"/>
      <c r="G111" s="20"/>
      <c r="H111" s="20"/>
      <c r="I111" s="54" t="s">
        <v>112</v>
      </c>
      <c r="J111" s="55"/>
      <c r="K111" s="55">
        <v>75.900000000000006</v>
      </c>
    </row>
    <row r="112" spans="1:11" x14ac:dyDescent="0.2">
      <c r="A112" s="20"/>
      <c r="B112" s="20"/>
      <c r="C112" s="20"/>
      <c r="D112" s="20"/>
      <c r="E112" s="20"/>
      <c r="F112" s="20"/>
      <c r="G112" s="20"/>
      <c r="H112" s="20"/>
      <c r="I112" s="54" t="s">
        <v>112</v>
      </c>
      <c r="J112" s="55"/>
      <c r="K112" s="55">
        <v>-38.9</v>
      </c>
    </row>
    <row r="113" spans="1:11" x14ac:dyDescent="0.2">
      <c r="A113" s="20"/>
      <c r="B113" s="20"/>
      <c r="C113" s="20"/>
      <c r="D113" s="20"/>
      <c r="E113" s="20"/>
      <c r="F113" s="20"/>
      <c r="G113" s="20"/>
      <c r="H113" s="20"/>
      <c r="I113" s="54" t="s">
        <v>112</v>
      </c>
      <c r="J113" s="55"/>
      <c r="K113" s="55">
        <v>-38.9</v>
      </c>
    </row>
    <row r="114" spans="1:11" x14ac:dyDescent="0.2">
      <c r="A114" s="20"/>
      <c r="B114" s="20"/>
      <c r="C114" s="20"/>
      <c r="D114" s="20"/>
      <c r="E114" s="20"/>
      <c r="F114" s="20"/>
      <c r="G114" s="20"/>
      <c r="H114" s="20"/>
      <c r="I114" s="54" t="s">
        <v>19</v>
      </c>
      <c r="J114" s="55"/>
      <c r="K114" s="55">
        <v>9.4</v>
      </c>
    </row>
    <row r="115" spans="1:11" x14ac:dyDescent="0.2">
      <c r="A115" s="20"/>
      <c r="B115" s="20"/>
      <c r="C115" s="20"/>
      <c r="D115" s="20"/>
      <c r="E115" s="20"/>
      <c r="F115" s="20"/>
      <c r="G115" s="20"/>
      <c r="H115" s="20"/>
      <c r="I115" s="54" t="s">
        <v>19</v>
      </c>
      <c r="J115" s="55"/>
      <c r="K115" s="55">
        <v>-88.8</v>
      </c>
    </row>
    <row r="116" spans="1:11" x14ac:dyDescent="0.2">
      <c r="A116" s="20"/>
      <c r="B116" s="20"/>
      <c r="C116" s="20"/>
      <c r="D116" s="20"/>
      <c r="E116" s="20"/>
      <c r="F116" s="20"/>
      <c r="G116" s="20"/>
      <c r="H116" s="20"/>
      <c r="I116" s="54" t="s">
        <v>19</v>
      </c>
      <c r="J116" s="55"/>
      <c r="K116" s="55">
        <v>-88.8</v>
      </c>
    </row>
    <row r="117" spans="1:11" x14ac:dyDescent="0.2">
      <c r="A117" s="20"/>
      <c r="B117" s="20"/>
      <c r="C117" s="20"/>
      <c r="D117" s="20"/>
      <c r="E117" s="20"/>
      <c r="F117" s="20"/>
      <c r="G117" s="20"/>
      <c r="H117" s="20"/>
      <c r="I117" s="54" t="s">
        <v>40</v>
      </c>
      <c r="J117" s="55"/>
      <c r="K117" s="55">
        <v>34.1</v>
      </c>
    </row>
    <row r="118" spans="1:11" x14ac:dyDescent="0.2">
      <c r="A118" s="20"/>
      <c r="B118" s="20"/>
      <c r="C118" s="20"/>
      <c r="D118" s="20"/>
      <c r="E118" s="20"/>
      <c r="F118" s="20"/>
      <c r="G118" s="20"/>
      <c r="H118" s="20"/>
      <c r="I118" s="54" t="s">
        <v>40</v>
      </c>
      <c r="J118" s="55"/>
      <c r="K118" s="55">
        <v>9.6</v>
      </c>
    </row>
    <row r="119" spans="1:11" x14ac:dyDescent="0.2">
      <c r="A119" s="20"/>
      <c r="B119" s="20"/>
      <c r="C119" s="20"/>
      <c r="D119" s="20"/>
      <c r="E119" s="20"/>
      <c r="F119" s="20"/>
      <c r="G119" s="20"/>
      <c r="H119" s="20"/>
      <c r="I119" s="54" t="s">
        <v>40</v>
      </c>
      <c r="J119" s="55"/>
      <c r="K119" s="55">
        <v>9.6</v>
      </c>
    </row>
    <row r="120" spans="1:11" x14ac:dyDescent="0.2">
      <c r="A120" s="20"/>
      <c r="B120" s="20"/>
      <c r="C120" s="20"/>
      <c r="D120" s="20"/>
      <c r="E120" s="20"/>
      <c r="F120" s="20"/>
      <c r="G120" s="20"/>
      <c r="H120" s="20"/>
      <c r="I120" s="54" t="s">
        <v>1451</v>
      </c>
      <c r="J120" s="55"/>
      <c r="K120" s="55">
        <v>-11.3</v>
      </c>
    </row>
    <row r="121" spans="1:11" x14ac:dyDescent="0.2">
      <c r="A121" s="20"/>
      <c r="B121" s="20"/>
      <c r="C121" s="20"/>
      <c r="D121" s="20"/>
      <c r="E121" s="20"/>
      <c r="F121" s="20"/>
      <c r="G121" s="20"/>
      <c r="H121" s="20"/>
      <c r="I121" s="54" t="s">
        <v>22</v>
      </c>
      <c r="J121" s="55"/>
      <c r="K121" s="55">
        <v>20.6</v>
      </c>
    </row>
    <row r="122" spans="1:11" x14ac:dyDescent="0.2">
      <c r="A122" s="20"/>
      <c r="B122" s="20"/>
      <c r="C122" s="20"/>
      <c r="D122" s="20"/>
      <c r="E122" s="20"/>
      <c r="F122" s="20"/>
      <c r="G122" s="20"/>
      <c r="H122" s="20"/>
      <c r="I122" s="54" t="s">
        <v>22</v>
      </c>
      <c r="J122" s="55"/>
      <c r="K122" s="55">
        <v>3.3</v>
      </c>
    </row>
    <row r="123" spans="1:11" x14ac:dyDescent="0.2">
      <c r="A123" s="20"/>
      <c r="B123" s="20"/>
      <c r="C123" s="20"/>
      <c r="D123" s="20"/>
      <c r="E123" s="20"/>
      <c r="F123" s="20"/>
      <c r="G123" s="20"/>
      <c r="H123" s="20"/>
      <c r="I123" s="54" t="s">
        <v>22</v>
      </c>
      <c r="J123" s="55"/>
      <c r="K123" s="55">
        <v>20.6</v>
      </c>
    </row>
    <row r="124" spans="1:11" x14ac:dyDescent="0.2">
      <c r="A124" s="20"/>
      <c r="B124" s="20"/>
      <c r="C124" s="20"/>
      <c r="D124" s="20"/>
      <c r="E124" s="20"/>
      <c r="F124" s="20"/>
      <c r="G124" s="20"/>
      <c r="H124" s="20"/>
      <c r="I124" s="54" t="s">
        <v>247</v>
      </c>
      <c r="J124" s="55"/>
      <c r="K124" s="55">
        <v>-36.9</v>
      </c>
    </row>
    <row r="125" spans="1:11" x14ac:dyDescent="0.2">
      <c r="A125" s="20"/>
      <c r="B125" s="20"/>
      <c r="C125" s="20"/>
      <c r="D125" s="20"/>
      <c r="E125" s="20"/>
      <c r="F125" s="20"/>
      <c r="G125" s="20"/>
      <c r="H125" s="20"/>
      <c r="I125" s="54" t="s">
        <v>115</v>
      </c>
      <c r="J125" s="55"/>
      <c r="K125" s="55">
        <v>97.8</v>
      </c>
    </row>
    <row r="126" spans="1:11" x14ac:dyDescent="0.2">
      <c r="A126" s="20"/>
      <c r="B126" s="20"/>
      <c r="C126" s="20"/>
      <c r="D126" s="20"/>
      <c r="E126" s="20"/>
      <c r="F126" s="20"/>
      <c r="G126" s="20"/>
      <c r="H126" s="20"/>
      <c r="I126" s="54" t="s">
        <v>115</v>
      </c>
      <c r="J126" s="55"/>
      <c r="K126" s="55">
        <v>-77.599999999999994</v>
      </c>
    </row>
    <row r="127" spans="1:11" x14ac:dyDescent="0.2">
      <c r="A127" s="20"/>
      <c r="B127" s="20"/>
      <c r="C127" s="20"/>
      <c r="D127" s="20"/>
      <c r="E127" s="20"/>
      <c r="F127" s="20"/>
      <c r="G127" s="20"/>
      <c r="H127" s="20"/>
      <c r="I127" s="54" t="s">
        <v>115</v>
      </c>
      <c r="J127" s="55"/>
      <c r="K127" s="55">
        <v>-77.599999999999994</v>
      </c>
    </row>
    <row r="128" spans="1:11" x14ac:dyDescent="0.2">
      <c r="A128" s="20"/>
      <c r="B128" s="20"/>
      <c r="C128" s="20"/>
      <c r="D128" s="20"/>
      <c r="E128" s="20"/>
      <c r="F128" s="20"/>
      <c r="G128" s="20"/>
      <c r="H128" s="20"/>
      <c r="I128" s="54" t="s">
        <v>118</v>
      </c>
      <c r="J128" s="55"/>
      <c r="K128" s="55">
        <v>83.3</v>
      </c>
    </row>
    <row r="129" spans="1:11" x14ac:dyDescent="0.2">
      <c r="A129" s="20"/>
      <c r="B129" s="20"/>
      <c r="C129" s="20"/>
      <c r="D129" s="20"/>
      <c r="E129" s="20"/>
      <c r="F129" s="20"/>
      <c r="G129" s="20"/>
      <c r="H129" s="20"/>
      <c r="I129" s="54" t="s">
        <v>118</v>
      </c>
      <c r="J129" s="55"/>
      <c r="K129" s="55">
        <v>35.9</v>
      </c>
    </row>
    <row r="130" spans="1:11" x14ac:dyDescent="0.2">
      <c r="A130" s="20"/>
      <c r="B130" s="20"/>
      <c r="C130" s="20"/>
      <c r="D130" s="20"/>
      <c r="E130" s="20"/>
      <c r="F130" s="20"/>
      <c r="G130" s="20"/>
      <c r="H130" s="20"/>
      <c r="I130" s="54" t="s">
        <v>118</v>
      </c>
      <c r="J130" s="55"/>
      <c r="K130" s="55">
        <v>35.9</v>
      </c>
    </row>
    <row r="131" spans="1:11" x14ac:dyDescent="0.2">
      <c r="A131" s="20"/>
      <c r="B131" s="20"/>
      <c r="C131" s="20"/>
      <c r="D131" s="20"/>
      <c r="E131" s="20"/>
      <c r="F131" s="20"/>
      <c r="G131" s="20"/>
      <c r="H131" s="20"/>
      <c r="I131" s="54" t="s">
        <v>193</v>
      </c>
      <c r="J131" s="55"/>
      <c r="K131" s="55">
        <v>12.6</v>
      </c>
    </row>
    <row r="132" spans="1:11" x14ac:dyDescent="0.2">
      <c r="A132" s="20"/>
      <c r="B132" s="20"/>
      <c r="C132" s="20"/>
      <c r="D132" s="20"/>
      <c r="E132" s="20"/>
      <c r="F132" s="20"/>
      <c r="G132" s="20"/>
      <c r="H132" s="20"/>
      <c r="I132" s="54" t="s">
        <v>193</v>
      </c>
      <c r="J132" s="55"/>
      <c r="K132" s="55">
        <v>-0.2</v>
      </c>
    </row>
    <row r="133" spans="1:11" x14ac:dyDescent="0.2">
      <c r="A133" s="20"/>
      <c r="B133" s="20"/>
      <c r="C133" s="20"/>
      <c r="D133" s="20"/>
      <c r="E133" s="20"/>
      <c r="F133" s="20"/>
      <c r="G133" s="20"/>
      <c r="H133" s="20"/>
      <c r="I133" s="54" t="s">
        <v>379</v>
      </c>
      <c r="J133" s="55"/>
      <c r="K133" s="55">
        <v>91.7</v>
      </c>
    </row>
    <row r="134" spans="1:11" x14ac:dyDescent="0.2">
      <c r="A134" s="20"/>
      <c r="B134" s="20"/>
      <c r="C134" s="20"/>
      <c r="D134" s="20"/>
      <c r="E134" s="20"/>
      <c r="F134" s="20"/>
      <c r="G134" s="20"/>
      <c r="H134" s="20"/>
      <c r="I134" s="54" t="s">
        <v>382</v>
      </c>
      <c r="J134" s="55"/>
      <c r="K134" s="55">
        <v>-139.80000000000001</v>
      </c>
    </row>
    <row r="135" spans="1:11" x14ac:dyDescent="0.2">
      <c r="A135" s="20"/>
      <c r="B135" s="20"/>
      <c r="C135" s="20"/>
      <c r="D135" s="20"/>
      <c r="E135" s="20"/>
      <c r="F135" s="20"/>
      <c r="G135" s="20"/>
      <c r="H135" s="20"/>
      <c r="I135" s="54" t="s">
        <v>436</v>
      </c>
      <c r="J135" s="55"/>
      <c r="K135" s="55">
        <v>73.599999999999994</v>
      </c>
    </row>
    <row r="136" spans="1:11" x14ac:dyDescent="0.2">
      <c r="A136" s="20"/>
      <c r="B136" s="20"/>
      <c r="C136" s="20"/>
      <c r="D136" s="20"/>
      <c r="E136" s="20"/>
      <c r="F136" s="20"/>
      <c r="G136" s="20"/>
      <c r="H136" s="20"/>
      <c r="I136" s="54" t="s">
        <v>463</v>
      </c>
      <c r="J136" s="55"/>
      <c r="K136" s="55">
        <v>37.1</v>
      </c>
    </row>
    <row r="137" spans="1:11" x14ac:dyDescent="0.2">
      <c r="A137" s="20"/>
      <c r="B137" s="20"/>
      <c r="C137" s="20"/>
      <c r="D137" s="20"/>
      <c r="E137" s="20"/>
      <c r="F137" s="20"/>
      <c r="G137" s="20"/>
      <c r="H137" s="20"/>
      <c r="I137" s="54" t="s">
        <v>487</v>
      </c>
      <c r="J137" s="55"/>
      <c r="K137" s="55">
        <v>107.2</v>
      </c>
    </row>
    <row r="138" spans="1:11" x14ac:dyDescent="0.2">
      <c r="A138" s="20"/>
      <c r="B138" s="20"/>
      <c r="C138" s="20"/>
      <c r="D138" s="20"/>
      <c r="E138" s="20"/>
      <c r="F138" s="20"/>
      <c r="G138" s="20"/>
      <c r="H138" s="20"/>
      <c r="I138" s="54" t="s">
        <v>544</v>
      </c>
      <c r="J138" s="55"/>
      <c r="K138" s="55">
        <v>103.1</v>
      </c>
    </row>
    <row r="139" spans="1:11" x14ac:dyDescent="0.2">
      <c r="A139" s="20"/>
      <c r="B139" s="20"/>
      <c r="C139" s="20"/>
      <c r="D139" s="20"/>
      <c r="E139" s="20"/>
      <c r="F139" s="20"/>
      <c r="G139" s="20"/>
      <c r="H139" s="20"/>
      <c r="I139" s="54" t="s">
        <v>580</v>
      </c>
      <c r="J139" s="55"/>
      <c r="K139" s="55">
        <v>80.2</v>
      </c>
    </row>
    <row r="140" spans="1:11" x14ac:dyDescent="0.2">
      <c r="A140" s="20"/>
      <c r="B140" s="20"/>
      <c r="C140" s="20"/>
      <c r="D140" s="20"/>
      <c r="E140" s="20"/>
      <c r="F140" s="20"/>
      <c r="G140" s="20"/>
      <c r="H140" s="20"/>
      <c r="I140" s="54" t="s">
        <v>250</v>
      </c>
      <c r="J140" s="55"/>
      <c r="K140" s="55">
        <v>-41.2</v>
      </c>
    </row>
    <row r="141" spans="1:11" x14ac:dyDescent="0.2">
      <c r="A141" s="20"/>
      <c r="B141" s="20"/>
      <c r="C141" s="20"/>
      <c r="D141" s="20"/>
      <c r="E141" s="20"/>
      <c r="F141" s="20"/>
      <c r="G141" s="20"/>
      <c r="H141" s="20"/>
      <c r="I141" s="54" t="s">
        <v>631</v>
      </c>
      <c r="J141" s="55"/>
      <c r="K141" s="55">
        <v>59.2</v>
      </c>
    </row>
    <row r="142" spans="1:11" x14ac:dyDescent="0.2">
      <c r="A142" s="20"/>
      <c r="B142" s="20"/>
      <c r="C142" s="20"/>
      <c r="D142" s="20"/>
      <c r="E142" s="20"/>
      <c r="F142" s="20"/>
      <c r="G142" s="20"/>
      <c r="H142" s="20"/>
      <c r="I142" s="54" t="s">
        <v>253</v>
      </c>
      <c r="J142" s="55"/>
      <c r="K142" s="55">
        <v>-127.3</v>
      </c>
    </row>
    <row r="143" spans="1:11" x14ac:dyDescent="0.2">
      <c r="A143" s="20"/>
      <c r="B143" s="20"/>
      <c r="C143" s="20"/>
      <c r="D143" s="20"/>
      <c r="E143" s="20"/>
      <c r="F143" s="20"/>
      <c r="G143" s="20"/>
      <c r="H143" s="20"/>
      <c r="I143" s="54" t="s">
        <v>256</v>
      </c>
      <c r="J143" s="55"/>
      <c r="K143" s="55">
        <v>7.6</v>
      </c>
    </row>
    <row r="144" spans="1:11" x14ac:dyDescent="0.2">
      <c r="A144" s="20"/>
      <c r="B144" s="20"/>
      <c r="C144" s="20"/>
      <c r="D144" s="20"/>
      <c r="E144" s="20"/>
      <c r="F144" s="20"/>
      <c r="G144" s="20"/>
      <c r="H144" s="20"/>
      <c r="I144" s="54" t="s">
        <v>259</v>
      </c>
      <c r="J144" s="55"/>
      <c r="K144" s="55">
        <v>22</v>
      </c>
    </row>
    <row r="145" spans="1:11" x14ac:dyDescent="0.2">
      <c r="A145" s="20"/>
      <c r="B145" s="20"/>
      <c r="C145" s="20"/>
      <c r="D145" s="20"/>
      <c r="E145" s="20"/>
      <c r="F145" s="20"/>
      <c r="G145" s="20"/>
      <c r="H145" s="20"/>
      <c r="I145" s="54" t="s">
        <v>262</v>
      </c>
      <c r="J145" s="55"/>
      <c r="K145" s="55">
        <v>-64.599999999999994</v>
      </c>
    </row>
    <row r="146" spans="1:11" x14ac:dyDescent="0.2">
      <c r="A146" s="20"/>
      <c r="B146" s="20"/>
      <c r="C146" s="20"/>
      <c r="D146" s="20"/>
      <c r="E146" s="20"/>
      <c r="F146" s="20"/>
      <c r="G146" s="20"/>
      <c r="H146" s="20"/>
      <c r="I146" s="54" t="s">
        <v>265</v>
      </c>
      <c r="J146" s="55"/>
      <c r="K146" s="55">
        <v>-125.2</v>
      </c>
    </row>
    <row r="147" spans="1:11" x14ac:dyDescent="0.2">
      <c r="A147" s="20"/>
      <c r="B147" s="20"/>
      <c r="C147" s="20"/>
      <c r="D147" s="20"/>
      <c r="E147" s="20"/>
      <c r="F147" s="20"/>
      <c r="G147" s="20"/>
      <c r="H147" s="20"/>
      <c r="I147" s="54" t="s">
        <v>268</v>
      </c>
      <c r="J147" s="55"/>
      <c r="K147" s="55">
        <v>-2.1</v>
      </c>
    </row>
    <row r="148" spans="1:11" x14ac:dyDescent="0.2">
      <c r="A148" s="20"/>
      <c r="B148" s="20"/>
      <c r="C148" s="20"/>
      <c r="D148" s="20"/>
      <c r="E148" s="20"/>
      <c r="F148" s="20"/>
      <c r="G148" s="20"/>
      <c r="H148" s="20"/>
      <c r="I148" s="54" t="s">
        <v>766</v>
      </c>
      <c r="J148" s="55"/>
      <c r="K148" s="55">
        <v>-54.4</v>
      </c>
    </row>
    <row r="149" spans="1:11" x14ac:dyDescent="0.2">
      <c r="A149" s="20"/>
      <c r="B149" s="20"/>
      <c r="C149" s="20"/>
      <c r="D149" s="20"/>
      <c r="E149" s="20"/>
      <c r="F149" s="20"/>
      <c r="G149" s="20"/>
      <c r="H149" s="20"/>
      <c r="I149" s="54" t="s">
        <v>814</v>
      </c>
      <c r="J149" s="55"/>
      <c r="K149" s="55">
        <v>55.2</v>
      </c>
    </row>
    <row r="150" spans="1:11" x14ac:dyDescent="0.2">
      <c r="A150" s="20"/>
      <c r="B150" s="20"/>
      <c r="C150" s="20"/>
      <c r="D150" s="20"/>
      <c r="E150" s="20"/>
      <c r="F150" s="20"/>
      <c r="G150" s="20"/>
      <c r="H150" s="20"/>
      <c r="I150" s="54" t="s">
        <v>817</v>
      </c>
      <c r="J150" s="55"/>
      <c r="K150" s="55">
        <v>84.2</v>
      </c>
    </row>
    <row r="151" spans="1:11" x14ac:dyDescent="0.2">
      <c r="A151" s="20"/>
      <c r="B151" s="20"/>
      <c r="C151" s="20"/>
      <c r="D151" s="20"/>
      <c r="E151" s="20"/>
      <c r="F151" s="20"/>
      <c r="G151" s="20"/>
      <c r="H151" s="20"/>
      <c r="I151" s="54" t="s">
        <v>1201</v>
      </c>
      <c r="J151" s="55"/>
      <c r="K151" s="55">
        <v>-103.5</v>
      </c>
    </row>
    <row r="152" spans="1:11" x14ac:dyDescent="0.2">
      <c r="A152" s="20"/>
      <c r="B152" s="20"/>
      <c r="C152" s="20"/>
      <c r="D152" s="20"/>
      <c r="E152" s="20"/>
      <c r="F152" s="20"/>
      <c r="G152" s="20"/>
      <c r="H152" s="20"/>
      <c r="I152" s="54" t="s">
        <v>1222</v>
      </c>
      <c r="J152" s="55"/>
      <c r="K152" s="55">
        <v>-25.2</v>
      </c>
    </row>
    <row r="153" spans="1:11" x14ac:dyDescent="0.2">
      <c r="A153" s="20"/>
      <c r="B153" s="20"/>
      <c r="C153" s="20"/>
      <c r="D153" s="20"/>
      <c r="E153" s="20"/>
      <c r="F153" s="20"/>
      <c r="G153" s="20"/>
      <c r="H153" s="20"/>
      <c r="I153" s="54" t="s">
        <v>1312</v>
      </c>
      <c r="J153" s="55"/>
      <c r="K153" s="55">
        <v>-124.3</v>
      </c>
    </row>
    <row r="154" spans="1:11" x14ac:dyDescent="0.2">
      <c r="A154" s="20"/>
      <c r="B154" s="20"/>
      <c r="C154" s="20"/>
      <c r="D154" s="20"/>
      <c r="E154" s="20"/>
      <c r="F154" s="20"/>
      <c r="G154" s="20"/>
      <c r="H154" s="20"/>
      <c r="I154" s="54" t="s">
        <v>1381</v>
      </c>
      <c r="J154" s="55"/>
      <c r="K154" s="55">
        <v>63.5</v>
      </c>
    </row>
    <row r="155" spans="1:11" x14ac:dyDescent="0.2">
      <c r="A155" s="20"/>
      <c r="B155" s="20"/>
      <c r="C155" s="20"/>
      <c r="D155" s="20"/>
      <c r="E155" s="20"/>
      <c r="F155" s="20"/>
      <c r="G155" s="20"/>
      <c r="H155" s="20"/>
      <c r="I155" s="54" t="s">
        <v>1417</v>
      </c>
      <c r="J155" s="55"/>
      <c r="K155" s="55">
        <v>-25.2</v>
      </c>
    </row>
    <row r="156" spans="1:11" x14ac:dyDescent="0.2">
      <c r="A156" s="20"/>
      <c r="B156" s="20"/>
      <c r="C156" s="20"/>
      <c r="D156" s="20"/>
      <c r="E156" s="20"/>
      <c r="F156" s="20"/>
      <c r="G156" s="20"/>
      <c r="H156" s="20"/>
      <c r="I156" s="54" t="s">
        <v>46</v>
      </c>
      <c r="J156" s="55"/>
      <c r="K156" s="55">
        <v>-26.3</v>
      </c>
    </row>
    <row r="157" spans="1:11" x14ac:dyDescent="0.2">
      <c r="A157" s="20"/>
      <c r="B157" s="20"/>
      <c r="C157" s="20"/>
      <c r="D157" s="20"/>
      <c r="E157" s="20"/>
      <c r="F157" s="20"/>
      <c r="G157" s="20"/>
      <c r="H157" s="20"/>
      <c r="I157" s="54" t="s">
        <v>46</v>
      </c>
      <c r="J157" s="55"/>
      <c r="K157" s="55">
        <v>39.700000000000003</v>
      </c>
    </row>
    <row r="158" spans="1:11" x14ac:dyDescent="0.2">
      <c r="A158" s="20"/>
      <c r="B158" s="20"/>
      <c r="C158" s="20"/>
      <c r="D158" s="20"/>
      <c r="E158" s="20"/>
      <c r="F158" s="20"/>
      <c r="G158" s="20"/>
      <c r="H158" s="20"/>
      <c r="I158" s="54" t="s">
        <v>124</v>
      </c>
      <c r="J158" s="55"/>
      <c r="K158" s="55">
        <v>52.4</v>
      </c>
    </row>
    <row r="159" spans="1:11" x14ac:dyDescent="0.2">
      <c r="A159" s="20"/>
      <c r="B159" s="20"/>
      <c r="C159" s="20"/>
      <c r="D159" s="20"/>
      <c r="E159" s="20"/>
      <c r="F159" s="20"/>
      <c r="G159" s="20"/>
      <c r="H159" s="20"/>
      <c r="I159" s="54" t="s">
        <v>124</v>
      </c>
      <c r="J159" s="55"/>
      <c r="K159" s="55">
        <v>11.1</v>
      </c>
    </row>
    <row r="160" spans="1:11" x14ac:dyDescent="0.2">
      <c r="A160" s="20"/>
      <c r="B160" s="20"/>
      <c r="C160" s="20"/>
      <c r="D160" s="20"/>
      <c r="E160" s="20"/>
      <c r="F160" s="20"/>
      <c r="G160" s="20"/>
      <c r="H160" s="20"/>
      <c r="I160" s="54" t="s">
        <v>124</v>
      </c>
      <c r="J160" s="55"/>
      <c r="K160" s="55">
        <v>11.1</v>
      </c>
    </row>
    <row r="161" spans="1:11" x14ac:dyDescent="0.2">
      <c r="A161" s="20"/>
      <c r="B161" s="20"/>
      <c r="C161" s="20"/>
      <c r="D161" s="20"/>
      <c r="E161" s="20"/>
      <c r="F161" s="20"/>
      <c r="G161" s="20"/>
      <c r="H161" s="20"/>
      <c r="I161" s="54" t="s">
        <v>213</v>
      </c>
      <c r="J161" s="55"/>
      <c r="K161" s="55">
        <v>85.3</v>
      </c>
    </row>
    <row r="162" spans="1:11" x14ac:dyDescent="0.2">
      <c r="A162" s="20"/>
      <c r="B162" s="20"/>
      <c r="C162" s="20"/>
      <c r="D162" s="20"/>
      <c r="E162" s="20"/>
      <c r="F162" s="20"/>
      <c r="G162" s="20"/>
      <c r="H162" s="20"/>
      <c r="I162" s="54" t="s">
        <v>130</v>
      </c>
      <c r="J162" s="55"/>
      <c r="K162" s="55">
        <v>87</v>
      </c>
    </row>
    <row r="163" spans="1:11" x14ac:dyDescent="0.2">
      <c r="A163" s="20"/>
      <c r="B163" s="20"/>
      <c r="C163" s="20"/>
      <c r="D163" s="20"/>
      <c r="E163" s="20"/>
      <c r="F163" s="20"/>
      <c r="G163" s="20"/>
      <c r="H163" s="20"/>
      <c r="I163" s="54" t="s">
        <v>130</v>
      </c>
      <c r="J163" s="55"/>
      <c r="K163" s="55">
        <v>8.1</v>
      </c>
    </row>
    <row r="164" spans="1:11" x14ac:dyDescent="0.2">
      <c r="A164" s="20"/>
      <c r="B164" s="20"/>
      <c r="C164" s="20"/>
      <c r="D164" s="20"/>
      <c r="E164" s="20"/>
      <c r="F164" s="20"/>
      <c r="G164" s="20"/>
      <c r="H164" s="20"/>
      <c r="I164" s="54" t="s">
        <v>130</v>
      </c>
      <c r="J164" s="55"/>
      <c r="K164" s="55">
        <v>8.1</v>
      </c>
    </row>
    <row r="165" spans="1:11" x14ac:dyDescent="0.2">
      <c r="A165" s="20"/>
      <c r="B165" s="20"/>
      <c r="C165" s="20"/>
      <c r="D165" s="20"/>
      <c r="E165" s="20"/>
      <c r="F165" s="20"/>
      <c r="G165" s="20"/>
      <c r="H165" s="20"/>
      <c r="I165" s="54" t="s">
        <v>219</v>
      </c>
      <c r="J165" s="55"/>
      <c r="K165" s="55">
        <v>39.9</v>
      </c>
    </row>
    <row r="166" spans="1:11" x14ac:dyDescent="0.2">
      <c r="A166" s="20"/>
      <c r="B166" s="20"/>
      <c r="C166" s="20"/>
      <c r="D166" s="20"/>
      <c r="E166" s="20"/>
      <c r="F166" s="20"/>
      <c r="G166" s="20"/>
      <c r="H166" s="20"/>
      <c r="I166" s="54" t="s">
        <v>136</v>
      </c>
      <c r="J166" s="55"/>
      <c r="K166" s="55">
        <v>54.9</v>
      </c>
    </row>
    <row r="167" spans="1:11" x14ac:dyDescent="0.2">
      <c r="A167" s="20"/>
      <c r="B167" s="20"/>
      <c r="C167" s="20"/>
      <c r="D167" s="20"/>
      <c r="E167" s="20"/>
      <c r="F167" s="20"/>
      <c r="G167" s="20"/>
      <c r="H167" s="20"/>
      <c r="I167" s="54" t="s">
        <v>136</v>
      </c>
      <c r="J167" s="55"/>
      <c r="K167" s="55">
        <v>0.3</v>
      </c>
    </row>
    <row r="168" spans="1:11" x14ac:dyDescent="0.2">
      <c r="A168" s="20"/>
      <c r="B168" s="20"/>
      <c r="C168" s="20"/>
      <c r="D168" s="20"/>
      <c r="E168" s="20"/>
      <c r="F168" s="20"/>
      <c r="G168" s="20"/>
      <c r="H168" s="20"/>
      <c r="I168" s="54" t="s">
        <v>136</v>
      </c>
      <c r="J168" s="55"/>
      <c r="K168" s="55">
        <v>0.3</v>
      </c>
    </row>
    <row r="169" spans="1:11" x14ac:dyDescent="0.2">
      <c r="A169" s="20"/>
      <c r="B169" s="20"/>
      <c r="C169" s="20"/>
      <c r="D169" s="20"/>
      <c r="E169" s="20"/>
      <c r="F169" s="20"/>
      <c r="G169" s="20"/>
      <c r="H169" s="20"/>
      <c r="I169" s="54" t="s">
        <v>139</v>
      </c>
      <c r="J169" s="55"/>
      <c r="K169" s="55">
        <v>52.2</v>
      </c>
    </row>
    <row r="170" spans="1:11" x14ac:dyDescent="0.2">
      <c r="A170" s="20"/>
      <c r="B170" s="20"/>
      <c r="C170" s="20"/>
      <c r="D170" s="20"/>
      <c r="E170" s="20"/>
      <c r="F170" s="20"/>
      <c r="G170" s="20"/>
      <c r="H170" s="20"/>
      <c r="I170" s="54" t="s">
        <v>139</v>
      </c>
      <c r="J170" s="55"/>
      <c r="K170" s="55">
        <v>0.5</v>
      </c>
    </row>
    <row r="171" spans="1:11" x14ac:dyDescent="0.2">
      <c r="A171" s="20"/>
      <c r="B171" s="20"/>
      <c r="C171" s="20"/>
      <c r="D171" s="20"/>
      <c r="E171" s="20"/>
      <c r="F171" s="20"/>
      <c r="G171" s="20"/>
      <c r="H171" s="20"/>
      <c r="I171" s="54" t="s">
        <v>139</v>
      </c>
      <c r="J171" s="55"/>
      <c r="K171" s="55">
        <v>0.5</v>
      </c>
    </row>
    <row r="172" spans="1:11" x14ac:dyDescent="0.2">
      <c r="A172" s="20"/>
      <c r="B172" s="20"/>
      <c r="C172" s="20"/>
      <c r="D172" s="20"/>
      <c r="E172" s="20"/>
      <c r="F172" s="20"/>
      <c r="G172" s="20"/>
      <c r="H172" s="20"/>
      <c r="I172" s="54" t="s">
        <v>196</v>
      </c>
      <c r="J172" s="55"/>
      <c r="K172" s="55">
        <v>35</v>
      </c>
    </row>
    <row r="173" spans="1:11" x14ac:dyDescent="0.2">
      <c r="A173" s="20"/>
      <c r="B173" s="20"/>
      <c r="C173" s="20"/>
      <c r="D173" s="20"/>
      <c r="E173" s="20"/>
      <c r="F173" s="20"/>
      <c r="G173" s="20"/>
      <c r="H173" s="20"/>
      <c r="I173" s="54" t="s">
        <v>49</v>
      </c>
      <c r="J173" s="55"/>
      <c r="K173" s="55">
        <v>84</v>
      </c>
    </row>
    <row r="174" spans="1:11" x14ac:dyDescent="0.2">
      <c r="A174" s="20"/>
      <c r="B174" s="20"/>
      <c r="C174" s="20"/>
      <c r="D174" s="20"/>
      <c r="E174" s="20"/>
      <c r="F174" s="20"/>
      <c r="G174" s="20"/>
      <c r="H174" s="20"/>
      <c r="I174" s="54" t="s">
        <v>49</v>
      </c>
      <c r="J174" s="55"/>
      <c r="K174" s="55">
        <v>42.2</v>
      </c>
    </row>
    <row r="175" spans="1:11" x14ac:dyDescent="0.2">
      <c r="A175" s="20"/>
      <c r="B175" s="20"/>
      <c r="C175" s="20"/>
      <c r="D175" s="20"/>
      <c r="E175" s="20"/>
      <c r="F175" s="20"/>
      <c r="G175" s="20"/>
      <c r="H175" s="20"/>
      <c r="I175" s="54" t="s">
        <v>49</v>
      </c>
      <c r="J175" s="55"/>
      <c r="K175" s="55">
        <v>84</v>
      </c>
    </row>
    <row r="176" spans="1:11" x14ac:dyDescent="0.2">
      <c r="A176" s="20"/>
      <c r="B176" s="20"/>
      <c r="C176" s="20"/>
      <c r="D176" s="20"/>
      <c r="E176" s="20"/>
      <c r="F176" s="20"/>
      <c r="G176" s="20"/>
      <c r="H176" s="20"/>
      <c r="I176" s="54" t="s">
        <v>201</v>
      </c>
      <c r="J176" s="55"/>
      <c r="K176" s="55">
        <v>33.299999999999997</v>
      </c>
    </row>
    <row r="177" spans="1:11" x14ac:dyDescent="0.2">
      <c r="A177" s="20"/>
      <c r="B177" s="20"/>
      <c r="C177" s="20"/>
      <c r="D177" s="20"/>
      <c r="E177" s="20"/>
      <c r="F177" s="20"/>
      <c r="G177" s="20"/>
      <c r="H177" s="20"/>
      <c r="I177" s="54" t="s">
        <v>157</v>
      </c>
      <c r="J177" s="55"/>
      <c r="K177" s="55">
        <v>-12.2</v>
      </c>
    </row>
    <row r="178" spans="1:11" x14ac:dyDescent="0.2">
      <c r="A178" s="20"/>
      <c r="B178" s="20"/>
      <c r="C178" s="20"/>
      <c r="D178" s="20"/>
      <c r="E178" s="20"/>
      <c r="F178" s="20"/>
      <c r="G178" s="20"/>
      <c r="H178" s="20"/>
      <c r="I178" s="54" t="s">
        <v>157</v>
      </c>
      <c r="J178" s="55"/>
      <c r="K178" s="55">
        <v>-82.9</v>
      </c>
    </row>
    <row r="179" spans="1:11" x14ac:dyDescent="0.2">
      <c r="A179" s="20"/>
      <c r="B179" s="20"/>
      <c r="C179" s="20"/>
      <c r="D179" s="20"/>
      <c r="E179" s="20"/>
      <c r="F179" s="20"/>
      <c r="G179" s="20"/>
      <c r="H179" s="20"/>
      <c r="I179" s="54" t="s">
        <v>157</v>
      </c>
      <c r="J179" s="55"/>
      <c r="K179" s="55">
        <v>-82.9</v>
      </c>
    </row>
    <row r="180" spans="1:11" x14ac:dyDescent="0.2">
      <c r="A180" s="20"/>
      <c r="B180" s="20"/>
      <c r="C180" s="20"/>
      <c r="D180" s="20"/>
      <c r="E180" s="20"/>
      <c r="F180" s="20"/>
      <c r="G180" s="20"/>
      <c r="H180" s="20"/>
      <c r="I180" s="54" t="s">
        <v>52</v>
      </c>
      <c r="J180" s="55"/>
      <c r="K180" s="55">
        <v>7.6</v>
      </c>
    </row>
    <row r="181" spans="1:11" x14ac:dyDescent="0.2">
      <c r="A181" s="20"/>
      <c r="B181" s="20"/>
      <c r="C181" s="20"/>
      <c r="D181" s="20"/>
      <c r="E181" s="20"/>
      <c r="F181" s="20"/>
      <c r="G181" s="20"/>
      <c r="H181" s="20"/>
      <c r="I181" s="54" t="s">
        <v>52</v>
      </c>
      <c r="J181" s="55"/>
      <c r="K181" s="55">
        <v>-53.6</v>
      </c>
    </row>
    <row r="182" spans="1:11" x14ac:dyDescent="0.2">
      <c r="A182" s="20"/>
      <c r="B182" s="20"/>
      <c r="C182" s="20"/>
      <c r="D182" s="20"/>
      <c r="E182" s="20"/>
      <c r="F182" s="20"/>
      <c r="G182" s="20"/>
      <c r="H182" s="20"/>
      <c r="I182" s="54" t="s">
        <v>52</v>
      </c>
      <c r="J182" s="55"/>
      <c r="K182" s="55">
        <v>-53.6</v>
      </c>
    </row>
    <row r="183" spans="1:11" x14ac:dyDescent="0.2">
      <c r="A183" s="20"/>
      <c r="B183" s="20"/>
      <c r="C183" s="20"/>
      <c r="D183" s="20"/>
      <c r="E183" s="20"/>
      <c r="F183" s="20"/>
      <c r="G183" s="20"/>
      <c r="H183" s="20"/>
      <c r="I183" s="54" t="s">
        <v>204</v>
      </c>
      <c r="J183" s="55"/>
      <c r="K183" s="55">
        <v>-68</v>
      </c>
    </row>
    <row r="184" spans="1:11" x14ac:dyDescent="0.2">
      <c r="A184" s="20"/>
      <c r="B184" s="20"/>
      <c r="C184" s="20"/>
      <c r="D184" s="20"/>
      <c r="E184" s="20"/>
      <c r="F184" s="20"/>
      <c r="G184" s="20"/>
      <c r="H184" s="20"/>
      <c r="I184" s="54" t="s">
        <v>160</v>
      </c>
      <c r="J184" s="55"/>
      <c r="K184" s="55">
        <v>64.5</v>
      </c>
    </row>
    <row r="185" spans="1:11" x14ac:dyDescent="0.2">
      <c r="A185" s="20"/>
      <c r="B185" s="20"/>
      <c r="C185" s="20"/>
      <c r="D185" s="20"/>
      <c r="E185" s="20"/>
      <c r="F185" s="20"/>
      <c r="G185" s="20"/>
      <c r="H185" s="20"/>
      <c r="I185" s="54" t="s">
        <v>160</v>
      </c>
      <c r="J185" s="55"/>
      <c r="K185" s="55">
        <v>-107.9</v>
      </c>
    </row>
    <row r="186" spans="1:11" x14ac:dyDescent="0.2">
      <c r="A186" s="20"/>
      <c r="B186" s="20"/>
      <c r="C186" s="20"/>
      <c r="D186" s="20"/>
      <c r="E186" s="20"/>
      <c r="F186" s="20"/>
      <c r="G186" s="20"/>
      <c r="H186" s="20"/>
      <c r="I186" s="54" t="s">
        <v>160</v>
      </c>
      <c r="J186" s="55"/>
      <c r="K186" s="55">
        <v>-107.9</v>
      </c>
    </row>
    <row r="187" spans="1:11" x14ac:dyDescent="0.2">
      <c r="A187" s="20"/>
      <c r="B187" s="20"/>
      <c r="C187" s="20"/>
      <c r="D187" s="20"/>
      <c r="E187" s="20"/>
      <c r="F187" s="20"/>
      <c r="G187" s="20"/>
      <c r="H187" s="20"/>
      <c r="I187" s="54" t="s">
        <v>163</v>
      </c>
      <c r="J187" s="55"/>
      <c r="K187" s="55">
        <v>72.8</v>
      </c>
    </row>
    <row r="188" spans="1:11" x14ac:dyDescent="0.2">
      <c r="A188" s="20"/>
      <c r="B188" s="20"/>
      <c r="C188" s="20"/>
      <c r="D188" s="20"/>
      <c r="E188" s="20"/>
      <c r="F188" s="20"/>
      <c r="G188" s="20"/>
      <c r="H188" s="20"/>
      <c r="I188" s="54" t="s">
        <v>163</v>
      </c>
      <c r="J188" s="55"/>
      <c r="K188" s="55">
        <v>28.5</v>
      </c>
    </row>
    <row r="189" spans="1:11" x14ac:dyDescent="0.2">
      <c r="A189" s="20"/>
      <c r="B189" s="20"/>
      <c r="C189" s="20"/>
      <c r="D189" s="20"/>
      <c r="E189" s="20"/>
      <c r="F189" s="20"/>
      <c r="G189" s="20"/>
      <c r="H189" s="20"/>
      <c r="I189" s="54" t="s">
        <v>163</v>
      </c>
      <c r="J189" s="55"/>
      <c r="K189" s="55">
        <v>28.5</v>
      </c>
    </row>
    <row r="190" spans="1:11" x14ac:dyDescent="0.2">
      <c r="A190" s="20"/>
      <c r="B190" s="20"/>
      <c r="C190" s="20"/>
      <c r="D190" s="20"/>
      <c r="E190" s="20"/>
      <c r="F190" s="20"/>
      <c r="G190" s="20"/>
      <c r="H190" s="20"/>
      <c r="I190" s="54" t="s">
        <v>166</v>
      </c>
      <c r="J190" s="55"/>
      <c r="K190" s="55">
        <v>41.4</v>
      </c>
    </row>
    <row r="191" spans="1:11" x14ac:dyDescent="0.2">
      <c r="A191" s="20"/>
      <c r="B191" s="20"/>
      <c r="C191" s="20"/>
      <c r="D191" s="20"/>
      <c r="E191" s="20"/>
      <c r="F191" s="20"/>
      <c r="G191" s="20"/>
      <c r="H191" s="20"/>
      <c r="I191" s="54" t="s">
        <v>166</v>
      </c>
      <c r="J191" s="55"/>
      <c r="K191" s="55">
        <v>-31.6</v>
      </c>
    </row>
    <row r="192" spans="1:11" x14ac:dyDescent="0.2">
      <c r="A192" s="20"/>
      <c r="B192" s="20"/>
      <c r="C192" s="20"/>
      <c r="D192" s="20"/>
      <c r="E192" s="20"/>
      <c r="F192" s="20"/>
      <c r="G192" s="20"/>
      <c r="H192" s="20"/>
      <c r="I192" s="54" t="s">
        <v>166</v>
      </c>
      <c r="J192" s="55"/>
      <c r="K192" s="55">
        <v>-31.6</v>
      </c>
    </row>
    <row r="193" spans="1:11" x14ac:dyDescent="0.2">
      <c r="A193" s="20"/>
      <c r="B193" s="20"/>
      <c r="C193" s="20"/>
      <c r="D193" s="20"/>
      <c r="E193" s="20"/>
      <c r="F193" s="20"/>
      <c r="G193" s="20"/>
      <c r="H193" s="20"/>
      <c r="I193" s="54" t="s">
        <v>207</v>
      </c>
      <c r="J193" s="55"/>
      <c r="K193" s="55">
        <v>30.5</v>
      </c>
    </row>
    <row r="194" spans="1:11" x14ac:dyDescent="0.2">
      <c r="A194" s="20"/>
      <c r="B194" s="20"/>
      <c r="C194" s="20"/>
      <c r="D194" s="20"/>
      <c r="E194" s="20"/>
      <c r="F194" s="20"/>
      <c r="G194" s="20"/>
      <c r="H194" s="20"/>
      <c r="I194" s="54" t="s">
        <v>58</v>
      </c>
      <c r="J194" s="55"/>
      <c r="K194" s="55">
        <v>80.8</v>
      </c>
    </row>
    <row r="195" spans="1:11" x14ac:dyDescent="0.2">
      <c r="A195" s="20"/>
      <c r="B195" s="20"/>
      <c r="C195" s="20"/>
      <c r="D195" s="20"/>
      <c r="E195" s="20"/>
      <c r="F195" s="20"/>
      <c r="G195" s="20"/>
      <c r="H195" s="20"/>
      <c r="I195" s="54" t="s">
        <v>58</v>
      </c>
      <c r="J195" s="55"/>
      <c r="K195" s="55">
        <v>51.4</v>
      </c>
    </row>
    <row r="196" spans="1:11" x14ac:dyDescent="0.2">
      <c r="A196" s="20"/>
      <c r="B196" s="20"/>
      <c r="C196" s="20"/>
      <c r="D196" s="20"/>
      <c r="E196" s="20"/>
      <c r="F196" s="20"/>
      <c r="G196" s="20"/>
      <c r="H196" s="20"/>
      <c r="I196" s="54" t="s">
        <v>58</v>
      </c>
      <c r="J196" s="55"/>
      <c r="K196" s="55">
        <v>80.8</v>
      </c>
    </row>
    <row r="197" spans="1:11" x14ac:dyDescent="0.2">
      <c r="A197" s="20"/>
      <c r="B197" s="20"/>
      <c r="C197" s="20"/>
      <c r="D197" s="20"/>
      <c r="E197" s="20"/>
      <c r="F197" s="20"/>
      <c r="G197" s="20"/>
      <c r="H197" s="20"/>
      <c r="I197" s="54" t="s">
        <v>64</v>
      </c>
      <c r="J197" s="55"/>
      <c r="K197" s="55">
        <v>28.6</v>
      </c>
    </row>
    <row r="198" spans="1:11" x14ac:dyDescent="0.2">
      <c r="A198" s="20"/>
      <c r="B198" s="20"/>
      <c r="C198" s="20"/>
      <c r="D198" s="20"/>
      <c r="E198" s="20"/>
      <c r="F198" s="20"/>
      <c r="G198" s="20"/>
      <c r="H198" s="20"/>
      <c r="I198" s="54" t="s">
        <v>64</v>
      </c>
      <c r="J198" s="55"/>
      <c r="K198" s="55">
        <v>24.9</v>
      </c>
    </row>
    <row r="199" spans="1:11" x14ac:dyDescent="0.2">
      <c r="A199" s="20"/>
      <c r="B199" s="20"/>
      <c r="C199" s="20"/>
      <c r="D199" s="20"/>
      <c r="E199" s="20"/>
      <c r="F199" s="20"/>
      <c r="G199" s="20"/>
      <c r="H199" s="20"/>
      <c r="I199" s="54" t="s">
        <v>64</v>
      </c>
      <c r="J199" s="55"/>
      <c r="K199" s="55">
        <v>24.9</v>
      </c>
    </row>
    <row r="200" spans="1:11" x14ac:dyDescent="0.2">
      <c r="A200" s="20"/>
      <c r="B200" s="20"/>
      <c r="C200" s="20"/>
      <c r="D200" s="20"/>
      <c r="E200" s="20"/>
      <c r="F200" s="20"/>
      <c r="G200" s="20"/>
      <c r="H200" s="20"/>
      <c r="I200" s="54" t="s">
        <v>172</v>
      </c>
      <c r="J200" s="55"/>
      <c r="K200" s="55">
        <v>45.4</v>
      </c>
    </row>
    <row r="201" spans="1:11" x14ac:dyDescent="0.2">
      <c r="A201" s="20"/>
      <c r="B201" s="20"/>
      <c r="C201" s="20"/>
      <c r="D201" s="20"/>
      <c r="E201" s="20"/>
      <c r="F201" s="20"/>
      <c r="G201" s="20"/>
      <c r="H201" s="20"/>
      <c r="I201" s="54" t="s">
        <v>172</v>
      </c>
      <c r="J201" s="55"/>
      <c r="K201" s="55">
        <v>25.6</v>
      </c>
    </row>
    <row r="202" spans="1:11" x14ac:dyDescent="0.2">
      <c r="A202" s="20"/>
      <c r="B202" s="20"/>
      <c r="C202" s="20"/>
      <c r="D202" s="20"/>
      <c r="E202" s="20"/>
      <c r="F202" s="20"/>
      <c r="G202" s="20"/>
      <c r="H202" s="20"/>
      <c r="I202" s="54" t="s">
        <v>172</v>
      </c>
      <c r="J202" s="55"/>
      <c r="K202" s="55">
        <v>25.6</v>
      </c>
    </row>
    <row r="203" spans="1:11" x14ac:dyDescent="0.2">
      <c r="A203" s="20"/>
      <c r="B203" s="20"/>
      <c r="C203" s="20"/>
      <c r="D203" s="20"/>
      <c r="E203" s="20"/>
      <c r="F203" s="20"/>
      <c r="G203" s="20"/>
      <c r="H203" s="20"/>
      <c r="I203" s="54" t="s">
        <v>178</v>
      </c>
      <c r="J203" s="55"/>
      <c r="K203" s="55">
        <v>78.900000000000006</v>
      </c>
    </row>
    <row r="204" spans="1:11" x14ac:dyDescent="0.2">
      <c r="A204" s="20"/>
      <c r="B204" s="20"/>
      <c r="C204" s="20"/>
      <c r="D204" s="20"/>
      <c r="E204" s="20"/>
      <c r="F204" s="20"/>
      <c r="G204" s="20"/>
      <c r="H204" s="20"/>
      <c r="I204" s="54" t="s">
        <v>178</v>
      </c>
      <c r="J204" s="55"/>
      <c r="K204" s="55">
        <v>31.6</v>
      </c>
    </row>
    <row r="205" spans="1:11" x14ac:dyDescent="0.2">
      <c r="A205" s="20"/>
      <c r="B205" s="20"/>
      <c r="C205" s="20"/>
      <c r="D205" s="20"/>
      <c r="E205" s="20"/>
      <c r="F205" s="20"/>
      <c r="G205" s="20"/>
      <c r="H205" s="20"/>
      <c r="I205" s="54" t="s">
        <v>178</v>
      </c>
      <c r="J205" s="55"/>
      <c r="K205" s="55">
        <v>31.6</v>
      </c>
    </row>
    <row r="206" spans="1:11" x14ac:dyDescent="0.2">
      <c r="A206" s="20"/>
      <c r="B206" s="20"/>
      <c r="C206" s="20"/>
      <c r="D206" s="20"/>
      <c r="E206" s="20"/>
      <c r="F206" s="20"/>
      <c r="G206" s="20"/>
      <c r="H206" s="20"/>
      <c r="I206" s="54" t="s">
        <v>181</v>
      </c>
      <c r="J206" s="55"/>
      <c r="K206" s="55">
        <v>67.900000000000006</v>
      </c>
    </row>
    <row r="207" spans="1:11" x14ac:dyDescent="0.2">
      <c r="A207" s="20"/>
      <c r="B207" s="20"/>
      <c r="C207" s="20"/>
      <c r="D207" s="20"/>
      <c r="E207" s="20"/>
      <c r="F207" s="20"/>
      <c r="G207" s="20"/>
      <c r="H207" s="20"/>
      <c r="I207" s="54" t="s">
        <v>181</v>
      </c>
      <c r="J207" s="55"/>
      <c r="K207" s="55">
        <v>-34</v>
      </c>
    </row>
    <row r="208" spans="1:11" x14ac:dyDescent="0.2">
      <c r="A208" s="20"/>
      <c r="B208" s="20"/>
      <c r="C208" s="20"/>
      <c r="D208" s="20"/>
      <c r="E208" s="20"/>
      <c r="F208" s="20"/>
      <c r="G208" s="20"/>
      <c r="H208" s="20"/>
      <c r="I208" s="54" t="s">
        <v>181</v>
      </c>
      <c r="J208" s="55"/>
      <c r="K208" s="55">
        <v>-34</v>
      </c>
    </row>
    <row r="209" spans="1:11" x14ac:dyDescent="0.2">
      <c r="A209" s="20"/>
      <c r="B209" s="20"/>
      <c r="C209" s="20"/>
      <c r="D209" s="20"/>
      <c r="E209" s="20"/>
      <c r="F209" s="20"/>
      <c r="G209" s="20"/>
      <c r="H209" s="20"/>
      <c r="I209" s="54" t="s">
        <v>242</v>
      </c>
      <c r="J209" s="55"/>
      <c r="K209" s="55">
        <v>32.299999999999997</v>
      </c>
    </row>
    <row r="210" spans="1:11" x14ac:dyDescent="0.2">
      <c r="A210" s="20"/>
      <c r="B210" s="20"/>
      <c r="C210" s="20"/>
      <c r="D210" s="20"/>
      <c r="E210" s="20"/>
      <c r="F210" s="20"/>
      <c r="G210" s="20"/>
      <c r="H210" s="20"/>
      <c r="I210" s="54" t="s">
        <v>3724</v>
      </c>
      <c r="J210" s="55"/>
      <c r="K210" s="55">
        <v>-102.3</v>
      </c>
    </row>
    <row r="211" spans="1:11" x14ac:dyDescent="0.2">
      <c r="A211" s="20"/>
      <c r="B211" s="20"/>
      <c r="C211" s="20"/>
      <c r="D211" s="20"/>
      <c r="E211" s="20"/>
      <c r="F211" s="20"/>
      <c r="G211" s="20"/>
      <c r="H211" s="20"/>
      <c r="I211" s="54" t="s">
        <v>3791</v>
      </c>
      <c r="J211" s="55"/>
      <c r="K211" s="55">
        <v>77.7</v>
      </c>
    </row>
    <row r="212" spans="1:11" x14ac:dyDescent="0.2">
      <c r="A212" s="20"/>
      <c r="B212" s="20"/>
      <c r="C212" s="20"/>
      <c r="D212" s="20"/>
      <c r="E212" s="20"/>
      <c r="F212" s="20"/>
      <c r="G212" s="20"/>
      <c r="H212" s="20"/>
      <c r="I212" s="54" t="s">
        <v>3822</v>
      </c>
      <c r="J212" s="55"/>
      <c r="K212" s="55">
        <v>77.7</v>
      </c>
    </row>
    <row r="213" spans="1:11" x14ac:dyDescent="0.2">
      <c r="A213" s="20"/>
      <c r="B213" s="20"/>
      <c r="C213" s="20"/>
      <c r="D213" s="20"/>
      <c r="E213" s="20"/>
      <c r="F213" s="20"/>
      <c r="G213" s="20"/>
      <c r="H213" s="20"/>
      <c r="I213" s="54" t="s">
        <v>3888</v>
      </c>
      <c r="J213" s="55"/>
      <c r="K213" s="55">
        <v>13.1</v>
      </c>
    </row>
    <row r="214" spans="1:11" x14ac:dyDescent="0.2">
      <c r="A214" s="20"/>
      <c r="B214" s="20"/>
      <c r="C214" s="20"/>
      <c r="D214" s="20"/>
      <c r="E214" s="20"/>
      <c r="F214" s="20"/>
      <c r="G214" s="20"/>
      <c r="H214" s="20"/>
      <c r="I214" s="54" t="s">
        <v>4006</v>
      </c>
      <c r="J214" s="55"/>
      <c r="K214" s="55">
        <v>85.3</v>
      </c>
    </row>
    <row r="215" spans="1:11" x14ac:dyDescent="0.2">
      <c r="A215" s="20"/>
      <c r="B215" s="20"/>
      <c r="C215" s="20"/>
      <c r="D215" s="20"/>
      <c r="E215" s="20"/>
      <c r="F215" s="20"/>
      <c r="G215" s="20"/>
      <c r="H215" s="20"/>
      <c r="I215" s="54" t="s">
        <v>1460</v>
      </c>
      <c r="J215" s="55"/>
      <c r="K215" s="55">
        <v>17.5</v>
      </c>
    </row>
    <row r="216" spans="1:11" x14ac:dyDescent="0.2">
      <c r="A216" s="20"/>
      <c r="B216" s="20"/>
      <c r="C216" s="20"/>
      <c r="D216" s="20"/>
      <c r="E216" s="20"/>
      <c r="F216" s="20"/>
      <c r="G216" s="20"/>
      <c r="H216" s="20"/>
      <c r="I216" s="54" t="s">
        <v>1550</v>
      </c>
      <c r="J216" s="55"/>
      <c r="K216" s="55">
        <v>64.599999999999994</v>
      </c>
    </row>
    <row r="217" spans="1:11" x14ac:dyDescent="0.2">
      <c r="A217" s="20"/>
      <c r="B217" s="20"/>
      <c r="C217" s="20"/>
      <c r="D217" s="20"/>
      <c r="E217" s="20"/>
      <c r="F217" s="20"/>
      <c r="G217" s="20"/>
      <c r="H217" s="20"/>
      <c r="I217" s="54" t="s">
        <v>1613</v>
      </c>
      <c r="J217" s="55"/>
      <c r="K217" s="55">
        <v>-83.4</v>
      </c>
    </row>
    <row r="218" spans="1:11" x14ac:dyDescent="0.2">
      <c r="A218" s="20"/>
      <c r="B218" s="20"/>
      <c r="C218" s="20"/>
      <c r="D218" s="20"/>
      <c r="E218" s="20"/>
      <c r="F218" s="20"/>
      <c r="G218" s="20"/>
      <c r="H218" s="20"/>
      <c r="I218" s="54" t="s">
        <v>1643</v>
      </c>
      <c r="J218" s="55"/>
      <c r="K218" s="55">
        <v>72.3</v>
      </c>
    </row>
    <row r="219" spans="1:11" x14ac:dyDescent="0.2">
      <c r="A219" s="20"/>
      <c r="B219" s="20"/>
      <c r="C219" s="20"/>
      <c r="D219" s="20"/>
      <c r="E219" s="20"/>
      <c r="F219" s="20"/>
      <c r="G219" s="20"/>
      <c r="H219" s="20"/>
      <c r="I219" s="54" t="s">
        <v>1697</v>
      </c>
      <c r="J219" s="55"/>
      <c r="K219" s="55">
        <v>6.6</v>
      </c>
    </row>
    <row r="220" spans="1:11" x14ac:dyDescent="0.2">
      <c r="A220" s="20"/>
      <c r="B220" s="20"/>
      <c r="C220" s="20"/>
      <c r="D220" s="20"/>
      <c r="E220" s="20"/>
      <c r="F220" s="20"/>
      <c r="G220" s="20"/>
      <c r="H220" s="20"/>
      <c r="I220" s="54" t="s">
        <v>1823</v>
      </c>
      <c r="J220" s="55"/>
      <c r="K220" s="55">
        <v>76.900000000000006</v>
      </c>
    </row>
    <row r="221" spans="1:11" x14ac:dyDescent="0.2">
      <c r="A221" s="20"/>
      <c r="B221" s="20"/>
      <c r="C221" s="20"/>
      <c r="D221" s="20"/>
      <c r="E221" s="20"/>
      <c r="F221" s="20"/>
      <c r="G221" s="20"/>
      <c r="H221" s="20"/>
      <c r="I221" s="54" t="s">
        <v>1973</v>
      </c>
      <c r="J221" s="55"/>
      <c r="K221" s="55">
        <v>-59</v>
      </c>
    </row>
    <row r="222" spans="1:11" x14ac:dyDescent="0.2">
      <c r="A222" s="20"/>
      <c r="B222" s="20"/>
      <c r="C222" s="20"/>
      <c r="D222" s="20"/>
      <c r="E222" s="20"/>
      <c r="F222" s="20"/>
      <c r="G222" s="20"/>
      <c r="H222" s="20"/>
      <c r="I222" s="54" t="s">
        <v>2126</v>
      </c>
      <c r="J222" s="55"/>
      <c r="K222" s="55">
        <v>64.400000000000006</v>
      </c>
    </row>
    <row r="223" spans="1:11" x14ac:dyDescent="0.2">
      <c r="A223" s="20"/>
      <c r="B223" s="20"/>
      <c r="C223" s="20"/>
      <c r="D223" s="20"/>
      <c r="E223" s="20"/>
      <c r="F223" s="20"/>
      <c r="G223" s="20"/>
      <c r="H223" s="20"/>
      <c r="I223" s="54" t="s">
        <v>2138</v>
      </c>
      <c r="J223" s="55"/>
      <c r="K223" s="55">
        <v>36.1</v>
      </c>
    </row>
    <row r="224" spans="1:11" x14ac:dyDescent="0.2">
      <c r="A224" s="20"/>
      <c r="B224" s="20"/>
      <c r="C224" s="20"/>
      <c r="D224" s="20"/>
      <c r="E224" s="20"/>
      <c r="F224" s="20"/>
      <c r="G224" s="20"/>
      <c r="H224" s="20"/>
      <c r="I224" s="54" t="s">
        <v>2252</v>
      </c>
      <c r="J224" s="55"/>
      <c r="K224" s="55">
        <v>67.599999999999994</v>
      </c>
    </row>
    <row r="225" spans="1:11" x14ac:dyDescent="0.2">
      <c r="A225" s="20"/>
      <c r="B225" s="20"/>
      <c r="C225" s="20"/>
      <c r="D225" s="20"/>
      <c r="E225" s="20"/>
      <c r="F225" s="20"/>
      <c r="G225" s="20"/>
      <c r="H225" s="20"/>
      <c r="I225" s="54" t="s">
        <v>2258</v>
      </c>
      <c r="J225" s="55"/>
      <c r="K225" s="55">
        <v>88.8</v>
      </c>
    </row>
    <row r="226" spans="1:11" x14ac:dyDescent="0.2">
      <c r="A226" s="20"/>
      <c r="B226" s="20"/>
      <c r="C226" s="20"/>
      <c r="D226" s="20"/>
      <c r="E226" s="20"/>
      <c r="F226" s="20"/>
      <c r="G226" s="20"/>
      <c r="H226" s="20"/>
      <c r="I226" s="54" t="s">
        <v>2276</v>
      </c>
      <c r="J226" s="55"/>
      <c r="K226" s="55">
        <v>92.9</v>
      </c>
    </row>
    <row r="227" spans="1:11" x14ac:dyDescent="0.2">
      <c r="A227" s="20"/>
      <c r="B227" s="20"/>
      <c r="C227" s="20"/>
      <c r="D227" s="20"/>
      <c r="E227" s="20"/>
      <c r="F227" s="20"/>
      <c r="G227" s="20"/>
      <c r="H227" s="20"/>
      <c r="I227" s="54" t="s">
        <v>2288</v>
      </c>
      <c r="J227" s="55"/>
      <c r="K227" s="55">
        <v>-69.2</v>
      </c>
    </row>
    <row r="228" spans="1:11" x14ac:dyDescent="0.2">
      <c r="A228" s="20"/>
      <c r="B228" s="20"/>
      <c r="C228" s="20"/>
      <c r="D228" s="20"/>
      <c r="E228" s="20"/>
      <c r="F228" s="20"/>
      <c r="G228" s="20"/>
      <c r="H228" s="20"/>
      <c r="I228" s="54" t="s">
        <v>2354</v>
      </c>
      <c r="J228" s="55"/>
      <c r="K228" s="55">
        <v>64.8</v>
      </c>
    </row>
    <row r="229" spans="1:11" x14ac:dyDescent="0.2">
      <c r="A229" s="20"/>
      <c r="B229" s="20"/>
      <c r="C229" s="20"/>
      <c r="D229" s="20"/>
      <c r="E229" s="20"/>
      <c r="F229" s="20"/>
      <c r="G229" s="20"/>
      <c r="H229" s="20"/>
      <c r="I229" s="54" t="s">
        <v>2360</v>
      </c>
      <c r="J229" s="55"/>
      <c r="K229" s="55">
        <v>59.6</v>
      </c>
    </row>
    <row r="230" spans="1:11" x14ac:dyDescent="0.2">
      <c r="A230" s="20"/>
      <c r="B230" s="20"/>
      <c r="C230" s="20"/>
      <c r="D230" s="20"/>
      <c r="E230" s="20"/>
      <c r="F230" s="20"/>
      <c r="G230" s="20"/>
      <c r="H230" s="20"/>
      <c r="I230" s="54" t="s">
        <v>2366</v>
      </c>
      <c r="J230" s="55"/>
      <c r="K230" s="55">
        <v>13.2</v>
      </c>
    </row>
    <row r="231" spans="1:11" x14ac:dyDescent="0.2">
      <c r="A231" s="20"/>
      <c r="B231" s="20"/>
      <c r="C231" s="20"/>
      <c r="D231" s="20"/>
      <c r="E231" s="20"/>
      <c r="F231" s="20"/>
      <c r="G231" s="20"/>
      <c r="H231" s="20"/>
      <c r="I231" s="54" t="s">
        <v>2399</v>
      </c>
      <c r="J231" s="55"/>
      <c r="K231" s="55">
        <v>72.7</v>
      </c>
    </row>
    <row r="232" spans="1:11" x14ac:dyDescent="0.2">
      <c r="A232" s="20"/>
      <c r="B232" s="20"/>
      <c r="C232" s="20"/>
      <c r="D232" s="20"/>
      <c r="E232" s="20"/>
      <c r="F232" s="20"/>
      <c r="G232" s="20"/>
      <c r="H232" s="20"/>
      <c r="I232" s="54" t="s">
        <v>2441</v>
      </c>
      <c r="J232" s="55"/>
      <c r="K232" s="55">
        <v>66.7</v>
      </c>
    </row>
    <row r="233" spans="1:11" x14ac:dyDescent="0.2">
      <c r="A233" s="20"/>
      <c r="B233" s="20"/>
      <c r="C233" s="20"/>
      <c r="D233" s="20"/>
      <c r="E233" s="20"/>
      <c r="F233" s="20"/>
      <c r="G233" s="20"/>
      <c r="H233" s="20"/>
      <c r="I233" s="54" t="s">
        <v>184</v>
      </c>
      <c r="J233" s="55"/>
      <c r="K233" s="55">
        <v>-131.6</v>
      </c>
    </row>
    <row r="234" spans="1:11" x14ac:dyDescent="0.2">
      <c r="A234" s="20"/>
      <c r="B234" s="20"/>
      <c r="C234" s="20"/>
      <c r="D234" s="20"/>
      <c r="E234" s="20"/>
      <c r="F234" s="20"/>
      <c r="G234" s="20"/>
      <c r="H234" s="20"/>
      <c r="I234" s="54" t="s">
        <v>184</v>
      </c>
      <c r="J234" s="55"/>
      <c r="K234" s="55">
        <v>50.2</v>
      </c>
    </row>
    <row r="235" spans="1:11" x14ac:dyDescent="0.2">
      <c r="A235" s="20"/>
      <c r="B235" s="20"/>
      <c r="C235" s="20"/>
      <c r="D235" s="20"/>
      <c r="E235" s="20"/>
      <c r="F235" s="20"/>
      <c r="G235" s="20"/>
      <c r="H235" s="20"/>
      <c r="I235" s="54" t="s">
        <v>67</v>
      </c>
      <c r="J235" s="55"/>
      <c r="K235" s="55">
        <v>-46.7</v>
      </c>
    </row>
    <row r="236" spans="1:11" x14ac:dyDescent="0.2">
      <c r="A236" s="20"/>
      <c r="B236" s="20"/>
      <c r="C236" s="20"/>
      <c r="D236" s="20"/>
      <c r="E236" s="20"/>
      <c r="F236" s="20"/>
      <c r="G236" s="20"/>
      <c r="H236" s="20"/>
      <c r="I236" s="54" t="s">
        <v>67</v>
      </c>
      <c r="J236" s="55"/>
      <c r="K236" s="55">
        <v>20.2</v>
      </c>
    </row>
    <row r="237" spans="1:11" x14ac:dyDescent="0.2">
      <c r="A237" s="20"/>
      <c r="B237" s="20"/>
      <c r="C237" s="20"/>
      <c r="D237" s="20"/>
      <c r="E237" s="20"/>
      <c r="F237" s="20"/>
      <c r="G237" s="20"/>
      <c r="H237" s="20"/>
      <c r="I237" s="54" t="s">
        <v>2822</v>
      </c>
      <c r="J237" s="55"/>
      <c r="K237" s="55">
        <v>49.9</v>
      </c>
    </row>
    <row r="238" spans="1:11" x14ac:dyDescent="0.2">
      <c r="A238" s="20"/>
      <c r="B238" s="20"/>
      <c r="C238" s="20"/>
      <c r="D238" s="20"/>
      <c r="E238" s="20"/>
      <c r="F238" s="20"/>
      <c r="G238" s="20"/>
      <c r="H238" s="20"/>
      <c r="I238" s="54" t="s">
        <v>2828</v>
      </c>
      <c r="J238" s="55"/>
      <c r="K238" s="55">
        <v>15.2</v>
      </c>
    </row>
    <row r="239" spans="1:11" x14ac:dyDescent="0.2">
      <c r="A239" s="20"/>
      <c r="B239" s="20"/>
      <c r="C239" s="20"/>
      <c r="D239" s="20"/>
      <c r="E239" s="20"/>
      <c r="F239" s="20"/>
      <c r="G239" s="20"/>
      <c r="H239" s="20"/>
      <c r="I239" s="54" t="s">
        <v>2832</v>
      </c>
      <c r="J239" s="55"/>
      <c r="K239" s="55">
        <v>16.2</v>
      </c>
    </row>
    <row r="240" spans="1:11" x14ac:dyDescent="0.2">
      <c r="A240" s="20"/>
      <c r="B240" s="20"/>
      <c r="C240" s="20"/>
      <c r="D240" s="20"/>
      <c r="E240" s="20"/>
      <c r="F240" s="20"/>
      <c r="G240" s="20"/>
      <c r="H240" s="20"/>
      <c r="I240" s="54" t="s">
        <v>2834</v>
      </c>
      <c r="J240" s="55"/>
      <c r="K240" s="55">
        <v>-5.8</v>
      </c>
    </row>
    <row r="241" spans="1:11" x14ac:dyDescent="0.2">
      <c r="A241" s="20"/>
      <c r="B241" s="20"/>
      <c r="C241" s="20"/>
      <c r="D241" s="20"/>
      <c r="E241" s="20"/>
      <c r="F241" s="20"/>
      <c r="G241" s="20"/>
      <c r="H241" s="20"/>
      <c r="I241" s="54" t="s">
        <v>2836</v>
      </c>
      <c r="J241" s="55"/>
      <c r="K241" s="55">
        <v>-21.8</v>
      </c>
    </row>
    <row r="242" spans="1:11" x14ac:dyDescent="0.2">
      <c r="A242" s="20"/>
      <c r="B242" s="20"/>
      <c r="C242" s="20"/>
      <c r="D242" s="20"/>
      <c r="E242" s="20"/>
      <c r="F242" s="20"/>
      <c r="G242" s="20"/>
      <c r="H242" s="20"/>
      <c r="I242" s="54" t="s">
        <v>2838</v>
      </c>
      <c r="J242" s="55"/>
      <c r="K242" s="55">
        <v>66</v>
      </c>
    </row>
    <row r="243" spans="1:11" x14ac:dyDescent="0.2">
      <c r="A243" s="20"/>
      <c r="B243" s="20"/>
      <c r="C243" s="20"/>
      <c r="D243" s="20"/>
      <c r="E243" s="20"/>
      <c r="F243" s="20"/>
      <c r="G243" s="20"/>
      <c r="H243" s="20"/>
      <c r="I243" s="54" t="s">
        <v>2864</v>
      </c>
      <c r="J243" s="55"/>
      <c r="K243" s="55">
        <v>-4.3</v>
      </c>
    </row>
    <row r="244" spans="1:11" x14ac:dyDescent="0.2">
      <c r="A244" s="20"/>
      <c r="B244" s="20"/>
      <c r="C244" s="20"/>
      <c r="D244" s="20"/>
      <c r="E244" s="20"/>
      <c r="F244" s="20"/>
      <c r="G244" s="20"/>
      <c r="H244" s="20"/>
      <c r="I244" s="54" t="s">
        <v>2874</v>
      </c>
      <c r="J244" s="55"/>
      <c r="K244" s="55">
        <v>59.1</v>
      </c>
    </row>
    <row r="245" spans="1:11" x14ac:dyDescent="0.2">
      <c r="A245" s="20"/>
      <c r="B245" s="20"/>
      <c r="C245" s="20"/>
      <c r="D245" s="20"/>
      <c r="E245" s="20"/>
      <c r="F245" s="20"/>
      <c r="G245" s="20"/>
      <c r="H245" s="20"/>
      <c r="I245" s="54" t="s">
        <v>2952</v>
      </c>
      <c r="J245" s="55"/>
      <c r="K245" s="55">
        <v>-29.5</v>
      </c>
    </row>
    <row r="246" spans="1:11" x14ac:dyDescent="0.2">
      <c r="A246" s="20"/>
      <c r="B246" s="20"/>
      <c r="C246" s="20"/>
      <c r="D246" s="20"/>
      <c r="E246" s="20"/>
      <c r="F246" s="20"/>
      <c r="G246" s="20"/>
      <c r="H246" s="20"/>
      <c r="I246" s="54" t="s">
        <v>3000</v>
      </c>
      <c r="J246" s="55"/>
      <c r="K246" s="55">
        <v>12.7</v>
      </c>
    </row>
    <row r="247" spans="1:11" x14ac:dyDescent="0.2">
      <c r="A247" s="20"/>
      <c r="B247" s="20"/>
      <c r="C247" s="20"/>
      <c r="D247" s="20"/>
      <c r="E247" s="20"/>
      <c r="F247" s="20"/>
      <c r="G247" s="20"/>
      <c r="H247" s="20"/>
      <c r="I247" s="54" t="s">
        <v>3024</v>
      </c>
      <c r="J247" s="55"/>
      <c r="K247" s="55">
        <v>66.099999999999994</v>
      </c>
    </row>
    <row r="248" spans="1:11" x14ac:dyDescent="0.2">
      <c r="A248" s="20"/>
      <c r="B248" s="20"/>
      <c r="C248" s="20"/>
      <c r="D248" s="20"/>
      <c r="E248" s="20"/>
      <c r="F248" s="20"/>
      <c r="G248" s="20"/>
      <c r="H248" s="20"/>
      <c r="I248" s="54" t="s">
        <v>3066</v>
      </c>
      <c r="J248" s="55"/>
      <c r="K248" s="55">
        <v>-25.2</v>
      </c>
    </row>
    <row r="249" spans="1:11" x14ac:dyDescent="0.2">
      <c r="A249" s="20"/>
      <c r="B249" s="20"/>
      <c r="C249" s="20"/>
      <c r="D249" s="20"/>
      <c r="E249" s="20"/>
      <c r="F249" s="20"/>
      <c r="G249" s="20"/>
      <c r="H249" s="20"/>
      <c r="I249" s="54" t="s">
        <v>3094</v>
      </c>
      <c r="J249" s="55"/>
      <c r="K249" s="55">
        <v>20.5</v>
      </c>
    </row>
    <row r="250" spans="1:11" x14ac:dyDescent="0.2">
      <c r="A250" s="20"/>
      <c r="B250" s="20"/>
      <c r="C250" s="20"/>
      <c r="D250" s="20"/>
      <c r="E250" s="20"/>
      <c r="F250" s="20"/>
      <c r="G250" s="20"/>
      <c r="H250" s="20"/>
      <c r="I250" s="54" t="s">
        <v>3122</v>
      </c>
      <c r="J250" s="55"/>
      <c r="K250" s="55">
        <v>2.9</v>
      </c>
    </row>
    <row r="251" spans="1:11" x14ac:dyDescent="0.2">
      <c r="A251" s="20"/>
      <c r="B251" s="20"/>
      <c r="C251" s="20"/>
      <c r="D251" s="20"/>
      <c r="E251" s="20"/>
      <c r="F251" s="20"/>
      <c r="G251" s="20"/>
      <c r="H251" s="20"/>
      <c r="I251" s="54" t="s">
        <v>3124</v>
      </c>
      <c r="J251" s="55"/>
      <c r="K251" s="55">
        <v>61.5</v>
      </c>
    </row>
    <row r="252" spans="1:11" x14ac:dyDescent="0.2">
      <c r="A252" s="20"/>
      <c r="B252" s="20"/>
      <c r="C252" s="20"/>
      <c r="D252" s="20"/>
      <c r="E252" s="20"/>
      <c r="F252" s="20"/>
      <c r="G252" s="20"/>
      <c r="H252" s="20"/>
      <c r="I252" s="54" t="s">
        <v>3132</v>
      </c>
      <c r="J252" s="55"/>
      <c r="K252" s="55">
        <v>64.7</v>
      </c>
    </row>
    <row r="253" spans="1:11" x14ac:dyDescent="0.2">
      <c r="A253" s="20"/>
      <c r="B253" s="20"/>
      <c r="C253" s="20"/>
      <c r="D253" s="20"/>
      <c r="E253" s="20"/>
      <c r="F253" s="20"/>
      <c r="G253" s="20"/>
      <c r="H253" s="20"/>
      <c r="I253" s="54" t="s">
        <v>3150</v>
      </c>
      <c r="J253" s="55"/>
      <c r="K253" s="55">
        <v>30</v>
      </c>
    </row>
    <row r="254" spans="1:11" x14ac:dyDescent="0.2">
      <c r="A254" s="20"/>
      <c r="B254" s="20"/>
      <c r="C254" s="20"/>
      <c r="D254" s="20"/>
      <c r="E254" s="20"/>
      <c r="F254" s="20"/>
      <c r="G254" s="20"/>
      <c r="H254" s="20"/>
      <c r="I254" s="54" t="s">
        <v>3182</v>
      </c>
      <c r="J254" s="55"/>
      <c r="K254" s="55">
        <v>87.3</v>
      </c>
    </row>
    <row r="255" spans="1:11" x14ac:dyDescent="0.2">
      <c r="A255" s="20"/>
      <c r="B255" s="20"/>
      <c r="C255" s="20"/>
      <c r="D255" s="20"/>
      <c r="E255" s="20"/>
      <c r="F255" s="20"/>
      <c r="G255" s="20"/>
      <c r="H255" s="20"/>
      <c r="I255" s="54" t="s">
        <v>3184</v>
      </c>
      <c r="J255" s="55"/>
      <c r="K255" s="55">
        <v>-29.9</v>
      </c>
    </row>
    <row r="256" spans="1:11" x14ac:dyDescent="0.2">
      <c r="A256" s="20"/>
      <c r="B256" s="20"/>
      <c r="C256" s="20"/>
      <c r="D256" s="20"/>
      <c r="E256" s="20"/>
      <c r="F256" s="20"/>
      <c r="G256" s="20"/>
      <c r="H256" s="20"/>
      <c r="I256" s="54" t="s">
        <v>3210</v>
      </c>
      <c r="J256" s="55"/>
      <c r="K256" s="55">
        <v>-16.899999999999999</v>
      </c>
    </row>
    <row r="257" spans="1:11" x14ac:dyDescent="0.2">
      <c r="A257" s="20"/>
      <c r="B257" s="20"/>
      <c r="C257" s="20"/>
      <c r="D257" s="20"/>
      <c r="E257" s="20"/>
      <c r="F257" s="20"/>
      <c r="G257" s="20"/>
      <c r="H257" s="20"/>
      <c r="I257" s="54" t="s">
        <v>3212</v>
      </c>
      <c r="J257" s="55"/>
      <c r="K257" s="55">
        <v>26.4</v>
      </c>
    </row>
  </sheetData>
  <mergeCells count="4">
    <mergeCell ref="A2:C2"/>
    <mergeCell ref="E2:G2"/>
    <mergeCell ref="I2:K2"/>
    <mergeCell ref="A1:K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19DA-B1B3-8C48-B9FA-68BF0DEE25F2}">
  <dimension ref="A1:G270"/>
  <sheetViews>
    <sheetView workbookViewId="0">
      <selection activeCell="B8" sqref="B8"/>
    </sheetView>
  </sheetViews>
  <sheetFormatPr baseColWidth="10" defaultRowHeight="16" x14ac:dyDescent="0.2"/>
  <cols>
    <col min="1" max="1" width="12.6640625" style="20" bestFit="1" customWidth="1"/>
    <col min="2" max="2" width="22.5" style="20" bestFit="1" customWidth="1"/>
    <col min="3" max="3" width="18.6640625" style="20" bestFit="1" customWidth="1"/>
    <col min="4" max="4" width="10.83203125" style="20"/>
    <col min="5" max="5" width="12.6640625" style="20" bestFit="1" customWidth="1"/>
    <col min="6" max="6" width="22.5" style="20" bestFit="1" customWidth="1"/>
    <col min="7" max="7" width="18.6640625" style="20" bestFit="1" customWidth="1"/>
    <col min="8" max="16384" width="10.83203125" style="20"/>
  </cols>
  <sheetData>
    <row r="1" spans="1:7" s="15" customFormat="1" ht="16" customHeight="1" x14ac:dyDescent="0.2">
      <c r="A1" s="96" t="s">
        <v>5763</v>
      </c>
      <c r="B1" s="96"/>
      <c r="C1" s="96"/>
      <c r="E1" s="98" t="s">
        <v>5764</v>
      </c>
      <c r="F1" s="98"/>
      <c r="G1" s="98"/>
    </row>
    <row r="2" spans="1:7" s="15" customFormat="1" ht="34" x14ac:dyDescent="0.2">
      <c r="A2" s="52" t="s">
        <v>7</v>
      </c>
      <c r="B2" s="53" t="s">
        <v>5544</v>
      </c>
      <c r="C2" s="53" t="s">
        <v>5543</v>
      </c>
      <c r="E2" s="52" t="s">
        <v>7</v>
      </c>
      <c r="F2" s="53" t="s">
        <v>5544</v>
      </c>
      <c r="G2" s="53" t="s">
        <v>5543</v>
      </c>
    </row>
    <row r="3" spans="1:7" x14ac:dyDescent="0.2">
      <c r="A3" s="54" t="s">
        <v>85</v>
      </c>
      <c r="B3" s="55">
        <v>-15</v>
      </c>
      <c r="C3" s="55"/>
      <c r="E3" s="54" t="s">
        <v>85</v>
      </c>
      <c r="F3" s="55">
        <v>-9</v>
      </c>
      <c r="G3" s="55"/>
    </row>
    <row r="4" spans="1:7" x14ac:dyDescent="0.2">
      <c r="A4" s="54" t="s">
        <v>88</v>
      </c>
      <c r="B4" s="55">
        <v>0</v>
      </c>
      <c r="C4" s="55"/>
      <c r="E4" s="54" t="s">
        <v>85</v>
      </c>
      <c r="F4" s="55">
        <v>-5</v>
      </c>
      <c r="G4" s="55"/>
    </row>
    <row r="5" spans="1:7" x14ac:dyDescent="0.2">
      <c r="A5" s="54" t="s">
        <v>94</v>
      </c>
      <c r="B5" s="55">
        <v>3</v>
      </c>
      <c r="C5" s="55"/>
      <c r="E5" s="54" t="s">
        <v>85</v>
      </c>
      <c r="F5" s="55">
        <v>-5</v>
      </c>
      <c r="G5" s="55"/>
    </row>
    <row r="6" spans="1:7" x14ac:dyDescent="0.2">
      <c r="A6" s="54" t="s">
        <v>37</v>
      </c>
      <c r="B6" s="55">
        <v>-10</v>
      </c>
      <c r="C6" s="55"/>
      <c r="E6" s="54" t="s">
        <v>88</v>
      </c>
      <c r="F6" s="55">
        <v>-12</v>
      </c>
      <c r="G6" s="55"/>
    </row>
    <row r="7" spans="1:7" x14ac:dyDescent="0.2">
      <c r="A7" s="54" t="s">
        <v>225</v>
      </c>
      <c r="B7" s="55">
        <v>-12</v>
      </c>
      <c r="C7" s="55"/>
      <c r="E7" s="54" t="s">
        <v>88</v>
      </c>
      <c r="F7" s="55">
        <v>-3</v>
      </c>
      <c r="G7" s="55"/>
    </row>
    <row r="8" spans="1:7" x14ac:dyDescent="0.2">
      <c r="A8" s="54" t="s">
        <v>55</v>
      </c>
      <c r="B8" s="55">
        <v>-5</v>
      </c>
      <c r="C8" s="55"/>
      <c r="E8" s="54" t="s">
        <v>88</v>
      </c>
      <c r="F8" s="55">
        <v>-12</v>
      </c>
      <c r="G8" s="55"/>
    </row>
    <row r="9" spans="1:7" x14ac:dyDescent="0.2">
      <c r="A9" s="54" t="s">
        <v>31</v>
      </c>
      <c r="B9" s="55">
        <v>-7</v>
      </c>
      <c r="C9" s="55"/>
      <c r="E9" s="54" t="s">
        <v>94</v>
      </c>
      <c r="F9" s="55">
        <v>-6</v>
      </c>
      <c r="G9" s="55"/>
    </row>
    <row r="10" spans="1:7" x14ac:dyDescent="0.2">
      <c r="A10" s="54" t="s">
        <v>145</v>
      </c>
      <c r="B10" s="55">
        <v>-10</v>
      </c>
      <c r="C10" s="55"/>
      <c r="E10" s="54" t="s">
        <v>94</v>
      </c>
      <c r="F10" s="55">
        <v>-12</v>
      </c>
      <c r="G10" s="55"/>
    </row>
    <row r="11" spans="1:7" x14ac:dyDescent="0.2">
      <c r="A11" s="54" t="s">
        <v>82</v>
      </c>
      <c r="B11" s="55">
        <v>-4</v>
      </c>
      <c r="C11" s="55"/>
      <c r="E11" s="54" t="s">
        <v>94</v>
      </c>
      <c r="F11" s="55">
        <v>-12</v>
      </c>
      <c r="G11" s="55"/>
    </row>
    <row r="12" spans="1:7" x14ac:dyDescent="0.2">
      <c r="A12" s="54" t="s">
        <v>247</v>
      </c>
      <c r="B12" s="55">
        <v>5</v>
      </c>
      <c r="C12" s="55"/>
      <c r="E12" s="54" t="s">
        <v>97</v>
      </c>
      <c r="F12" s="55">
        <v>-3</v>
      </c>
      <c r="G12" s="55"/>
    </row>
    <row r="13" spans="1:7" x14ac:dyDescent="0.2">
      <c r="A13" s="54" t="s">
        <v>70</v>
      </c>
      <c r="B13" s="55">
        <v>-6</v>
      </c>
      <c r="C13" s="55"/>
      <c r="E13" s="54" t="s">
        <v>97</v>
      </c>
      <c r="F13" s="55">
        <v>-14</v>
      </c>
      <c r="G13" s="55"/>
    </row>
    <row r="14" spans="1:7" x14ac:dyDescent="0.2">
      <c r="A14" s="54" t="s">
        <v>73</v>
      </c>
      <c r="B14" s="55">
        <v>4</v>
      </c>
      <c r="C14" s="55"/>
      <c r="E14" s="54" t="s">
        <v>97</v>
      </c>
      <c r="F14" s="55">
        <v>-14</v>
      </c>
      <c r="G14" s="55"/>
    </row>
    <row r="15" spans="1:7" x14ac:dyDescent="0.2">
      <c r="A15" s="54" t="s">
        <v>79</v>
      </c>
      <c r="B15" s="55">
        <v>-4</v>
      </c>
      <c r="C15" s="55"/>
      <c r="E15" s="54" t="s">
        <v>106</v>
      </c>
      <c r="F15" s="55">
        <v>-6</v>
      </c>
      <c r="G15" s="55"/>
    </row>
    <row r="16" spans="1:7" x14ac:dyDescent="0.2">
      <c r="A16" s="54" t="s">
        <v>190</v>
      </c>
      <c r="B16" s="55">
        <v>-11</v>
      </c>
      <c r="C16" s="55"/>
      <c r="E16" s="54" t="s">
        <v>106</v>
      </c>
      <c r="F16" s="55">
        <v>4</v>
      </c>
      <c r="G16" s="55"/>
    </row>
    <row r="17" spans="1:7" x14ac:dyDescent="0.2">
      <c r="A17" s="54" t="s">
        <v>13</v>
      </c>
      <c r="B17" s="55">
        <v>-9</v>
      </c>
      <c r="C17" s="55"/>
      <c r="E17" s="54" t="s">
        <v>106</v>
      </c>
      <c r="F17" s="55">
        <v>4</v>
      </c>
      <c r="G17" s="55"/>
    </row>
    <row r="18" spans="1:7" x14ac:dyDescent="0.2">
      <c r="A18" s="54" t="s">
        <v>13</v>
      </c>
      <c r="B18" s="55">
        <v>8</v>
      </c>
      <c r="C18" s="55"/>
      <c r="E18" s="54" t="s">
        <v>43</v>
      </c>
      <c r="F18" s="55">
        <v>-14</v>
      </c>
      <c r="G18" s="55"/>
    </row>
    <row r="19" spans="1:7" x14ac:dyDescent="0.2">
      <c r="A19" s="54" t="s">
        <v>25</v>
      </c>
      <c r="B19" s="55">
        <v>-14</v>
      </c>
      <c r="C19" s="55"/>
      <c r="E19" s="54" t="s">
        <v>43</v>
      </c>
      <c r="F19" s="55">
        <v>-2</v>
      </c>
      <c r="G19" s="55"/>
    </row>
    <row r="20" spans="1:7" x14ac:dyDescent="0.2">
      <c r="A20" s="54" t="s">
        <v>28</v>
      </c>
      <c r="B20" s="55">
        <v>-6</v>
      </c>
      <c r="C20" s="55"/>
      <c r="E20" s="54" t="s">
        <v>43</v>
      </c>
      <c r="F20" s="55">
        <v>-14</v>
      </c>
      <c r="G20" s="55"/>
    </row>
    <row r="21" spans="1:7" x14ac:dyDescent="0.2">
      <c r="A21" s="54" t="s">
        <v>97</v>
      </c>
      <c r="B21" s="55">
        <v>-18</v>
      </c>
      <c r="C21" s="55"/>
      <c r="E21" s="54" t="s">
        <v>376</v>
      </c>
      <c r="F21" s="55">
        <v>-1</v>
      </c>
      <c r="G21" s="55"/>
    </row>
    <row r="22" spans="1:7" x14ac:dyDescent="0.2">
      <c r="A22" s="54" t="s">
        <v>1439</v>
      </c>
      <c r="B22" s="55">
        <v>-1</v>
      </c>
      <c r="C22" s="55"/>
      <c r="E22" s="54" t="s">
        <v>526</v>
      </c>
      <c r="F22" s="55">
        <v>4</v>
      </c>
      <c r="G22" s="55"/>
    </row>
    <row r="23" spans="1:7" x14ac:dyDescent="0.2">
      <c r="A23" s="54" t="s">
        <v>1442</v>
      </c>
      <c r="B23" s="55">
        <v>-11</v>
      </c>
      <c r="C23" s="55"/>
      <c r="E23" s="54" t="s">
        <v>532</v>
      </c>
      <c r="F23" s="55">
        <v>-2</v>
      </c>
      <c r="G23" s="55"/>
    </row>
    <row r="24" spans="1:7" x14ac:dyDescent="0.2">
      <c r="A24" s="54" t="s">
        <v>1445</v>
      </c>
      <c r="B24" s="55">
        <v>-12</v>
      </c>
      <c r="C24" s="55"/>
      <c r="E24" s="54" t="s">
        <v>568</v>
      </c>
      <c r="F24" s="55">
        <v>1</v>
      </c>
      <c r="G24" s="55"/>
    </row>
    <row r="25" spans="1:7" x14ac:dyDescent="0.2">
      <c r="A25" s="54" t="s">
        <v>100</v>
      </c>
      <c r="B25" s="55">
        <v>-9</v>
      </c>
      <c r="C25" s="55"/>
      <c r="E25" s="54" t="s">
        <v>577</v>
      </c>
      <c r="F25" s="55">
        <v>-9</v>
      </c>
      <c r="G25" s="55"/>
    </row>
    <row r="26" spans="1:7" x14ac:dyDescent="0.2">
      <c r="A26" s="54" t="s">
        <v>103</v>
      </c>
      <c r="B26" s="55">
        <v>0</v>
      </c>
      <c r="C26" s="55"/>
      <c r="E26" s="54" t="s">
        <v>583</v>
      </c>
      <c r="F26" s="55">
        <v>-2</v>
      </c>
      <c r="G26" s="55"/>
    </row>
    <row r="27" spans="1:7" x14ac:dyDescent="0.2">
      <c r="A27" s="54" t="s">
        <v>109</v>
      </c>
      <c r="B27" s="55">
        <v>10</v>
      </c>
      <c r="C27" s="55"/>
      <c r="E27" s="54" t="s">
        <v>586</v>
      </c>
      <c r="F27" s="55">
        <v>-1</v>
      </c>
      <c r="G27" s="55"/>
    </row>
    <row r="28" spans="1:7" x14ac:dyDescent="0.2">
      <c r="A28" s="54" t="s">
        <v>112</v>
      </c>
      <c r="B28" s="55">
        <v>3</v>
      </c>
      <c r="C28" s="55"/>
      <c r="E28" s="54" t="s">
        <v>643</v>
      </c>
      <c r="F28" s="55">
        <v>-6</v>
      </c>
      <c r="G28" s="55"/>
    </row>
    <row r="29" spans="1:7" x14ac:dyDescent="0.2">
      <c r="A29" s="54" t="s">
        <v>19</v>
      </c>
      <c r="B29" s="55">
        <v>-4</v>
      </c>
      <c r="C29" s="55"/>
      <c r="E29" s="54" t="s">
        <v>748</v>
      </c>
      <c r="F29" s="55">
        <v>3</v>
      </c>
      <c r="G29" s="55"/>
    </row>
    <row r="30" spans="1:7" x14ac:dyDescent="0.2">
      <c r="A30" s="54" t="s">
        <v>40</v>
      </c>
      <c r="B30" s="55">
        <v>0</v>
      </c>
      <c r="C30" s="55"/>
      <c r="E30" s="54" t="s">
        <v>751</v>
      </c>
      <c r="F30" s="55">
        <v>-14</v>
      </c>
      <c r="G30" s="55"/>
    </row>
    <row r="31" spans="1:7" x14ac:dyDescent="0.2">
      <c r="A31" s="54" t="s">
        <v>1451</v>
      </c>
      <c r="B31" s="55">
        <v>-4</v>
      </c>
      <c r="C31" s="55"/>
      <c r="E31" s="54" t="s">
        <v>763</v>
      </c>
      <c r="F31" s="55">
        <v>-9</v>
      </c>
      <c r="G31" s="55"/>
    </row>
    <row r="32" spans="1:7" x14ac:dyDescent="0.2">
      <c r="A32" s="54" t="s">
        <v>22</v>
      </c>
      <c r="B32" s="55">
        <v>-12</v>
      </c>
      <c r="C32" s="55"/>
      <c r="E32" s="54" t="s">
        <v>1243</v>
      </c>
      <c r="F32" s="55">
        <v>-6</v>
      </c>
      <c r="G32" s="55"/>
    </row>
    <row r="33" spans="1:7" x14ac:dyDescent="0.2">
      <c r="A33" s="54" t="s">
        <v>115</v>
      </c>
      <c r="B33" s="55">
        <v>2</v>
      </c>
      <c r="C33" s="55"/>
      <c r="E33" s="54" t="s">
        <v>145</v>
      </c>
      <c r="F33" s="55">
        <v>5</v>
      </c>
      <c r="G33" s="55"/>
    </row>
    <row r="34" spans="1:7" x14ac:dyDescent="0.2">
      <c r="A34" s="54" t="s">
        <v>118</v>
      </c>
      <c r="B34" s="55">
        <v>2</v>
      </c>
      <c r="C34" s="55"/>
      <c r="E34" s="54" t="s">
        <v>145</v>
      </c>
      <c r="F34" s="55">
        <v>37</v>
      </c>
      <c r="G34" s="55"/>
    </row>
    <row r="35" spans="1:7" x14ac:dyDescent="0.2">
      <c r="A35" s="54" t="s">
        <v>193</v>
      </c>
      <c r="B35" s="55">
        <v>-1</v>
      </c>
      <c r="C35" s="55"/>
      <c r="E35" s="54" t="s">
        <v>145</v>
      </c>
      <c r="F35" s="55">
        <v>37</v>
      </c>
      <c r="G35" s="55"/>
    </row>
    <row r="36" spans="1:7" x14ac:dyDescent="0.2">
      <c r="A36" s="54" t="s">
        <v>193</v>
      </c>
      <c r="B36" s="55">
        <v>1</v>
      </c>
      <c r="C36" s="55"/>
      <c r="E36" s="54" t="s">
        <v>225</v>
      </c>
      <c r="F36" s="55">
        <v>-9</v>
      </c>
      <c r="G36" s="55"/>
    </row>
    <row r="37" spans="1:7" x14ac:dyDescent="0.2">
      <c r="A37" s="54" t="s">
        <v>382</v>
      </c>
      <c r="B37" s="55">
        <v>-5</v>
      </c>
      <c r="C37" s="55"/>
      <c r="E37" s="54" t="s">
        <v>55</v>
      </c>
      <c r="F37" s="55">
        <v>-7</v>
      </c>
      <c r="G37" s="55"/>
    </row>
    <row r="38" spans="1:7" x14ac:dyDescent="0.2">
      <c r="A38" s="54" t="s">
        <v>250</v>
      </c>
      <c r="B38" s="55">
        <v>4</v>
      </c>
      <c r="C38" s="55"/>
      <c r="E38" s="54" t="s">
        <v>55</v>
      </c>
      <c r="F38" s="55">
        <v>-6</v>
      </c>
      <c r="G38" s="55"/>
    </row>
    <row r="39" spans="1:7" x14ac:dyDescent="0.2">
      <c r="A39" s="54" t="s">
        <v>253</v>
      </c>
      <c r="B39" s="55">
        <v>-15</v>
      </c>
      <c r="C39" s="55"/>
      <c r="E39" s="54" t="s">
        <v>55</v>
      </c>
      <c r="F39" s="55">
        <v>-7</v>
      </c>
      <c r="G39" s="55"/>
    </row>
    <row r="40" spans="1:7" x14ac:dyDescent="0.2">
      <c r="A40" s="54" t="s">
        <v>256</v>
      </c>
      <c r="B40" s="55">
        <v>0</v>
      </c>
      <c r="C40" s="55"/>
      <c r="E40" s="54" t="s">
        <v>169</v>
      </c>
      <c r="F40" s="55">
        <v>-2</v>
      </c>
      <c r="G40" s="55"/>
    </row>
    <row r="41" spans="1:7" x14ac:dyDescent="0.2">
      <c r="A41" s="54" t="s">
        <v>259</v>
      </c>
      <c r="B41" s="55">
        <v>1</v>
      </c>
      <c r="C41" s="55"/>
      <c r="E41" s="54" t="s">
        <v>169</v>
      </c>
      <c r="F41" s="55">
        <v>-18</v>
      </c>
      <c r="G41" s="55"/>
    </row>
    <row r="42" spans="1:7" x14ac:dyDescent="0.2">
      <c r="A42" s="54" t="s">
        <v>262</v>
      </c>
      <c r="B42" s="55">
        <v>-5</v>
      </c>
      <c r="C42" s="55"/>
      <c r="E42" s="54" t="s">
        <v>169</v>
      </c>
      <c r="F42" s="55">
        <v>-18</v>
      </c>
      <c r="G42" s="55"/>
    </row>
    <row r="43" spans="1:7" x14ac:dyDescent="0.2">
      <c r="A43" s="54" t="s">
        <v>265</v>
      </c>
      <c r="B43" s="55">
        <v>-13</v>
      </c>
      <c r="C43" s="55"/>
      <c r="E43" s="54" t="s">
        <v>16</v>
      </c>
      <c r="F43" s="55">
        <v>10</v>
      </c>
      <c r="G43" s="55"/>
    </row>
    <row r="44" spans="1:7" x14ac:dyDescent="0.2">
      <c r="A44" s="54" t="s">
        <v>268</v>
      </c>
      <c r="B44" s="55">
        <v>-2</v>
      </c>
      <c r="C44" s="55"/>
      <c r="E44" s="54" t="s">
        <v>16</v>
      </c>
      <c r="F44" s="55">
        <v>1</v>
      </c>
      <c r="G44" s="55"/>
    </row>
    <row r="45" spans="1:7" x14ac:dyDescent="0.2">
      <c r="A45" s="54" t="s">
        <v>1201</v>
      </c>
      <c r="B45" s="55">
        <v>-2</v>
      </c>
      <c r="C45" s="55"/>
      <c r="E45" s="54" t="s">
        <v>3265</v>
      </c>
      <c r="F45" s="55">
        <v>-8</v>
      </c>
      <c r="G45" s="55"/>
    </row>
    <row r="46" spans="1:7" x14ac:dyDescent="0.2">
      <c r="A46" s="54" t="s">
        <v>1222</v>
      </c>
      <c r="B46" s="55">
        <v>1</v>
      </c>
      <c r="C46" s="55"/>
      <c r="E46" s="54" t="s">
        <v>3766</v>
      </c>
      <c r="F46" s="55">
        <v>8</v>
      </c>
      <c r="G46" s="55"/>
    </row>
    <row r="47" spans="1:7" x14ac:dyDescent="0.2">
      <c r="A47" s="54" t="s">
        <v>1312</v>
      </c>
      <c r="B47" s="55">
        <v>-4</v>
      </c>
      <c r="C47" s="55"/>
      <c r="E47" s="54" t="s">
        <v>3815</v>
      </c>
      <c r="F47" s="55">
        <v>3</v>
      </c>
      <c r="G47" s="55"/>
    </row>
    <row r="48" spans="1:7" x14ac:dyDescent="0.2">
      <c r="A48" s="54" t="s">
        <v>1417</v>
      </c>
      <c r="B48" s="55">
        <v>1</v>
      </c>
      <c r="C48" s="55"/>
      <c r="E48" s="54" t="s">
        <v>1649</v>
      </c>
      <c r="F48" s="55">
        <v>-3</v>
      </c>
      <c r="G48" s="55"/>
    </row>
    <row r="49" spans="1:7" x14ac:dyDescent="0.2">
      <c r="A49" s="54" t="s">
        <v>46</v>
      </c>
      <c r="B49" s="55">
        <v>4</v>
      </c>
      <c r="C49" s="55"/>
      <c r="E49" s="54" t="s">
        <v>1844</v>
      </c>
      <c r="F49" s="55">
        <v>-9</v>
      </c>
      <c r="G49" s="55"/>
    </row>
    <row r="50" spans="1:7" x14ac:dyDescent="0.2">
      <c r="A50" s="54" t="s">
        <v>124</v>
      </c>
      <c r="B50" s="55">
        <v>-7</v>
      </c>
      <c r="C50" s="55"/>
      <c r="E50" s="54" t="s">
        <v>2165</v>
      </c>
      <c r="F50" s="55">
        <v>-2</v>
      </c>
      <c r="G50" s="55"/>
    </row>
    <row r="51" spans="1:7" x14ac:dyDescent="0.2">
      <c r="A51" s="54" t="s">
        <v>130</v>
      </c>
      <c r="B51" s="55">
        <v>-12</v>
      </c>
      <c r="C51" s="55"/>
      <c r="E51" s="54" t="s">
        <v>10</v>
      </c>
      <c r="F51" s="55">
        <v>9</v>
      </c>
      <c r="G51" s="55"/>
    </row>
    <row r="52" spans="1:7" x14ac:dyDescent="0.2">
      <c r="A52" s="54" t="s">
        <v>219</v>
      </c>
      <c r="B52" s="55">
        <v>-13</v>
      </c>
      <c r="C52" s="55"/>
      <c r="E52" s="54" t="s">
        <v>10</v>
      </c>
      <c r="F52" s="55">
        <v>0</v>
      </c>
      <c r="G52" s="55"/>
    </row>
    <row r="53" spans="1:7" x14ac:dyDescent="0.2">
      <c r="A53" s="54" t="s">
        <v>136</v>
      </c>
      <c r="B53" s="55">
        <v>-18</v>
      </c>
      <c r="C53" s="55"/>
      <c r="E53" s="54" t="s">
        <v>10</v>
      </c>
      <c r="F53" s="55">
        <v>-8</v>
      </c>
      <c r="G53" s="55"/>
    </row>
    <row r="54" spans="1:7" x14ac:dyDescent="0.2">
      <c r="A54" s="54" t="s">
        <v>139</v>
      </c>
      <c r="B54" s="55">
        <v>3</v>
      </c>
      <c r="C54" s="55"/>
      <c r="E54" s="54" t="s">
        <v>103</v>
      </c>
      <c r="F54" s="55">
        <v>-13</v>
      </c>
      <c r="G54" s="55"/>
    </row>
    <row r="55" spans="1:7" x14ac:dyDescent="0.2">
      <c r="A55" s="54" t="s">
        <v>196</v>
      </c>
      <c r="B55" s="55">
        <v>-5</v>
      </c>
      <c r="C55" s="55"/>
      <c r="E55" s="54" t="s">
        <v>103</v>
      </c>
      <c r="F55" s="55">
        <v>-1</v>
      </c>
      <c r="G55" s="55"/>
    </row>
    <row r="56" spans="1:7" x14ac:dyDescent="0.2">
      <c r="A56" s="54" t="s">
        <v>199</v>
      </c>
      <c r="B56" s="55">
        <v>-2</v>
      </c>
      <c r="C56" s="55"/>
      <c r="E56" s="54" t="s">
        <v>103</v>
      </c>
      <c r="F56" s="55">
        <v>-13</v>
      </c>
      <c r="G56" s="55"/>
    </row>
    <row r="57" spans="1:7" x14ac:dyDescent="0.2">
      <c r="A57" s="54" t="s">
        <v>49</v>
      </c>
      <c r="B57" s="55">
        <v>0</v>
      </c>
      <c r="C57" s="55"/>
      <c r="E57" s="54" t="s">
        <v>811</v>
      </c>
      <c r="F57" s="55">
        <v>4</v>
      </c>
      <c r="G57" s="55"/>
    </row>
    <row r="58" spans="1:7" x14ac:dyDescent="0.2">
      <c r="A58" s="54" t="s">
        <v>201</v>
      </c>
      <c r="B58" s="55">
        <v>-36</v>
      </c>
      <c r="C58" s="55"/>
      <c r="E58" s="54" t="s">
        <v>210</v>
      </c>
      <c r="F58" s="55">
        <v>-2</v>
      </c>
      <c r="G58" s="55"/>
    </row>
    <row r="59" spans="1:7" x14ac:dyDescent="0.2">
      <c r="A59" s="54" t="s">
        <v>52</v>
      </c>
      <c r="B59" s="55">
        <v>-8</v>
      </c>
      <c r="C59" s="55"/>
      <c r="E59" s="54" t="s">
        <v>61</v>
      </c>
      <c r="F59" s="55">
        <v>-3</v>
      </c>
      <c r="G59" s="55"/>
    </row>
    <row r="60" spans="1:7" x14ac:dyDescent="0.2">
      <c r="A60" s="54" t="s">
        <v>204</v>
      </c>
      <c r="B60" s="55">
        <v>-6</v>
      </c>
      <c r="C60" s="55"/>
      <c r="E60" s="54" t="s">
        <v>61</v>
      </c>
      <c r="F60" s="55">
        <v>-2</v>
      </c>
      <c r="G60" s="55"/>
    </row>
    <row r="61" spans="1:7" x14ac:dyDescent="0.2">
      <c r="A61" s="54" t="s">
        <v>160</v>
      </c>
      <c r="B61" s="55">
        <v>-4</v>
      </c>
      <c r="C61" s="55"/>
      <c r="E61" s="54" t="s">
        <v>61</v>
      </c>
      <c r="F61" s="55">
        <v>-2</v>
      </c>
      <c r="G61" s="55"/>
    </row>
    <row r="62" spans="1:7" x14ac:dyDescent="0.2">
      <c r="A62" s="54" t="s">
        <v>163</v>
      </c>
      <c r="B62" s="55">
        <v>6</v>
      </c>
      <c r="C62" s="55"/>
      <c r="E62" s="54" t="s">
        <v>175</v>
      </c>
      <c r="F62" s="55">
        <v>5</v>
      </c>
      <c r="G62" s="55"/>
    </row>
    <row r="63" spans="1:7" x14ac:dyDescent="0.2">
      <c r="A63" s="54" t="s">
        <v>166</v>
      </c>
      <c r="B63" s="55">
        <v>0</v>
      </c>
      <c r="C63" s="55"/>
      <c r="E63" s="54" t="s">
        <v>175</v>
      </c>
      <c r="F63" s="55">
        <v>-22</v>
      </c>
      <c r="G63" s="55"/>
    </row>
    <row r="64" spans="1:7" x14ac:dyDescent="0.2">
      <c r="A64" s="54" t="s">
        <v>207</v>
      </c>
      <c r="B64" s="55">
        <v>-1</v>
      </c>
      <c r="C64" s="55"/>
      <c r="E64" s="54" t="s">
        <v>175</v>
      </c>
      <c r="F64" s="55">
        <v>-22</v>
      </c>
      <c r="G64" s="55"/>
    </row>
    <row r="65" spans="1:7" x14ac:dyDescent="0.2">
      <c r="A65" s="54" t="s">
        <v>61</v>
      </c>
      <c r="B65" s="55">
        <v>-6</v>
      </c>
      <c r="C65" s="55"/>
      <c r="E65" s="54" t="s">
        <v>70</v>
      </c>
      <c r="F65" s="55">
        <v>-3</v>
      </c>
      <c r="G65" s="55"/>
    </row>
    <row r="66" spans="1:7" x14ac:dyDescent="0.2">
      <c r="A66" s="54" t="s">
        <v>64</v>
      </c>
      <c r="B66" s="55">
        <v>4</v>
      </c>
      <c r="C66" s="55"/>
      <c r="E66" s="54" t="s">
        <v>70</v>
      </c>
      <c r="F66" s="55">
        <v>-15</v>
      </c>
      <c r="G66" s="55"/>
    </row>
    <row r="67" spans="1:7" x14ac:dyDescent="0.2">
      <c r="A67" s="54" t="s">
        <v>175</v>
      </c>
      <c r="B67" s="55">
        <v>-4</v>
      </c>
      <c r="C67" s="55"/>
      <c r="E67" s="54" t="s">
        <v>70</v>
      </c>
      <c r="F67" s="55">
        <v>-15</v>
      </c>
      <c r="G67" s="55"/>
    </row>
    <row r="68" spans="1:7" x14ac:dyDescent="0.2">
      <c r="A68" s="54" t="s">
        <v>178</v>
      </c>
      <c r="B68" s="55">
        <v>-4</v>
      </c>
      <c r="C68" s="55"/>
      <c r="E68" s="54" t="s">
        <v>73</v>
      </c>
      <c r="F68" s="55">
        <v>-3</v>
      </c>
      <c r="G68" s="55"/>
    </row>
    <row r="69" spans="1:7" x14ac:dyDescent="0.2">
      <c r="A69" s="54" t="s">
        <v>184</v>
      </c>
      <c r="B69" s="55">
        <v>-20</v>
      </c>
      <c r="C69" s="55"/>
      <c r="E69" s="54" t="s">
        <v>73</v>
      </c>
      <c r="F69" s="55">
        <v>-14</v>
      </c>
      <c r="G69" s="55"/>
    </row>
    <row r="70" spans="1:7" x14ac:dyDescent="0.2">
      <c r="A70" s="54" t="s">
        <v>67</v>
      </c>
      <c r="B70" s="55">
        <v>10</v>
      </c>
      <c r="C70" s="55"/>
      <c r="E70" s="54" t="s">
        <v>73</v>
      </c>
      <c r="F70" s="55">
        <v>-14</v>
      </c>
      <c r="G70" s="55"/>
    </row>
    <row r="71" spans="1:7" x14ac:dyDescent="0.2">
      <c r="A71" s="54" t="s">
        <v>43</v>
      </c>
      <c r="B71" s="55"/>
      <c r="C71" s="55">
        <v>10</v>
      </c>
      <c r="E71" s="54" t="s">
        <v>76</v>
      </c>
      <c r="F71" s="55">
        <v>-2</v>
      </c>
      <c r="G71" s="55"/>
    </row>
    <row r="72" spans="1:7" x14ac:dyDescent="0.2">
      <c r="A72" s="54" t="s">
        <v>121</v>
      </c>
      <c r="B72" s="55"/>
      <c r="C72" s="55">
        <v>-4</v>
      </c>
      <c r="E72" s="54" t="s">
        <v>76</v>
      </c>
      <c r="F72" s="55">
        <v>-19</v>
      </c>
      <c r="G72" s="55"/>
    </row>
    <row r="73" spans="1:7" x14ac:dyDescent="0.2">
      <c r="A73" s="54" t="s">
        <v>121</v>
      </c>
      <c r="B73" s="55"/>
      <c r="C73" s="55">
        <v>-4</v>
      </c>
      <c r="E73" s="54" t="s">
        <v>76</v>
      </c>
      <c r="F73" s="55">
        <v>-19</v>
      </c>
      <c r="G73" s="55"/>
    </row>
    <row r="74" spans="1:7" x14ac:dyDescent="0.2">
      <c r="A74" s="54" t="s">
        <v>58</v>
      </c>
      <c r="B74" s="55"/>
      <c r="C74" s="55">
        <v>1</v>
      </c>
      <c r="E74" s="54" t="s">
        <v>79</v>
      </c>
      <c r="F74" s="55">
        <v>-13</v>
      </c>
      <c r="G74" s="55"/>
    </row>
    <row r="75" spans="1:7" x14ac:dyDescent="0.2">
      <c r="A75" s="54" t="s">
        <v>210</v>
      </c>
      <c r="B75" s="55"/>
      <c r="C75" s="55">
        <v>13</v>
      </c>
      <c r="E75" s="54" t="s">
        <v>79</v>
      </c>
      <c r="F75" s="55">
        <v>33</v>
      </c>
      <c r="G75" s="55"/>
    </row>
    <row r="76" spans="1:7" x14ac:dyDescent="0.2">
      <c r="A76" s="54" t="s">
        <v>16</v>
      </c>
      <c r="B76" s="55"/>
      <c r="C76" s="55">
        <v>8</v>
      </c>
      <c r="E76" s="54" t="s">
        <v>79</v>
      </c>
      <c r="F76" s="55">
        <v>-13</v>
      </c>
      <c r="G76" s="55"/>
    </row>
    <row r="77" spans="1:7" x14ac:dyDescent="0.2">
      <c r="A77" s="54" t="s">
        <v>16</v>
      </c>
      <c r="B77" s="55"/>
      <c r="C77" s="55">
        <v>9</v>
      </c>
      <c r="E77" s="54" t="s">
        <v>190</v>
      </c>
      <c r="F77" s="55">
        <v>-6</v>
      </c>
      <c r="G77" s="55"/>
    </row>
    <row r="78" spans="1:7" x14ac:dyDescent="0.2">
      <c r="A78" s="54" t="s">
        <v>213</v>
      </c>
      <c r="B78" s="55"/>
      <c r="C78" s="55">
        <v>-4</v>
      </c>
      <c r="E78" s="54" t="s">
        <v>82</v>
      </c>
      <c r="F78" s="55">
        <v>-1</v>
      </c>
      <c r="G78" s="55"/>
    </row>
    <row r="79" spans="1:7" x14ac:dyDescent="0.2">
      <c r="A79" s="54" t="s">
        <v>1430</v>
      </c>
      <c r="B79" s="55"/>
      <c r="C79" s="55">
        <v>8</v>
      </c>
      <c r="E79" s="54" t="s">
        <v>82</v>
      </c>
      <c r="F79" s="55">
        <v>-6</v>
      </c>
      <c r="G79" s="55"/>
    </row>
    <row r="80" spans="1:7" x14ac:dyDescent="0.2">
      <c r="A80" s="54" t="s">
        <v>10</v>
      </c>
      <c r="B80" s="55">
        <v>10</v>
      </c>
      <c r="C80" s="55"/>
      <c r="E80" s="54" t="s">
        <v>82</v>
      </c>
      <c r="F80" s="55">
        <v>-6</v>
      </c>
      <c r="G80" s="55"/>
    </row>
    <row r="81" spans="1:7" x14ac:dyDescent="0.2">
      <c r="A81" s="54" t="s">
        <v>10</v>
      </c>
      <c r="B81" s="55">
        <v>4</v>
      </c>
      <c r="C81" s="55"/>
      <c r="E81" s="54" t="s">
        <v>13</v>
      </c>
      <c r="F81" s="55">
        <v>2</v>
      </c>
      <c r="G81" s="55"/>
    </row>
    <row r="82" spans="1:7" x14ac:dyDescent="0.2">
      <c r="A82" s="54" t="s">
        <v>91</v>
      </c>
      <c r="B82" s="55">
        <v>-23</v>
      </c>
      <c r="C82" s="55"/>
      <c r="E82" s="54" t="s">
        <v>13</v>
      </c>
      <c r="F82" s="55">
        <v>-5</v>
      </c>
      <c r="G82" s="55"/>
    </row>
    <row r="83" spans="1:7" x14ac:dyDescent="0.2">
      <c r="A83" s="54" t="s">
        <v>34</v>
      </c>
      <c r="B83" s="55">
        <v>-6</v>
      </c>
      <c r="C83" s="55"/>
      <c r="E83" s="54" t="s">
        <v>13</v>
      </c>
      <c r="F83" s="55">
        <v>2</v>
      </c>
      <c r="G83" s="55"/>
    </row>
    <row r="84" spans="1:7" x14ac:dyDescent="0.2">
      <c r="A84" s="54" t="s">
        <v>106</v>
      </c>
      <c r="B84" s="55">
        <v>-9</v>
      </c>
      <c r="C84" s="55"/>
      <c r="E84" s="54" t="s">
        <v>13</v>
      </c>
      <c r="F84" s="55">
        <v>-5</v>
      </c>
      <c r="G84" s="55"/>
    </row>
    <row r="85" spans="1:7" x14ac:dyDescent="0.2">
      <c r="A85" s="54" t="s">
        <v>1448</v>
      </c>
      <c r="B85" s="55">
        <v>-4</v>
      </c>
      <c r="C85" s="55"/>
      <c r="E85" s="54" t="s">
        <v>25</v>
      </c>
      <c r="F85" s="55">
        <v>-14</v>
      </c>
      <c r="G85" s="55"/>
    </row>
    <row r="86" spans="1:7" x14ac:dyDescent="0.2">
      <c r="E86" s="54" t="s">
        <v>25</v>
      </c>
      <c r="F86" s="55">
        <v>7</v>
      </c>
      <c r="G86" s="55"/>
    </row>
    <row r="87" spans="1:7" x14ac:dyDescent="0.2">
      <c r="E87" s="54" t="s">
        <v>25</v>
      </c>
      <c r="F87" s="55">
        <v>-14</v>
      </c>
      <c r="G87" s="55"/>
    </row>
    <row r="88" spans="1:7" x14ac:dyDescent="0.2">
      <c r="E88" s="54" t="s">
        <v>28</v>
      </c>
      <c r="F88" s="55">
        <v>-3</v>
      </c>
      <c r="G88" s="55"/>
    </row>
    <row r="89" spans="1:7" x14ac:dyDescent="0.2">
      <c r="E89" s="54" t="s">
        <v>28</v>
      </c>
      <c r="F89" s="55">
        <v>-6</v>
      </c>
      <c r="G89" s="55"/>
    </row>
    <row r="90" spans="1:7" x14ac:dyDescent="0.2">
      <c r="E90" s="54" t="s">
        <v>28</v>
      </c>
      <c r="F90" s="55">
        <v>-6</v>
      </c>
      <c r="G90" s="55"/>
    </row>
    <row r="91" spans="1:7" x14ac:dyDescent="0.2">
      <c r="E91" s="54" t="s">
        <v>1439</v>
      </c>
      <c r="F91" s="55">
        <v>3</v>
      </c>
      <c r="G91" s="55"/>
    </row>
    <row r="92" spans="1:7" x14ac:dyDescent="0.2">
      <c r="E92" s="54" t="s">
        <v>1442</v>
      </c>
      <c r="F92" s="55">
        <v>-2</v>
      </c>
      <c r="G92" s="55"/>
    </row>
    <row r="93" spans="1:7" x14ac:dyDescent="0.2">
      <c r="E93" s="54" t="s">
        <v>1445</v>
      </c>
      <c r="F93" s="55">
        <v>2</v>
      </c>
      <c r="G93" s="55"/>
    </row>
    <row r="94" spans="1:7" x14ac:dyDescent="0.2">
      <c r="E94" s="54" t="s">
        <v>31</v>
      </c>
      <c r="F94" s="55">
        <v>10</v>
      </c>
      <c r="G94" s="55"/>
    </row>
    <row r="95" spans="1:7" x14ac:dyDescent="0.2">
      <c r="E95" s="54" t="s">
        <v>31</v>
      </c>
      <c r="F95" s="55">
        <v>-7</v>
      </c>
      <c r="G95" s="55"/>
    </row>
    <row r="96" spans="1:7" x14ac:dyDescent="0.2">
      <c r="E96" s="54" t="s">
        <v>31</v>
      </c>
      <c r="F96" s="55">
        <v>10</v>
      </c>
      <c r="G96" s="55"/>
    </row>
    <row r="97" spans="5:7" x14ac:dyDescent="0.2">
      <c r="E97" s="54" t="s">
        <v>34</v>
      </c>
      <c r="F97" s="55">
        <v>3</v>
      </c>
      <c r="G97" s="55"/>
    </row>
    <row r="98" spans="5:7" x14ac:dyDescent="0.2">
      <c r="E98" s="54" t="s">
        <v>34</v>
      </c>
      <c r="F98" s="55">
        <v>0</v>
      </c>
      <c r="G98" s="55"/>
    </row>
    <row r="99" spans="5:7" x14ac:dyDescent="0.2">
      <c r="E99" s="54" t="s">
        <v>34</v>
      </c>
      <c r="F99" s="55">
        <v>0</v>
      </c>
      <c r="G99" s="55"/>
    </row>
    <row r="100" spans="5:7" x14ac:dyDescent="0.2">
      <c r="E100" s="54" t="s">
        <v>100</v>
      </c>
      <c r="F100" s="55">
        <v>-6</v>
      </c>
      <c r="G100" s="55"/>
    </row>
    <row r="101" spans="5:7" x14ac:dyDescent="0.2">
      <c r="E101" s="54" t="s">
        <v>100</v>
      </c>
      <c r="F101" s="55">
        <v>-13</v>
      </c>
      <c r="G101" s="55"/>
    </row>
    <row r="102" spans="5:7" x14ac:dyDescent="0.2">
      <c r="E102" s="54" t="s">
        <v>100</v>
      </c>
      <c r="F102" s="55">
        <v>-13</v>
      </c>
      <c r="G102" s="55"/>
    </row>
    <row r="103" spans="5:7" x14ac:dyDescent="0.2">
      <c r="E103" s="54" t="s">
        <v>37</v>
      </c>
      <c r="F103" s="55">
        <v>-12</v>
      </c>
      <c r="G103" s="55"/>
    </row>
    <row r="104" spans="5:7" x14ac:dyDescent="0.2">
      <c r="E104" s="54" t="s">
        <v>37</v>
      </c>
      <c r="F104" s="55">
        <v>-8</v>
      </c>
      <c r="G104" s="55"/>
    </row>
    <row r="105" spans="5:7" x14ac:dyDescent="0.2">
      <c r="E105" s="54" t="s">
        <v>37</v>
      </c>
      <c r="F105" s="55">
        <v>-8</v>
      </c>
      <c r="G105" s="55"/>
    </row>
    <row r="106" spans="5:7" x14ac:dyDescent="0.2">
      <c r="E106" s="54" t="s">
        <v>1448</v>
      </c>
      <c r="F106" s="55">
        <v>0</v>
      </c>
      <c r="G106" s="55"/>
    </row>
    <row r="107" spans="5:7" x14ac:dyDescent="0.2">
      <c r="E107" s="54" t="s">
        <v>109</v>
      </c>
      <c r="F107" s="55">
        <v>-2</v>
      </c>
      <c r="G107" s="55"/>
    </row>
    <row r="108" spans="5:7" x14ac:dyDescent="0.2">
      <c r="E108" s="54" t="s">
        <v>109</v>
      </c>
      <c r="F108" s="55">
        <v>-25</v>
      </c>
      <c r="G108" s="55"/>
    </row>
    <row r="109" spans="5:7" x14ac:dyDescent="0.2">
      <c r="E109" s="54" t="s">
        <v>109</v>
      </c>
      <c r="F109" s="55">
        <v>-25</v>
      </c>
      <c r="G109" s="55"/>
    </row>
    <row r="110" spans="5:7" x14ac:dyDescent="0.2">
      <c r="E110" s="54" t="s">
        <v>112</v>
      </c>
      <c r="F110" s="55">
        <v>-6</v>
      </c>
      <c r="G110" s="55"/>
    </row>
    <row r="111" spans="5:7" x14ac:dyDescent="0.2">
      <c r="E111" s="54" t="s">
        <v>112</v>
      </c>
      <c r="F111" s="55">
        <v>-16</v>
      </c>
      <c r="G111" s="55"/>
    </row>
    <row r="112" spans="5:7" x14ac:dyDescent="0.2">
      <c r="E112" s="54" t="s">
        <v>112</v>
      </c>
      <c r="F112" s="55">
        <v>-16</v>
      </c>
      <c r="G112" s="55"/>
    </row>
    <row r="113" spans="5:7" x14ac:dyDescent="0.2">
      <c r="E113" s="54" t="s">
        <v>19</v>
      </c>
      <c r="F113" s="55">
        <v>5</v>
      </c>
      <c r="G113" s="55"/>
    </row>
    <row r="114" spans="5:7" x14ac:dyDescent="0.2">
      <c r="E114" s="54" t="s">
        <v>19</v>
      </c>
      <c r="F114" s="55">
        <v>-15</v>
      </c>
      <c r="G114" s="55"/>
    </row>
    <row r="115" spans="5:7" x14ac:dyDescent="0.2">
      <c r="E115" s="54" t="s">
        <v>19</v>
      </c>
      <c r="F115" s="55">
        <v>-15</v>
      </c>
      <c r="G115" s="55"/>
    </row>
    <row r="116" spans="5:7" x14ac:dyDescent="0.2">
      <c r="E116" s="54" t="s">
        <v>40</v>
      </c>
      <c r="F116" s="55">
        <v>0</v>
      </c>
      <c r="G116" s="55"/>
    </row>
    <row r="117" spans="5:7" x14ac:dyDescent="0.2">
      <c r="E117" s="54" t="s">
        <v>40</v>
      </c>
      <c r="F117" s="55">
        <v>-20</v>
      </c>
      <c r="G117" s="55"/>
    </row>
    <row r="118" spans="5:7" x14ac:dyDescent="0.2">
      <c r="E118" s="54" t="s">
        <v>40</v>
      </c>
      <c r="F118" s="55">
        <v>-20</v>
      </c>
      <c r="G118" s="55"/>
    </row>
    <row r="119" spans="5:7" x14ac:dyDescent="0.2">
      <c r="E119" s="54" t="s">
        <v>1451</v>
      </c>
      <c r="F119" s="55">
        <v>-4</v>
      </c>
      <c r="G119" s="55"/>
    </row>
    <row r="120" spans="5:7" x14ac:dyDescent="0.2">
      <c r="E120" s="54" t="s">
        <v>22</v>
      </c>
      <c r="F120" s="55">
        <v>-6</v>
      </c>
      <c r="G120" s="55"/>
    </row>
    <row r="121" spans="5:7" x14ac:dyDescent="0.2">
      <c r="E121" s="54" t="s">
        <v>22</v>
      </c>
      <c r="F121" s="55">
        <v>-5</v>
      </c>
      <c r="G121" s="55"/>
    </row>
    <row r="122" spans="5:7" x14ac:dyDescent="0.2">
      <c r="E122" s="54" t="s">
        <v>22</v>
      </c>
      <c r="F122" s="55">
        <v>-6</v>
      </c>
      <c r="G122" s="55"/>
    </row>
    <row r="123" spans="5:7" x14ac:dyDescent="0.2">
      <c r="E123" s="54" t="s">
        <v>247</v>
      </c>
      <c r="F123" s="55">
        <v>-1</v>
      </c>
      <c r="G123" s="55"/>
    </row>
    <row r="124" spans="5:7" x14ac:dyDescent="0.2">
      <c r="E124" s="54" t="s">
        <v>115</v>
      </c>
      <c r="F124" s="55">
        <v>-1</v>
      </c>
      <c r="G124" s="55"/>
    </row>
    <row r="125" spans="5:7" x14ac:dyDescent="0.2">
      <c r="E125" s="54" t="s">
        <v>115</v>
      </c>
      <c r="F125" s="55">
        <v>-19</v>
      </c>
      <c r="G125" s="55"/>
    </row>
    <row r="126" spans="5:7" x14ac:dyDescent="0.2">
      <c r="E126" s="54" t="s">
        <v>115</v>
      </c>
      <c r="F126" s="55">
        <v>-19</v>
      </c>
      <c r="G126" s="55"/>
    </row>
    <row r="127" spans="5:7" x14ac:dyDescent="0.2">
      <c r="E127" s="54" t="s">
        <v>118</v>
      </c>
      <c r="F127" s="55">
        <v>-1</v>
      </c>
      <c r="G127" s="55"/>
    </row>
    <row r="128" spans="5:7" x14ac:dyDescent="0.2">
      <c r="E128" s="54" t="s">
        <v>118</v>
      </c>
      <c r="F128" s="55">
        <v>-11</v>
      </c>
      <c r="G128" s="55"/>
    </row>
    <row r="129" spans="5:7" x14ac:dyDescent="0.2">
      <c r="E129" s="54" t="s">
        <v>118</v>
      </c>
      <c r="F129" s="55">
        <v>-11</v>
      </c>
      <c r="G129" s="55"/>
    </row>
    <row r="130" spans="5:7" x14ac:dyDescent="0.2">
      <c r="E130" s="54" t="s">
        <v>193</v>
      </c>
      <c r="F130" s="55">
        <v>-7</v>
      </c>
      <c r="G130" s="55"/>
    </row>
    <row r="131" spans="5:7" x14ac:dyDescent="0.2">
      <c r="E131" s="54" t="s">
        <v>193</v>
      </c>
      <c r="F131" s="55">
        <v>-5</v>
      </c>
      <c r="G131" s="55"/>
    </row>
    <row r="132" spans="5:7" x14ac:dyDescent="0.2">
      <c r="E132" s="54" t="s">
        <v>379</v>
      </c>
      <c r="F132" s="55">
        <v>-9</v>
      </c>
      <c r="G132" s="55"/>
    </row>
    <row r="133" spans="5:7" x14ac:dyDescent="0.2">
      <c r="E133" s="54" t="s">
        <v>382</v>
      </c>
      <c r="F133" s="55">
        <v>-4</v>
      </c>
      <c r="G133" s="55"/>
    </row>
    <row r="134" spans="5:7" x14ac:dyDescent="0.2">
      <c r="E134" s="54" t="s">
        <v>436</v>
      </c>
      <c r="F134" s="55">
        <v>-4</v>
      </c>
      <c r="G134" s="55"/>
    </row>
    <row r="135" spans="5:7" x14ac:dyDescent="0.2">
      <c r="E135" s="54" t="s">
        <v>463</v>
      </c>
      <c r="F135" s="55">
        <v>-2</v>
      </c>
      <c r="G135" s="55"/>
    </row>
    <row r="136" spans="5:7" x14ac:dyDescent="0.2">
      <c r="E136" s="54" t="s">
        <v>487</v>
      </c>
      <c r="F136" s="55">
        <v>-10</v>
      </c>
      <c r="G136" s="55"/>
    </row>
    <row r="137" spans="5:7" x14ac:dyDescent="0.2">
      <c r="E137" s="54" t="s">
        <v>544</v>
      </c>
      <c r="F137" s="55">
        <v>-2</v>
      </c>
      <c r="G137" s="55"/>
    </row>
    <row r="138" spans="5:7" x14ac:dyDescent="0.2">
      <c r="E138" s="54" t="s">
        <v>580</v>
      </c>
      <c r="F138" s="55">
        <v>2</v>
      </c>
      <c r="G138" s="55"/>
    </row>
    <row r="139" spans="5:7" x14ac:dyDescent="0.2">
      <c r="E139" s="54" t="s">
        <v>250</v>
      </c>
      <c r="F139" s="55">
        <v>7</v>
      </c>
      <c r="G139" s="55"/>
    </row>
    <row r="140" spans="5:7" x14ac:dyDescent="0.2">
      <c r="E140" s="54" t="s">
        <v>631</v>
      </c>
      <c r="F140" s="55">
        <v>2</v>
      </c>
      <c r="G140" s="55"/>
    </row>
    <row r="141" spans="5:7" x14ac:dyDescent="0.2">
      <c r="E141" s="54" t="s">
        <v>253</v>
      </c>
      <c r="F141" s="55">
        <v>-6</v>
      </c>
      <c r="G141" s="55"/>
    </row>
    <row r="142" spans="5:7" x14ac:dyDescent="0.2">
      <c r="E142" s="54" t="s">
        <v>256</v>
      </c>
      <c r="F142" s="55">
        <v>-8</v>
      </c>
      <c r="G142" s="55"/>
    </row>
    <row r="143" spans="5:7" x14ac:dyDescent="0.2">
      <c r="E143" s="54" t="s">
        <v>259</v>
      </c>
      <c r="F143" s="55">
        <v>-5</v>
      </c>
      <c r="G143" s="55"/>
    </row>
    <row r="144" spans="5:7" x14ac:dyDescent="0.2">
      <c r="E144" s="54" t="s">
        <v>262</v>
      </c>
      <c r="F144" s="55">
        <v>-7</v>
      </c>
      <c r="G144" s="55"/>
    </row>
    <row r="145" spans="5:7" x14ac:dyDescent="0.2">
      <c r="E145" s="54" t="s">
        <v>265</v>
      </c>
      <c r="F145" s="55">
        <v>9</v>
      </c>
      <c r="G145" s="55"/>
    </row>
    <row r="146" spans="5:7" x14ac:dyDescent="0.2">
      <c r="E146" s="54" t="s">
        <v>268</v>
      </c>
      <c r="F146" s="55">
        <v>5</v>
      </c>
      <c r="G146" s="55"/>
    </row>
    <row r="147" spans="5:7" x14ac:dyDescent="0.2">
      <c r="E147" s="54" t="s">
        <v>766</v>
      </c>
      <c r="F147" s="55">
        <v>-3</v>
      </c>
      <c r="G147" s="55"/>
    </row>
    <row r="148" spans="5:7" x14ac:dyDescent="0.2">
      <c r="E148" s="54" t="s">
        <v>814</v>
      </c>
      <c r="F148" s="55">
        <v>-1</v>
      </c>
      <c r="G148" s="55"/>
    </row>
    <row r="149" spans="5:7" x14ac:dyDescent="0.2">
      <c r="E149" s="54" t="s">
        <v>817</v>
      </c>
      <c r="F149" s="55">
        <v>-10</v>
      </c>
      <c r="G149" s="55"/>
    </row>
    <row r="150" spans="5:7" x14ac:dyDescent="0.2">
      <c r="E150" s="54" t="s">
        <v>1201</v>
      </c>
      <c r="F150" s="55">
        <v>-5</v>
      </c>
      <c r="G150" s="55"/>
    </row>
    <row r="151" spans="5:7" x14ac:dyDescent="0.2">
      <c r="E151" s="54" t="s">
        <v>1222</v>
      </c>
      <c r="F151" s="55">
        <v>3</v>
      </c>
      <c r="G151" s="55"/>
    </row>
    <row r="152" spans="5:7" x14ac:dyDescent="0.2">
      <c r="E152" s="54" t="s">
        <v>1312</v>
      </c>
      <c r="F152" s="55">
        <v>3</v>
      </c>
      <c r="G152" s="55"/>
    </row>
    <row r="153" spans="5:7" x14ac:dyDescent="0.2">
      <c r="E153" s="54" t="s">
        <v>1381</v>
      </c>
      <c r="F153" s="55">
        <v>7</v>
      </c>
      <c r="G153" s="55"/>
    </row>
    <row r="154" spans="5:7" x14ac:dyDescent="0.2">
      <c r="E154" s="54" t="s">
        <v>1417</v>
      </c>
      <c r="F154" s="55">
        <v>2</v>
      </c>
      <c r="G154" s="55"/>
    </row>
    <row r="155" spans="5:7" x14ac:dyDescent="0.2">
      <c r="E155" s="54" t="s">
        <v>46</v>
      </c>
      <c r="F155" s="55">
        <v>-17</v>
      </c>
      <c r="G155" s="55"/>
    </row>
    <row r="156" spans="5:7" x14ac:dyDescent="0.2">
      <c r="E156" s="54" t="s">
        <v>46</v>
      </c>
      <c r="F156" s="55">
        <v>0</v>
      </c>
      <c r="G156" s="55"/>
    </row>
    <row r="157" spans="5:7" x14ac:dyDescent="0.2">
      <c r="E157" s="54" t="s">
        <v>124</v>
      </c>
      <c r="F157" s="55">
        <v>1</v>
      </c>
      <c r="G157" s="55"/>
    </row>
    <row r="158" spans="5:7" x14ac:dyDescent="0.2">
      <c r="E158" s="54" t="s">
        <v>124</v>
      </c>
      <c r="F158" s="55">
        <v>-15</v>
      </c>
      <c r="G158" s="55"/>
    </row>
    <row r="159" spans="5:7" x14ac:dyDescent="0.2">
      <c r="E159" s="54" t="s">
        <v>124</v>
      </c>
      <c r="F159" s="55">
        <v>-15</v>
      </c>
      <c r="G159" s="55"/>
    </row>
    <row r="160" spans="5:7" x14ac:dyDescent="0.2">
      <c r="E160" s="54" t="s">
        <v>213</v>
      </c>
      <c r="F160" s="55">
        <v>12</v>
      </c>
      <c r="G160" s="55"/>
    </row>
    <row r="161" spans="5:7" x14ac:dyDescent="0.2">
      <c r="E161" s="54" t="s">
        <v>130</v>
      </c>
      <c r="F161" s="55">
        <v>-7</v>
      </c>
      <c r="G161" s="55"/>
    </row>
    <row r="162" spans="5:7" x14ac:dyDescent="0.2">
      <c r="E162" s="54" t="s">
        <v>130</v>
      </c>
      <c r="F162" s="55">
        <v>-15</v>
      </c>
      <c r="G162" s="55"/>
    </row>
    <row r="163" spans="5:7" x14ac:dyDescent="0.2">
      <c r="E163" s="54" t="s">
        <v>130</v>
      </c>
      <c r="F163" s="55">
        <v>-15</v>
      </c>
      <c r="G163" s="55"/>
    </row>
    <row r="164" spans="5:7" x14ac:dyDescent="0.2">
      <c r="E164" s="54" t="s">
        <v>219</v>
      </c>
      <c r="F164" s="55">
        <v>-6</v>
      </c>
      <c r="G164" s="55"/>
    </row>
    <row r="165" spans="5:7" x14ac:dyDescent="0.2">
      <c r="E165" s="54" t="s">
        <v>136</v>
      </c>
      <c r="F165" s="55">
        <v>-4</v>
      </c>
      <c r="G165" s="55"/>
    </row>
    <row r="166" spans="5:7" x14ac:dyDescent="0.2">
      <c r="E166" s="54" t="s">
        <v>136</v>
      </c>
      <c r="F166" s="55">
        <v>-13</v>
      </c>
      <c r="G166" s="55"/>
    </row>
    <row r="167" spans="5:7" x14ac:dyDescent="0.2">
      <c r="E167" s="54" t="s">
        <v>136</v>
      </c>
      <c r="F167" s="55">
        <v>-13</v>
      </c>
      <c r="G167" s="55"/>
    </row>
    <row r="168" spans="5:7" x14ac:dyDescent="0.2">
      <c r="E168" s="54" t="s">
        <v>139</v>
      </c>
      <c r="F168" s="55">
        <v>-4</v>
      </c>
      <c r="G168" s="55"/>
    </row>
    <row r="169" spans="5:7" x14ac:dyDescent="0.2">
      <c r="E169" s="54" t="s">
        <v>139</v>
      </c>
      <c r="F169" s="55">
        <v>-24</v>
      </c>
      <c r="G169" s="55"/>
    </row>
    <row r="170" spans="5:7" x14ac:dyDescent="0.2">
      <c r="E170" s="54" t="s">
        <v>139</v>
      </c>
      <c r="F170" s="55">
        <v>-24</v>
      </c>
      <c r="G170" s="55"/>
    </row>
    <row r="171" spans="5:7" x14ac:dyDescent="0.2">
      <c r="E171" s="54" t="s">
        <v>196</v>
      </c>
      <c r="F171" s="55">
        <v>-8</v>
      </c>
      <c r="G171" s="55"/>
    </row>
    <row r="172" spans="5:7" x14ac:dyDescent="0.2">
      <c r="E172" s="54" t="s">
        <v>49</v>
      </c>
      <c r="F172" s="55">
        <v>-13</v>
      </c>
      <c r="G172" s="55"/>
    </row>
    <row r="173" spans="5:7" x14ac:dyDescent="0.2">
      <c r="E173" s="54" t="s">
        <v>49</v>
      </c>
      <c r="F173" s="55">
        <v>-7</v>
      </c>
      <c r="G173" s="55"/>
    </row>
    <row r="174" spans="5:7" x14ac:dyDescent="0.2">
      <c r="E174" s="54" t="s">
        <v>49</v>
      </c>
      <c r="F174" s="55">
        <v>-13</v>
      </c>
      <c r="G174" s="55"/>
    </row>
    <row r="175" spans="5:7" x14ac:dyDescent="0.2">
      <c r="E175" s="54" t="s">
        <v>201</v>
      </c>
      <c r="F175" s="55">
        <v>-37</v>
      </c>
      <c r="G175" s="55"/>
    </row>
    <row r="176" spans="5:7" x14ac:dyDescent="0.2">
      <c r="E176" s="54" t="s">
        <v>157</v>
      </c>
      <c r="F176" s="55">
        <v>-5</v>
      </c>
      <c r="G176" s="55"/>
    </row>
    <row r="177" spans="5:7" x14ac:dyDescent="0.2">
      <c r="E177" s="54" t="s">
        <v>157</v>
      </c>
      <c r="F177" s="55">
        <v>-8</v>
      </c>
      <c r="G177" s="55"/>
    </row>
    <row r="178" spans="5:7" x14ac:dyDescent="0.2">
      <c r="E178" s="54" t="s">
        <v>157</v>
      </c>
      <c r="F178" s="55">
        <v>-8</v>
      </c>
      <c r="G178" s="55"/>
    </row>
    <row r="179" spans="5:7" x14ac:dyDescent="0.2">
      <c r="E179" s="54" t="s">
        <v>52</v>
      </c>
      <c r="F179" s="55">
        <v>-2</v>
      </c>
      <c r="G179" s="55"/>
    </row>
    <row r="180" spans="5:7" x14ac:dyDescent="0.2">
      <c r="E180" s="54" t="s">
        <v>52</v>
      </c>
      <c r="F180" s="55">
        <v>-19</v>
      </c>
      <c r="G180" s="55"/>
    </row>
    <row r="181" spans="5:7" x14ac:dyDescent="0.2">
      <c r="E181" s="54" t="s">
        <v>52</v>
      </c>
      <c r="F181" s="55">
        <v>-19</v>
      </c>
      <c r="G181" s="55"/>
    </row>
    <row r="182" spans="5:7" x14ac:dyDescent="0.2">
      <c r="E182" s="54" t="s">
        <v>204</v>
      </c>
      <c r="F182" s="55">
        <v>-5</v>
      </c>
      <c r="G182" s="55"/>
    </row>
    <row r="183" spans="5:7" x14ac:dyDescent="0.2">
      <c r="E183" s="54" t="s">
        <v>160</v>
      </c>
      <c r="F183" s="55">
        <v>1</v>
      </c>
      <c r="G183" s="55"/>
    </row>
    <row r="184" spans="5:7" x14ac:dyDescent="0.2">
      <c r="E184" s="54" t="s">
        <v>160</v>
      </c>
      <c r="F184" s="55">
        <v>-27</v>
      </c>
      <c r="G184" s="55"/>
    </row>
    <row r="185" spans="5:7" x14ac:dyDescent="0.2">
      <c r="E185" s="54" t="s">
        <v>160</v>
      </c>
      <c r="F185" s="55">
        <v>-27</v>
      </c>
      <c r="G185" s="55"/>
    </row>
    <row r="186" spans="5:7" x14ac:dyDescent="0.2">
      <c r="E186" s="54" t="s">
        <v>163</v>
      </c>
      <c r="F186" s="55">
        <v>-6</v>
      </c>
      <c r="G186" s="55"/>
    </row>
    <row r="187" spans="5:7" x14ac:dyDescent="0.2">
      <c r="E187" s="54" t="s">
        <v>163</v>
      </c>
      <c r="F187" s="55">
        <v>-8</v>
      </c>
      <c r="G187" s="55"/>
    </row>
    <row r="188" spans="5:7" x14ac:dyDescent="0.2">
      <c r="E188" s="54" t="s">
        <v>163</v>
      </c>
      <c r="F188" s="55">
        <v>-8</v>
      </c>
      <c r="G188" s="55"/>
    </row>
    <row r="189" spans="5:7" x14ac:dyDescent="0.2">
      <c r="E189" s="54" t="s">
        <v>166</v>
      </c>
      <c r="F189" s="55">
        <v>-7</v>
      </c>
      <c r="G189" s="55"/>
    </row>
    <row r="190" spans="5:7" x14ac:dyDescent="0.2">
      <c r="E190" s="54" t="s">
        <v>166</v>
      </c>
      <c r="F190" s="55">
        <v>-10</v>
      </c>
      <c r="G190" s="55"/>
    </row>
    <row r="191" spans="5:7" x14ac:dyDescent="0.2">
      <c r="E191" s="54" t="s">
        <v>166</v>
      </c>
      <c r="F191" s="55">
        <v>-10</v>
      </c>
      <c r="G191" s="55"/>
    </row>
    <row r="192" spans="5:7" x14ac:dyDescent="0.2">
      <c r="E192" s="54" t="s">
        <v>207</v>
      </c>
      <c r="F192" s="55">
        <v>-5</v>
      </c>
      <c r="G192" s="55"/>
    </row>
    <row r="193" spans="5:7" x14ac:dyDescent="0.2">
      <c r="E193" s="54" t="s">
        <v>58</v>
      </c>
      <c r="F193" s="55">
        <v>25</v>
      </c>
      <c r="G193" s="55"/>
    </row>
    <row r="194" spans="5:7" x14ac:dyDescent="0.2">
      <c r="E194" s="54" t="s">
        <v>58</v>
      </c>
      <c r="F194" s="55">
        <v>2</v>
      </c>
      <c r="G194" s="55"/>
    </row>
    <row r="195" spans="5:7" x14ac:dyDescent="0.2">
      <c r="E195" s="54" t="s">
        <v>58</v>
      </c>
      <c r="F195" s="55">
        <v>25</v>
      </c>
      <c r="G195" s="55"/>
    </row>
    <row r="196" spans="5:7" x14ac:dyDescent="0.2">
      <c r="E196" s="54" t="s">
        <v>64</v>
      </c>
      <c r="F196" s="55">
        <v>-6</v>
      </c>
      <c r="G196" s="55"/>
    </row>
    <row r="197" spans="5:7" x14ac:dyDescent="0.2">
      <c r="E197" s="54" t="s">
        <v>64</v>
      </c>
      <c r="F197" s="55">
        <v>-8</v>
      </c>
      <c r="G197" s="55"/>
    </row>
    <row r="198" spans="5:7" x14ac:dyDescent="0.2">
      <c r="E198" s="54" t="s">
        <v>64</v>
      </c>
      <c r="F198" s="55">
        <v>-8</v>
      </c>
      <c r="G198" s="55"/>
    </row>
    <row r="199" spans="5:7" x14ac:dyDescent="0.2">
      <c r="E199" s="54" t="s">
        <v>172</v>
      </c>
      <c r="F199" s="55">
        <v>-3</v>
      </c>
      <c r="G199" s="55"/>
    </row>
    <row r="200" spans="5:7" x14ac:dyDescent="0.2">
      <c r="E200" s="54" t="s">
        <v>172</v>
      </c>
      <c r="F200" s="55">
        <v>-22</v>
      </c>
      <c r="G200" s="55"/>
    </row>
    <row r="201" spans="5:7" x14ac:dyDescent="0.2">
      <c r="E201" s="54" t="s">
        <v>172</v>
      </c>
      <c r="F201" s="55">
        <v>-22</v>
      </c>
      <c r="G201" s="55"/>
    </row>
    <row r="202" spans="5:7" x14ac:dyDescent="0.2">
      <c r="E202" s="54" t="s">
        <v>178</v>
      </c>
      <c r="F202" s="55">
        <v>6</v>
      </c>
      <c r="G202" s="55"/>
    </row>
    <row r="203" spans="5:7" x14ac:dyDescent="0.2">
      <c r="E203" s="54" t="s">
        <v>178</v>
      </c>
      <c r="F203" s="55">
        <v>-17</v>
      </c>
      <c r="G203" s="55"/>
    </row>
    <row r="204" spans="5:7" x14ac:dyDescent="0.2">
      <c r="E204" s="54" t="s">
        <v>178</v>
      </c>
      <c r="F204" s="55">
        <v>-17</v>
      </c>
      <c r="G204" s="55"/>
    </row>
    <row r="205" spans="5:7" x14ac:dyDescent="0.2">
      <c r="E205" s="54" t="s">
        <v>181</v>
      </c>
      <c r="F205" s="55">
        <v>-2</v>
      </c>
      <c r="G205" s="55"/>
    </row>
    <row r="206" spans="5:7" x14ac:dyDescent="0.2">
      <c r="E206" s="54" t="s">
        <v>181</v>
      </c>
      <c r="F206" s="55">
        <v>-10</v>
      </c>
      <c r="G206" s="55"/>
    </row>
    <row r="207" spans="5:7" x14ac:dyDescent="0.2">
      <c r="E207" s="54" t="s">
        <v>181</v>
      </c>
      <c r="F207" s="55">
        <v>-10</v>
      </c>
      <c r="G207" s="55"/>
    </row>
    <row r="208" spans="5:7" x14ac:dyDescent="0.2">
      <c r="E208" s="54" t="s">
        <v>242</v>
      </c>
      <c r="F208" s="55">
        <v>-3</v>
      </c>
      <c r="G208" s="55"/>
    </row>
    <row r="209" spans="5:7" x14ac:dyDescent="0.2">
      <c r="E209" s="54" t="s">
        <v>3724</v>
      </c>
      <c r="F209" s="55">
        <v>12</v>
      </c>
      <c r="G209" s="55"/>
    </row>
    <row r="210" spans="5:7" x14ac:dyDescent="0.2">
      <c r="E210" s="54" t="s">
        <v>3791</v>
      </c>
      <c r="F210" s="55">
        <v>3</v>
      </c>
      <c r="G210" s="55"/>
    </row>
    <row r="211" spans="5:7" x14ac:dyDescent="0.2">
      <c r="E211" s="54" t="s">
        <v>3822</v>
      </c>
      <c r="F211" s="55">
        <v>1</v>
      </c>
      <c r="G211" s="55"/>
    </row>
    <row r="212" spans="5:7" x14ac:dyDescent="0.2">
      <c r="E212" s="54" t="s">
        <v>3888</v>
      </c>
      <c r="F212" s="55">
        <v>0</v>
      </c>
      <c r="G212" s="55"/>
    </row>
    <row r="213" spans="5:7" x14ac:dyDescent="0.2">
      <c r="E213" s="54" t="s">
        <v>4006</v>
      </c>
      <c r="F213" s="55">
        <v>18</v>
      </c>
      <c r="G213" s="55"/>
    </row>
    <row r="214" spans="5:7" x14ac:dyDescent="0.2">
      <c r="E214" s="54" t="s">
        <v>1460</v>
      </c>
      <c r="F214" s="55">
        <v>14</v>
      </c>
      <c r="G214" s="55"/>
    </row>
    <row r="215" spans="5:7" x14ac:dyDescent="0.2">
      <c r="E215" s="54" t="s">
        <v>1550</v>
      </c>
      <c r="F215" s="55">
        <v>-10</v>
      </c>
      <c r="G215" s="55"/>
    </row>
    <row r="216" spans="5:7" x14ac:dyDescent="0.2">
      <c r="E216" s="54" t="s">
        <v>1613</v>
      </c>
      <c r="F216" s="55">
        <v>-6</v>
      </c>
      <c r="G216" s="55"/>
    </row>
    <row r="217" spans="5:7" x14ac:dyDescent="0.2">
      <c r="E217" s="54" t="s">
        <v>1643</v>
      </c>
      <c r="F217" s="55">
        <v>-1</v>
      </c>
      <c r="G217" s="55"/>
    </row>
    <row r="218" spans="5:7" x14ac:dyDescent="0.2">
      <c r="E218" s="54" t="s">
        <v>1697</v>
      </c>
      <c r="F218" s="55">
        <v>-3</v>
      </c>
      <c r="G218" s="55"/>
    </row>
    <row r="219" spans="5:7" x14ac:dyDescent="0.2">
      <c r="E219" s="54" t="s">
        <v>1823</v>
      </c>
      <c r="F219" s="55">
        <v>-5</v>
      </c>
      <c r="G219" s="55"/>
    </row>
    <row r="220" spans="5:7" x14ac:dyDescent="0.2">
      <c r="E220" s="54" t="s">
        <v>1973</v>
      </c>
      <c r="F220" s="55">
        <v>0</v>
      </c>
      <c r="G220" s="55"/>
    </row>
    <row r="221" spans="5:7" x14ac:dyDescent="0.2">
      <c r="E221" s="54" t="s">
        <v>2126</v>
      </c>
      <c r="F221" s="55">
        <v>-2</v>
      </c>
      <c r="G221" s="55"/>
    </row>
    <row r="222" spans="5:7" x14ac:dyDescent="0.2">
      <c r="E222" s="54" t="s">
        <v>2138</v>
      </c>
      <c r="F222" s="55">
        <v>-2</v>
      </c>
      <c r="G222" s="55"/>
    </row>
    <row r="223" spans="5:7" x14ac:dyDescent="0.2">
      <c r="E223" s="54" t="s">
        <v>2252</v>
      </c>
      <c r="F223" s="55">
        <v>1</v>
      </c>
      <c r="G223" s="55"/>
    </row>
    <row r="224" spans="5:7" x14ac:dyDescent="0.2">
      <c r="E224" s="54" t="s">
        <v>2258</v>
      </c>
      <c r="F224" s="55">
        <v>-1</v>
      </c>
      <c r="G224" s="55"/>
    </row>
    <row r="225" spans="5:7" x14ac:dyDescent="0.2">
      <c r="E225" s="54" t="s">
        <v>2276</v>
      </c>
      <c r="F225" s="55">
        <v>20</v>
      </c>
      <c r="G225" s="55"/>
    </row>
    <row r="226" spans="5:7" x14ac:dyDescent="0.2">
      <c r="E226" s="54" t="s">
        <v>2288</v>
      </c>
      <c r="F226" s="55">
        <v>10</v>
      </c>
      <c r="G226" s="55"/>
    </row>
    <row r="227" spans="5:7" x14ac:dyDescent="0.2">
      <c r="E227" s="54" t="s">
        <v>2354</v>
      </c>
      <c r="F227" s="55">
        <v>6</v>
      </c>
      <c r="G227" s="55"/>
    </row>
    <row r="228" spans="5:7" x14ac:dyDescent="0.2">
      <c r="E228" s="54" t="s">
        <v>2360</v>
      </c>
      <c r="F228" s="55">
        <v>2</v>
      </c>
      <c r="G228" s="55"/>
    </row>
    <row r="229" spans="5:7" x14ac:dyDescent="0.2">
      <c r="E229" s="54" t="s">
        <v>2366</v>
      </c>
      <c r="F229" s="55">
        <v>0</v>
      </c>
      <c r="G229" s="55"/>
    </row>
    <row r="230" spans="5:7" x14ac:dyDescent="0.2">
      <c r="E230" s="54" t="s">
        <v>2399</v>
      </c>
      <c r="F230" s="55">
        <v>17</v>
      </c>
      <c r="G230" s="55"/>
    </row>
    <row r="231" spans="5:7" x14ac:dyDescent="0.2">
      <c r="E231" s="54" t="s">
        <v>2441</v>
      </c>
      <c r="F231" s="55">
        <v>-1</v>
      </c>
      <c r="G231" s="55"/>
    </row>
    <row r="232" spans="5:7" x14ac:dyDescent="0.2">
      <c r="E232" s="54" t="s">
        <v>184</v>
      </c>
      <c r="F232" s="55">
        <v>-20</v>
      </c>
      <c r="G232" s="55"/>
    </row>
    <row r="233" spans="5:7" x14ac:dyDescent="0.2">
      <c r="E233" s="54" t="s">
        <v>184</v>
      </c>
      <c r="F233" s="55">
        <v>-1</v>
      </c>
      <c r="G233" s="55"/>
    </row>
    <row r="234" spans="5:7" x14ac:dyDescent="0.2">
      <c r="E234" s="54" t="s">
        <v>67</v>
      </c>
      <c r="F234" s="55">
        <v>-22</v>
      </c>
      <c r="G234" s="55"/>
    </row>
    <row r="235" spans="5:7" x14ac:dyDescent="0.2">
      <c r="E235" s="54" t="s">
        <v>67</v>
      </c>
      <c r="F235" s="55">
        <v>-2</v>
      </c>
      <c r="G235" s="55"/>
    </row>
    <row r="236" spans="5:7" x14ac:dyDescent="0.2">
      <c r="E236" s="54" t="s">
        <v>2822</v>
      </c>
      <c r="F236" s="55">
        <v>-1</v>
      </c>
      <c r="G236" s="55"/>
    </row>
    <row r="237" spans="5:7" x14ac:dyDescent="0.2">
      <c r="E237" s="54" t="s">
        <v>2828</v>
      </c>
      <c r="F237" s="55">
        <v>-4</v>
      </c>
      <c r="G237" s="55"/>
    </row>
    <row r="238" spans="5:7" x14ac:dyDescent="0.2">
      <c r="E238" s="54" t="s">
        <v>2832</v>
      </c>
      <c r="F238" s="55">
        <v>0</v>
      </c>
      <c r="G238" s="55"/>
    </row>
    <row r="239" spans="5:7" x14ac:dyDescent="0.2">
      <c r="E239" s="54" t="s">
        <v>2834</v>
      </c>
      <c r="F239" s="55">
        <v>0</v>
      </c>
      <c r="G239" s="55"/>
    </row>
    <row r="240" spans="5:7" x14ac:dyDescent="0.2">
      <c r="E240" s="54" t="s">
        <v>2836</v>
      </c>
      <c r="F240" s="55">
        <v>-15</v>
      </c>
      <c r="G240" s="55"/>
    </row>
    <row r="241" spans="5:7" x14ac:dyDescent="0.2">
      <c r="E241" s="54" t="s">
        <v>2838</v>
      </c>
      <c r="F241" s="55">
        <v>-8</v>
      </c>
      <c r="G241" s="55"/>
    </row>
    <row r="242" spans="5:7" x14ac:dyDescent="0.2">
      <c r="E242" s="54" t="s">
        <v>2864</v>
      </c>
      <c r="F242" s="55">
        <v>-8</v>
      </c>
      <c r="G242" s="55"/>
    </row>
    <row r="243" spans="5:7" x14ac:dyDescent="0.2">
      <c r="E243" s="54" t="s">
        <v>2874</v>
      </c>
      <c r="F243" s="55">
        <v>-5</v>
      </c>
      <c r="G243" s="55"/>
    </row>
    <row r="244" spans="5:7" x14ac:dyDescent="0.2">
      <c r="E244" s="54" t="s">
        <v>2952</v>
      </c>
      <c r="F244" s="55">
        <v>8</v>
      </c>
      <c r="G244" s="55"/>
    </row>
    <row r="245" spans="5:7" x14ac:dyDescent="0.2">
      <c r="E245" s="54" t="s">
        <v>3000</v>
      </c>
      <c r="F245" s="55">
        <v>5</v>
      </c>
      <c r="G245" s="55"/>
    </row>
    <row r="246" spans="5:7" x14ac:dyDescent="0.2">
      <c r="E246" s="54" t="s">
        <v>3024</v>
      </c>
      <c r="F246" s="55">
        <v>10</v>
      </c>
      <c r="G246" s="55"/>
    </row>
    <row r="247" spans="5:7" x14ac:dyDescent="0.2">
      <c r="E247" s="54" t="s">
        <v>3066</v>
      </c>
      <c r="F247" s="55">
        <v>11</v>
      </c>
      <c r="G247" s="55"/>
    </row>
    <row r="248" spans="5:7" x14ac:dyDescent="0.2">
      <c r="E248" s="54" t="s">
        <v>3094</v>
      </c>
      <c r="F248" s="55">
        <v>11</v>
      </c>
      <c r="G248" s="55"/>
    </row>
    <row r="249" spans="5:7" x14ac:dyDescent="0.2">
      <c r="E249" s="54" t="s">
        <v>3122</v>
      </c>
      <c r="F249" s="55">
        <v>14</v>
      </c>
      <c r="G249" s="55"/>
    </row>
    <row r="250" spans="5:7" x14ac:dyDescent="0.2">
      <c r="E250" s="54" t="s">
        <v>3124</v>
      </c>
      <c r="F250" s="55">
        <v>15</v>
      </c>
      <c r="G250" s="55"/>
    </row>
    <row r="251" spans="5:7" x14ac:dyDescent="0.2">
      <c r="E251" s="54" t="s">
        <v>3132</v>
      </c>
      <c r="F251" s="55">
        <v>-1</v>
      </c>
      <c r="G251" s="55"/>
    </row>
    <row r="252" spans="5:7" x14ac:dyDescent="0.2">
      <c r="E252" s="54" t="s">
        <v>3150</v>
      </c>
      <c r="F252" s="55">
        <v>32</v>
      </c>
      <c r="G252" s="55"/>
    </row>
    <row r="253" spans="5:7" x14ac:dyDescent="0.2">
      <c r="E253" s="54" t="s">
        <v>3182</v>
      </c>
      <c r="F253" s="55">
        <v>23</v>
      </c>
      <c r="G253" s="55"/>
    </row>
    <row r="254" spans="5:7" x14ac:dyDescent="0.2">
      <c r="E254" s="54" t="s">
        <v>3184</v>
      </c>
      <c r="F254" s="55">
        <v>53</v>
      </c>
      <c r="G254" s="55"/>
    </row>
    <row r="255" spans="5:7" x14ac:dyDescent="0.2">
      <c r="E255" s="54" t="s">
        <v>3210</v>
      </c>
      <c r="F255" s="55">
        <v>35</v>
      </c>
      <c r="G255" s="55"/>
    </row>
    <row r="256" spans="5:7" x14ac:dyDescent="0.2">
      <c r="E256" s="54" t="s">
        <v>3212</v>
      </c>
      <c r="F256" s="55">
        <v>40</v>
      </c>
      <c r="G256" s="55"/>
    </row>
    <row r="257" spans="5:7" x14ac:dyDescent="0.2">
      <c r="E257" s="54" t="s">
        <v>91</v>
      </c>
      <c r="F257" s="55"/>
      <c r="G257" s="55">
        <v>-10</v>
      </c>
    </row>
    <row r="258" spans="5:7" x14ac:dyDescent="0.2">
      <c r="E258" s="54" t="s">
        <v>91</v>
      </c>
      <c r="F258" s="55"/>
      <c r="G258" s="55">
        <v>0</v>
      </c>
    </row>
    <row r="259" spans="5:7" x14ac:dyDescent="0.2">
      <c r="E259" s="54" t="s">
        <v>91</v>
      </c>
      <c r="F259" s="55"/>
      <c r="G259" s="55">
        <v>0</v>
      </c>
    </row>
    <row r="260" spans="5:7" x14ac:dyDescent="0.2">
      <c r="E260" s="54" t="s">
        <v>121</v>
      </c>
      <c r="F260" s="55"/>
      <c r="G260" s="55">
        <v>-10</v>
      </c>
    </row>
    <row r="261" spans="5:7" x14ac:dyDescent="0.2">
      <c r="E261" s="54" t="s">
        <v>121</v>
      </c>
      <c r="F261" s="55"/>
      <c r="G261" s="55">
        <v>7</v>
      </c>
    </row>
    <row r="262" spans="5:7" x14ac:dyDescent="0.2">
      <c r="E262" s="54" t="s">
        <v>121</v>
      </c>
      <c r="F262" s="55"/>
      <c r="G262" s="55">
        <v>-8</v>
      </c>
    </row>
    <row r="263" spans="5:7" x14ac:dyDescent="0.2">
      <c r="E263" s="54" t="s">
        <v>121</v>
      </c>
      <c r="F263" s="55"/>
      <c r="G263" s="55">
        <v>7</v>
      </c>
    </row>
    <row r="264" spans="5:7" x14ac:dyDescent="0.2">
      <c r="E264" s="54" t="s">
        <v>994</v>
      </c>
      <c r="F264" s="55"/>
      <c r="G264" s="55">
        <v>9</v>
      </c>
    </row>
    <row r="265" spans="5:7" x14ac:dyDescent="0.2">
      <c r="E265" s="54" t="s">
        <v>3951</v>
      </c>
      <c r="F265" s="55"/>
      <c r="G265" s="55">
        <v>5</v>
      </c>
    </row>
    <row r="266" spans="5:7" x14ac:dyDescent="0.2">
      <c r="E266" s="54" t="s">
        <v>2345</v>
      </c>
      <c r="F266" s="55"/>
      <c r="G266" s="55">
        <v>13</v>
      </c>
    </row>
    <row r="267" spans="5:7" x14ac:dyDescent="0.2">
      <c r="E267" s="54" t="s">
        <v>2570</v>
      </c>
      <c r="F267" s="55"/>
      <c r="G267" s="55">
        <v>54</v>
      </c>
    </row>
    <row r="268" spans="5:7" x14ac:dyDescent="0.2">
      <c r="E268" s="54" t="s">
        <v>514</v>
      </c>
      <c r="F268" s="55"/>
      <c r="G268" s="55">
        <v>12</v>
      </c>
    </row>
    <row r="269" spans="5:7" x14ac:dyDescent="0.2">
      <c r="E269" s="54" t="s">
        <v>199</v>
      </c>
      <c r="F269" s="55"/>
      <c r="G269" s="55">
        <v>0</v>
      </c>
    </row>
    <row r="270" spans="5:7" x14ac:dyDescent="0.2">
      <c r="E270" s="54" t="s">
        <v>1430</v>
      </c>
      <c r="F270" s="55"/>
      <c r="G270" s="55">
        <v>-9</v>
      </c>
    </row>
  </sheetData>
  <mergeCells count="2">
    <mergeCell ref="A1:C1"/>
    <mergeCell ref="E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28</vt:i4>
      </vt:variant>
    </vt:vector>
  </HeadingPairs>
  <TitlesOfParts>
    <vt:vector size="28" baseType="lpstr">
      <vt:lpstr>Figure1A</vt:lpstr>
      <vt:lpstr>Figure1C-Prophylactic</vt:lpstr>
      <vt:lpstr>Figure1C-Radical Cure</vt:lpstr>
      <vt:lpstr>Figure 2A,B,C</vt:lpstr>
      <vt:lpstr>Figure 2E</vt:lpstr>
      <vt:lpstr>Figure 3</vt:lpstr>
      <vt:lpstr>Figure 4A</vt:lpstr>
      <vt:lpstr>Figure 4B</vt:lpstr>
      <vt:lpstr>Figure 4C</vt:lpstr>
      <vt:lpstr>Figure 5A</vt:lpstr>
      <vt:lpstr>Figure 5B</vt:lpstr>
      <vt:lpstr>Figure 5C</vt:lpstr>
      <vt:lpstr>Figure 5D</vt:lpstr>
      <vt:lpstr>Figure 6</vt:lpstr>
      <vt:lpstr>Figure S1A</vt:lpstr>
      <vt:lpstr>Figure S2A</vt:lpstr>
      <vt:lpstr>Figure S2B</vt:lpstr>
      <vt:lpstr>Figure S2C</vt:lpstr>
      <vt:lpstr>Figure S3</vt:lpstr>
      <vt:lpstr>Figure S4-Prophylactic</vt:lpstr>
      <vt:lpstr>Figure S4-Radical Cure</vt:lpstr>
      <vt:lpstr>Figure S5-Prophylactic</vt:lpstr>
      <vt:lpstr>Figure S5-Radical Cure</vt:lpstr>
      <vt:lpstr>Figure S6-MBProphylactic</vt:lpstr>
      <vt:lpstr>Figure S6-MBRadical Cure</vt:lpstr>
      <vt:lpstr>Figure S6-PDRadical Cure</vt:lpstr>
      <vt:lpstr>Figure S7</vt:lpstr>
      <vt:lpstr>Figure 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2021-03-25T19:11:05Z</dcterms:created>
  <dcterms:modified xsi:type="dcterms:W3CDTF">2021-07-26T01:34:21Z</dcterms:modified>
</cp:coreProperties>
</file>