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11040" yWindow="0" windowWidth="25600" windowHeight="16060"/>
  </bookViews>
  <sheets>
    <sheet name="Sheet1" sheetId="2" r:id="rId1"/>
  </sheets>
  <definedNames>
    <definedName name="_xlnm._FilterDatabase" localSheetId="0" hidden="1">Sheet1!$A$6:$AX$239</definedName>
  </definedNames>
  <calcPr calcId="140001" iterate="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X239" i="2" l="1"/>
  <c r="AX238" i="2"/>
  <c r="AX237" i="2"/>
  <c r="AX236" i="2"/>
  <c r="AX235" i="2"/>
  <c r="AX234" i="2"/>
  <c r="AX233" i="2"/>
  <c r="AX232" i="2"/>
  <c r="AX231" i="2"/>
  <c r="AX230" i="2"/>
  <c r="AX229" i="2"/>
  <c r="AX228" i="2"/>
  <c r="AX227" i="2"/>
  <c r="AX226" i="2"/>
  <c r="AX225" i="2"/>
  <c r="AX224" i="2"/>
  <c r="AX223" i="2"/>
  <c r="AX222" i="2"/>
  <c r="AX221" i="2"/>
  <c r="AX220" i="2"/>
  <c r="AX219" i="2"/>
  <c r="AX218" i="2"/>
  <c r="AX217" i="2"/>
  <c r="AX216" i="2"/>
  <c r="AX215" i="2"/>
  <c r="AX214" i="2"/>
  <c r="AX213" i="2"/>
  <c r="AX212" i="2"/>
  <c r="AX211" i="2"/>
  <c r="AX210" i="2"/>
  <c r="AX209" i="2"/>
  <c r="AX208" i="2"/>
  <c r="AX207" i="2"/>
  <c r="AX206" i="2"/>
  <c r="AX205" i="2"/>
  <c r="AX204" i="2"/>
  <c r="AX203" i="2"/>
  <c r="AX202" i="2"/>
  <c r="AX201" i="2"/>
  <c r="AX200" i="2"/>
  <c r="AX199" i="2"/>
  <c r="AX198" i="2"/>
  <c r="AX197" i="2"/>
  <c r="AX196" i="2"/>
  <c r="AX195" i="2"/>
  <c r="AX194" i="2"/>
  <c r="AX193" i="2"/>
  <c r="AX192" i="2"/>
  <c r="AX191" i="2"/>
  <c r="AX190" i="2"/>
  <c r="AX189" i="2"/>
  <c r="AX188" i="2"/>
  <c r="AX187" i="2"/>
  <c r="AX186" i="2"/>
  <c r="AX185" i="2"/>
  <c r="AX184" i="2"/>
  <c r="AX183" i="2"/>
  <c r="AX182" i="2"/>
  <c r="AX181" i="2"/>
  <c r="AX180" i="2"/>
  <c r="AX179" i="2"/>
  <c r="AX178" i="2"/>
  <c r="AX177" i="2"/>
  <c r="AX176" i="2"/>
  <c r="AX175" i="2"/>
  <c r="AX174" i="2"/>
  <c r="AX173" i="2"/>
  <c r="AX172" i="2"/>
  <c r="AX171" i="2"/>
  <c r="AX170" i="2"/>
  <c r="AX169" i="2"/>
  <c r="AX168" i="2"/>
  <c r="AX167" i="2"/>
  <c r="AX166" i="2"/>
  <c r="AX165" i="2"/>
  <c r="AX164" i="2"/>
  <c r="AX163" i="2"/>
  <c r="AX162" i="2"/>
  <c r="AX161" i="2"/>
  <c r="AX160" i="2"/>
  <c r="AX159" i="2"/>
  <c r="AX158" i="2"/>
  <c r="AX157" i="2"/>
  <c r="AX156" i="2"/>
  <c r="AX155" i="2"/>
  <c r="AX154" i="2"/>
  <c r="AX153" i="2"/>
  <c r="AX152" i="2"/>
  <c r="AX151" i="2"/>
  <c r="AX150" i="2"/>
  <c r="AX149" i="2"/>
  <c r="AX148" i="2"/>
  <c r="AX147" i="2"/>
  <c r="AX146" i="2"/>
  <c r="AX145" i="2"/>
  <c r="AX144" i="2"/>
  <c r="AX143" i="2"/>
  <c r="AX142" i="2"/>
  <c r="AX141" i="2"/>
  <c r="AX140" i="2"/>
  <c r="AX139" i="2"/>
  <c r="AX138" i="2"/>
  <c r="AX137" i="2"/>
  <c r="AX136" i="2"/>
  <c r="AX135" i="2"/>
  <c r="AX134" i="2"/>
  <c r="AX133" i="2"/>
  <c r="AX132" i="2"/>
  <c r="AX131" i="2"/>
  <c r="AX130" i="2"/>
  <c r="AX129" i="2"/>
  <c r="AX128" i="2"/>
  <c r="AX127" i="2"/>
  <c r="AX126" i="2"/>
  <c r="AX125" i="2"/>
  <c r="AX124" i="2"/>
  <c r="AX123" i="2"/>
  <c r="AX122" i="2"/>
  <c r="AX121" i="2"/>
  <c r="AX120" i="2"/>
  <c r="AX119" i="2"/>
  <c r="AX118" i="2"/>
  <c r="AX117" i="2"/>
  <c r="AX116" i="2"/>
  <c r="AX115" i="2"/>
  <c r="AX114" i="2"/>
  <c r="AX113" i="2"/>
  <c r="AX112" i="2"/>
  <c r="AX111" i="2"/>
  <c r="AX110" i="2"/>
  <c r="AX109" i="2"/>
  <c r="AX108" i="2"/>
  <c r="AX107" i="2"/>
  <c r="AX106" i="2"/>
  <c r="AX105" i="2"/>
  <c r="AX104" i="2"/>
  <c r="AX103" i="2"/>
  <c r="AX102" i="2"/>
  <c r="AX101" i="2"/>
  <c r="AX100" i="2"/>
  <c r="AX99" i="2"/>
  <c r="AX98" i="2"/>
  <c r="AX97" i="2"/>
  <c r="AX96" i="2"/>
  <c r="AX95" i="2"/>
  <c r="AX94" i="2"/>
  <c r="AX93" i="2"/>
  <c r="AX92" i="2"/>
  <c r="AX91" i="2"/>
  <c r="AX90" i="2"/>
  <c r="AX89" i="2"/>
  <c r="AX88" i="2"/>
  <c r="AX87" i="2"/>
  <c r="AX86" i="2"/>
  <c r="AX85" i="2"/>
  <c r="AX84" i="2"/>
  <c r="AX83" i="2"/>
  <c r="AX82" i="2"/>
  <c r="AX81" i="2"/>
  <c r="AX80" i="2"/>
  <c r="AX79" i="2"/>
  <c r="AX78" i="2"/>
  <c r="AX77" i="2"/>
  <c r="AX76" i="2"/>
  <c r="AX75" i="2"/>
  <c r="AX74" i="2"/>
  <c r="AX73" i="2"/>
  <c r="AX72" i="2"/>
  <c r="AX71" i="2"/>
  <c r="AX70" i="2"/>
  <c r="AX69" i="2"/>
  <c r="AX68" i="2"/>
  <c r="AX67" i="2"/>
  <c r="AX66" i="2"/>
  <c r="AX65" i="2"/>
  <c r="AX64" i="2"/>
  <c r="AX63" i="2"/>
  <c r="AX62" i="2"/>
  <c r="AX61" i="2"/>
  <c r="AX60" i="2"/>
  <c r="AX59" i="2"/>
  <c r="AX58" i="2"/>
  <c r="AX57" i="2"/>
  <c r="AX56" i="2"/>
  <c r="AX55" i="2"/>
  <c r="AX54" i="2"/>
  <c r="AX53" i="2"/>
  <c r="AX52" i="2"/>
  <c r="AX51" i="2"/>
  <c r="AX50" i="2"/>
  <c r="AX49" i="2"/>
  <c r="AX48" i="2"/>
  <c r="AX47" i="2"/>
  <c r="AX46" i="2"/>
  <c r="AX45" i="2"/>
  <c r="AX44" i="2"/>
  <c r="AX43" i="2"/>
  <c r="AX42" i="2"/>
  <c r="AX41" i="2"/>
  <c r="AX40" i="2"/>
  <c r="AX39" i="2"/>
  <c r="AX38" i="2"/>
  <c r="AX37" i="2"/>
  <c r="AX36" i="2"/>
  <c r="AX35" i="2"/>
  <c r="AX34" i="2"/>
  <c r="AX33" i="2"/>
  <c r="AX32" i="2"/>
  <c r="AX31" i="2"/>
  <c r="AX30" i="2"/>
  <c r="AX29" i="2"/>
  <c r="AX28" i="2"/>
  <c r="AX27" i="2"/>
  <c r="AX26" i="2"/>
  <c r="AX25" i="2"/>
  <c r="AX24" i="2"/>
  <c r="AX23" i="2"/>
  <c r="AX22" i="2"/>
  <c r="AX21" i="2"/>
  <c r="AX20" i="2"/>
  <c r="AX19" i="2"/>
  <c r="AX18" i="2"/>
  <c r="AX17" i="2"/>
  <c r="AX16" i="2"/>
  <c r="AX15" i="2"/>
  <c r="AX14" i="2"/>
  <c r="AX13" i="2"/>
  <c r="AX12" i="2"/>
  <c r="AX11" i="2"/>
  <c r="AX10" i="2"/>
  <c r="AX9" i="2"/>
  <c r="AX8" i="2"/>
  <c r="AX243" i="2"/>
  <c r="AX7" i="2"/>
  <c r="AW243" i="2"/>
  <c r="AW245" i="2"/>
  <c r="AD7" i="2"/>
  <c r="AE7" i="2"/>
  <c r="AG7" i="2"/>
  <c r="AD8" i="2"/>
  <c r="AE8" i="2"/>
  <c r="AD9" i="2"/>
  <c r="AE9" i="2"/>
  <c r="AD10" i="2"/>
  <c r="AE10" i="2"/>
  <c r="AD11" i="2"/>
  <c r="AE11" i="2"/>
  <c r="AD12" i="2"/>
  <c r="AE12" i="2"/>
  <c r="AD13" i="2"/>
  <c r="AE13" i="2"/>
  <c r="AD14" i="2"/>
  <c r="AE14" i="2"/>
  <c r="AG14" i="2"/>
  <c r="AI14" i="2"/>
  <c r="AD15" i="2"/>
  <c r="AE15" i="2"/>
  <c r="AD16" i="2"/>
  <c r="AE16" i="2"/>
  <c r="AD17" i="2"/>
  <c r="AE17" i="2"/>
  <c r="AD18" i="2"/>
  <c r="AE18" i="2"/>
  <c r="AD19" i="2"/>
  <c r="AE19" i="2"/>
  <c r="AG19" i="2"/>
  <c r="AD20" i="2"/>
  <c r="AG20" i="2"/>
  <c r="AE20" i="2"/>
  <c r="AD21" i="2"/>
  <c r="AE21" i="2"/>
  <c r="AD22" i="2"/>
  <c r="AE22" i="2"/>
  <c r="AG22" i="2"/>
  <c r="AD23" i="2"/>
  <c r="AE23" i="2"/>
  <c r="AD24" i="2"/>
  <c r="AE24" i="2"/>
  <c r="AD25" i="2"/>
  <c r="AE25" i="2"/>
  <c r="AD26" i="2"/>
  <c r="AE26" i="2"/>
  <c r="AD27" i="2"/>
  <c r="AE27" i="2"/>
  <c r="AD28" i="2"/>
  <c r="AE28" i="2"/>
  <c r="AD29" i="2"/>
  <c r="AE29" i="2"/>
  <c r="AD30" i="2"/>
  <c r="AE30" i="2"/>
  <c r="AD31" i="2"/>
  <c r="AE31" i="2"/>
  <c r="AD32" i="2"/>
  <c r="AE32" i="2"/>
  <c r="AD33" i="2"/>
  <c r="AE33" i="2"/>
  <c r="AD34" i="2"/>
  <c r="AE34" i="2"/>
  <c r="AD35" i="2"/>
  <c r="AE35" i="2"/>
  <c r="AD36" i="2"/>
  <c r="AE36" i="2"/>
  <c r="AD37" i="2"/>
  <c r="AE37" i="2"/>
  <c r="AD38" i="2"/>
  <c r="AE38" i="2"/>
  <c r="AD39" i="2"/>
  <c r="AE39" i="2"/>
  <c r="AD40" i="2"/>
  <c r="AE40" i="2"/>
  <c r="AD41" i="2"/>
  <c r="AE41" i="2"/>
  <c r="AD42" i="2"/>
  <c r="AE42" i="2"/>
  <c r="AD43" i="2"/>
  <c r="AE43" i="2"/>
  <c r="AD44" i="2"/>
  <c r="AE44" i="2"/>
  <c r="AD45" i="2"/>
  <c r="AE45" i="2"/>
  <c r="AD46" i="2"/>
  <c r="AE46" i="2"/>
  <c r="AD47" i="2"/>
  <c r="AE47" i="2"/>
  <c r="AD48" i="2"/>
  <c r="AE48" i="2"/>
  <c r="AD49" i="2"/>
  <c r="AE49" i="2"/>
  <c r="AD50" i="2"/>
  <c r="AE50" i="2"/>
  <c r="AD51" i="2"/>
  <c r="AE51" i="2"/>
  <c r="AD52" i="2"/>
  <c r="AE52" i="2"/>
  <c r="AD53" i="2"/>
  <c r="AE53" i="2"/>
  <c r="AD54" i="2"/>
  <c r="AE54" i="2"/>
  <c r="AG54" i="2"/>
  <c r="AK54" i="2"/>
  <c r="AD55" i="2"/>
  <c r="AE55" i="2"/>
  <c r="AD56" i="2"/>
  <c r="AG56" i="2"/>
  <c r="AH56" i="2"/>
  <c r="AE56" i="2"/>
  <c r="AD57" i="2"/>
  <c r="AE57" i="2"/>
  <c r="AD58" i="2"/>
  <c r="AE58" i="2"/>
  <c r="AD59" i="2"/>
  <c r="AE59" i="2"/>
  <c r="AD60" i="2"/>
  <c r="AE60" i="2"/>
  <c r="AG60" i="2"/>
  <c r="AH60" i="2"/>
  <c r="AD61" i="2"/>
  <c r="AE61" i="2"/>
  <c r="AD62" i="2"/>
  <c r="AE62" i="2"/>
  <c r="AD63" i="2"/>
  <c r="AE63" i="2"/>
  <c r="AD64" i="2"/>
  <c r="AE64" i="2"/>
  <c r="AD65" i="2"/>
  <c r="AE65" i="2"/>
  <c r="AD66" i="2"/>
  <c r="AE66" i="2"/>
  <c r="AD67" i="2"/>
  <c r="AE67" i="2"/>
  <c r="AD68" i="2"/>
  <c r="AE68" i="2"/>
  <c r="AD69" i="2"/>
  <c r="AE69" i="2"/>
  <c r="AD70" i="2"/>
  <c r="AE70" i="2"/>
  <c r="AD71" i="2"/>
  <c r="AE71" i="2"/>
  <c r="AD72" i="2"/>
  <c r="AE72" i="2"/>
  <c r="AD73" i="2"/>
  <c r="AE73" i="2"/>
  <c r="AD74" i="2"/>
  <c r="AE74" i="2"/>
  <c r="AD75" i="2"/>
  <c r="AE75" i="2"/>
  <c r="AD76" i="2"/>
  <c r="AE76" i="2"/>
  <c r="AD77" i="2"/>
  <c r="AE77" i="2"/>
  <c r="AD78" i="2"/>
  <c r="AE78" i="2"/>
  <c r="AD79" i="2"/>
  <c r="AE79" i="2"/>
  <c r="AG79" i="2"/>
  <c r="AH79" i="2"/>
  <c r="AD80" i="2"/>
  <c r="AE80" i="2"/>
  <c r="AD81" i="2"/>
  <c r="AE81" i="2"/>
  <c r="AD82" i="2"/>
  <c r="AE82" i="2"/>
  <c r="AD83" i="2"/>
  <c r="AE83" i="2"/>
  <c r="AD84" i="2"/>
  <c r="AE84" i="2"/>
  <c r="AD85" i="2"/>
  <c r="AE85" i="2"/>
  <c r="AD86" i="2"/>
  <c r="AE86" i="2"/>
  <c r="AG86" i="2"/>
  <c r="AD87" i="2"/>
  <c r="AE87" i="2"/>
  <c r="AD88" i="2"/>
  <c r="AE88" i="2"/>
  <c r="AD89" i="2"/>
  <c r="AE89" i="2"/>
  <c r="AD90" i="2"/>
  <c r="AE90" i="2"/>
  <c r="AG90" i="2"/>
  <c r="AD91" i="2"/>
  <c r="AE91" i="2"/>
  <c r="AD92" i="2"/>
  <c r="AE92" i="2"/>
  <c r="AD93" i="2"/>
  <c r="AE93" i="2"/>
  <c r="AD94" i="2"/>
  <c r="AG94" i="2"/>
  <c r="AE94" i="2"/>
  <c r="AD95" i="2"/>
  <c r="AE95" i="2"/>
  <c r="AD96" i="2"/>
  <c r="AE96" i="2"/>
  <c r="AD97" i="2"/>
  <c r="AE97" i="2"/>
  <c r="AD98" i="2"/>
  <c r="AE98" i="2"/>
  <c r="AD99" i="2"/>
  <c r="AE99" i="2"/>
  <c r="AD100" i="2"/>
  <c r="AE100" i="2"/>
  <c r="AD101" i="2"/>
  <c r="AE101" i="2"/>
  <c r="AD102" i="2"/>
  <c r="AE102" i="2"/>
  <c r="AD103" i="2"/>
  <c r="AE103" i="2"/>
  <c r="AD104" i="2"/>
  <c r="AE104" i="2"/>
  <c r="AD105" i="2"/>
  <c r="AE105" i="2"/>
  <c r="AD106" i="2"/>
  <c r="AE106" i="2"/>
  <c r="AD107" i="2"/>
  <c r="AE107" i="2"/>
  <c r="AD108" i="2"/>
  <c r="AE108" i="2"/>
  <c r="AD109" i="2"/>
  <c r="AE109" i="2"/>
  <c r="AD110" i="2"/>
  <c r="AE110" i="2"/>
  <c r="AD111" i="2"/>
  <c r="AE111" i="2"/>
  <c r="AD112" i="2"/>
  <c r="AE112" i="2"/>
  <c r="AD113" i="2"/>
  <c r="AE113" i="2"/>
  <c r="AD114" i="2"/>
  <c r="AE114" i="2"/>
  <c r="AD115" i="2"/>
  <c r="AE115" i="2"/>
  <c r="AD116" i="2"/>
  <c r="AE116" i="2"/>
  <c r="AD117" i="2"/>
  <c r="AE117" i="2"/>
  <c r="AD118" i="2"/>
  <c r="AE118" i="2"/>
  <c r="AD119" i="2"/>
  <c r="AE119" i="2"/>
  <c r="AD120" i="2"/>
  <c r="AE120" i="2"/>
  <c r="AD121" i="2"/>
  <c r="AE121" i="2"/>
  <c r="AD122" i="2"/>
  <c r="AE122" i="2"/>
  <c r="AD123" i="2"/>
  <c r="AE123" i="2"/>
  <c r="AD124" i="2"/>
  <c r="AE124" i="2"/>
  <c r="AD125" i="2"/>
  <c r="AE125" i="2"/>
  <c r="AD126" i="2"/>
  <c r="AE126" i="2"/>
  <c r="AD127" i="2"/>
  <c r="AE127" i="2"/>
  <c r="AD128" i="2"/>
  <c r="AE128" i="2"/>
  <c r="AD129" i="2"/>
  <c r="AE129" i="2"/>
  <c r="AD130" i="2"/>
  <c r="AE130" i="2"/>
  <c r="AD131" i="2"/>
  <c r="AE131" i="2"/>
  <c r="AD132" i="2"/>
  <c r="AE132" i="2"/>
  <c r="AD133" i="2"/>
  <c r="AE133" i="2"/>
  <c r="AD134" i="2"/>
  <c r="AE134" i="2"/>
  <c r="AD135" i="2"/>
  <c r="AE135" i="2"/>
  <c r="AD136" i="2"/>
  <c r="AE136" i="2"/>
  <c r="AD137" i="2"/>
  <c r="AE137" i="2"/>
  <c r="AD138" i="2"/>
  <c r="AE138" i="2"/>
  <c r="AD139" i="2"/>
  <c r="AE139" i="2"/>
  <c r="AD140" i="2"/>
  <c r="AE140" i="2"/>
  <c r="AD141" i="2"/>
  <c r="AE141" i="2"/>
  <c r="AD142" i="2"/>
  <c r="AG142" i="2"/>
  <c r="AE142" i="2"/>
  <c r="AD143" i="2"/>
  <c r="AE143" i="2"/>
  <c r="AD144" i="2"/>
  <c r="AE144" i="2"/>
  <c r="AD145" i="2"/>
  <c r="AE145" i="2"/>
  <c r="AD146" i="2"/>
  <c r="AE146" i="2"/>
  <c r="AD147" i="2"/>
  <c r="AE147" i="2"/>
  <c r="AD148" i="2"/>
  <c r="AE148" i="2"/>
  <c r="AD149" i="2"/>
  <c r="AE149" i="2"/>
  <c r="AD150" i="2"/>
  <c r="AE150" i="2"/>
  <c r="AG150" i="2"/>
  <c r="AI150" i="2"/>
  <c r="AD151" i="2"/>
  <c r="AE151" i="2"/>
  <c r="AD152" i="2"/>
  <c r="AE152" i="2"/>
  <c r="AD153" i="2"/>
  <c r="AE153" i="2"/>
  <c r="AD154" i="2"/>
  <c r="AE154" i="2"/>
  <c r="AD155" i="2"/>
  <c r="AE155" i="2"/>
  <c r="AD156" i="2"/>
  <c r="AE156" i="2"/>
  <c r="AD157" i="2"/>
  <c r="AE157" i="2"/>
  <c r="AD158" i="2"/>
  <c r="AE158" i="2"/>
  <c r="AD159" i="2"/>
  <c r="AE159" i="2"/>
  <c r="AD160" i="2"/>
  <c r="AE160" i="2"/>
  <c r="AD161" i="2"/>
  <c r="AE161" i="2"/>
  <c r="AD162" i="2"/>
  <c r="AG162" i="2"/>
  <c r="AE162" i="2"/>
  <c r="AD163" i="2"/>
  <c r="AE163" i="2"/>
  <c r="AD164" i="2"/>
  <c r="AE164" i="2"/>
  <c r="AD165" i="2"/>
  <c r="AE165" i="2"/>
  <c r="AD166" i="2"/>
  <c r="AG166" i="2"/>
  <c r="AI166" i="2"/>
  <c r="AE166" i="2"/>
  <c r="AD167" i="2"/>
  <c r="AE167" i="2"/>
  <c r="AD168" i="2"/>
  <c r="AE168" i="2"/>
  <c r="AD169" i="2"/>
  <c r="AE169" i="2"/>
  <c r="AD170" i="2"/>
  <c r="AE170" i="2"/>
  <c r="AG170" i="2"/>
  <c r="AD171" i="2"/>
  <c r="AE171" i="2"/>
  <c r="AD172" i="2"/>
  <c r="AG172" i="2"/>
  <c r="AE172" i="2"/>
  <c r="AD173" i="2"/>
  <c r="AE173" i="2"/>
  <c r="AD174" i="2"/>
  <c r="AE174" i="2"/>
  <c r="AD175" i="2"/>
  <c r="AE175" i="2"/>
  <c r="AD176" i="2"/>
  <c r="AE176" i="2"/>
  <c r="AD177" i="2"/>
  <c r="AE177" i="2"/>
  <c r="AD178" i="2"/>
  <c r="AE178" i="2"/>
  <c r="AD179" i="2"/>
  <c r="AE179" i="2"/>
  <c r="AD180" i="2"/>
  <c r="AE180" i="2"/>
  <c r="AD181" i="2"/>
  <c r="AE181" i="2"/>
  <c r="AD182" i="2"/>
  <c r="AE182" i="2"/>
  <c r="AD183" i="2"/>
  <c r="AE183" i="2"/>
  <c r="AD184" i="2"/>
  <c r="AE184" i="2"/>
  <c r="AD185" i="2"/>
  <c r="AE185" i="2"/>
  <c r="AD186" i="2"/>
  <c r="AE186" i="2"/>
  <c r="AD187" i="2"/>
  <c r="AE187" i="2"/>
  <c r="AD188" i="2"/>
  <c r="AE188" i="2"/>
  <c r="AD189" i="2"/>
  <c r="AE189" i="2"/>
  <c r="AD190" i="2"/>
  <c r="AG190" i="2"/>
  <c r="AE190" i="2"/>
  <c r="AD191" i="2"/>
  <c r="AE191" i="2"/>
  <c r="AD192" i="2"/>
  <c r="AE192" i="2"/>
  <c r="AD193" i="2"/>
  <c r="AE193" i="2"/>
  <c r="AD194" i="2"/>
  <c r="AE194" i="2"/>
  <c r="AD195" i="2"/>
  <c r="AE195" i="2"/>
  <c r="AD196" i="2"/>
  <c r="AE196" i="2"/>
  <c r="AD197" i="2"/>
  <c r="AE197" i="2"/>
  <c r="AD198" i="2"/>
  <c r="AE198" i="2"/>
  <c r="AD199" i="2"/>
  <c r="AE199" i="2"/>
  <c r="AD200" i="2"/>
  <c r="AE200" i="2"/>
  <c r="AD201" i="2"/>
  <c r="AE201" i="2"/>
  <c r="AD202" i="2"/>
  <c r="AE202" i="2"/>
  <c r="AD203" i="2"/>
  <c r="AE203" i="2"/>
  <c r="AD204" i="2"/>
  <c r="AE204" i="2"/>
  <c r="AD205" i="2"/>
  <c r="AE205" i="2"/>
  <c r="AD206" i="2"/>
  <c r="AE206" i="2"/>
  <c r="AD207" i="2"/>
  <c r="AE207" i="2"/>
  <c r="AD208" i="2"/>
  <c r="AE208" i="2"/>
  <c r="AD209" i="2"/>
  <c r="AE209" i="2"/>
  <c r="AD210" i="2"/>
  <c r="AE210" i="2"/>
  <c r="AD211" i="2"/>
  <c r="AE211" i="2"/>
  <c r="AD212" i="2"/>
  <c r="AE212" i="2"/>
  <c r="AD213" i="2"/>
  <c r="AE213" i="2"/>
  <c r="AD214" i="2"/>
  <c r="AE214" i="2"/>
  <c r="AD215" i="2"/>
  <c r="AE215" i="2"/>
  <c r="AD216" i="2"/>
  <c r="AE216" i="2"/>
  <c r="AD217" i="2"/>
  <c r="AE217" i="2"/>
  <c r="AD218" i="2"/>
  <c r="AE218" i="2"/>
  <c r="AD219" i="2"/>
  <c r="AE219" i="2"/>
  <c r="AD220" i="2"/>
  <c r="AE220" i="2"/>
  <c r="AD221" i="2"/>
  <c r="AE221" i="2"/>
  <c r="AD222" i="2"/>
  <c r="AE222" i="2"/>
  <c r="AD223" i="2"/>
  <c r="AE223" i="2"/>
  <c r="AD224" i="2"/>
  <c r="AE224" i="2"/>
  <c r="AD225" i="2"/>
  <c r="AE225" i="2"/>
  <c r="AD226" i="2"/>
  <c r="AE226" i="2"/>
  <c r="AD227" i="2"/>
  <c r="AE227" i="2"/>
  <c r="AD228" i="2"/>
  <c r="AE228" i="2"/>
  <c r="AD229" i="2"/>
  <c r="AE229" i="2"/>
  <c r="AD230" i="2"/>
  <c r="AE230" i="2"/>
  <c r="AD231" i="2"/>
  <c r="AE231" i="2"/>
  <c r="AD232" i="2"/>
  <c r="AE232" i="2"/>
  <c r="AD233" i="2"/>
  <c r="AE233" i="2"/>
  <c r="AD234" i="2"/>
  <c r="AE234" i="2"/>
  <c r="AD235" i="2"/>
  <c r="AE235" i="2"/>
  <c r="AD236" i="2"/>
  <c r="AE236" i="2"/>
  <c r="AD237" i="2"/>
  <c r="AE237" i="2"/>
  <c r="AD238" i="2"/>
  <c r="AE238" i="2"/>
  <c r="AD239" i="2"/>
  <c r="AE239" i="2"/>
  <c r="AJ54" i="2"/>
  <c r="AI54" i="2"/>
  <c r="AR192" i="2"/>
  <c r="AR193" i="2"/>
  <c r="AO243" i="2"/>
  <c r="AO245" i="2"/>
  <c r="AT12" i="2"/>
  <c r="AT19" i="2"/>
  <c r="AT22" i="2"/>
  <c r="AT23" i="2"/>
  <c r="AT24" i="2"/>
  <c r="AT29" i="2"/>
  <c r="AT31" i="2"/>
  <c r="AT33" i="2"/>
  <c r="AT39" i="2"/>
  <c r="AT40" i="2"/>
  <c r="AT41" i="2"/>
  <c r="AT42" i="2"/>
  <c r="AT47" i="2"/>
  <c r="AT48" i="2"/>
  <c r="AT49" i="2"/>
  <c r="AT50" i="2"/>
  <c r="AT53" i="2"/>
  <c r="AT56" i="2"/>
  <c r="AT57" i="2"/>
  <c r="AT58" i="2"/>
  <c r="AT62" i="2"/>
  <c r="AT63" i="2"/>
  <c r="AT64" i="2"/>
  <c r="AT66" i="2"/>
  <c r="AT67" i="2"/>
  <c r="AT69" i="2"/>
  <c r="AT70" i="2"/>
  <c r="AT71" i="2"/>
  <c r="AT72" i="2"/>
  <c r="AT74" i="2"/>
  <c r="AT75" i="2"/>
  <c r="AT76" i="2"/>
  <c r="AT78" i="2"/>
  <c r="AT79" i="2"/>
  <c r="AT81" i="2"/>
  <c r="AT83" i="2"/>
  <c r="AT84" i="2"/>
  <c r="AT86" i="2"/>
  <c r="AT87" i="2"/>
  <c r="AT94" i="2"/>
  <c r="AT97" i="2"/>
  <c r="AT101" i="2"/>
  <c r="AT103" i="2"/>
  <c r="AT107" i="2"/>
  <c r="AT108" i="2"/>
  <c r="AT110" i="2"/>
  <c r="AT111" i="2"/>
  <c r="AT112" i="2"/>
  <c r="AT113" i="2"/>
  <c r="AT114" i="2"/>
  <c r="AT115" i="2"/>
  <c r="AT116" i="2"/>
  <c r="AT117" i="2"/>
  <c r="AT119" i="2"/>
  <c r="AT121" i="2"/>
  <c r="AT122" i="2"/>
  <c r="AT124" i="2"/>
  <c r="AT125" i="2"/>
  <c r="AT126" i="2"/>
  <c r="AT128" i="2"/>
  <c r="AT129" i="2"/>
  <c r="AT130" i="2"/>
  <c r="AT132" i="2"/>
  <c r="AT133" i="2"/>
  <c r="AT135" i="2"/>
  <c r="AT136" i="2"/>
  <c r="AT137" i="2"/>
  <c r="AT138" i="2"/>
  <c r="AT140" i="2"/>
  <c r="AT144" i="2"/>
  <c r="AT147" i="2"/>
  <c r="AT148" i="2"/>
  <c r="AT150" i="2"/>
  <c r="AT151" i="2"/>
  <c r="AT152" i="2"/>
  <c r="AT153" i="2"/>
  <c r="AT157" i="2"/>
  <c r="AT158" i="2"/>
  <c r="AT159" i="2"/>
  <c r="AT160" i="2"/>
  <c r="AT161" i="2"/>
  <c r="AT162" i="2"/>
  <c r="AT163" i="2"/>
  <c r="AT164" i="2"/>
  <c r="AT166" i="2"/>
  <c r="AT167" i="2"/>
  <c r="AT168" i="2"/>
  <c r="AT169" i="2"/>
  <c r="AT170" i="2"/>
  <c r="AT172" i="2"/>
  <c r="AT174" i="2"/>
  <c r="AT176" i="2"/>
  <c r="AT177" i="2"/>
  <c r="AT180" i="2"/>
  <c r="AT181" i="2"/>
  <c r="AT182" i="2"/>
  <c r="AT184" i="2"/>
  <c r="AT185" i="2"/>
  <c r="AT187" i="2"/>
  <c r="AT188" i="2"/>
  <c r="AT189" i="2"/>
  <c r="AT190" i="2"/>
  <c r="AT192" i="2"/>
  <c r="AT194" i="2"/>
  <c r="AT202" i="2"/>
  <c r="AT204" i="2"/>
  <c r="AT205" i="2"/>
  <c r="AT210" i="2"/>
  <c r="AT211" i="2"/>
  <c r="AT213" i="2"/>
  <c r="AT214" i="2"/>
  <c r="AT221" i="2"/>
  <c r="AT229" i="2"/>
  <c r="AT230" i="2"/>
  <c r="AS251" i="2"/>
  <c r="AS249" i="2"/>
  <c r="AS247" i="2"/>
  <c r="AS245" i="2"/>
  <c r="AS243" i="2"/>
  <c r="AP251" i="2"/>
  <c r="AP249" i="2"/>
  <c r="AP247" i="2"/>
  <c r="AP245" i="2"/>
  <c r="AP243" i="2"/>
  <c r="AU230" i="2"/>
  <c r="AU12" i="2"/>
  <c r="AU19" i="2"/>
  <c r="AU22" i="2"/>
  <c r="AU23" i="2"/>
  <c r="AU24" i="2"/>
  <c r="AU29" i="2"/>
  <c r="AU31" i="2"/>
  <c r="AU33" i="2"/>
  <c r="AU39" i="2"/>
  <c r="AU40" i="2"/>
  <c r="AU41" i="2"/>
  <c r="AU42" i="2"/>
  <c r="AU47" i="2"/>
  <c r="AU48" i="2"/>
  <c r="AU49" i="2"/>
  <c r="AU50" i="2"/>
  <c r="AU53" i="2"/>
  <c r="AU56" i="2"/>
  <c r="AU57" i="2"/>
  <c r="AU58" i="2"/>
  <c r="AU62" i="2"/>
  <c r="AU63" i="2"/>
  <c r="AU64" i="2"/>
  <c r="AU66" i="2"/>
  <c r="AU67" i="2"/>
  <c r="AU69" i="2"/>
  <c r="AU70" i="2"/>
  <c r="AU71" i="2"/>
  <c r="AU72" i="2"/>
  <c r="AU74" i="2"/>
  <c r="AU75" i="2"/>
  <c r="AU76" i="2"/>
  <c r="AU78" i="2"/>
  <c r="AU79" i="2"/>
  <c r="AU81" i="2"/>
  <c r="AU83" i="2"/>
  <c r="AU84" i="2"/>
  <c r="AU86" i="2"/>
  <c r="AU87" i="2"/>
  <c r="AU94" i="2"/>
  <c r="AU97" i="2"/>
  <c r="AU101" i="2"/>
  <c r="AU103" i="2"/>
  <c r="AU107" i="2"/>
  <c r="AU108" i="2"/>
  <c r="AU110" i="2"/>
  <c r="AU111" i="2"/>
  <c r="AU112" i="2"/>
  <c r="AU113" i="2"/>
  <c r="AU114" i="2"/>
  <c r="AU115" i="2"/>
  <c r="AU116" i="2"/>
  <c r="AU117" i="2"/>
  <c r="AU119" i="2"/>
  <c r="AU121" i="2"/>
  <c r="AU122" i="2"/>
  <c r="AU124" i="2"/>
  <c r="AU125" i="2"/>
  <c r="AU126" i="2"/>
  <c r="AU128" i="2"/>
  <c r="AU129" i="2"/>
  <c r="AU130" i="2"/>
  <c r="AU132" i="2"/>
  <c r="AU133" i="2"/>
  <c r="AU135" i="2"/>
  <c r="AU136" i="2"/>
  <c r="AU137" i="2"/>
  <c r="AU138" i="2"/>
  <c r="AU140" i="2"/>
  <c r="AU144" i="2"/>
  <c r="AU147" i="2"/>
  <c r="AU148" i="2"/>
  <c r="AU150" i="2"/>
  <c r="AU151" i="2"/>
  <c r="AU152" i="2"/>
  <c r="AU153" i="2"/>
  <c r="AU157" i="2"/>
  <c r="AU158" i="2"/>
  <c r="AU159" i="2"/>
  <c r="AU160" i="2"/>
  <c r="AU161" i="2"/>
  <c r="AU162" i="2"/>
  <c r="AU163" i="2"/>
  <c r="AU164" i="2"/>
  <c r="AU166" i="2"/>
  <c r="AU167" i="2"/>
  <c r="AU168" i="2"/>
  <c r="AU169" i="2"/>
  <c r="AU170" i="2"/>
  <c r="AU172" i="2"/>
  <c r="AU174" i="2"/>
  <c r="AU176" i="2"/>
  <c r="AU177" i="2"/>
  <c r="AU180" i="2"/>
  <c r="AU181" i="2"/>
  <c r="AU182" i="2"/>
  <c r="AU184" i="2"/>
  <c r="AU185" i="2"/>
  <c r="AU187" i="2"/>
  <c r="AU188" i="2"/>
  <c r="AU189" i="2"/>
  <c r="AU190" i="2"/>
  <c r="AU192" i="2"/>
  <c r="AU194" i="2"/>
  <c r="AU202" i="2"/>
  <c r="AU204" i="2"/>
  <c r="AU205" i="2"/>
  <c r="AU210" i="2"/>
  <c r="AU211" i="2"/>
  <c r="AU213" i="2"/>
  <c r="AU214" i="2"/>
  <c r="AU221" i="2"/>
  <c r="AU229" i="2"/>
  <c r="F245" i="2"/>
  <c r="F243" i="2"/>
  <c r="G245" i="2"/>
  <c r="G243" i="2"/>
  <c r="H245" i="2"/>
  <c r="H243" i="2"/>
  <c r="I245" i="2"/>
  <c r="I243" i="2"/>
  <c r="J245" i="2"/>
  <c r="J243" i="2"/>
  <c r="K245" i="2"/>
  <c r="K243" i="2"/>
  <c r="L245" i="2"/>
  <c r="L243" i="2"/>
  <c r="L249" i="2"/>
  <c r="L247" i="2"/>
  <c r="M245" i="2"/>
  <c r="M243" i="2"/>
  <c r="N245" i="2"/>
  <c r="N243" i="2"/>
  <c r="O245" i="2"/>
  <c r="O243" i="2"/>
  <c r="P245" i="2"/>
  <c r="P243" i="2"/>
  <c r="Q245" i="2"/>
  <c r="Q243" i="2"/>
  <c r="R245" i="2"/>
  <c r="R243" i="2"/>
  <c r="S245" i="2"/>
  <c r="S243" i="2"/>
  <c r="T245" i="2"/>
  <c r="T243" i="2"/>
  <c r="U245" i="2"/>
  <c r="U243" i="2"/>
  <c r="V245" i="2"/>
  <c r="V243" i="2"/>
  <c r="W245" i="2"/>
  <c r="W243" i="2"/>
  <c r="X245" i="2"/>
  <c r="X243" i="2"/>
  <c r="Y245" i="2"/>
  <c r="Y243" i="2"/>
  <c r="Z245" i="2"/>
  <c r="Z243" i="2"/>
  <c r="AA245" i="2"/>
  <c r="AA243" i="2"/>
  <c r="AB245" i="2"/>
  <c r="AB243" i="2"/>
  <c r="F247" i="2"/>
  <c r="F249" i="2"/>
  <c r="G247" i="2"/>
  <c r="H247" i="2"/>
  <c r="H249" i="2"/>
  <c r="I247" i="2"/>
  <c r="J247" i="2"/>
  <c r="J249" i="2"/>
  <c r="K247" i="2"/>
  <c r="M247" i="2"/>
  <c r="N247" i="2"/>
  <c r="N249" i="2"/>
  <c r="O247" i="2"/>
  <c r="P247" i="2"/>
  <c r="P249" i="2"/>
  <c r="Q247" i="2"/>
  <c r="Q249" i="2"/>
  <c r="R247" i="2"/>
  <c r="R249" i="2"/>
  <c r="S247" i="2"/>
  <c r="T247" i="2"/>
  <c r="U247" i="2"/>
  <c r="V247" i="2"/>
  <c r="W247" i="2"/>
  <c r="X247" i="2"/>
  <c r="Y247" i="2"/>
  <c r="Z247" i="2"/>
  <c r="AA247" i="2"/>
  <c r="AB247" i="2"/>
  <c r="E245" i="2"/>
  <c r="E243" i="2"/>
  <c r="E251" i="2"/>
  <c r="E255" i="2"/>
  <c r="E247" i="2"/>
  <c r="AR247" i="2"/>
  <c r="AQ251" i="2"/>
  <c r="AQ249" i="2"/>
  <c r="AQ247" i="2"/>
  <c r="AQ245" i="2"/>
  <c r="AQ243" i="2"/>
  <c r="AO251" i="2"/>
  <c r="AO255" i="2"/>
  <c r="AO247" i="2"/>
  <c r="AO249" i="2"/>
  <c r="AN251" i="2"/>
  <c r="AN249" i="2"/>
  <c r="AN247" i="2"/>
  <c r="AN245" i="2"/>
  <c r="AN243" i="2"/>
  <c r="AM243" i="2"/>
  <c r="AM245" i="2"/>
  <c r="AM247" i="2"/>
  <c r="C251" i="2"/>
  <c r="C249" i="2"/>
  <c r="C247" i="2"/>
  <c r="C245" i="2"/>
  <c r="C243" i="2"/>
  <c r="D247" i="2"/>
  <c r="D245" i="2"/>
  <c r="D243" i="2"/>
  <c r="AF8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8" i="2"/>
  <c r="AF39" i="2"/>
  <c r="AF40" i="2"/>
  <c r="AF41" i="2"/>
  <c r="AF42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7" i="2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94" i="2"/>
  <c r="AF95" i="2"/>
  <c r="AF96" i="2"/>
  <c r="AF97" i="2"/>
  <c r="AF98" i="2"/>
  <c r="AF99" i="2"/>
  <c r="AF100" i="2"/>
  <c r="AF101" i="2"/>
  <c r="AF102" i="2"/>
  <c r="AF103" i="2"/>
  <c r="AF104" i="2"/>
  <c r="AF105" i="2"/>
  <c r="AF106" i="2"/>
  <c r="AF107" i="2"/>
  <c r="AF108" i="2"/>
  <c r="AF109" i="2"/>
  <c r="AF110" i="2"/>
  <c r="AF111" i="2"/>
  <c r="AF112" i="2"/>
  <c r="AF113" i="2"/>
  <c r="AF114" i="2"/>
  <c r="AF115" i="2"/>
  <c r="AF116" i="2"/>
  <c r="AF117" i="2"/>
  <c r="AF118" i="2"/>
  <c r="AF119" i="2"/>
  <c r="AF120" i="2"/>
  <c r="AF121" i="2"/>
  <c r="AF122" i="2"/>
  <c r="AF123" i="2"/>
  <c r="AF124" i="2"/>
  <c r="AF125" i="2"/>
  <c r="AF126" i="2"/>
  <c r="AF127" i="2"/>
  <c r="AF128" i="2"/>
  <c r="AF129" i="2"/>
  <c r="AF130" i="2"/>
  <c r="AF131" i="2"/>
  <c r="AF132" i="2"/>
  <c r="AF133" i="2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F217" i="2"/>
  <c r="AF218" i="2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F7" i="2"/>
  <c r="AH86" i="2"/>
  <c r="AH54" i="2"/>
  <c r="AH90" i="2"/>
  <c r="AH22" i="2"/>
  <c r="AH14" i="2"/>
  <c r="AH7" i="2"/>
  <c r="Y251" i="2"/>
  <c r="Q251" i="2"/>
  <c r="Q253" i="2"/>
  <c r="I251" i="2"/>
  <c r="I249" i="2"/>
  <c r="AU251" i="2"/>
  <c r="AU243" i="2"/>
  <c r="AT245" i="2"/>
  <c r="AT251" i="2"/>
  <c r="AT243" i="2"/>
  <c r="AO253" i="2"/>
  <c r="W251" i="2"/>
  <c r="W255" i="2"/>
  <c r="S251" i="2"/>
  <c r="O249" i="2"/>
  <c r="K251" i="2"/>
  <c r="K253" i="2"/>
  <c r="G249" i="2"/>
  <c r="AB251" i="2"/>
  <c r="AB255" i="2"/>
  <c r="X251" i="2"/>
  <c r="X253" i="2"/>
  <c r="T251" i="2"/>
  <c r="T255" i="2"/>
  <c r="L251" i="2"/>
  <c r="L253" i="2"/>
  <c r="H251" i="2"/>
  <c r="AG154" i="2"/>
  <c r="AJ154" i="2"/>
  <c r="AG146" i="2"/>
  <c r="AG138" i="2"/>
  <c r="AK138" i="2"/>
  <c r="AG134" i="2"/>
  <c r="AG130" i="2"/>
  <c r="AK130" i="2"/>
  <c r="AG126" i="2"/>
  <c r="AK126" i="2"/>
  <c r="AG122" i="2"/>
  <c r="AK122" i="2"/>
  <c r="AG118" i="2"/>
  <c r="AH118" i="2"/>
  <c r="AG114" i="2"/>
  <c r="AG110" i="2"/>
  <c r="AI110" i="2"/>
  <c r="AG106" i="2"/>
  <c r="AG102" i="2"/>
  <c r="AI102" i="2"/>
  <c r="AG98" i="2"/>
  <c r="AG151" i="2"/>
  <c r="AJ151" i="2"/>
  <c r="AG111" i="2"/>
  <c r="AI111" i="2"/>
  <c r="AG107" i="2"/>
  <c r="AI107" i="2"/>
  <c r="AG82" i="2"/>
  <c r="AG74" i="2"/>
  <c r="AI74" i="2"/>
  <c r="AG66" i="2"/>
  <c r="AG58" i="2"/>
  <c r="AH58" i="2"/>
  <c r="AG50" i="2"/>
  <c r="AJ50" i="2"/>
  <c r="AG156" i="2"/>
  <c r="AI156" i="2"/>
  <c r="AG152" i="2"/>
  <c r="AJ152" i="2"/>
  <c r="AG148" i="2"/>
  <c r="AG144" i="2"/>
  <c r="AH144" i="2"/>
  <c r="AG140" i="2"/>
  <c r="AG136" i="2"/>
  <c r="AK136" i="2"/>
  <c r="AG132" i="2"/>
  <c r="AJ132" i="2"/>
  <c r="AG128" i="2"/>
  <c r="AJ128" i="2"/>
  <c r="AG124" i="2"/>
  <c r="AG120" i="2"/>
  <c r="AI120" i="2"/>
  <c r="AG116" i="2"/>
  <c r="AI116" i="2"/>
  <c r="AJ116" i="2"/>
  <c r="AG112" i="2"/>
  <c r="AG108" i="2"/>
  <c r="AG104" i="2"/>
  <c r="AI104" i="2"/>
  <c r="AG100" i="2"/>
  <c r="AK100" i="2"/>
  <c r="AJ82" i="2"/>
  <c r="AK154" i="2"/>
  <c r="AI108" i="2"/>
  <c r="AJ74" i="2"/>
  <c r="AV117" i="2"/>
  <c r="F251" i="2"/>
  <c r="F253" i="2"/>
  <c r="AG235" i="2"/>
  <c r="AK235" i="2"/>
  <c r="AG233" i="2"/>
  <c r="AH233" i="2"/>
  <c r="AG231" i="2"/>
  <c r="AK231" i="2"/>
  <c r="AG229" i="2"/>
  <c r="AG227" i="2"/>
  <c r="AK227" i="2"/>
  <c r="AG223" i="2"/>
  <c r="AH223" i="2"/>
  <c r="AG221" i="2"/>
  <c r="AI221" i="2"/>
  <c r="AG219" i="2"/>
  <c r="AI219" i="2"/>
  <c r="AG217" i="2"/>
  <c r="AG213" i="2"/>
  <c r="AJ213" i="2"/>
  <c r="AH213" i="2"/>
  <c r="AG191" i="2"/>
  <c r="AH191" i="2"/>
  <c r="AG226" i="2"/>
  <c r="AJ226" i="2"/>
  <c r="AG220" i="2"/>
  <c r="AK220" i="2"/>
  <c r="AG77" i="2"/>
  <c r="AG75" i="2"/>
  <c r="AJ75" i="2"/>
  <c r="AG63" i="2"/>
  <c r="AK63" i="2"/>
  <c r="AG47" i="2"/>
  <c r="AJ47" i="2"/>
  <c r="AG45" i="2"/>
  <c r="AH45" i="2"/>
  <c r="AG43" i="2"/>
  <c r="AH43" i="2"/>
  <c r="AG31" i="2"/>
  <c r="AJ31" i="2"/>
  <c r="AH31" i="2"/>
  <c r="AG27" i="2"/>
  <c r="AI27" i="2"/>
  <c r="AG25" i="2"/>
  <c r="AJ25" i="2"/>
  <c r="AH25" i="2"/>
  <c r="AG44" i="2"/>
  <c r="AJ44" i="2"/>
  <c r="AG42" i="2"/>
  <c r="AG34" i="2"/>
  <c r="AH34" i="2"/>
  <c r="AG165" i="2"/>
  <c r="AG155" i="2"/>
  <c r="AH155" i="2"/>
  <c r="AG147" i="2"/>
  <c r="AI147" i="2"/>
  <c r="AG143" i="2"/>
  <c r="AK143" i="2"/>
  <c r="AG139" i="2"/>
  <c r="AH139" i="2"/>
  <c r="AG135" i="2"/>
  <c r="AI135" i="2"/>
  <c r="AG131" i="2"/>
  <c r="AI131" i="2"/>
  <c r="AG127" i="2"/>
  <c r="AI127" i="2"/>
  <c r="AG123" i="2"/>
  <c r="AH123" i="2"/>
  <c r="AG119" i="2"/>
  <c r="AH119" i="2"/>
  <c r="AG115" i="2"/>
  <c r="AI115" i="2"/>
  <c r="AG103" i="2"/>
  <c r="AI103" i="2"/>
  <c r="AG99" i="2"/>
  <c r="AI99" i="2"/>
  <c r="F255" i="2"/>
  <c r="AH190" i="2"/>
  <c r="AG212" i="2"/>
  <c r="AG210" i="2"/>
  <c r="AI210" i="2"/>
  <c r="AG200" i="2"/>
  <c r="AI200" i="2"/>
  <c r="AG198" i="2"/>
  <c r="AG192" i="2"/>
  <c r="AK192" i="2"/>
  <c r="AG189" i="2"/>
  <c r="AH189" i="2"/>
  <c r="AG185" i="2"/>
  <c r="AG183" i="2"/>
  <c r="AJ183" i="2"/>
  <c r="AG175" i="2"/>
  <c r="AG30" i="2"/>
  <c r="AJ30" i="2"/>
  <c r="AG28" i="2"/>
  <c r="AG26" i="2"/>
  <c r="AJ26" i="2"/>
  <c r="AG17" i="2"/>
  <c r="AG15" i="2"/>
  <c r="AK15" i="2"/>
  <c r="AH146" i="2"/>
  <c r="AI138" i="2"/>
  <c r="AJ114" i="2"/>
  <c r="AJ98" i="2"/>
  <c r="AV87" i="2"/>
  <c r="X255" i="2"/>
  <c r="AI128" i="2"/>
  <c r="Y249" i="2"/>
  <c r="W249" i="2"/>
  <c r="S249" i="2"/>
  <c r="K249" i="2"/>
  <c r="G251" i="2"/>
  <c r="G255" i="2"/>
  <c r="AR245" i="2"/>
  <c r="AG211" i="2"/>
  <c r="AH211" i="2"/>
  <c r="AG199" i="2"/>
  <c r="AH199" i="2"/>
  <c r="AG184" i="2"/>
  <c r="AI184" i="2"/>
  <c r="AG18" i="2"/>
  <c r="AJ18" i="2"/>
  <c r="P251" i="2"/>
  <c r="AG76" i="2"/>
  <c r="AI76" i="2"/>
  <c r="AG10" i="2"/>
  <c r="AI10" i="2"/>
  <c r="AJ127" i="2"/>
  <c r="AJ111" i="2"/>
  <c r="AK79" i="2"/>
  <c r="AI79" i="2"/>
  <c r="AJ79" i="2"/>
  <c r="AI60" i="2"/>
  <c r="AG23" i="2"/>
  <c r="AH23" i="2"/>
  <c r="AJ122" i="2"/>
  <c r="AI152" i="2"/>
  <c r="AK74" i="2"/>
  <c r="AH74" i="2"/>
  <c r="AK139" i="2"/>
  <c r="AK131" i="2"/>
  <c r="AK116" i="2"/>
  <c r="AH116" i="2"/>
  <c r="AI82" i="2"/>
  <c r="AV129" i="2"/>
  <c r="AV138" i="2"/>
  <c r="AA251" i="2"/>
  <c r="AA249" i="2"/>
  <c r="U249" i="2"/>
  <c r="U251" i="2"/>
  <c r="U255" i="2"/>
  <c r="O251" i="2"/>
  <c r="O253" i="2"/>
  <c r="M249" i="2"/>
  <c r="M251" i="2"/>
  <c r="M255" i="2"/>
  <c r="AH120" i="2"/>
  <c r="AK152" i="2"/>
  <c r="AH152" i="2"/>
  <c r="AH107" i="2"/>
  <c r="AI154" i="2"/>
  <c r="AH154" i="2"/>
  <c r="T249" i="2"/>
  <c r="AU247" i="2"/>
  <c r="AJ175" i="2"/>
  <c r="AK47" i="2"/>
  <c r="AI47" i="2"/>
  <c r="AM249" i="2"/>
  <c r="E249" i="2"/>
  <c r="X249" i="2"/>
  <c r="AG61" i="2"/>
  <c r="AH61" i="2"/>
  <c r="AK27" i="2"/>
  <c r="AJ27" i="2"/>
  <c r="AH27" i="2"/>
  <c r="AK22" i="2"/>
  <c r="AK7" i="2"/>
  <c r="AK229" i="2"/>
  <c r="AJ76" i="2"/>
  <c r="AK31" i="2"/>
  <c r="AK19" i="2"/>
  <c r="AI19" i="2"/>
  <c r="AK14" i="2"/>
  <c r="AJ14" i="2"/>
  <c r="AG228" i="2"/>
  <c r="AG224" i="2"/>
  <c r="AG222" i="2"/>
  <c r="AH222" i="2"/>
  <c r="AG218" i="2"/>
  <c r="AI218" i="2"/>
  <c r="AG216" i="2"/>
  <c r="AJ216" i="2"/>
  <c r="AG214" i="2"/>
  <c r="AK214" i="2"/>
  <c r="AG204" i="2"/>
  <c r="AG160" i="2"/>
  <c r="AU249" i="2"/>
  <c r="AG225" i="2"/>
  <c r="AG215" i="2"/>
  <c r="AR243" i="2"/>
  <c r="AR249" i="2"/>
  <c r="AG238" i="2"/>
  <c r="AI238" i="2"/>
  <c r="AG236" i="2"/>
  <c r="AG230" i="2"/>
  <c r="AG209" i="2"/>
  <c r="AG207" i="2"/>
  <c r="AH207" i="2"/>
  <c r="AG205" i="2"/>
  <c r="AH205" i="2"/>
  <c r="AG201" i="2"/>
  <c r="AJ201" i="2"/>
  <c r="AG197" i="2"/>
  <c r="AH197" i="2"/>
  <c r="AG193" i="2"/>
  <c r="AJ193" i="2"/>
  <c r="AG186" i="2"/>
  <c r="AG182" i="2"/>
  <c r="AG178" i="2"/>
  <c r="AG176" i="2"/>
  <c r="AG173" i="2"/>
  <c r="AG169" i="2"/>
  <c r="AG167" i="2"/>
  <c r="AG161" i="2"/>
  <c r="AG159" i="2"/>
  <c r="AI159" i="2"/>
  <c r="AG157" i="2"/>
  <c r="AK157" i="2"/>
  <c r="AG153" i="2"/>
  <c r="AG149" i="2"/>
  <c r="AG145" i="2"/>
  <c r="AG141" i="2"/>
  <c r="AK141" i="2"/>
  <c r="AG137" i="2"/>
  <c r="AG133" i="2"/>
  <c r="AG129" i="2"/>
  <c r="AG125" i="2"/>
  <c r="AK125" i="2"/>
  <c r="AG121" i="2"/>
  <c r="AG117" i="2"/>
  <c r="AG113" i="2"/>
  <c r="AG109" i="2"/>
  <c r="AK109" i="2"/>
  <c r="AG105" i="2"/>
  <c r="AG101" i="2"/>
  <c r="AG97" i="2"/>
  <c r="AG72" i="2"/>
  <c r="AK72" i="2"/>
  <c r="AG70" i="2"/>
  <c r="AG68" i="2"/>
  <c r="AG64" i="2"/>
  <c r="AK64" i="2"/>
  <c r="AG59" i="2"/>
  <c r="AG40" i="2"/>
  <c r="AG38" i="2"/>
  <c r="AG36" i="2"/>
  <c r="AG32" i="2"/>
  <c r="AG29" i="2"/>
  <c r="AK29" i="2"/>
  <c r="AG24" i="2"/>
  <c r="AG21" i="2"/>
  <c r="AH21" i="2"/>
  <c r="AJ21" i="2"/>
  <c r="AG16" i="2"/>
  <c r="AG13" i="2"/>
  <c r="AH13" i="2"/>
  <c r="AG8" i="2"/>
  <c r="AH122" i="2"/>
  <c r="AK128" i="2"/>
  <c r="AK134" i="2"/>
  <c r="AJ102" i="2"/>
  <c r="AJ115" i="2"/>
  <c r="AK124" i="2"/>
  <c r="AH147" i="2"/>
  <c r="AV57" i="2"/>
  <c r="AV166" i="2"/>
  <c r="AK146" i="2"/>
  <c r="AI122" i="2"/>
  <c r="AH131" i="2"/>
  <c r="AK115" i="2"/>
  <c r="AJ147" i="2"/>
  <c r="AI225" i="2"/>
  <c r="AJ192" i="2"/>
  <c r="AK75" i="2"/>
  <c r="AI75" i="2"/>
  <c r="AH75" i="2"/>
  <c r="AK43" i="2"/>
  <c r="AI43" i="2"/>
  <c r="AJ43" i="2"/>
  <c r="AK28" i="2"/>
  <c r="AK25" i="2"/>
  <c r="AI25" i="2"/>
  <c r="AJ20" i="2"/>
  <c r="L255" i="2"/>
  <c r="AK213" i="2"/>
  <c r="AI213" i="2"/>
  <c r="AK199" i="2"/>
  <c r="AI199" i="2"/>
  <c r="AK184" i="2"/>
  <c r="AJ184" i="2"/>
  <c r="AH184" i="2"/>
  <c r="AV214" i="2"/>
  <c r="AJ59" i="2"/>
  <c r="AK24" i="2"/>
  <c r="AI16" i="2"/>
  <c r="AJ16" i="2"/>
  <c r="AJ8" i="2"/>
  <c r="V249" i="2"/>
  <c r="AT247" i="2"/>
  <c r="AT249" i="2"/>
  <c r="AG239" i="2"/>
  <c r="AH239" i="2"/>
  <c r="AG237" i="2"/>
  <c r="AG234" i="2"/>
  <c r="AH234" i="2"/>
  <c r="AG232" i="2"/>
  <c r="AJ232" i="2"/>
  <c r="AG208" i="2"/>
  <c r="AH208" i="2"/>
  <c r="AG206" i="2"/>
  <c r="AG196" i="2"/>
  <c r="AH196" i="2"/>
  <c r="AG187" i="2"/>
  <c r="AJ187" i="2"/>
  <c r="AG177" i="2"/>
  <c r="AG163" i="2"/>
  <c r="AG203" i="2"/>
  <c r="AI203" i="2"/>
  <c r="AG188" i="2"/>
  <c r="AB249" i="2"/>
  <c r="Z251" i="2"/>
  <c r="Z253" i="2"/>
  <c r="V251" i="2"/>
  <c r="R251" i="2"/>
  <c r="R255" i="2"/>
  <c r="R253" i="2"/>
  <c r="N251" i="2"/>
  <c r="N253" i="2"/>
  <c r="J251" i="2"/>
  <c r="J253" i="2"/>
  <c r="AG195" i="2"/>
  <c r="AK195" i="2"/>
  <c r="AG181" i="2"/>
  <c r="AK181" i="2"/>
  <c r="AH181" i="2"/>
  <c r="AG179" i="2"/>
  <c r="AG171" i="2"/>
  <c r="AG164" i="2"/>
  <c r="AH164" i="2"/>
  <c r="AU245" i="2"/>
  <c r="AG95" i="2"/>
  <c r="AG93" i="2"/>
  <c r="AG91" i="2"/>
  <c r="AK91" i="2"/>
  <c r="AG89" i="2"/>
  <c r="AG87" i="2"/>
  <c r="AG85" i="2"/>
  <c r="AG83" i="2"/>
  <c r="AK83" i="2"/>
  <c r="AG81" i="2"/>
  <c r="AG78" i="2"/>
  <c r="AG73" i="2"/>
  <c r="AG71" i="2"/>
  <c r="AK71" i="2"/>
  <c r="AG69" i="2"/>
  <c r="AK69" i="2"/>
  <c r="AG67" i="2"/>
  <c r="AG65" i="2"/>
  <c r="AG62" i="2"/>
  <c r="AK62" i="2"/>
  <c r="AG57" i="2"/>
  <c r="AK57" i="2"/>
  <c r="AG55" i="2"/>
  <c r="AG53" i="2"/>
  <c r="AH53" i="2"/>
  <c r="AG51" i="2"/>
  <c r="AG49" i="2"/>
  <c r="AK49" i="2"/>
  <c r="AG46" i="2"/>
  <c r="AK46" i="2"/>
  <c r="AG41" i="2"/>
  <c r="AG39" i="2"/>
  <c r="AG37" i="2"/>
  <c r="AK37" i="2"/>
  <c r="AG35" i="2"/>
  <c r="AG33" i="2"/>
  <c r="S255" i="2"/>
  <c r="S253" i="2"/>
  <c r="AK66" i="2"/>
  <c r="AJ144" i="2"/>
  <c r="AH112" i="2"/>
  <c r="AK102" i="2"/>
  <c r="AH115" i="2"/>
  <c r="AJ58" i="2"/>
  <c r="AK147" i="2"/>
  <c r="AH108" i="2"/>
  <c r="AB253" i="2"/>
  <c r="AJ223" i="2"/>
  <c r="AH221" i="2"/>
  <c r="AK221" i="2"/>
  <c r="AJ221" i="2"/>
  <c r="AH218" i="2"/>
  <c r="AK216" i="2"/>
  <c r="AK200" i="2"/>
  <c r="AH200" i="2"/>
  <c r="AJ200" i="2"/>
  <c r="AH128" i="2"/>
  <c r="T253" i="2"/>
  <c r="AK205" i="2"/>
  <c r="AJ205" i="2"/>
  <c r="AI183" i="2"/>
  <c r="AI181" i="2"/>
  <c r="AJ176" i="2"/>
  <c r="AI176" i="2"/>
  <c r="AK228" i="2"/>
  <c r="AI228" i="2"/>
  <c r="AI222" i="2"/>
  <c r="AH217" i="2"/>
  <c r="AJ217" i="2"/>
  <c r="AK217" i="2"/>
  <c r="AI217" i="2"/>
  <c r="AI204" i="2"/>
  <c r="Z249" i="2"/>
  <c r="AG194" i="2"/>
  <c r="AV115" i="2"/>
  <c r="AG202" i="2"/>
  <c r="AG180" i="2"/>
  <c r="AV42" i="2"/>
  <c r="AV210" i="2"/>
  <c r="AJ229" i="2"/>
  <c r="AJ225" i="2"/>
  <c r="Z255" i="2"/>
  <c r="AK76" i="2"/>
  <c r="AI63" i="2"/>
  <c r="AK155" i="2"/>
  <c r="AJ131" i="2"/>
  <c r="AI44" i="2"/>
  <c r="AJ227" i="2"/>
  <c r="AH235" i="2"/>
  <c r="AJ235" i="2"/>
  <c r="AI235" i="2"/>
  <c r="AH231" i="2"/>
  <c r="AJ231" i="2"/>
  <c r="AI231" i="2"/>
  <c r="AI237" i="2"/>
  <c r="AI223" i="2"/>
  <c r="AK223" i="2"/>
  <c r="AI233" i="2"/>
  <c r="AJ233" i="2"/>
  <c r="AJ135" i="2"/>
  <c r="AR251" i="2"/>
  <c r="AR255" i="2"/>
  <c r="AJ45" i="2"/>
  <c r="AK77" i="2"/>
  <c r="AI77" i="2"/>
  <c r="AJ77" i="2"/>
  <c r="AH77" i="2"/>
  <c r="AH204" i="2"/>
  <c r="AI232" i="2"/>
  <c r="AI21" i="2"/>
  <c r="AI32" i="2"/>
  <c r="AJ159" i="2"/>
  <c r="AI209" i="2"/>
  <c r="AK18" i="2"/>
  <c r="AI139" i="2"/>
  <c r="AJ155" i="2"/>
  <c r="AI165" i="2"/>
  <c r="AH220" i="2"/>
  <c r="AJ220" i="2"/>
  <c r="AI220" i="2"/>
  <c r="AI234" i="2"/>
  <c r="AK21" i="2"/>
  <c r="AK159" i="2"/>
  <c r="AJ139" i="2"/>
  <c r="AK226" i="2"/>
  <c r="P253" i="2"/>
  <c r="P255" i="2"/>
  <c r="AJ211" i="2"/>
  <c r="AH175" i="2"/>
  <c r="AI175" i="2"/>
  <c r="AJ198" i="2"/>
  <c r="AH198" i="2"/>
  <c r="AI198" i="2"/>
  <c r="AK198" i="2"/>
  <c r="AI208" i="2"/>
  <c r="AI205" i="2"/>
  <c r="AJ13" i="2"/>
  <c r="AK32" i="2"/>
  <c r="AJ64" i="2"/>
  <c r="AH159" i="2"/>
  <c r="AH18" i="2"/>
  <c r="AI26" i="2"/>
  <c r="AK175" i="2"/>
  <c r="AH10" i="2"/>
  <c r="G253" i="2"/>
  <c r="AK185" i="2"/>
  <c r="AJ185" i="2"/>
  <c r="AH185" i="2"/>
  <c r="AI185" i="2"/>
  <c r="AI64" i="2"/>
  <c r="AI18" i="2"/>
  <c r="AI212" i="2"/>
  <c r="AJ199" i="2"/>
  <c r="AJ189" i="2"/>
  <c r="AK210" i="2"/>
  <c r="AJ72" i="2"/>
  <c r="AI72" i="2"/>
  <c r="AH72" i="2"/>
  <c r="AI109" i="2"/>
  <c r="AH109" i="2"/>
  <c r="AJ109" i="2"/>
  <c r="AI125" i="2"/>
  <c r="AJ125" i="2"/>
  <c r="AH125" i="2"/>
  <c r="AI141" i="2"/>
  <c r="AH141" i="2"/>
  <c r="AJ141" i="2"/>
  <c r="AJ157" i="2"/>
  <c r="AI157" i="2"/>
  <c r="AH157" i="2"/>
  <c r="AK169" i="2"/>
  <c r="AI169" i="2"/>
  <c r="AH169" i="2"/>
  <c r="AJ169" i="2"/>
  <c r="AH182" i="2"/>
  <c r="AJ182" i="2"/>
  <c r="AK201" i="2"/>
  <c r="AH201" i="2"/>
  <c r="AI201" i="2"/>
  <c r="AH230" i="2"/>
  <c r="AK230" i="2"/>
  <c r="AJ230" i="2"/>
  <c r="AI230" i="2"/>
  <c r="AJ218" i="2"/>
  <c r="AK218" i="2"/>
  <c r="AK232" i="2"/>
  <c r="J255" i="2"/>
  <c r="AI13" i="2"/>
  <c r="AJ209" i="2"/>
  <c r="AJ160" i="2"/>
  <c r="AJ36" i="2"/>
  <c r="AH36" i="2"/>
  <c r="AK97" i="2"/>
  <c r="AI97" i="2"/>
  <c r="AJ97" i="2"/>
  <c r="AH97" i="2"/>
  <c r="AK113" i="2"/>
  <c r="AI113" i="2"/>
  <c r="AJ113" i="2"/>
  <c r="AH113" i="2"/>
  <c r="AK129" i="2"/>
  <c r="AI129" i="2"/>
  <c r="AJ129" i="2"/>
  <c r="AH129" i="2"/>
  <c r="AK145" i="2"/>
  <c r="AJ145" i="2"/>
  <c r="AH145" i="2"/>
  <c r="AI145" i="2"/>
  <c r="AI186" i="2"/>
  <c r="AJ186" i="2"/>
  <c r="AH186" i="2"/>
  <c r="AK186" i="2"/>
  <c r="AH236" i="2"/>
  <c r="AJ236" i="2"/>
  <c r="AI236" i="2"/>
  <c r="AK236" i="2"/>
  <c r="AK215" i="2"/>
  <c r="AJ215" i="2"/>
  <c r="AI215" i="2"/>
  <c r="AJ222" i="2"/>
  <c r="AK222" i="2"/>
  <c r="AK61" i="2"/>
  <c r="E253" i="2"/>
  <c r="O255" i="2"/>
  <c r="AA253" i="2"/>
  <c r="AA255" i="2"/>
  <c r="AK23" i="2"/>
  <c r="AH232" i="2"/>
  <c r="AK13" i="2"/>
  <c r="AK160" i="2"/>
  <c r="AK38" i="2"/>
  <c r="AI38" i="2"/>
  <c r="AJ38" i="2"/>
  <c r="AH38" i="2"/>
  <c r="AK68" i="2"/>
  <c r="AI68" i="2"/>
  <c r="AJ68" i="2"/>
  <c r="AH68" i="2"/>
  <c r="AK101" i="2"/>
  <c r="AJ101" i="2"/>
  <c r="AI101" i="2"/>
  <c r="AH101" i="2"/>
  <c r="AK117" i="2"/>
  <c r="AJ117" i="2"/>
  <c r="AI117" i="2"/>
  <c r="AH117" i="2"/>
  <c r="AK133" i="2"/>
  <c r="AJ133" i="2"/>
  <c r="AH133" i="2"/>
  <c r="AI133" i="2"/>
  <c r="AK149" i="2"/>
  <c r="AJ149" i="2"/>
  <c r="AI149" i="2"/>
  <c r="AH149" i="2"/>
  <c r="AK161" i="2"/>
  <c r="AH161" i="2"/>
  <c r="AK193" i="2"/>
  <c r="AI193" i="2"/>
  <c r="AH193" i="2"/>
  <c r="AJ238" i="2"/>
  <c r="AK238" i="2"/>
  <c r="AI214" i="2"/>
  <c r="AH224" i="2"/>
  <c r="AJ224" i="2"/>
  <c r="AH215" i="2"/>
  <c r="M253" i="2"/>
  <c r="U253" i="2"/>
  <c r="AK40" i="2"/>
  <c r="AJ40" i="2"/>
  <c r="AH40" i="2"/>
  <c r="AI40" i="2"/>
  <c r="AK70" i="2"/>
  <c r="AH70" i="2"/>
  <c r="AK105" i="2"/>
  <c r="AH105" i="2"/>
  <c r="AK121" i="2"/>
  <c r="AH121" i="2"/>
  <c r="AK137" i="2"/>
  <c r="AH137" i="2"/>
  <c r="AK153" i="2"/>
  <c r="AH153" i="2"/>
  <c r="AK167" i="2"/>
  <c r="AJ167" i="2"/>
  <c r="AH167" i="2"/>
  <c r="AI167" i="2"/>
  <c r="AH178" i="2"/>
  <c r="AK178" i="2"/>
  <c r="AJ178" i="2"/>
  <c r="AI178" i="2"/>
  <c r="AK39" i="2"/>
  <c r="AJ39" i="2"/>
  <c r="AI39" i="2"/>
  <c r="AH39" i="2"/>
  <c r="AK51" i="2"/>
  <c r="AI51" i="2"/>
  <c r="AJ51" i="2"/>
  <c r="AH51" i="2"/>
  <c r="AH62" i="2"/>
  <c r="AH71" i="2"/>
  <c r="AH83" i="2"/>
  <c r="AH91" i="2"/>
  <c r="AK179" i="2"/>
  <c r="AJ179" i="2"/>
  <c r="AI179" i="2"/>
  <c r="AH179" i="2"/>
  <c r="AK163" i="2"/>
  <c r="AH163" i="2"/>
  <c r="AJ206" i="2"/>
  <c r="AI206" i="2"/>
  <c r="N255" i="2"/>
  <c r="AK33" i="2"/>
  <c r="AI33" i="2"/>
  <c r="AJ33" i="2"/>
  <c r="AH33" i="2"/>
  <c r="AK41" i="2"/>
  <c r="AI41" i="2"/>
  <c r="AJ41" i="2"/>
  <c r="AH41" i="2"/>
  <c r="AI53" i="2"/>
  <c r="AK65" i="2"/>
  <c r="AI65" i="2"/>
  <c r="AJ65" i="2"/>
  <c r="AH65" i="2"/>
  <c r="AK73" i="2"/>
  <c r="AI73" i="2"/>
  <c r="AJ73" i="2"/>
  <c r="AH73" i="2"/>
  <c r="AK85" i="2"/>
  <c r="AJ85" i="2"/>
  <c r="AI85" i="2"/>
  <c r="AH85" i="2"/>
  <c r="AK93" i="2"/>
  <c r="AJ93" i="2"/>
  <c r="AI93" i="2"/>
  <c r="AH93" i="2"/>
  <c r="AH188" i="2"/>
  <c r="AK188" i="2"/>
  <c r="AK177" i="2"/>
  <c r="AI177" i="2"/>
  <c r="AJ177" i="2"/>
  <c r="AH177" i="2"/>
  <c r="AK239" i="2"/>
  <c r="AI239" i="2"/>
  <c r="AJ181" i="2"/>
  <c r="AJ208" i="2"/>
  <c r="AJ239" i="2"/>
  <c r="AK35" i="2"/>
  <c r="AH35" i="2"/>
  <c r="AH46" i="2"/>
  <c r="AK55" i="2"/>
  <c r="AH55" i="2"/>
  <c r="AK67" i="2"/>
  <c r="AH67" i="2"/>
  <c r="AK78" i="2"/>
  <c r="AH78" i="2"/>
  <c r="AK87" i="2"/>
  <c r="AH87" i="2"/>
  <c r="AK95" i="2"/>
  <c r="AH95" i="2"/>
  <c r="AK164" i="2"/>
  <c r="AJ164" i="2"/>
  <c r="AI195" i="2"/>
  <c r="AH195" i="2"/>
  <c r="AI187" i="2"/>
  <c r="AH237" i="2"/>
  <c r="AI37" i="2"/>
  <c r="AJ37" i="2"/>
  <c r="AH37" i="2"/>
  <c r="AJ49" i="2"/>
  <c r="AI49" i="2"/>
  <c r="AH49" i="2"/>
  <c r="AJ57" i="2"/>
  <c r="AI57" i="2"/>
  <c r="AH57" i="2"/>
  <c r="AI69" i="2"/>
  <c r="AJ69" i="2"/>
  <c r="AH69" i="2"/>
  <c r="AK81" i="2"/>
  <c r="AJ81" i="2"/>
  <c r="AI81" i="2"/>
  <c r="AH81" i="2"/>
  <c r="AK89" i="2"/>
  <c r="AJ89" i="2"/>
  <c r="AI89" i="2"/>
  <c r="AH89" i="2"/>
  <c r="AK171" i="2"/>
  <c r="AJ171" i="2"/>
  <c r="AI171" i="2"/>
  <c r="AH171" i="2"/>
  <c r="AJ196" i="2"/>
  <c r="AI196" i="2"/>
  <c r="AJ234" i="2"/>
  <c r="AK234" i="2"/>
  <c r="AJ180" i="2"/>
  <c r="AI180" i="2"/>
  <c r="AH180" i="2"/>
  <c r="AK180" i="2"/>
  <c r="AK194" i="2"/>
  <c r="AH194" i="2"/>
  <c r="AJ194" i="2"/>
  <c r="AI194" i="2"/>
  <c r="AH202" i="2"/>
  <c r="AK202" i="2"/>
  <c r="AJ202" i="2"/>
  <c r="AI202" i="2"/>
  <c r="AR253" i="2"/>
  <c r="AK172" i="2"/>
  <c r="AJ172" i="2"/>
  <c r="AI172" i="2"/>
  <c r="AH8" i="2"/>
  <c r="AI8" i="2"/>
  <c r="AK114" i="2"/>
  <c r="AH114" i="2"/>
  <c r="AI114" i="2"/>
  <c r="AK196" i="2"/>
  <c r="AJ195" i="2"/>
  <c r="AI164" i="2"/>
  <c r="AH238" i="2"/>
  <c r="AK197" i="2"/>
  <c r="AI23" i="2"/>
  <c r="AI61" i="2"/>
  <c r="AI197" i="2"/>
  <c r="AH203" i="2"/>
  <c r="AH210" i="2"/>
  <c r="AK189" i="2"/>
  <c r="AK208" i="2"/>
  <c r="AK135" i="2"/>
  <c r="AK207" i="2"/>
  <c r="AH216" i="2"/>
  <c r="AK99" i="2"/>
  <c r="AK8" i="2"/>
  <c r="AI24" i="2"/>
  <c r="AJ197" i="2"/>
  <c r="AI211" i="2"/>
  <c r="AH135" i="2"/>
  <c r="AH32" i="2"/>
  <c r="AJ32" i="2"/>
  <c r="AH104" i="2"/>
  <c r="AK60" i="2"/>
  <c r="AH143" i="2"/>
  <c r="AH76" i="2"/>
  <c r="AI98" i="2"/>
  <c r="AH212" i="2"/>
  <c r="AH106" i="2"/>
  <c r="AH47" i="2"/>
  <c r="AJ110" i="2"/>
  <c r="AH130" i="2"/>
  <c r="AJ108" i="2"/>
  <c r="AK108" i="2"/>
  <c r="AH66" i="2"/>
  <c r="AI66" i="2"/>
  <c r="AJ66" i="2"/>
  <c r="AH151" i="2"/>
  <c r="AK151" i="2"/>
  <c r="AI118" i="2"/>
  <c r="AJ118" i="2"/>
  <c r="AJ138" i="2"/>
  <c r="AH138" i="2"/>
  <c r="AV159" i="2"/>
  <c r="AV67" i="2"/>
  <c r="AV202" i="2"/>
  <c r="AV213" i="2"/>
  <c r="AV23" i="2"/>
  <c r="AV192" i="2"/>
  <c r="AV169" i="2"/>
  <c r="AV170" i="2"/>
  <c r="AV79" i="2"/>
  <c r="AV78" i="2"/>
  <c r="AV121" i="2"/>
  <c r="AV97" i="2"/>
  <c r="AV148" i="2"/>
  <c r="AV72" i="2"/>
  <c r="AV230" i="2"/>
  <c r="AV62" i="2"/>
  <c r="AV161" i="2"/>
  <c r="AV83" i="2"/>
  <c r="AV164" i="2"/>
  <c r="AV151" i="2"/>
  <c r="AH172" i="2"/>
  <c r="AJ22" i="2"/>
  <c r="AI22" i="2"/>
  <c r="AJ29" i="2"/>
  <c r="AJ23" i="2"/>
  <c r="AJ61" i="2"/>
  <c r="AK203" i="2"/>
  <c r="AJ210" i="2"/>
  <c r="AI189" i="2"/>
  <c r="AH30" i="2"/>
  <c r="AI216" i="2"/>
  <c r="K255" i="2"/>
  <c r="AK211" i="2"/>
  <c r="AK10" i="2"/>
  <c r="AI34" i="2"/>
  <c r="AK34" i="2"/>
  <c r="AH156" i="2"/>
  <c r="AJ156" i="2"/>
  <c r="AK156" i="2"/>
  <c r="AJ107" i="2"/>
  <c r="AK107" i="2"/>
  <c r="AJ130" i="2"/>
  <c r="AI130" i="2"/>
  <c r="AI30" i="2"/>
  <c r="AJ10" i="2"/>
  <c r="AI29" i="2"/>
  <c r="AJ203" i="2"/>
  <c r="AH16" i="2"/>
  <c r="AK16" i="2"/>
  <c r="AH29" i="2"/>
  <c r="AK30" i="2"/>
  <c r="AJ60" i="2"/>
  <c r="AI143" i="2"/>
  <c r="AH42" i="2"/>
  <c r="AJ42" i="2"/>
  <c r="AH50" i="2"/>
  <c r="AK50" i="2"/>
  <c r="AI50" i="2"/>
  <c r="W253" i="2"/>
  <c r="Y255" i="2"/>
  <c r="Y253" i="2"/>
  <c r="AH19" i="2"/>
  <c r="AJ19" i="2"/>
  <c r="AG174" i="2"/>
  <c r="AJ174" i="2"/>
  <c r="AG96" i="2"/>
  <c r="AG92" i="2"/>
  <c r="AK92" i="2"/>
  <c r="AG88" i="2"/>
  <c r="AH88" i="2"/>
  <c r="AG84" i="2"/>
  <c r="AG52" i="2"/>
  <c r="AI52" i="2"/>
  <c r="AG48" i="2"/>
  <c r="AG9" i="2"/>
  <c r="AG168" i="2"/>
  <c r="AG158" i="2"/>
  <c r="AH158" i="2"/>
  <c r="AG80" i="2"/>
  <c r="AG11" i="2"/>
  <c r="AG12" i="2"/>
  <c r="AI12" i="2"/>
  <c r="AI36" i="2"/>
  <c r="AK36" i="2"/>
  <c r="AI160" i="2"/>
  <c r="AH160" i="2"/>
  <c r="AK224" i="2"/>
  <c r="AI224" i="2"/>
  <c r="V253" i="2"/>
  <c r="V255" i="2"/>
  <c r="AI188" i="2"/>
  <c r="AJ188" i="2"/>
  <c r="AJ163" i="2"/>
  <c r="AI163" i="2"/>
  <c r="AH206" i="2"/>
  <c r="AK206" i="2"/>
  <c r="AH209" i="2"/>
  <c r="AK209" i="2"/>
  <c r="AI173" i="2"/>
  <c r="AK173" i="2"/>
  <c r="AH173" i="2"/>
  <c r="AJ173" i="2"/>
  <c r="AI182" i="2"/>
  <c r="AK182" i="2"/>
  <c r="AI35" i="2"/>
  <c r="AJ35" i="2"/>
  <c r="AJ46" i="2"/>
  <c r="AI46" i="2"/>
  <c r="AJ55" i="2"/>
  <c r="AI55" i="2"/>
  <c r="AI67" i="2"/>
  <c r="AJ67" i="2"/>
  <c r="AJ78" i="2"/>
  <c r="AI78" i="2"/>
  <c r="AJ87" i="2"/>
  <c r="AI87" i="2"/>
  <c r="AJ95" i="2"/>
  <c r="AI95" i="2"/>
  <c r="AK237" i="2"/>
  <c r="AJ237" i="2"/>
  <c r="AI59" i="2"/>
  <c r="AK59" i="2"/>
  <c r="AH59" i="2"/>
  <c r="AJ70" i="2"/>
  <c r="AI70" i="2"/>
  <c r="AI105" i="2"/>
  <c r="AJ105" i="2"/>
  <c r="AI121" i="2"/>
  <c r="AJ121" i="2"/>
  <c r="AI137" i="2"/>
  <c r="AJ137" i="2"/>
  <c r="AJ153" i="2"/>
  <c r="AI153" i="2"/>
  <c r="AJ161" i="2"/>
  <c r="AI161" i="2"/>
  <c r="AK26" i="2"/>
  <c r="AH26" i="2"/>
  <c r="AK219" i="2"/>
  <c r="AK183" i="2"/>
  <c r="AK233" i="2"/>
  <c r="AH227" i="2"/>
  <c r="AI144" i="2"/>
  <c r="AK144" i="2"/>
  <c r="AJ34" i="2"/>
  <c r="AI31" i="2"/>
  <c r="AK58" i="2"/>
  <c r="AI15" i="2"/>
  <c r="AJ136" i="2"/>
  <c r="AK104" i="2"/>
  <c r="AK132" i="2"/>
  <c r="AJ100" i="2"/>
  <c r="AI151" i="2"/>
  <c r="AH103" i="2"/>
  <c r="AH102" i="2"/>
  <c r="AH15" i="2"/>
  <c r="AH192" i="2"/>
  <c r="AJ191" i="2"/>
  <c r="AH99" i="2"/>
  <c r="AK119" i="2"/>
  <c r="AH44" i="2"/>
  <c r="AK44" i="2"/>
  <c r="Q255" i="2"/>
  <c r="AH136" i="2"/>
  <c r="AK118" i="2"/>
  <c r="AI126" i="2"/>
  <c r="AH100" i="2"/>
  <c r="AK120" i="2"/>
  <c r="AJ120" i="2"/>
  <c r="AI132" i="2"/>
  <c r="AI58" i="2"/>
  <c r="AK110" i="2"/>
  <c r="AH110" i="2"/>
  <c r="AK166" i="2"/>
  <c r="AV66" i="2"/>
  <c r="AV184" i="2"/>
  <c r="AV157" i="2"/>
  <c r="AV47" i="2"/>
  <c r="AV185" i="2"/>
  <c r="AV48" i="2"/>
  <c r="AV150" i="2"/>
  <c r="AV204" i="2"/>
  <c r="AV49" i="2"/>
  <c r="AV84" i="2"/>
  <c r="AV168" i="2"/>
  <c r="AV132" i="2"/>
  <c r="AH166" i="2"/>
  <c r="AJ56" i="2"/>
  <c r="AK56" i="2"/>
  <c r="AI56" i="2"/>
  <c r="AK174" i="2"/>
  <c r="AI174" i="2"/>
  <c r="AH174" i="2"/>
  <c r="AH170" i="2"/>
  <c r="AK170" i="2"/>
  <c r="AJ170" i="2"/>
  <c r="AJ162" i="2"/>
  <c r="AH162" i="2"/>
  <c r="AI162" i="2"/>
  <c r="AK150" i="2"/>
  <c r="AJ150" i="2"/>
  <c r="AK96" i="2"/>
  <c r="AJ96" i="2"/>
  <c r="AI96" i="2"/>
  <c r="AH96" i="2"/>
  <c r="AI92" i="2"/>
  <c r="AJ92" i="2"/>
  <c r="AK88" i="2"/>
  <c r="AK84" i="2"/>
  <c r="AI84" i="2"/>
  <c r="AH84" i="2"/>
  <c r="AJ84" i="2"/>
  <c r="AJ52" i="2"/>
  <c r="AJ119" i="2"/>
  <c r="AI192" i="2"/>
  <c r="AI119" i="2"/>
  <c r="AI191" i="2"/>
  <c r="AJ99" i="2"/>
  <c r="AK123" i="2"/>
  <c r="AI123" i="2"/>
  <c r="AK162" i="2"/>
  <c r="AH92" i="2"/>
  <c r="AJ168" i="2"/>
  <c r="AI168" i="2"/>
  <c r="AK168" i="2"/>
  <c r="AH168" i="2"/>
  <c r="AK142" i="2"/>
  <c r="AJ142" i="2"/>
  <c r="AH142" i="2"/>
  <c r="AI142" i="2"/>
  <c r="AJ94" i="2"/>
  <c r="AI94" i="2"/>
  <c r="AK94" i="2"/>
  <c r="AH94" i="2"/>
  <c r="AK90" i="2"/>
  <c r="AJ90" i="2"/>
  <c r="AI90" i="2"/>
  <c r="AJ86" i="2"/>
  <c r="AI86" i="2"/>
  <c r="AK86" i="2"/>
  <c r="AH11" i="2"/>
  <c r="AJ11" i="2"/>
  <c r="AI227" i="2"/>
  <c r="AK112" i="2"/>
  <c r="AK191" i="2"/>
  <c r="AI136" i="2"/>
  <c r="AJ104" i="2"/>
  <c r="AH132" i="2"/>
  <c r="AI100" i="2"/>
  <c r="AJ123" i="2"/>
  <c r="AJ126" i="2"/>
  <c r="AH126" i="2"/>
  <c r="AH148" i="2"/>
  <c r="AK148" i="2"/>
  <c r="AJ166" i="2"/>
  <c r="AI170" i="2"/>
  <c r="AH150" i="2"/>
  <c r="AK11" i="2"/>
  <c r="AI11" i="2"/>
  <c r="AK9" i="2"/>
  <c r="AK48" i="2"/>
  <c r="AK80" i="2"/>
  <c r="AH9" i="2"/>
  <c r="AJ9" i="2"/>
  <c r="AI9" i="2"/>
  <c r="AI48" i="2"/>
  <c r="AI80" i="2"/>
  <c r="AH80" i="2"/>
  <c r="AJ80" i="2"/>
  <c r="AH48" i="2"/>
  <c r="AJ48" i="2"/>
  <c r="AJ88" i="2"/>
  <c r="AH225" i="2"/>
  <c r="AK225" i="2"/>
  <c r="AJ17" i="2"/>
  <c r="AH17" i="2"/>
  <c r="AK17" i="2"/>
  <c r="AJ140" i="2"/>
  <c r="AH140" i="2"/>
  <c r="AK82" i="2"/>
  <c r="AH82" i="2"/>
  <c r="AK106" i="2"/>
  <c r="AJ106" i="2"/>
  <c r="H255" i="2"/>
  <c r="H253" i="2"/>
  <c r="AV221" i="2"/>
  <c r="AV101" i="2"/>
  <c r="AV119" i="2"/>
  <c r="AV103" i="2"/>
  <c r="AV12" i="2"/>
  <c r="AV19" i="2"/>
  <c r="AV158" i="2"/>
  <c r="AV24" i="2"/>
  <c r="AV33" i="2"/>
  <c r="AV152" i="2"/>
  <c r="AV114" i="2"/>
  <c r="AV130" i="2"/>
  <c r="AV113" i="2"/>
  <c r="AV122" i="2"/>
  <c r="AV94" i="2"/>
  <c r="AV75" i="2"/>
  <c r="AV124" i="2"/>
  <c r="AV56" i="2"/>
  <c r="AV108" i="2"/>
  <c r="AV187" i="2"/>
  <c r="AV110" i="2"/>
  <c r="AV126" i="2"/>
  <c r="AV211" i="2"/>
  <c r="AV162" i="2"/>
  <c r="AV76" i="2"/>
  <c r="AV205" i="2"/>
  <c r="AV147" i="2"/>
  <c r="AV180" i="2"/>
  <c r="AV229" i="2"/>
  <c r="AV160" i="2"/>
  <c r="AV133" i="2"/>
  <c r="AV174" i="2"/>
  <c r="AV40" i="2"/>
  <c r="AV71" i="2"/>
  <c r="AV176" i="2"/>
  <c r="AV137" i="2"/>
  <c r="AH20" i="2"/>
  <c r="AK20" i="2"/>
  <c r="AK158" i="2"/>
  <c r="AK52" i="2"/>
  <c r="AI88" i="2"/>
  <c r="AJ207" i="2"/>
  <c r="AK187" i="2"/>
  <c r="AJ53" i="2"/>
  <c r="AJ91" i="2"/>
  <c r="AJ83" i="2"/>
  <c r="AI71" i="2"/>
  <c r="AI62" i="2"/>
  <c r="AJ214" i="2"/>
  <c r="AI226" i="2"/>
  <c r="AI45" i="2"/>
  <c r="AH219" i="2"/>
  <c r="AV153" i="2"/>
  <c r="AV41" i="2"/>
  <c r="AV111" i="2"/>
  <c r="AV194" i="2"/>
  <c r="AI20" i="2"/>
  <c r="AV188" i="2"/>
  <c r="AV81" i="2"/>
  <c r="AV74" i="2"/>
  <c r="AV182" i="2"/>
  <c r="AH176" i="2"/>
  <c r="AK176" i="2"/>
  <c r="AJ228" i="2"/>
  <c r="AH228" i="2"/>
  <c r="AK140" i="2"/>
  <c r="AJ15" i="2"/>
  <c r="AV163" i="2"/>
  <c r="AV39" i="2"/>
  <c r="AK127" i="2"/>
  <c r="AV63" i="2"/>
  <c r="AK212" i="2"/>
  <c r="AJ212" i="2"/>
  <c r="AH127" i="2"/>
  <c r="AJ143" i="2"/>
  <c r="AI155" i="2"/>
  <c r="AJ112" i="2"/>
  <c r="AI112" i="2"/>
  <c r="AH98" i="2"/>
  <c r="AK98" i="2"/>
  <c r="AJ146" i="2"/>
  <c r="AI146" i="2"/>
  <c r="AK190" i="2"/>
  <c r="AI190" i="2"/>
  <c r="AJ190" i="2"/>
  <c r="AJ12" i="2"/>
  <c r="AH12" i="2"/>
  <c r="AK12" i="2"/>
  <c r="AI158" i="2"/>
  <c r="AH52" i="2"/>
  <c r="AH187" i="2"/>
  <c r="AK53" i="2"/>
  <c r="AI91" i="2"/>
  <c r="AI83" i="2"/>
  <c r="AJ71" i="2"/>
  <c r="AJ62" i="2"/>
  <c r="AH214" i="2"/>
  <c r="AH226" i="2"/>
  <c r="AK45" i="2"/>
  <c r="AV70" i="2"/>
  <c r="AV128" i="2"/>
  <c r="AV22" i="2"/>
  <c r="AV172" i="2"/>
  <c r="AV58" i="2"/>
  <c r="AV50" i="2"/>
  <c r="AV177" i="2"/>
  <c r="AV116" i="2"/>
  <c r="AJ24" i="2"/>
  <c r="AH24" i="2"/>
  <c r="AH64" i="2"/>
  <c r="AV112" i="2"/>
  <c r="AV125" i="2"/>
  <c r="AV189" i="2"/>
  <c r="AV86" i="2"/>
  <c r="AV135" i="2"/>
  <c r="AV190" i="2"/>
  <c r="AJ103" i="2"/>
  <c r="AK103" i="2"/>
  <c r="AK42" i="2"/>
  <c r="AI42" i="2"/>
  <c r="AH229" i="2"/>
  <c r="AI229" i="2"/>
  <c r="AJ124" i="2"/>
  <c r="AH124" i="2"/>
  <c r="AI124" i="2"/>
  <c r="AI134" i="2"/>
  <c r="AJ134" i="2"/>
  <c r="AH134" i="2"/>
  <c r="AJ158" i="2"/>
  <c r="AV69" i="2"/>
  <c r="AV107" i="2"/>
  <c r="AV181" i="2"/>
  <c r="AH183" i="2"/>
  <c r="AI207" i="2"/>
  <c r="AI17" i="2"/>
  <c r="AI140" i="2"/>
  <c r="AV53" i="2"/>
  <c r="AV31" i="2"/>
  <c r="AI106" i="2"/>
  <c r="AJ204" i="2"/>
  <c r="AK204" i="2"/>
  <c r="AV64" i="2"/>
  <c r="AV144" i="2"/>
  <c r="AV167" i="2"/>
  <c r="AV140" i="2"/>
  <c r="AH28" i="2"/>
  <c r="AI28" i="2"/>
  <c r="AJ28" i="2"/>
  <c r="AV29" i="2"/>
  <c r="AH165" i="2"/>
  <c r="AJ165" i="2"/>
  <c r="AK165" i="2"/>
  <c r="AH63" i="2"/>
  <c r="AJ63" i="2"/>
  <c r="AJ219" i="2"/>
  <c r="AV136" i="2"/>
  <c r="AI148" i="2"/>
  <c r="AJ148" i="2"/>
  <c r="AK111" i="2"/>
  <c r="AH111" i="2"/>
  <c r="I253" i="2"/>
  <c r="I255" i="2"/>
  <c r="AJ7" i="2"/>
  <c r="AI7" i="2"/>
  <c r="AX245" i="2"/>
  <c r="AK243" i="2"/>
  <c r="AK247" i="2"/>
  <c r="AV243" i="2"/>
  <c r="AV245" i="2"/>
  <c r="AI245" i="2"/>
  <c r="AI243" i="2"/>
  <c r="AI247" i="2"/>
  <c r="AJ247" i="2"/>
  <c r="AJ245" i="2"/>
  <c r="AJ243" i="2"/>
  <c r="AK245" i="2"/>
  <c r="AI255" i="2"/>
  <c r="AJ251" i="2"/>
  <c r="AJ255" i="2"/>
  <c r="AJ249" i="2"/>
  <c r="AI253" i="2"/>
  <c r="AI249" i="2"/>
  <c r="AI251" i="2"/>
  <c r="AK249" i="2"/>
  <c r="AK251" i="2"/>
  <c r="AK255" i="2"/>
  <c r="AK253" i="2"/>
  <c r="AJ253" i="2"/>
</calcChain>
</file>

<file path=xl/sharedStrings.xml><?xml version="1.0" encoding="utf-8"?>
<sst xmlns="http://schemas.openxmlformats.org/spreadsheetml/2006/main" count="6222" uniqueCount="314">
  <si>
    <t>Sex</t>
  </si>
  <si>
    <t>Brachycephaly</t>
  </si>
  <si>
    <t>Nystagmus</t>
  </si>
  <si>
    <t>Murmur</t>
  </si>
  <si>
    <t>Hypotonia</t>
  </si>
  <si>
    <t>DS001</t>
  </si>
  <si>
    <t>M</t>
  </si>
  <si>
    <t>No</t>
  </si>
  <si>
    <t>Yes</t>
  </si>
  <si>
    <t>DS002</t>
  </si>
  <si>
    <t>F</t>
  </si>
  <si>
    <t>DS003</t>
  </si>
  <si>
    <t>DS004</t>
  </si>
  <si>
    <t>DS005</t>
  </si>
  <si>
    <t>DS006</t>
  </si>
  <si>
    <t>DS007</t>
  </si>
  <si>
    <t>DS008</t>
  </si>
  <si>
    <t>DS009</t>
  </si>
  <si>
    <t>DS010</t>
  </si>
  <si>
    <t>DS011</t>
  </si>
  <si>
    <t>DS012</t>
  </si>
  <si>
    <t>DS013</t>
  </si>
  <si>
    <t>DS014</t>
  </si>
  <si>
    <t>DS015</t>
  </si>
  <si>
    <t>DS016</t>
  </si>
  <si>
    <t>DS017</t>
  </si>
  <si>
    <t>DS018</t>
  </si>
  <si>
    <t>DS019</t>
  </si>
  <si>
    <t>DS020</t>
  </si>
  <si>
    <t>DS021</t>
  </si>
  <si>
    <t>DS022</t>
  </si>
  <si>
    <t>DS023</t>
  </si>
  <si>
    <t>DS024</t>
  </si>
  <si>
    <t>DS025</t>
  </si>
  <si>
    <t>DS026</t>
  </si>
  <si>
    <t>DS027</t>
  </si>
  <si>
    <t>DS028</t>
  </si>
  <si>
    <t>DS029</t>
  </si>
  <si>
    <t>DS030</t>
  </si>
  <si>
    <t>DS031</t>
  </si>
  <si>
    <t>DS032</t>
  </si>
  <si>
    <t>DS033</t>
  </si>
  <si>
    <t>DS034</t>
  </si>
  <si>
    <t>DS035</t>
  </si>
  <si>
    <t>DS036</t>
  </si>
  <si>
    <t>DS037</t>
  </si>
  <si>
    <t>DS038</t>
  </si>
  <si>
    <t>DS039</t>
  </si>
  <si>
    <t>DS040</t>
  </si>
  <si>
    <t>DS041</t>
  </si>
  <si>
    <t>DS042</t>
  </si>
  <si>
    <t>DS043</t>
  </si>
  <si>
    <t>DS044</t>
  </si>
  <si>
    <t>DS045</t>
  </si>
  <si>
    <t>DS046</t>
  </si>
  <si>
    <t>DS047</t>
  </si>
  <si>
    <t>DS048</t>
  </si>
  <si>
    <t>DS049</t>
  </si>
  <si>
    <t>DS050</t>
  </si>
  <si>
    <t>DS051</t>
  </si>
  <si>
    <t>DS052</t>
  </si>
  <si>
    <t>DS053</t>
  </si>
  <si>
    <t>DS054</t>
  </si>
  <si>
    <t>DS055</t>
  </si>
  <si>
    <t>DS056</t>
  </si>
  <si>
    <t>DS057</t>
  </si>
  <si>
    <t>DS058</t>
  </si>
  <si>
    <t>DS059</t>
  </si>
  <si>
    <t>DS060</t>
  </si>
  <si>
    <t>DS061</t>
  </si>
  <si>
    <t>DS062</t>
  </si>
  <si>
    <t>DS063</t>
  </si>
  <si>
    <t>DS064</t>
  </si>
  <si>
    <t>DS065</t>
  </si>
  <si>
    <t>DS066</t>
  </si>
  <si>
    <t>DS067</t>
  </si>
  <si>
    <t>DS068</t>
  </si>
  <si>
    <t>DS069</t>
  </si>
  <si>
    <t>DS070</t>
  </si>
  <si>
    <t>DS071</t>
  </si>
  <si>
    <t>DS072</t>
  </si>
  <si>
    <t>DS073</t>
  </si>
  <si>
    <t>DS074</t>
  </si>
  <si>
    <t>DS075</t>
  </si>
  <si>
    <t>DS076</t>
  </si>
  <si>
    <t>DS077</t>
  </si>
  <si>
    <t>DS078</t>
  </si>
  <si>
    <t>DS079</t>
  </si>
  <si>
    <t>DS080</t>
  </si>
  <si>
    <t>DS081</t>
  </si>
  <si>
    <t>DS082</t>
  </si>
  <si>
    <t>DS083</t>
  </si>
  <si>
    <t>DS084</t>
  </si>
  <si>
    <t>DS085</t>
  </si>
  <si>
    <t>DS086</t>
  </si>
  <si>
    <t>DS087</t>
  </si>
  <si>
    <t>DS088</t>
  </si>
  <si>
    <t>DS089</t>
  </si>
  <si>
    <t>DS090</t>
  </si>
  <si>
    <t>DS091</t>
  </si>
  <si>
    <t>DS092</t>
  </si>
  <si>
    <t>DS093</t>
  </si>
  <si>
    <t>DS094</t>
  </si>
  <si>
    <t>DS095</t>
  </si>
  <si>
    <t>DS096</t>
  </si>
  <si>
    <t>DS097</t>
  </si>
  <si>
    <t>DS098</t>
  </si>
  <si>
    <t>DS099</t>
  </si>
  <si>
    <t>DS100</t>
  </si>
  <si>
    <t>DS101</t>
  </si>
  <si>
    <t>DS102</t>
  </si>
  <si>
    <t>DS103</t>
  </si>
  <si>
    <t>DS104</t>
  </si>
  <si>
    <t>DS105</t>
  </si>
  <si>
    <t>DS106</t>
  </si>
  <si>
    <t>DS107</t>
  </si>
  <si>
    <t>DS108</t>
  </si>
  <si>
    <t>DS109</t>
  </si>
  <si>
    <t>DS110</t>
  </si>
  <si>
    <t>DS111</t>
  </si>
  <si>
    <t>DS112</t>
  </si>
  <si>
    <t>DS113</t>
  </si>
  <si>
    <t>DS114</t>
  </si>
  <si>
    <t>DS115</t>
  </si>
  <si>
    <t>DS116</t>
  </si>
  <si>
    <t>DS117</t>
  </si>
  <si>
    <t>DS118</t>
  </si>
  <si>
    <t>DS119</t>
  </si>
  <si>
    <t>DS120</t>
  </si>
  <si>
    <t>DS121</t>
  </si>
  <si>
    <t>DS122</t>
  </si>
  <si>
    <t>DS123</t>
  </si>
  <si>
    <t>DS124</t>
  </si>
  <si>
    <t>DS125</t>
  </si>
  <si>
    <t>DS126</t>
  </si>
  <si>
    <t>DS127</t>
  </si>
  <si>
    <t>DS128</t>
  </si>
  <si>
    <t>DS129</t>
  </si>
  <si>
    <t>DS130</t>
  </si>
  <si>
    <t>DS131</t>
  </si>
  <si>
    <t>DS132</t>
  </si>
  <si>
    <t>DS133</t>
  </si>
  <si>
    <t>DS134</t>
  </si>
  <si>
    <t>DS135</t>
  </si>
  <si>
    <t>DS136</t>
  </si>
  <si>
    <t>DS137</t>
  </si>
  <si>
    <t>DS138</t>
  </si>
  <si>
    <t>DS139</t>
  </si>
  <si>
    <t>DS140</t>
  </si>
  <si>
    <t>DS141</t>
  </si>
  <si>
    <t>DS142</t>
  </si>
  <si>
    <t>DS143</t>
  </si>
  <si>
    <t>DS144</t>
  </si>
  <si>
    <t>DS145</t>
  </si>
  <si>
    <t>DS146</t>
  </si>
  <si>
    <t>DS147</t>
  </si>
  <si>
    <t>DS148</t>
  </si>
  <si>
    <t>DS149</t>
  </si>
  <si>
    <t>DS150</t>
  </si>
  <si>
    <t>DS151</t>
  </si>
  <si>
    <t>DS152</t>
  </si>
  <si>
    <t>DS153</t>
  </si>
  <si>
    <t>DS154</t>
  </si>
  <si>
    <t>DS155</t>
  </si>
  <si>
    <t>DS156</t>
  </si>
  <si>
    <t>DS157</t>
  </si>
  <si>
    <t>DS158</t>
  </si>
  <si>
    <t>DS159</t>
  </si>
  <si>
    <t>DS160</t>
  </si>
  <si>
    <t>DS161</t>
  </si>
  <si>
    <t>DS162</t>
  </si>
  <si>
    <t>DS166</t>
  </si>
  <si>
    <t>DS167</t>
  </si>
  <si>
    <t>DS168</t>
  </si>
  <si>
    <t>DS169</t>
  </si>
  <si>
    <t>DS170</t>
  </si>
  <si>
    <t>DS171</t>
  </si>
  <si>
    <t>DS172</t>
  </si>
  <si>
    <t>DS173</t>
  </si>
  <si>
    <t>DS174</t>
  </si>
  <si>
    <t>DS175</t>
  </si>
  <si>
    <t>DS176</t>
  </si>
  <si>
    <t>DS177</t>
  </si>
  <si>
    <t>DS178</t>
  </si>
  <si>
    <t>DS179</t>
  </si>
  <si>
    <t>DS180</t>
  </si>
  <si>
    <t>DS181</t>
  </si>
  <si>
    <t>DS182</t>
  </si>
  <si>
    <t>DS183</t>
  </si>
  <si>
    <t>DS184</t>
  </si>
  <si>
    <t>DS185</t>
  </si>
  <si>
    <t>DS186</t>
  </si>
  <si>
    <t>DS187</t>
  </si>
  <si>
    <t>DS188</t>
  </si>
  <si>
    <t>DS189</t>
  </si>
  <si>
    <t>DS190</t>
  </si>
  <si>
    <t>DS191</t>
  </si>
  <si>
    <t>DS192</t>
  </si>
  <si>
    <t>DS193</t>
  </si>
  <si>
    <t>DS194</t>
  </si>
  <si>
    <t>DS195</t>
  </si>
  <si>
    <t>DS196</t>
  </si>
  <si>
    <t>DS197</t>
  </si>
  <si>
    <t>DS198</t>
  </si>
  <si>
    <t>DS199</t>
  </si>
  <si>
    <t>DS200</t>
  </si>
  <si>
    <t>DS201</t>
  </si>
  <si>
    <t>DS202</t>
  </si>
  <si>
    <t>DS203</t>
  </si>
  <si>
    <t>DS204</t>
  </si>
  <si>
    <t>DS205</t>
  </si>
  <si>
    <t>DS206</t>
  </si>
  <si>
    <t>DS207</t>
  </si>
  <si>
    <t>DS208</t>
  </si>
  <si>
    <t>DS209</t>
  </si>
  <si>
    <t>DS210</t>
  </si>
  <si>
    <t>DS211</t>
  </si>
  <si>
    <t>DS212</t>
  </si>
  <si>
    <t>DS213</t>
  </si>
  <si>
    <t>DS214</t>
  </si>
  <si>
    <t>DS215</t>
  </si>
  <si>
    <t>DS216</t>
  </si>
  <si>
    <t>DS217</t>
  </si>
  <si>
    <t>DS218</t>
  </si>
  <si>
    <t>DS219</t>
  </si>
  <si>
    <t>DS220</t>
  </si>
  <si>
    <t>DS221</t>
  </si>
  <si>
    <t>DS222</t>
  </si>
  <si>
    <t>DS223</t>
  </si>
  <si>
    <t>DS224</t>
  </si>
  <si>
    <t>DS225</t>
  </si>
  <si>
    <t>DS226</t>
  </si>
  <si>
    <t>DS227</t>
  </si>
  <si>
    <t>DS228</t>
  </si>
  <si>
    <t>DS229</t>
  </si>
  <si>
    <t>DS230</t>
  </si>
  <si>
    <t>DS231</t>
  </si>
  <si>
    <t>DS232</t>
  </si>
  <si>
    <t>DS233</t>
  </si>
  <si>
    <t>DS234</t>
  </si>
  <si>
    <t>DS235</t>
  </si>
  <si>
    <t>DS236</t>
  </si>
  <si>
    <t>Empty</t>
  </si>
  <si>
    <t>Mean</t>
  </si>
  <si>
    <t>Median</t>
  </si>
  <si>
    <t>SD</t>
  </si>
  <si>
    <t>Min Value</t>
  </si>
  <si>
    <t>Total</t>
  </si>
  <si>
    <t>Max Value</t>
  </si>
  <si>
    <t>Not Empty</t>
  </si>
  <si>
    <t>% of "M"</t>
  </si>
  <si>
    <t>% of "Yes"</t>
  </si>
  <si>
    <t>% of "F"</t>
  </si>
  <si>
    <t>% of "No"</t>
  </si>
  <si>
    <t/>
  </si>
  <si>
    <t>2 No 1 Yes</t>
  </si>
  <si>
    <t>2 Yes 1 No</t>
  </si>
  <si>
    <t>2 Yes</t>
  </si>
  <si>
    <t>2 No</t>
  </si>
  <si>
    <t>Patient code</t>
  </si>
  <si>
    <t>Progressive number</t>
  </si>
  <si>
    <t>Not empty</t>
  </si>
  <si>
    <t>Presence of &gt;=13 signs</t>
  </si>
  <si>
    <t>Jackson's sign "Yes"</t>
  </si>
  <si>
    <t>Jackson's sign "No"</t>
  </si>
  <si>
    <t>"Yes" sign %</t>
  </si>
  <si>
    <t>Cognitive test</t>
  </si>
  <si>
    <t>WPPSI-III</t>
  </si>
  <si>
    <t>Griffiths-III</t>
  </si>
  <si>
    <t>Enrolment age</t>
  </si>
  <si>
    <t>Griffiths-III sex</t>
  </si>
  <si>
    <t>Griffiths-III age</t>
  </si>
  <si>
    <t>WPPSI-III Age</t>
  </si>
  <si>
    <t>WPPSI-III sex</t>
  </si>
  <si>
    <t>Joint laxity</t>
  </si>
  <si>
    <t>Epicanthic eye-fold</t>
  </si>
  <si>
    <t>Separated hallux</t>
  </si>
  <si>
    <t>Narrow palate</t>
  </si>
  <si>
    <t>High-arched palate</t>
  </si>
  <si>
    <t>Flat nasal bridge</t>
  </si>
  <si>
    <t>Short neck</t>
  </si>
  <si>
    <t>Congenital heart defect</t>
  </si>
  <si>
    <t>Short and broad hands</t>
  </si>
  <si>
    <t>Fifth finger mid-phalanx hypoplasia</t>
  </si>
  <si>
    <t>Incurved fifth finger</t>
  </si>
  <si>
    <t>Mouth permanently open</t>
  </si>
  <si>
    <t>Single transverse palmar crease</t>
  </si>
  <si>
    <t>Blepharitis, conjunctivitis</t>
  </si>
  <si>
    <t>Abnormal teeth</t>
  </si>
  <si>
    <t>Protruding tongue</t>
  </si>
  <si>
    <t>Excess of nuchal skin</t>
  </si>
  <si>
    <t>Furrowed (plicated) tongue</t>
  </si>
  <si>
    <t>Folded ear / helix</t>
  </si>
  <si>
    <t>WPPSI-III IQ</t>
  </si>
  <si>
    <t>Griffiths-III IQ</t>
  </si>
  <si>
    <t>H</t>
  </si>
  <si>
    <t>L</t>
  </si>
  <si>
    <t>H: IQ≥Mean L: IQ&lt;Mean</t>
  </si>
  <si>
    <t>Presence of &lt;5 signs</t>
  </si>
  <si>
    <t>Presence of 5≤ signs ≤12</t>
  </si>
  <si>
    <t>Oblique eye fissure</t>
  </si>
  <si>
    <t>1 No</t>
  </si>
  <si>
    <t>1 Yes 1 No</t>
  </si>
  <si>
    <t>NA</t>
  </si>
  <si>
    <t>1 Yes</t>
  </si>
  <si>
    <t>Age Total</t>
  </si>
  <si>
    <t>IQ Total</t>
  </si>
  <si>
    <t>Empty (&lt;18)</t>
  </si>
  <si>
    <t>Not Empty (≥18)</t>
  </si>
  <si>
    <t>non-BHN</t>
  </si>
  <si>
    <t>BHN</t>
  </si>
  <si>
    <t>Sub-phenotype labeling</t>
  </si>
  <si>
    <t>Broader sub-phenotype labeling</t>
  </si>
  <si>
    <r>
      <t>Supplementary Table 1. Clinical data collected for 233 subjects with Down syndrome (DS). "Griffiths-III":</t>
    </r>
    <r>
      <rPr>
        <sz val="12"/>
        <color theme="1"/>
        <rFont val="Calibri"/>
        <family val="2"/>
        <scheme val="minor"/>
      </rPr>
      <t xml:space="preserve"> cognitive test administrated to subjects with DS from 3 to 6 years and 11 months;</t>
    </r>
    <r>
      <rPr>
        <b/>
        <sz val="12"/>
        <color theme="1"/>
        <rFont val="Calibri"/>
        <family val="2"/>
        <scheme val="minor"/>
      </rPr>
      <t xml:space="preserve"> "WPPSI-III": </t>
    </r>
    <r>
      <rPr>
        <sz val="12"/>
        <color theme="1"/>
        <rFont val="Calibri"/>
        <family val="2"/>
        <scheme val="minor"/>
      </rPr>
      <t xml:space="preserve">cognitive test administrated to subjects with DS from 7 to 16 years; </t>
    </r>
    <r>
      <rPr>
        <b/>
        <sz val="12"/>
        <color theme="1"/>
        <rFont val="Calibri"/>
        <family val="2"/>
        <scheme val="minor"/>
      </rPr>
      <t>"IQ"</t>
    </r>
    <r>
      <rPr>
        <sz val="12"/>
        <color theme="1"/>
        <rFont val="Calibri"/>
        <family val="2"/>
        <scheme val="minor"/>
      </rPr>
      <t xml:space="preserve"> Intelligence Quotient; </t>
    </r>
    <r>
      <rPr>
        <b/>
        <sz val="12"/>
        <color theme="1"/>
        <rFont val="Calibri"/>
        <family val="2"/>
        <scheme val="minor"/>
      </rPr>
      <t>"Sub-phenotype labeling"</t>
    </r>
    <r>
      <rPr>
        <sz val="12"/>
        <color theme="1"/>
        <rFont val="Calibri"/>
        <family val="2"/>
        <scheme val="minor"/>
      </rPr>
      <t xml:space="preserve">: considering the three signs Brachycephaly, broad and short Hands, short Neck, subjects were labeled "BHN" if all three signs are present and "non-BHN" if all three are recorded as absent. </t>
    </r>
    <r>
      <rPr>
        <b/>
        <sz val="12"/>
        <color theme="1"/>
        <rFont val="Calibri"/>
        <family val="2"/>
        <scheme val="minor"/>
      </rPr>
      <t>"Broader sub-phenotype labeling"</t>
    </r>
    <r>
      <rPr>
        <sz val="12"/>
        <color theme="1"/>
        <rFont val="Calibri"/>
        <family val="2"/>
        <scheme val="minor"/>
      </rPr>
      <t xml:space="preserve">: considering the three signs Brachycephaly, broad and short Hands, short Neck, subjects were labeled "BHN" if all three signs are present and "non-BHN" if at least two signs are recorded as absent (and the third present or not registered); </t>
    </r>
    <r>
      <rPr>
        <b/>
        <sz val="12"/>
        <color theme="1"/>
        <rFont val="Calibri"/>
        <family val="2"/>
        <scheme val="minor"/>
      </rPr>
      <t>"N/A"</t>
    </r>
    <r>
      <rPr>
        <sz val="12"/>
        <color theme="1"/>
        <rFont val="Calibri"/>
        <family val="2"/>
        <scheme val="minor"/>
      </rPr>
      <t>= data non available. As for the subjects highlighted in orange, information was available for less than 18 signs ("</t>
    </r>
    <r>
      <rPr>
        <b/>
        <sz val="12"/>
        <color theme="1"/>
        <rFont val="Calibri"/>
        <family val="2"/>
        <scheme val="minor"/>
      </rPr>
      <t>Not empty"</t>
    </r>
    <r>
      <rPr>
        <sz val="12"/>
        <color theme="1"/>
        <rFont val="Calibri"/>
        <family val="2"/>
        <scheme val="minor"/>
      </rPr>
      <t xml:space="preserve"> &lt; 18).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</si>
</sst>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  <charset val="1"/>
    </font>
    <font>
      <sz val="11"/>
      <name val="Calibri"/>
      <family val="2"/>
    </font>
    <font>
      <b/>
      <sz val="12"/>
      <name val="Calibri"/>
      <family val="2"/>
      <charset val="1"/>
    </font>
    <font>
      <sz val="12"/>
      <color rgb="FF000000"/>
      <name val="Calibri"/>
      <family val="2"/>
    </font>
    <font>
      <sz val="10"/>
      <name val="Arial"/>
      <family val="2"/>
    </font>
    <font>
      <b/>
      <sz val="12"/>
      <color rgb="FF0000FF"/>
      <name val="Calibri"/>
      <family val="2"/>
      <scheme val="minor"/>
    </font>
    <font>
      <b/>
      <sz val="12"/>
      <color rgb="FF008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name val="Calibri"/>
      <family val="2"/>
      <scheme val="minor"/>
    </font>
    <font>
      <sz val="12"/>
      <color rgb="FF008000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66"/>
        <bgColor indexed="64"/>
      </patternFill>
    </fill>
    <fill>
      <patternFill patternType="solid">
        <fgColor rgb="FFFF6FCF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956">
    <xf numFmtId="0" fontId="0" fillId="0" borderId="0"/>
    <xf numFmtId="0" fontId="16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169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vertical="top"/>
    </xf>
    <xf numFmtId="49" fontId="18" fillId="0" borderId="0" xfId="0" applyNumberFormat="1" applyFont="1" applyBorder="1" applyAlignment="1">
      <alignment vertical="top"/>
    </xf>
    <xf numFmtId="0" fontId="18" fillId="0" borderId="0" xfId="0" applyFont="1" applyBorder="1"/>
    <xf numFmtId="0" fontId="4" fillId="0" borderId="0" xfId="0" applyFont="1" applyBorder="1"/>
    <xf numFmtId="0" fontId="0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vertical="top"/>
    </xf>
    <xf numFmtId="0" fontId="12" fillId="0" borderId="0" xfId="0" applyFont="1" applyFill="1" applyBorder="1" applyAlignment="1">
      <alignment vertical="top"/>
    </xf>
    <xf numFmtId="0" fontId="18" fillId="0" borderId="0" xfId="0" applyFont="1" applyBorder="1" applyAlignment="1">
      <alignment vertical="top"/>
    </xf>
    <xf numFmtId="49" fontId="3" fillId="0" borderId="0" xfId="0" applyNumberFormat="1" applyFont="1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164" fontId="0" fillId="0" borderId="0" xfId="0" applyNumberFormat="1" applyBorder="1" applyAlignment="1">
      <alignment vertical="top"/>
    </xf>
    <xf numFmtId="0" fontId="6" fillId="0" borderId="0" xfId="0" applyFont="1" applyBorder="1" applyAlignment="1">
      <alignment vertical="top"/>
    </xf>
    <xf numFmtId="49" fontId="6" fillId="0" borderId="0" xfId="0" applyNumberFormat="1" applyFont="1" applyBorder="1" applyAlignment="1">
      <alignment vertical="top"/>
    </xf>
    <xf numFmtId="2" fontId="0" fillId="0" borderId="0" xfId="0" applyNumberFormat="1" applyFont="1" applyFill="1" applyBorder="1" applyAlignment="1">
      <alignment vertical="top"/>
    </xf>
    <xf numFmtId="0" fontId="18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vertical="top"/>
    </xf>
    <xf numFmtId="49" fontId="12" fillId="0" borderId="0" xfId="0" applyNumberFormat="1" applyFont="1" applyBorder="1" applyAlignment="1">
      <alignment vertical="top"/>
    </xf>
    <xf numFmtId="49" fontId="0" fillId="0" borderId="0" xfId="0" applyNumberFormat="1" applyFill="1" applyBorder="1" applyAlignment="1">
      <alignment vertical="top"/>
    </xf>
    <xf numFmtId="49" fontId="0" fillId="0" borderId="0" xfId="0" applyNumberFormat="1" applyFont="1" applyBorder="1" applyAlignment="1">
      <alignment vertical="top"/>
    </xf>
    <xf numFmtId="164" fontId="17" fillId="0" borderId="0" xfId="0" applyNumberFormat="1" applyFont="1" applyBorder="1" applyAlignment="1">
      <alignment vertical="top"/>
    </xf>
    <xf numFmtId="49" fontId="3" fillId="0" borderId="0" xfId="0" applyNumberFormat="1" applyFont="1" applyFill="1" applyBorder="1" applyAlignment="1">
      <alignment horizontal="center" vertical="top" wrapText="1"/>
    </xf>
    <xf numFmtId="0" fontId="2" fillId="2" borderId="0" xfId="0" applyNumberFormat="1" applyFont="1" applyFill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/>
    </xf>
    <xf numFmtId="49" fontId="3" fillId="0" borderId="0" xfId="0" applyNumberFormat="1" applyFont="1" applyBorder="1" applyAlignment="1">
      <alignment horizontal="center" vertical="top"/>
    </xf>
    <xf numFmtId="49" fontId="7" fillId="0" borderId="0" xfId="0" applyNumberFormat="1" applyFont="1" applyBorder="1" applyAlignment="1">
      <alignment horizontal="center" vertical="top"/>
    </xf>
    <xf numFmtId="49" fontId="7" fillId="0" borderId="0" xfId="0" applyNumberFormat="1" applyFont="1" applyFill="1" applyBorder="1" applyAlignment="1">
      <alignment horizontal="center" vertical="top"/>
    </xf>
    <xf numFmtId="49" fontId="14" fillId="0" borderId="0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2" fontId="0" fillId="0" borderId="0" xfId="0" applyNumberFormat="1" applyBorder="1" applyAlignment="1">
      <alignment vertical="top"/>
    </xf>
    <xf numFmtId="2" fontId="6" fillId="0" borderId="0" xfId="0" applyNumberFormat="1" applyFont="1" applyBorder="1" applyAlignment="1">
      <alignment vertical="top"/>
    </xf>
    <xf numFmtId="2" fontId="9" fillId="0" borderId="0" xfId="0" applyNumberFormat="1" applyFont="1" applyBorder="1" applyAlignment="1">
      <alignment vertical="top"/>
    </xf>
    <xf numFmtId="2" fontId="0" fillId="0" borderId="0" xfId="0" applyNumberFormat="1" applyBorder="1" applyAlignment="1">
      <alignment horizontal="right" vertical="top"/>
    </xf>
    <xf numFmtId="2" fontId="12" fillId="0" borderId="0" xfId="0" applyNumberFormat="1" applyFont="1" applyFill="1" applyBorder="1" applyAlignment="1">
      <alignment vertical="top"/>
    </xf>
    <xf numFmtId="2" fontId="9" fillId="0" borderId="0" xfId="0" applyNumberFormat="1" applyFont="1" applyFill="1" applyBorder="1" applyAlignment="1">
      <alignment vertical="top"/>
    </xf>
    <xf numFmtId="2" fontId="0" fillId="0" borderId="0" xfId="0" applyNumberFormat="1" applyFill="1" applyBorder="1" applyAlignment="1">
      <alignment vertical="top"/>
    </xf>
    <xf numFmtId="2" fontId="0" fillId="0" borderId="0" xfId="0" applyNumberFormat="1" applyFill="1" applyBorder="1" applyAlignment="1">
      <alignment horizontal="right" vertical="top"/>
    </xf>
    <xf numFmtId="0" fontId="0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/>
    </xf>
    <xf numFmtId="1" fontId="18" fillId="0" borderId="0" xfId="0" applyNumberFormat="1" applyFont="1" applyBorder="1" applyAlignment="1">
      <alignment horizontal="right"/>
    </xf>
    <xf numFmtId="1" fontId="4" fillId="0" borderId="0" xfId="0" applyNumberFormat="1" applyFont="1" applyBorder="1" applyAlignment="1">
      <alignment horizontal="right"/>
    </xf>
    <xf numFmtId="0" fontId="23" fillId="0" borderId="0" xfId="0" applyFont="1" applyBorder="1"/>
    <xf numFmtId="1" fontId="23" fillId="0" borderId="0" xfId="0" applyNumberFormat="1" applyFont="1" applyBorder="1" applyAlignment="1">
      <alignment horizontal="right"/>
    </xf>
    <xf numFmtId="0" fontId="2" fillId="0" borderId="0" xfId="0" applyFont="1" applyBorder="1"/>
    <xf numFmtId="1" fontId="2" fillId="0" borderId="0" xfId="0" applyNumberFormat="1" applyFont="1" applyBorder="1" applyAlignment="1">
      <alignment horizontal="right"/>
    </xf>
    <xf numFmtId="1" fontId="6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3" borderId="0" xfId="0" applyFont="1" applyFill="1" applyBorder="1" applyAlignment="1">
      <alignment horizontal="center" vertical="top" wrapText="1"/>
    </xf>
    <xf numFmtId="0" fontId="8" fillId="4" borderId="0" xfId="0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right" vertical="top"/>
    </xf>
    <xf numFmtId="0" fontId="0" fillId="0" borderId="0" xfId="0" applyFont="1" applyFill="1" applyBorder="1" applyAlignment="1">
      <alignment vertical="center" wrapText="1"/>
    </xf>
    <xf numFmtId="0" fontId="8" fillId="3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2" fontId="11" fillId="0" borderId="0" xfId="0" applyNumberFormat="1" applyFont="1" applyBorder="1" applyAlignment="1">
      <alignment vertical="center"/>
    </xf>
    <xf numFmtId="14" fontId="10" fillId="0" borderId="0" xfId="0" applyNumberFormat="1" applyFont="1" applyFill="1" applyBorder="1" applyAlignment="1">
      <alignment horizontal="left" vertical="center"/>
    </xf>
    <xf numFmtId="2" fontId="11" fillId="0" borderId="0" xfId="0" applyNumberFormat="1" applyFont="1" applyBorder="1"/>
    <xf numFmtId="14" fontId="10" fillId="0" borderId="0" xfId="0" applyNumberFormat="1" applyFont="1" applyFill="1" applyBorder="1" applyAlignment="1">
      <alignment horizontal="left"/>
    </xf>
    <xf numFmtId="14" fontId="10" fillId="0" borderId="0" xfId="0" applyNumberFormat="1" applyFont="1" applyBorder="1" applyAlignment="1">
      <alignment horizontal="left" vertical="center"/>
    </xf>
    <xf numFmtId="14" fontId="11" fillId="0" borderId="0" xfId="0" applyNumberFormat="1" applyFont="1" applyBorder="1" applyAlignment="1">
      <alignment horizontal="left" vertical="center"/>
    </xf>
    <xf numFmtId="14" fontId="11" fillId="0" borderId="0" xfId="0" applyNumberFormat="1" applyFont="1" applyFill="1" applyBorder="1" applyAlignment="1">
      <alignment horizontal="left" vertical="center"/>
    </xf>
    <xf numFmtId="2" fontId="6" fillId="0" borderId="0" xfId="0" applyNumberFormat="1" applyFont="1" applyBorder="1" applyAlignment="1">
      <alignment vertical="center"/>
    </xf>
    <xf numFmtId="14" fontId="6" fillId="0" borderId="0" xfId="0" applyNumberFormat="1" applyFont="1" applyBorder="1" applyAlignment="1">
      <alignment horizontal="left" vertical="center"/>
    </xf>
    <xf numFmtId="14" fontId="0" fillId="0" borderId="0" xfId="0" applyNumberFormat="1" applyBorder="1" applyAlignment="1">
      <alignment horizontal="left" vertical="center"/>
    </xf>
    <xf numFmtId="2" fontId="6" fillId="0" borderId="0" xfId="0" applyNumberFormat="1" applyFont="1" applyBorder="1"/>
    <xf numFmtId="14" fontId="0" fillId="0" borderId="0" xfId="0" applyNumberFormat="1" applyFont="1" applyFill="1" applyBorder="1" applyAlignment="1">
      <alignment horizontal="left"/>
    </xf>
    <xf numFmtId="14" fontId="0" fillId="0" borderId="0" xfId="0" applyNumberFormat="1" applyFont="1" applyFill="1" applyBorder="1" applyAlignment="1">
      <alignment horizontal="left" vertical="center"/>
    </xf>
    <xf numFmtId="2" fontId="6" fillId="0" borderId="0" xfId="0" applyNumberFormat="1" applyFont="1" applyFill="1" applyBorder="1" applyAlignment="1">
      <alignment horizontal="left" vertical="center"/>
    </xf>
    <xf numFmtId="2" fontId="0" fillId="0" borderId="0" xfId="0" applyNumberFormat="1" applyFont="1" applyFill="1" applyBorder="1" applyAlignment="1">
      <alignment horizontal="left" vertical="center"/>
    </xf>
    <xf numFmtId="2" fontId="0" fillId="0" borderId="0" xfId="0" applyNumberFormat="1" applyFont="1" applyBorder="1" applyAlignment="1">
      <alignment horizontal="left" vertical="center"/>
    </xf>
    <xf numFmtId="2" fontId="12" fillId="0" borderId="0" xfId="0" applyNumberFormat="1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164" fontId="6" fillId="0" borderId="0" xfId="0" applyNumberFormat="1" applyFont="1" applyBorder="1"/>
    <xf numFmtId="2" fontId="12" fillId="0" borderId="0" xfId="0" applyNumberFormat="1" applyFont="1" applyFill="1" applyBorder="1" applyAlignment="1">
      <alignment horizontal="left"/>
    </xf>
    <xf numFmtId="2" fontId="1" fillId="0" borderId="0" xfId="0" applyNumberFormat="1" applyFont="1" applyBorder="1"/>
    <xf numFmtId="2" fontId="0" fillId="0" borderId="0" xfId="0" applyNumberFormat="1" applyBorder="1" applyAlignment="1">
      <alignment horizontal="left"/>
    </xf>
    <xf numFmtId="0" fontId="17" fillId="0" borderId="0" xfId="0" applyFont="1" applyBorder="1"/>
    <xf numFmtId="1" fontId="17" fillId="0" borderId="0" xfId="0" applyNumberFormat="1" applyFont="1" applyBorder="1"/>
    <xf numFmtId="1" fontId="0" fillId="0" borderId="0" xfId="0" applyNumberFormat="1" applyBorder="1" applyAlignment="1">
      <alignment horizontal="right"/>
    </xf>
    <xf numFmtId="2" fontId="18" fillId="0" borderId="0" xfId="0" applyNumberFormat="1" applyFont="1" applyBorder="1"/>
    <xf numFmtId="0" fontId="0" fillId="0" borderId="0" xfId="0" applyBorder="1" applyAlignment="1">
      <alignment horizontal="right"/>
    </xf>
    <xf numFmtId="2" fontId="4" fillId="0" borderId="0" xfId="0" applyNumberFormat="1" applyFont="1" applyBorder="1"/>
    <xf numFmtId="0" fontId="6" fillId="0" borderId="0" xfId="0" applyFont="1" applyBorder="1"/>
    <xf numFmtId="0" fontId="1" fillId="0" borderId="0" xfId="0" applyFont="1" applyBorder="1"/>
    <xf numFmtId="164" fontId="6" fillId="0" borderId="0" xfId="0" applyNumberFormat="1" applyFont="1" applyBorder="1" applyAlignment="1">
      <alignment vertical="center"/>
    </xf>
    <xf numFmtId="1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/>
    <xf numFmtId="1" fontId="18" fillId="0" borderId="0" xfId="0" applyNumberFormat="1" applyFont="1" applyBorder="1"/>
    <xf numFmtId="1" fontId="4" fillId="0" borderId="0" xfId="0" applyNumberFormat="1" applyFont="1" applyBorder="1"/>
    <xf numFmtId="1" fontId="6" fillId="0" borderId="0" xfId="0" applyNumberFormat="1" applyFont="1" applyBorder="1"/>
    <xf numFmtId="164" fontId="9" fillId="0" borderId="0" xfId="0" applyNumberFormat="1" applyFont="1" applyFill="1" applyBorder="1" applyAlignment="1">
      <alignment vertical="center"/>
    </xf>
    <xf numFmtId="1" fontId="0" fillId="0" borderId="0" xfId="0" applyNumberFormat="1" applyFont="1" applyFill="1" applyBorder="1"/>
    <xf numFmtId="164" fontId="0" fillId="0" borderId="0" xfId="0" applyNumberFormat="1" applyBorder="1" applyAlignment="1">
      <alignment vertical="center"/>
    </xf>
    <xf numFmtId="1" fontId="0" fillId="0" borderId="0" xfId="0" applyNumberFormat="1" applyBorder="1" applyAlignment="1">
      <alignment vertical="center"/>
    </xf>
    <xf numFmtId="1" fontId="9" fillId="0" borderId="0" xfId="0" applyNumberFormat="1" applyFont="1" applyBorder="1" applyAlignment="1">
      <alignment vertical="center"/>
    </xf>
    <xf numFmtId="164" fontId="9" fillId="0" borderId="0" xfId="0" applyNumberFormat="1" applyFont="1" applyBorder="1" applyAlignment="1">
      <alignment vertical="center"/>
    </xf>
    <xf numFmtId="1" fontId="9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2" fontId="17" fillId="0" borderId="0" xfId="0" applyNumberFormat="1" applyFont="1" applyBorder="1"/>
    <xf numFmtId="0" fontId="0" fillId="0" borderId="0" xfId="0" applyFont="1" applyFill="1" applyBorder="1"/>
    <xf numFmtId="0" fontId="21" fillId="0" borderId="0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7" fillId="0" borderId="0" xfId="0" applyFont="1" applyBorder="1"/>
    <xf numFmtId="1" fontId="7" fillId="0" borderId="0" xfId="0" applyNumberFormat="1" applyFont="1" applyBorder="1" applyAlignment="1">
      <alignment horizontal="right"/>
    </xf>
    <xf numFmtId="0" fontId="22" fillId="0" borderId="0" xfId="0" applyFont="1" applyBorder="1"/>
    <xf numFmtId="2" fontId="22" fillId="0" borderId="0" xfId="0" applyNumberFormat="1" applyFont="1" applyBorder="1"/>
    <xf numFmtId="4" fontId="1" fillId="0" borderId="0" xfId="0" applyNumberFormat="1" applyFont="1" applyBorder="1"/>
    <xf numFmtId="0" fontId="5" fillId="0" borderId="0" xfId="0" applyFont="1" applyBorder="1"/>
    <xf numFmtId="49" fontId="22" fillId="0" borderId="0" xfId="0" applyNumberFormat="1" applyFont="1" applyBorder="1" applyAlignment="1">
      <alignment vertical="top"/>
    </xf>
    <xf numFmtId="0" fontId="8" fillId="5" borderId="0" xfId="0" applyFont="1" applyFill="1" applyBorder="1" applyAlignment="1">
      <alignment horizontal="center" vertical="top" wrapText="1"/>
    </xf>
    <xf numFmtId="1" fontId="0" fillId="0" borderId="0" xfId="0" applyNumberFormat="1" applyBorder="1" applyAlignment="1">
      <alignment vertical="top"/>
    </xf>
    <xf numFmtId="0" fontId="2" fillId="2" borderId="0" xfId="0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top" wrapText="1"/>
    </xf>
    <xf numFmtId="1" fontId="11" fillId="0" borderId="0" xfId="0" applyNumberFormat="1" applyFont="1" applyBorder="1"/>
    <xf numFmtId="0" fontId="3" fillId="6" borderId="0" xfId="0" applyNumberFormat="1" applyFont="1" applyFill="1" applyBorder="1" applyAlignment="1">
      <alignment horizontal="right" vertical="top"/>
    </xf>
    <xf numFmtId="49" fontId="3" fillId="6" borderId="0" xfId="0" applyNumberFormat="1" applyFont="1" applyFill="1" applyBorder="1" applyAlignment="1">
      <alignment horizontal="center" vertical="top"/>
    </xf>
    <xf numFmtId="2" fontId="11" fillId="6" borderId="0" xfId="0" applyNumberFormat="1" applyFont="1" applyFill="1" applyBorder="1" applyAlignment="1">
      <alignment vertical="center"/>
    </xf>
    <xf numFmtId="14" fontId="10" fillId="6" borderId="0" xfId="0" applyNumberFormat="1" applyFont="1" applyFill="1" applyBorder="1" applyAlignment="1">
      <alignment horizontal="left" vertical="center"/>
    </xf>
    <xf numFmtId="0" fontId="0" fillId="6" borderId="0" xfId="0" applyFill="1" applyBorder="1" applyAlignment="1">
      <alignment vertical="top"/>
    </xf>
    <xf numFmtId="164" fontId="0" fillId="6" borderId="0" xfId="0" applyNumberFormat="1" applyFill="1" applyBorder="1" applyAlignment="1">
      <alignment vertical="top"/>
    </xf>
    <xf numFmtId="0" fontId="0" fillId="6" borderId="0" xfId="0" applyFill="1" applyBorder="1" applyAlignment="1">
      <alignment horizontal="left" vertical="top"/>
    </xf>
    <xf numFmtId="0" fontId="0" fillId="6" borderId="0" xfId="0" applyFont="1" applyFill="1" applyBorder="1" applyAlignment="1">
      <alignment vertical="center"/>
    </xf>
    <xf numFmtId="164" fontId="6" fillId="6" borderId="0" xfId="0" applyNumberFormat="1" applyFont="1" applyFill="1" applyBorder="1" applyAlignment="1">
      <alignment vertical="center"/>
    </xf>
    <xf numFmtId="0" fontId="6" fillId="6" borderId="0" xfId="0" applyFont="1" applyFill="1" applyBorder="1" applyAlignment="1">
      <alignment vertical="center"/>
    </xf>
    <xf numFmtId="2" fontId="0" fillId="6" borderId="0" xfId="0" applyNumberFormat="1" applyFont="1" applyFill="1" applyBorder="1" applyAlignment="1">
      <alignment vertical="top"/>
    </xf>
    <xf numFmtId="164" fontId="9" fillId="6" borderId="0" xfId="0" applyNumberFormat="1" applyFont="1" applyFill="1" applyBorder="1" applyAlignment="1">
      <alignment vertical="center"/>
    </xf>
    <xf numFmtId="2" fontId="0" fillId="6" borderId="0" xfId="0" applyNumberFormat="1" applyFill="1" applyBorder="1" applyAlignment="1">
      <alignment vertical="top"/>
    </xf>
    <xf numFmtId="2" fontId="9" fillId="6" borderId="0" xfId="0" applyNumberFormat="1" applyFont="1" applyFill="1" applyBorder="1" applyAlignment="1">
      <alignment vertical="top"/>
    </xf>
    <xf numFmtId="14" fontId="11" fillId="6" borderId="0" xfId="0" applyNumberFormat="1" applyFont="1" applyFill="1" applyBorder="1" applyAlignment="1">
      <alignment horizontal="left" vertical="center"/>
    </xf>
    <xf numFmtId="0" fontId="9" fillId="6" borderId="0" xfId="0" applyFont="1" applyFill="1" applyBorder="1" applyAlignment="1">
      <alignment horizontal="left" vertical="center"/>
    </xf>
    <xf numFmtId="1" fontId="9" fillId="6" borderId="0" xfId="0" applyNumberFormat="1" applyFont="1" applyFill="1" applyBorder="1" applyAlignment="1">
      <alignment vertical="center"/>
    </xf>
    <xf numFmtId="0" fontId="9" fillId="6" borderId="0" xfId="0" applyFont="1" applyFill="1" applyBorder="1" applyAlignment="1">
      <alignment vertical="center"/>
    </xf>
    <xf numFmtId="49" fontId="7" fillId="6" borderId="0" xfId="0" applyNumberFormat="1" applyFont="1" applyFill="1" applyBorder="1" applyAlignment="1">
      <alignment horizontal="center" vertical="top"/>
    </xf>
    <xf numFmtId="2" fontId="6" fillId="6" borderId="0" xfId="0" applyNumberFormat="1" applyFont="1" applyFill="1" applyBorder="1" applyAlignment="1">
      <alignment vertical="center"/>
    </xf>
    <xf numFmtId="14" fontId="0" fillId="6" borderId="0" xfId="0" applyNumberFormat="1" applyFont="1" applyFill="1" applyBorder="1" applyAlignment="1">
      <alignment horizontal="left" vertical="center"/>
    </xf>
    <xf numFmtId="1" fontId="6" fillId="6" borderId="0" xfId="0" applyNumberFormat="1" applyFont="1" applyFill="1" applyBorder="1" applyAlignment="1">
      <alignment vertical="center"/>
    </xf>
    <xf numFmtId="0" fontId="11" fillId="6" borderId="0" xfId="0" applyFont="1" applyFill="1" applyBorder="1" applyAlignment="1">
      <alignment horizontal="right" vertical="center"/>
    </xf>
    <xf numFmtId="1" fontId="0" fillId="6" borderId="0" xfId="0" applyNumberFormat="1" applyFill="1" applyBorder="1" applyAlignment="1">
      <alignment vertical="top"/>
    </xf>
    <xf numFmtId="0" fontId="0" fillId="6" borderId="0" xfId="0" applyFont="1" applyFill="1" applyBorder="1" applyAlignment="1">
      <alignment horizontal="right" vertical="center"/>
    </xf>
    <xf numFmtId="14" fontId="0" fillId="6" borderId="0" xfId="0" applyNumberFormat="1" applyFill="1" applyBorder="1" applyAlignment="1">
      <alignment horizontal="left" vertical="center"/>
    </xf>
    <xf numFmtId="0" fontId="0" fillId="6" borderId="0" xfId="0" applyFill="1" applyBorder="1" applyAlignment="1">
      <alignment vertical="center"/>
    </xf>
    <xf numFmtId="0" fontId="0" fillId="6" borderId="0" xfId="0" applyFont="1" applyFill="1" applyBorder="1"/>
    <xf numFmtId="2" fontId="0" fillId="6" borderId="0" xfId="0" applyNumberFormat="1" applyFont="1" applyFill="1" applyBorder="1" applyAlignment="1">
      <alignment horizontal="left" vertical="center"/>
    </xf>
    <xf numFmtId="49" fontId="0" fillId="6" borderId="0" xfId="0" applyNumberFormat="1" applyFill="1" applyBorder="1" applyAlignment="1">
      <alignment vertical="top"/>
    </xf>
    <xf numFmtId="49" fontId="14" fillId="6" borderId="0" xfId="0" applyNumberFormat="1" applyFont="1" applyFill="1" applyBorder="1" applyAlignment="1">
      <alignment horizontal="center" vertical="top"/>
    </xf>
    <xf numFmtId="0" fontId="12" fillId="6" borderId="0" xfId="0" applyFont="1" applyFill="1" applyBorder="1" applyAlignment="1">
      <alignment horizontal="left" vertical="center"/>
    </xf>
    <xf numFmtId="0" fontId="11" fillId="6" borderId="0" xfId="0" applyFont="1" applyFill="1" applyBorder="1" applyAlignment="1">
      <alignment vertical="center"/>
    </xf>
    <xf numFmtId="2" fontId="12" fillId="6" borderId="0" xfId="0" applyNumberFormat="1" applyFont="1" applyFill="1" applyBorder="1" applyAlignment="1">
      <alignment vertical="top"/>
    </xf>
    <xf numFmtId="0" fontId="12" fillId="6" borderId="0" xfId="0" applyFont="1" applyFill="1" applyBorder="1" applyAlignment="1">
      <alignment vertical="center"/>
    </xf>
    <xf numFmtId="2" fontId="12" fillId="6" borderId="0" xfId="0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</cellXfs>
  <cellStyles count="956">
    <cellStyle name="Collegamento ipertestuale" xfId="2" builtinId="8" hidden="1"/>
    <cellStyle name="Collegamento ipertestuale" xfId="4" builtinId="8" hidden="1"/>
    <cellStyle name="Collegamento ipertestuale" xfId="6" builtinId="8" hidden="1"/>
    <cellStyle name="Collegamento ipertestuale" xfId="8" builtinId="8" hidden="1"/>
    <cellStyle name="Collegamento ipertestuale" xfId="10" builtinId="8" hidden="1"/>
    <cellStyle name="Collegamento ipertestuale" xfId="12" builtinId="8" hidden="1"/>
    <cellStyle name="Collegamento ipertestuale" xfId="14" builtinId="8" hidden="1"/>
    <cellStyle name="Collegamento ipertestuale" xfId="16" builtinId="8" hidden="1"/>
    <cellStyle name="Collegamento ipertestuale" xfId="18" builtinId="8" hidden="1"/>
    <cellStyle name="Collegamento ipertestuale" xfId="20" builtinId="8" hidden="1"/>
    <cellStyle name="Collegamento ipertestuale" xfId="22" builtinId="8" hidden="1"/>
    <cellStyle name="Collegamento ipertestuale" xfId="24" builtinId="8" hidden="1"/>
    <cellStyle name="Collegamento ipertestuale" xfId="26" builtinId="8" hidden="1"/>
    <cellStyle name="Collegamento ipertestuale" xfId="28" builtinId="8" hidden="1"/>
    <cellStyle name="Collegamento ipertestuale" xfId="30" builtinId="8" hidden="1"/>
    <cellStyle name="Collegamento ipertestuale" xfId="32" builtinId="8" hidden="1"/>
    <cellStyle name="Collegamento ipertestuale" xfId="34" builtinId="8" hidden="1"/>
    <cellStyle name="Collegamento ipertestuale" xfId="36" builtinId="8" hidden="1"/>
    <cellStyle name="Collegamento ipertestuale" xfId="38" builtinId="8" hidden="1"/>
    <cellStyle name="Collegamento ipertestuale" xfId="40" builtinId="8" hidden="1"/>
    <cellStyle name="Collegamento ipertestuale" xfId="42" builtinId="8" hidden="1"/>
    <cellStyle name="Collegamento ipertestuale" xfId="44" builtinId="8" hidden="1"/>
    <cellStyle name="Collegamento ipertestuale" xfId="46" builtinId="8" hidden="1"/>
    <cellStyle name="Collegamento ipertestuale" xfId="48" builtinId="8" hidden="1"/>
    <cellStyle name="Collegamento ipertestuale" xfId="50" builtinId="8" hidden="1"/>
    <cellStyle name="Collegamento ipertestuale" xfId="52" builtinId="8" hidden="1"/>
    <cellStyle name="Collegamento ipertestuale" xfId="54" builtinId="8" hidden="1"/>
    <cellStyle name="Collegamento ipertestuale" xfId="56" builtinId="8" hidden="1"/>
    <cellStyle name="Collegamento ipertestuale" xfId="58" builtinId="8" hidden="1"/>
    <cellStyle name="Collegamento ipertestuale" xfId="60" builtinId="8" hidden="1"/>
    <cellStyle name="Collegamento ipertestuale" xfId="62" builtinId="8" hidden="1"/>
    <cellStyle name="Collegamento ipertestuale" xfId="64" builtinId="8" hidden="1"/>
    <cellStyle name="Collegamento ipertestuale" xfId="66" builtinId="8" hidden="1"/>
    <cellStyle name="Collegamento ipertestuale" xfId="68" builtinId="8" hidden="1"/>
    <cellStyle name="Collegamento ipertestuale" xfId="70" builtinId="8" hidden="1"/>
    <cellStyle name="Collegamento ipertestuale" xfId="72" builtinId="8" hidden="1"/>
    <cellStyle name="Collegamento ipertestuale" xfId="74" builtinId="8" hidden="1"/>
    <cellStyle name="Collegamento ipertestuale" xfId="76" builtinId="8" hidden="1"/>
    <cellStyle name="Collegamento ipertestuale" xfId="78" builtinId="8" hidden="1"/>
    <cellStyle name="Collegamento ipertestuale" xfId="80" builtinId="8" hidden="1"/>
    <cellStyle name="Collegamento ipertestuale" xfId="82" builtinId="8" hidden="1"/>
    <cellStyle name="Collegamento ipertestuale" xfId="84" builtinId="8" hidden="1"/>
    <cellStyle name="Collegamento ipertestuale" xfId="86" builtinId="8" hidden="1"/>
    <cellStyle name="Collegamento ipertestuale" xfId="88" builtinId="8" hidden="1"/>
    <cellStyle name="Collegamento ipertestuale" xfId="90" builtinId="8" hidden="1"/>
    <cellStyle name="Collegamento ipertestuale" xfId="92" builtinId="8" hidden="1"/>
    <cellStyle name="Collegamento ipertestuale" xfId="94" builtinId="8" hidden="1"/>
    <cellStyle name="Collegamento ipertestuale" xfId="96" builtinId="8" hidden="1"/>
    <cellStyle name="Collegamento ipertestuale" xfId="98" builtinId="8" hidden="1"/>
    <cellStyle name="Collegamento ipertestuale" xfId="100" builtinId="8" hidden="1"/>
    <cellStyle name="Collegamento ipertestuale" xfId="102" builtinId="8" hidden="1"/>
    <cellStyle name="Collegamento ipertestuale" xfId="104" builtinId="8" hidden="1"/>
    <cellStyle name="Collegamento ipertestuale" xfId="106" builtinId="8" hidden="1"/>
    <cellStyle name="Collegamento ipertestuale" xfId="108" builtinId="8" hidden="1"/>
    <cellStyle name="Collegamento ipertestuale" xfId="110" builtinId="8" hidden="1"/>
    <cellStyle name="Collegamento ipertestuale" xfId="112" builtinId="8" hidden="1"/>
    <cellStyle name="Collegamento ipertestuale" xfId="114" builtinId="8" hidden="1"/>
    <cellStyle name="Collegamento ipertestuale" xfId="116" builtinId="8" hidden="1"/>
    <cellStyle name="Collegamento ipertestuale" xfId="118" builtinId="8" hidden="1"/>
    <cellStyle name="Collegamento ipertestuale" xfId="120" builtinId="8" hidden="1"/>
    <cellStyle name="Collegamento ipertestuale" xfId="122" builtinId="8" hidden="1"/>
    <cellStyle name="Collegamento ipertestuale" xfId="124" builtinId="8" hidden="1"/>
    <cellStyle name="Collegamento ipertestuale" xfId="126" builtinId="8" hidden="1"/>
    <cellStyle name="Collegamento ipertestuale" xfId="128" builtinId="8" hidden="1"/>
    <cellStyle name="Collegamento ipertestuale" xfId="130" builtinId="8" hidden="1"/>
    <cellStyle name="Collegamento ipertestuale" xfId="132" builtinId="8" hidden="1"/>
    <cellStyle name="Collegamento ipertestuale" xfId="134" builtinId="8" hidden="1"/>
    <cellStyle name="Collegamento ipertestuale" xfId="136" builtinId="8" hidden="1"/>
    <cellStyle name="Collegamento ipertestuale" xfId="138" builtinId="8" hidden="1"/>
    <cellStyle name="Collegamento ipertestuale" xfId="140" builtinId="8" hidden="1"/>
    <cellStyle name="Collegamento ipertestuale" xfId="142" builtinId="8" hidden="1"/>
    <cellStyle name="Collegamento ipertestuale" xfId="144" builtinId="8" hidden="1"/>
    <cellStyle name="Collegamento ipertestuale" xfId="146" builtinId="8" hidden="1"/>
    <cellStyle name="Collegamento ipertestuale" xfId="148" builtinId="8" hidden="1"/>
    <cellStyle name="Collegamento ipertestuale" xfId="150" builtinId="8" hidden="1"/>
    <cellStyle name="Collegamento ipertestuale" xfId="152" builtinId="8" hidden="1"/>
    <cellStyle name="Collegamento ipertestuale" xfId="154" builtinId="8" hidden="1"/>
    <cellStyle name="Collegamento ipertestuale" xfId="156" builtinId="8" hidden="1"/>
    <cellStyle name="Collegamento ipertestuale" xfId="158" builtinId="8" hidden="1"/>
    <cellStyle name="Collegamento ipertestuale" xfId="160" builtinId="8" hidden="1"/>
    <cellStyle name="Collegamento ipertestuale" xfId="162" builtinId="8" hidden="1"/>
    <cellStyle name="Collegamento ipertestuale" xfId="164" builtinId="8" hidden="1"/>
    <cellStyle name="Collegamento ipertestuale" xfId="166" builtinId="8" hidden="1"/>
    <cellStyle name="Collegamento ipertestuale" xfId="168" builtinId="8" hidden="1"/>
    <cellStyle name="Collegamento ipertestuale" xfId="170" builtinId="8" hidden="1"/>
    <cellStyle name="Collegamento ipertestuale" xfId="172" builtinId="8" hidden="1"/>
    <cellStyle name="Collegamento ipertestuale" xfId="174" builtinId="8" hidden="1"/>
    <cellStyle name="Collegamento ipertestuale" xfId="176" builtinId="8" hidden="1"/>
    <cellStyle name="Collegamento ipertestuale" xfId="178" builtinId="8" hidden="1"/>
    <cellStyle name="Collegamento ipertestuale" xfId="180" builtinId="8" hidden="1"/>
    <cellStyle name="Collegamento ipertestuale" xfId="182" builtinId="8" hidden="1"/>
    <cellStyle name="Collegamento ipertestuale" xfId="184" builtinId="8" hidden="1"/>
    <cellStyle name="Collegamento ipertestuale" xfId="186" builtinId="8" hidden="1"/>
    <cellStyle name="Collegamento ipertestuale" xfId="188" builtinId="8" hidden="1"/>
    <cellStyle name="Collegamento ipertestuale" xfId="190" builtinId="8" hidden="1"/>
    <cellStyle name="Collegamento ipertestuale" xfId="192" builtinId="8" hidden="1"/>
    <cellStyle name="Collegamento ipertestuale" xfId="194" builtinId="8" hidden="1"/>
    <cellStyle name="Collegamento ipertestuale" xfId="196" builtinId="8" hidden="1"/>
    <cellStyle name="Collegamento ipertestuale" xfId="198" builtinId="8" hidden="1"/>
    <cellStyle name="Collegamento ipertestuale" xfId="200" builtinId="8" hidden="1"/>
    <cellStyle name="Collegamento ipertestuale" xfId="202" builtinId="8" hidden="1"/>
    <cellStyle name="Collegamento ipertestuale" xfId="204" builtinId="8" hidden="1"/>
    <cellStyle name="Collegamento ipertestuale" xfId="206" builtinId="8" hidden="1"/>
    <cellStyle name="Collegamento ipertestuale" xfId="208" builtinId="8" hidden="1"/>
    <cellStyle name="Collegamento ipertestuale" xfId="210" builtinId="8" hidden="1"/>
    <cellStyle name="Collegamento ipertestuale" xfId="212" builtinId="8" hidden="1"/>
    <cellStyle name="Collegamento ipertestuale" xfId="214" builtinId="8" hidden="1"/>
    <cellStyle name="Collegamento ipertestuale" xfId="216" builtinId="8" hidden="1"/>
    <cellStyle name="Collegamento ipertestuale" xfId="218" builtinId="8" hidden="1"/>
    <cellStyle name="Collegamento ipertestuale" xfId="220" builtinId="8" hidden="1"/>
    <cellStyle name="Collegamento ipertestuale" xfId="222" builtinId="8" hidden="1"/>
    <cellStyle name="Collegamento ipertestuale" xfId="224" builtinId="8" hidden="1"/>
    <cellStyle name="Collegamento ipertestuale" xfId="226" builtinId="8" hidden="1"/>
    <cellStyle name="Collegamento ipertestuale" xfId="228" builtinId="8" hidden="1"/>
    <cellStyle name="Collegamento ipertestuale" xfId="230" builtinId="8" hidden="1"/>
    <cellStyle name="Collegamento ipertestuale" xfId="232" builtinId="8" hidden="1"/>
    <cellStyle name="Collegamento ipertestuale" xfId="234" builtinId="8" hidden="1"/>
    <cellStyle name="Collegamento ipertestuale" xfId="236" builtinId="8" hidden="1"/>
    <cellStyle name="Collegamento ipertestuale" xfId="238" builtinId="8" hidden="1"/>
    <cellStyle name="Collegamento ipertestuale" xfId="240" builtinId="8" hidden="1"/>
    <cellStyle name="Collegamento ipertestuale" xfId="242" builtinId="8" hidden="1"/>
    <cellStyle name="Collegamento ipertestuale" xfId="244" builtinId="8" hidden="1"/>
    <cellStyle name="Collegamento ipertestuale" xfId="246" builtinId="8" hidden="1"/>
    <cellStyle name="Collegamento ipertestuale" xfId="248" builtinId="8" hidden="1"/>
    <cellStyle name="Collegamento ipertestuale" xfId="250" builtinId="8" hidden="1"/>
    <cellStyle name="Collegamento ipertestuale" xfId="252" builtinId="8" hidden="1"/>
    <cellStyle name="Collegamento ipertestuale" xfId="254" builtinId="8" hidden="1"/>
    <cellStyle name="Collegamento ipertestuale" xfId="256" builtinId="8" hidden="1"/>
    <cellStyle name="Collegamento ipertestuale" xfId="258" builtinId="8" hidden="1"/>
    <cellStyle name="Collegamento ipertestuale" xfId="260" builtinId="8" hidden="1"/>
    <cellStyle name="Collegamento ipertestuale" xfId="262" builtinId="8" hidden="1"/>
    <cellStyle name="Collegamento ipertestuale" xfId="264" builtinId="8" hidden="1"/>
    <cellStyle name="Collegamento ipertestuale" xfId="266" builtinId="8" hidden="1"/>
    <cellStyle name="Collegamento ipertestuale" xfId="268" builtinId="8" hidden="1"/>
    <cellStyle name="Collegamento ipertestuale" xfId="270" builtinId="8" hidden="1"/>
    <cellStyle name="Collegamento ipertestuale" xfId="272" builtinId="8" hidden="1"/>
    <cellStyle name="Collegamento ipertestuale" xfId="274" builtinId="8" hidden="1"/>
    <cellStyle name="Collegamento ipertestuale" xfId="276" builtinId="8" hidden="1"/>
    <cellStyle name="Collegamento ipertestuale" xfId="278" builtinId="8" hidden="1"/>
    <cellStyle name="Collegamento ipertestuale" xfId="280" builtinId="8" hidden="1"/>
    <cellStyle name="Collegamento ipertestuale" xfId="282" builtinId="8" hidden="1"/>
    <cellStyle name="Collegamento ipertestuale" xfId="284" builtinId="8" hidden="1"/>
    <cellStyle name="Collegamento ipertestuale" xfId="286" builtinId="8" hidden="1"/>
    <cellStyle name="Collegamento ipertestuale" xfId="288" builtinId="8" hidden="1"/>
    <cellStyle name="Collegamento ipertestuale" xfId="290" builtinId="8" hidden="1"/>
    <cellStyle name="Collegamento ipertestuale" xfId="292" builtinId="8" hidden="1"/>
    <cellStyle name="Collegamento ipertestuale" xfId="294" builtinId="8" hidden="1"/>
    <cellStyle name="Collegamento ipertestuale" xfId="296" builtinId="8" hidden="1"/>
    <cellStyle name="Collegamento ipertestuale" xfId="298" builtinId="8" hidden="1"/>
    <cellStyle name="Collegamento ipertestuale" xfId="300" builtinId="8" hidden="1"/>
    <cellStyle name="Collegamento ipertestuale" xfId="302" builtinId="8" hidden="1"/>
    <cellStyle name="Collegamento ipertestuale" xfId="304" builtinId="8" hidden="1"/>
    <cellStyle name="Collegamento ipertestuale" xfId="306" builtinId="8" hidden="1"/>
    <cellStyle name="Collegamento ipertestuale" xfId="308" builtinId="8" hidden="1"/>
    <cellStyle name="Collegamento ipertestuale" xfId="310" builtinId="8" hidden="1"/>
    <cellStyle name="Collegamento ipertestuale" xfId="312" builtinId="8" hidden="1"/>
    <cellStyle name="Collegamento ipertestuale" xfId="314" builtinId="8" hidden="1"/>
    <cellStyle name="Collegamento ipertestuale" xfId="316" builtinId="8" hidden="1"/>
    <cellStyle name="Collegamento ipertestuale" xfId="318" builtinId="8" hidden="1"/>
    <cellStyle name="Collegamento ipertestuale" xfId="320" builtinId="8" hidden="1"/>
    <cellStyle name="Collegamento ipertestuale" xfId="322" builtinId="8" hidden="1"/>
    <cellStyle name="Collegamento ipertestuale" xfId="324" builtinId="8" hidden="1"/>
    <cellStyle name="Collegamento ipertestuale" xfId="326" builtinId="8" hidden="1"/>
    <cellStyle name="Collegamento ipertestuale" xfId="328" builtinId="8" hidden="1"/>
    <cellStyle name="Collegamento ipertestuale" xfId="330" builtinId="8" hidden="1"/>
    <cellStyle name="Collegamento ipertestuale" xfId="332" builtinId="8" hidden="1"/>
    <cellStyle name="Collegamento ipertestuale" xfId="334" builtinId="8" hidden="1"/>
    <cellStyle name="Collegamento ipertestuale" xfId="336" builtinId="8" hidden="1"/>
    <cellStyle name="Collegamento ipertestuale" xfId="338" builtinId="8" hidden="1"/>
    <cellStyle name="Collegamento ipertestuale" xfId="340" builtinId="8" hidden="1"/>
    <cellStyle name="Collegamento ipertestuale" xfId="342" builtinId="8" hidden="1"/>
    <cellStyle name="Collegamento ipertestuale" xfId="344" builtinId="8" hidden="1"/>
    <cellStyle name="Collegamento ipertestuale" xfId="346" builtinId="8" hidden="1"/>
    <cellStyle name="Collegamento ipertestuale" xfId="348" builtinId="8" hidden="1"/>
    <cellStyle name="Collegamento ipertestuale" xfId="350" builtinId="8" hidden="1"/>
    <cellStyle name="Collegamento ipertestuale" xfId="352" builtinId="8" hidden="1"/>
    <cellStyle name="Collegamento ipertestuale" xfId="354" builtinId="8" hidden="1"/>
    <cellStyle name="Collegamento ipertestuale" xfId="356" builtinId="8" hidden="1"/>
    <cellStyle name="Collegamento ipertestuale" xfId="358" builtinId="8" hidden="1"/>
    <cellStyle name="Collegamento ipertestuale" xfId="360" builtinId="8" hidden="1"/>
    <cellStyle name="Collegamento ipertestuale" xfId="362" builtinId="8" hidden="1"/>
    <cellStyle name="Collegamento ipertestuale" xfId="364" builtinId="8" hidden="1"/>
    <cellStyle name="Collegamento ipertestuale" xfId="366" builtinId="8" hidden="1"/>
    <cellStyle name="Collegamento ipertestuale" xfId="368" builtinId="8" hidden="1"/>
    <cellStyle name="Collegamento ipertestuale" xfId="370" builtinId="8" hidden="1"/>
    <cellStyle name="Collegamento ipertestuale" xfId="372" builtinId="8" hidden="1"/>
    <cellStyle name="Collegamento ipertestuale" xfId="374" builtinId="8" hidden="1"/>
    <cellStyle name="Collegamento ipertestuale" xfId="376" builtinId="8" hidden="1"/>
    <cellStyle name="Collegamento ipertestuale" xfId="378" builtinId="8" hidden="1"/>
    <cellStyle name="Collegamento ipertestuale" xfId="380" builtinId="8" hidden="1"/>
    <cellStyle name="Collegamento ipertestuale" xfId="382" builtinId="8" hidden="1"/>
    <cellStyle name="Collegamento ipertestuale" xfId="384" builtinId="8" hidden="1"/>
    <cellStyle name="Collegamento ipertestuale" xfId="386" builtinId="8" hidden="1"/>
    <cellStyle name="Collegamento ipertestuale" xfId="388" builtinId="8" hidden="1"/>
    <cellStyle name="Collegamento ipertestuale" xfId="390" builtinId="8" hidden="1"/>
    <cellStyle name="Collegamento ipertestuale" xfId="392" builtinId="8" hidden="1"/>
    <cellStyle name="Collegamento ipertestuale" xfId="394" builtinId="8" hidden="1"/>
    <cellStyle name="Collegamento ipertestuale" xfId="396" builtinId="8" hidden="1"/>
    <cellStyle name="Collegamento ipertestuale" xfId="398" builtinId="8" hidden="1"/>
    <cellStyle name="Collegamento ipertestuale" xfId="400" builtinId="8" hidden="1"/>
    <cellStyle name="Collegamento ipertestuale" xfId="402" builtinId="8" hidden="1"/>
    <cellStyle name="Collegamento ipertestuale" xfId="404" builtinId="8" hidden="1"/>
    <cellStyle name="Collegamento ipertestuale" xfId="406" builtinId="8" hidden="1"/>
    <cellStyle name="Collegamento ipertestuale" xfId="408" builtinId="8" hidden="1"/>
    <cellStyle name="Collegamento ipertestuale" xfId="410" builtinId="8" hidden="1"/>
    <cellStyle name="Collegamento ipertestuale" xfId="412" builtinId="8" hidden="1"/>
    <cellStyle name="Collegamento ipertestuale" xfId="414" builtinId="8" hidden="1"/>
    <cellStyle name="Collegamento ipertestuale" xfId="416" builtinId="8" hidden="1"/>
    <cellStyle name="Collegamento ipertestuale" xfId="418" builtinId="8" hidden="1"/>
    <cellStyle name="Collegamento ipertestuale" xfId="420" builtinId="8" hidden="1"/>
    <cellStyle name="Collegamento ipertestuale" xfId="422" builtinId="8" hidden="1"/>
    <cellStyle name="Collegamento ipertestuale" xfId="424" builtinId="8" hidden="1"/>
    <cellStyle name="Collegamento ipertestuale" xfId="426" builtinId="8" hidden="1"/>
    <cellStyle name="Collegamento ipertestuale" xfId="428" builtinId="8" hidden="1"/>
    <cellStyle name="Collegamento ipertestuale" xfId="430" builtinId="8" hidden="1"/>
    <cellStyle name="Collegamento ipertestuale" xfId="432" builtinId="8" hidden="1"/>
    <cellStyle name="Collegamento ipertestuale" xfId="434" builtinId="8" hidden="1"/>
    <cellStyle name="Collegamento ipertestuale" xfId="436" builtinId="8" hidden="1"/>
    <cellStyle name="Collegamento ipertestuale" xfId="438" builtinId="8" hidden="1"/>
    <cellStyle name="Collegamento ipertestuale" xfId="440" builtinId="8" hidden="1"/>
    <cellStyle name="Collegamento ipertestuale" xfId="442" builtinId="8" hidden="1"/>
    <cellStyle name="Collegamento ipertestuale" xfId="444" builtinId="8" hidden="1"/>
    <cellStyle name="Collegamento ipertestuale" xfId="446" builtinId="8" hidden="1"/>
    <cellStyle name="Collegamento ipertestuale" xfId="448" builtinId="8" hidden="1"/>
    <cellStyle name="Collegamento ipertestuale" xfId="450" builtinId="8" hidden="1"/>
    <cellStyle name="Collegamento ipertestuale" xfId="452" builtinId="8" hidden="1"/>
    <cellStyle name="Collegamento ipertestuale" xfId="454" builtinId="8" hidden="1"/>
    <cellStyle name="Collegamento ipertestuale" xfId="456" builtinId="8" hidden="1"/>
    <cellStyle name="Collegamento ipertestuale" xfId="458" builtinId="8" hidden="1"/>
    <cellStyle name="Collegamento ipertestuale" xfId="460" builtinId="8" hidden="1"/>
    <cellStyle name="Collegamento ipertestuale" xfId="462" builtinId="8" hidden="1"/>
    <cellStyle name="Collegamento ipertestuale" xfId="464" builtinId="8" hidden="1"/>
    <cellStyle name="Collegamento ipertestuale" xfId="466" builtinId="8" hidden="1"/>
    <cellStyle name="Collegamento ipertestuale" xfId="468" builtinId="8" hidden="1"/>
    <cellStyle name="Collegamento ipertestuale" xfId="470" builtinId="8" hidden="1"/>
    <cellStyle name="Collegamento ipertestuale" xfId="472" builtinId="8" hidden="1"/>
    <cellStyle name="Collegamento ipertestuale" xfId="474" builtinId="8" hidden="1"/>
    <cellStyle name="Collegamento ipertestuale" xfId="476" builtinId="8" hidden="1"/>
    <cellStyle name="Collegamento ipertestuale" xfId="478" builtinId="8" hidden="1"/>
    <cellStyle name="Collegamento ipertestuale" xfId="480" builtinId="8" hidden="1"/>
    <cellStyle name="Collegamento ipertestuale" xfId="482" builtinId="8" hidden="1"/>
    <cellStyle name="Collegamento ipertestuale" xfId="484" builtinId="8" hidden="1"/>
    <cellStyle name="Collegamento ipertestuale" xfId="486" builtinId="8" hidden="1"/>
    <cellStyle name="Collegamento ipertestuale" xfId="488" builtinId="8" hidden="1"/>
    <cellStyle name="Collegamento ipertestuale" xfId="490" builtinId="8" hidden="1"/>
    <cellStyle name="Collegamento ipertestuale" xfId="492" builtinId="8" hidden="1"/>
    <cellStyle name="Collegamento ipertestuale" xfId="494" builtinId="8" hidden="1"/>
    <cellStyle name="Collegamento ipertestuale" xfId="496" builtinId="8" hidden="1"/>
    <cellStyle name="Collegamento ipertestuale" xfId="498" builtinId="8" hidden="1"/>
    <cellStyle name="Collegamento ipertestuale" xfId="500" builtinId="8" hidden="1"/>
    <cellStyle name="Collegamento ipertestuale" xfId="502" builtinId="8" hidden="1"/>
    <cellStyle name="Collegamento ipertestuale" xfId="504" builtinId="8" hidden="1"/>
    <cellStyle name="Collegamento ipertestuale" xfId="506" builtinId="8" hidden="1"/>
    <cellStyle name="Collegamento ipertestuale" xfId="508" builtinId="8" hidden="1"/>
    <cellStyle name="Collegamento ipertestuale" xfId="510" builtinId="8" hidden="1"/>
    <cellStyle name="Collegamento ipertestuale" xfId="512" builtinId="8" hidden="1"/>
    <cellStyle name="Collegamento ipertestuale" xfId="514" builtinId="8" hidden="1"/>
    <cellStyle name="Collegamento ipertestuale" xfId="516" builtinId="8" hidden="1"/>
    <cellStyle name="Collegamento ipertestuale" xfId="518" builtinId="8" hidden="1"/>
    <cellStyle name="Collegamento ipertestuale" xfId="520" builtinId="8" hidden="1"/>
    <cellStyle name="Collegamento ipertestuale" xfId="522" builtinId="8" hidden="1"/>
    <cellStyle name="Collegamento ipertestuale" xfId="524" builtinId="8" hidden="1"/>
    <cellStyle name="Collegamento ipertestuale" xfId="526" builtinId="8" hidden="1"/>
    <cellStyle name="Collegamento ipertestuale" xfId="528" builtinId="8" hidden="1"/>
    <cellStyle name="Collegamento ipertestuale" xfId="530" builtinId="8" hidden="1"/>
    <cellStyle name="Collegamento ipertestuale" xfId="532" builtinId="8" hidden="1"/>
    <cellStyle name="Collegamento ipertestuale" xfId="534" builtinId="8" hidden="1"/>
    <cellStyle name="Collegamento ipertestuale" xfId="536" builtinId="8" hidden="1"/>
    <cellStyle name="Collegamento ipertestuale" xfId="538" builtinId="8" hidden="1"/>
    <cellStyle name="Collegamento ipertestuale" xfId="540" builtinId="8" hidden="1"/>
    <cellStyle name="Collegamento ipertestuale" xfId="542" builtinId="8" hidden="1"/>
    <cellStyle name="Collegamento ipertestuale" xfId="544" builtinId="8" hidden="1"/>
    <cellStyle name="Collegamento ipertestuale" xfId="546" builtinId="8" hidden="1"/>
    <cellStyle name="Collegamento ipertestuale" xfId="548" builtinId="8" hidden="1"/>
    <cellStyle name="Collegamento ipertestuale" xfId="550" builtinId="8" hidden="1"/>
    <cellStyle name="Collegamento ipertestuale" xfId="552" builtinId="8" hidden="1"/>
    <cellStyle name="Collegamento ipertestuale" xfId="554" builtinId="8" hidden="1"/>
    <cellStyle name="Collegamento ipertestuale" xfId="556" builtinId="8" hidden="1"/>
    <cellStyle name="Collegamento ipertestuale" xfId="558" builtinId="8" hidden="1"/>
    <cellStyle name="Collegamento ipertestuale" xfId="560" builtinId="8" hidden="1"/>
    <cellStyle name="Collegamento ipertestuale" xfId="562" builtinId="8" hidden="1"/>
    <cellStyle name="Collegamento ipertestuale" xfId="564" builtinId="8" hidden="1"/>
    <cellStyle name="Collegamento ipertestuale" xfId="566" builtinId="8" hidden="1"/>
    <cellStyle name="Collegamento ipertestuale" xfId="568" builtinId="8" hidden="1"/>
    <cellStyle name="Collegamento ipertestuale" xfId="570" builtinId="8" hidden="1"/>
    <cellStyle name="Collegamento ipertestuale" xfId="572" builtinId="8" hidden="1"/>
    <cellStyle name="Collegamento ipertestuale" xfId="574" builtinId="8" hidden="1"/>
    <cellStyle name="Collegamento ipertestuale" xfId="576" builtinId="8" hidden="1"/>
    <cellStyle name="Collegamento ipertestuale" xfId="578" builtinId="8" hidden="1"/>
    <cellStyle name="Collegamento ipertestuale" xfId="580" builtinId="8" hidden="1"/>
    <cellStyle name="Collegamento ipertestuale" xfId="582" builtinId="8" hidden="1"/>
    <cellStyle name="Collegamento ipertestuale" xfId="584" builtinId="8" hidden="1"/>
    <cellStyle name="Collegamento ipertestuale" xfId="586" builtinId="8" hidden="1"/>
    <cellStyle name="Collegamento ipertestuale" xfId="588" builtinId="8" hidden="1"/>
    <cellStyle name="Collegamento ipertestuale" xfId="590" builtinId="8" hidden="1"/>
    <cellStyle name="Collegamento ipertestuale" xfId="592" builtinId="8" hidden="1"/>
    <cellStyle name="Collegamento ipertestuale" xfId="594" builtinId="8" hidden="1"/>
    <cellStyle name="Collegamento ipertestuale" xfId="596" builtinId="8" hidden="1"/>
    <cellStyle name="Collegamento ipertestuale" xfId="598" builtinId="8" hidden="1"/>
    <cellStyle name="Collegamento ipertestuale" xfId="600" builtinId="8" hidden="1"/>
    <cellStyle name="Collegamento ipertestuale" xfId="602" builtinId="8" hidden="1"/>
    <cellStyle name="Collegamento ipertestuale" xfId="604" builtinId="8" hidden="1"/>
    <cellStyle name="Collegamento ipertestuale" xfId="606" builtinId="8" hidden="1"/>
    <cellStyle name="Collegamento ipertestuale" xfId="608" builtinId="8" hidden="1"/>
    <cellStyle name="Collegamento ipertestuale" xfId="610" builtinId="8" hidden="1"/>
    <cellStyle name="Collegamento ipertestuale" xfId="612" builtinId="8" hidden="1"/>
    <cellStyle name="Collegamento ipertestuale" xfId="614" builtinId="8" hidden="1"/>
    <cellStyle name="Collegamento ipertestuale" xfId="616" builtinId="8" hidden="1"/>
    <cellStyle name="Collegamento ipertestuale" xfId="618" builtinId="8" hidden="1"/>
    <cellStyle name="Collegamento ipertestuale" xfId="620" builtinId="8" hidden="1"/>
    <cellStyle name="Collegamento ipertestuale" xfId="622" builtinId="8" hidden="1"/>
    <cellStyle name="Collegamento ipertestuale" xfId="624" builtinId="8" hidden="1"/>
    <cellStyle name="Collegamento ipertestuale" xfId="626" builtinId="8" hidden="1"/>
    <cellStyle name="Collegamento ipertestuale" xfId="628" builtinId="8" hidden="1"/>
    <cellStyle name="Collegamento ipertestuale" xfId="630" builtinId="8" hidden="1"/>
    <cellStyle name="Collegamento ipertestuale" xfId="632" builtinId="8" hidden="1"/>
    <cellStyle name="Collegamento ipertestuale" xfId="634" builtinId="8" hidden="1"/>
    <cellStyle name="Collegamento ipertestuale" xfId="636" builtinId="8" hidden="1"/>
    <cellStyle name="Collegamento ipertestuale" xfId="638" builtinId="8" hidden="1"/>
    <cellStyle name="Collegamento ipertestuale" xfId="640" builtinId="8" hidden="1"/>
    <cellStyle name="Collegamento ipertestuale" xfId="642" builtinId="8" hidden="1"/>
    <cellStyle name="Collegamento ipertestuale" xfId="644" builtinId="8" hidden="1"/>
    <cellStyle name="Collegamento ipertestuale" xfId="646" builtinId="8" hidden="1"/>
    <cellStyle name="Collegamento ipertestuale" xfId="648" builtinId="8" hidden="1"/>
    <cellStyle name="Collegamento ipertestuale" xfId="650" builtinId="8" hidden="1"/>
    <cellStyle name="Collegamento ipertestuale" xfId="652" builtinId="8" hidden="1"/>
    <cellStyle name="Collegamento ipertestuale" xfId="654" builtinId="8" hidden="1"/>
    <cellStyle name="Collegamento ipertestuale" xfId="656" builtinId="8" hidden="1"/>
    <cellStyle name="Collegamento ipertestuale" xfId="658" builtinId="8" hidden="1"/>
    <cellStyle name="Collegamento ipertestuale" xfId="660" builtinId="8" hidden="1"/>
    <cellStyle name="Collegamento ipertestuale" xfId="662" builtinId="8" hidden="1"/>
    <cellStyle name="Collegamento ipertestuale" xfId="664" builtinId="8" hidden="1"/>
    <cellStyle name="Collegamento ipertestuale" xfId="666" builtinId="8" hidden="1"/>
    <cellStyle name="Collegamento ipertestuale" xfId="668" builtinId="8" hidden="1"/>
    <cellStyle name="Collegamento ipertestuale" xfId="670" builtinId="8" hidden="1"/>
    <cellStyle name="Collegamento ipertestuale" xfId="672" builtinId="8" hidden="1"/>
    <cellStyle name="Collegamento ipertestuale" xfId="674" builtinId="8" hidden="1"/>
    <cellStyle name="Collegamento ipertestuale" xfId="676" builtinId="8" hidden="1"/>
    <cellStyle name="Collegamento ipertestuale" xfId="678" builtinId="8" hidden="1"/>
    <cellStyle name="Collegamento ipertestuale" xfId="680" builtinId="8" hidden="1"/>
    <cellStyle name="Collegamento ipertestuale" xfId="682" builtinId="8" hidden="1"/>
    <cellStyle name="Collegamento ipertestuale" xfId="684" builtinId="8" hidden="1"/>
    <cellStyle name="Collegamento ipertestuale" xfId="686" builtinId="8" hidden="1"/>
    <cellStyle name="Collegamento ipertestuale" xfId="688" builtinId="8" hidden="1"/>
    <cellStyle name="Collegamento ipertestuale" xfId="690" builtinId="8" hidden="1"/>
    <cellStyle name="Collegamento ipertestuale" xfId="692" builtinId="8" hidden="1"/>
    <cellStyle name="Collegamento ipertestuale" xfId="694" builtinId="8" hidden="1"/>
    <cellStyle name="Collegamento ipertestuale" xfId="696" builtinId="8" hidden="1"/>
    <cellStyle name="Collegamento ipertestuale" xfId="698" builtinId="8" hidden="1"/>
    <cellStyle name="Collegamento ipertestuale" xfId="700" builtinId="8" hidden="1"/>
    <cellStyle name="Collegamento ipertestuale" xfId="702" builtinId="8" hidden="1"/>
    <cellStyle name="Collegamento ipertestuale" xfId="704" builtinId="8" hidden="1"/>
    <cellStyle name="Collegamento ipertestuale" xfId="706" builtinId="8" hidden="1"/>
    <cellStyle name="Collegamento ipertestuale" xfId="708" builtinId="8" hidden="1"/>
    <cellStyle name="Collegamento ipertestuale" xfId="710" builtinId="8" hidden="1"/>
    <cellStyle name="Collegamento ipertestuale" xfId="712" builtinId="8" hidden="1"/>
    <cellStyle name="Collegamento ipertestuale" xfId="714" builtinId="8" hidden="1"/>
    <cellStyle name="Collegamento ipertestuale" xfId="716" builtinId="8" hidden="1"/>
    <cellStyle name="Collegamento ipertestuale" xfId="718" builtinId="8" hidden="1"/>
    <cellStyle name="Collegamento ipertestuale" xfId="720" builtinId="8" hidden="1"/>
    <cellStyle name="Collegamento ipertestuale" xfId="722" builtinId="8" hidden="1"/>
    <cellStyle name="Collegamento ipertestuale" xfId="724" builtinId="8" hidden="1"/>
    <cellStyle name="Collegamento ipertestuale" xfId="726" builtinId="8" hidden="1"/>
    <cellStyle name="Collegamento ipertestuale" xfId="728" builtinId="8" hidden="1"/>
    <cellStyle name="Collegamento ipertestuale" xfId="730" builtinId="8" hidden="1"/>
    <cellStyle name="Collegamento ipertestuale" xfId="732" builtinId="8" hidden="1"/>
    <cellStyle name="Collegamento ipertestuale" xfId="734" builtinId="8" hidden="1"/>
    <cellStyle name="Collegamento ipertestuale" xfId="736" builtinId="8" hidden="1"/>
    <cellStyle name="Collegamento ipertestuale" xfId="738" builtinId="8" hidden="1"/>
    <cellStyle name="Collegamento ipertestuale" xfId="740" builtinId="8" hidden="1"/>
    <cellStyle name="Collegamento ipertestuale" xfId="742" builtinId="8" hidden="1"/>
    <cellStyle name="Collegamento ipertestuale" xfId="744" builtinId="8" hidden="1"/>
    <cellStyle name="Collegamento ipertestuale" xfId="746" builtinId="8" hidden="1"/>
    <cellStyle name="Collegamento ipertestuale" xfId="748" builtinId="8" hidden="1"/>
    <cellStyle name="Collegamento ipertestuale" xfId="750" builtinId="8" hidden="1"/>
    <cellStyle name="Collegamento ipertestuale" xfId="752" builtinId="8" hidden="1"/>
    <cellStyle name="Collegamento ipertestuale" xfId="754" builtinId="8" hidden="1"/>
    <cellStyle name="Collegamento ipertestuale" xfId="756" builtinId="8" hidden="1"/>
    <cellStyle name="Collegamento ipertestuale" xfId="758" builtinId="8" hidden="1"/>
    <cellStyle name="Collegamento ipertestuale" xfId="760" builtinId="8" hidden="1"/>
    <cellStyle name="Collegamento ipertestuale" xfId="762" builtinId="8" hidden="1"/>
    <cellStyle name="Collegamento ipertestuale" xfId="764" builtinId="8" hidden="1"/>
    <cellStyle name="Collegamento ipertestuale" xfId="766" builtinId="8" hidden="1"/>
    <cellStyle name="Collegamento ipertestuale" xfId="768" builtinId="8" hidden="1"/>
    <cellStyle name="Collegamento ipertestuale" xfId="770" builtinId="8" hidden="1"/>
    <cellStyle name="Collegamento ipertestuale" xfId="772" builtinId="8" hidden="1"/>
    <cellStyle name="Collegamento ipertestuale" xfId="774" builtinId="8" hidden="1"/>
    <cellStyle name="Collegamento ipertestuale" xfId="776" builtinId="8" hidden="1"/>
    <cellStyle name="Collegamento ipertestuale" xfId="778" builtinId="8" hidden="1"/>
    <cellStyle name="Collegamento ipertestuale" xfId="780" builtinId="8" hidden="1"/>
    <cellStyle name="Collegamento ipertestuale" xfId="782" builtinId="8" hidden="1"/>
    <cellStyle name="Collegamento ipertestuale" xfId="784" builtinId="8" hidden="1"/>
    <cellStyle name="Collegamento ipertestuale" xfId="786" builtinId="8" hidden="1"/>
    <cellStyle name="Collegamento ipertestuale" xfId="788" builtinId="8" hidden="1"/>
    <cellStyle name="Collegamento ipertestuale" xfId="790" builtinId="8" hidden="1"/>
    <cellStyle name="Collegamento ipertestuale" xfId="792" builtinId="8" hidden="1"/>
    <cellStyle name="Collegamento ipertestuale" xfId="794" builtinId="8" hidden="1"/>
    <cellStyle name="Collegamento ipertestuale" xfId="796" builtinId="8" hidden="1"/>
    <cellStyle name="Collegamento ipertestuale" xfId="798" builtinId="8" hidden="1"/>
    <cellStyle name="Collegamento ipertestuale" xfId="800" builtinId="8" hidden="1"/>
    <cellStyle name="Collegamento ipertestuale" xfId="802" builtinId="8" hidden="1"/>
    <cellStyle name="Collegamento ipertestuale" xfId="804" builtinId="8" hidden="1"/>
    <cellStyle name="Collegamento ipertestuale" xfId="806" builtinId="8" hidden="1"/>
    <cellStyle name="Collegamento ipertestuale" xfId="808" builtinId="8" hidden="1"/>
    <cellStyle name="Collegamento ipertestuale" xfId="810" builtinId="8" hidden="1"/>
    <cellStyle name="Collegamento ipertestuale" xfId="812" builtinId="8" hidden="1"/>
    <cellStyle name="Collegamento ipertestuale" xfId="814" builtinId="8" hidden="1"/>
    <cellStyle name="Collegamento ipertestuale" xfId="816" builtinId="8" hidden="1"/>
    <cellStyle name="Collegamento ipertestuale" xfId="818" builtinId="8" hidden="1"/>
    <cellStyle name="Collegamento ipertestuale" xfId="820" builtinId="8" hidden="1"/>
    <cellStyle name="Collegamento ipertestuale" xfId="822" builtinId="8" hidden="1"/>
    <cellStyle name="Collegamento ipertestuale" xfId="824" builtinId="8" hidden="1"/>
    <cellStyle name="Collegamento ipertestuale" xfId="826" builtinId="8" hidden="1"/>
    <cellStyle name="Collegamento ipertestuale" xfId="828" builtinId="8" hidden="1"/>
    <cellStyle name="Collegamento ipertestuale" xfId="830" builtinId="8" hidden="1"/>
    <cellStyle name="Collegamento ipertestuale" xfId="832" builtinId="8" hidden="1"/>
    <cellStyle name="Collegamento ipertestuale" xfId="834" builtinId="8" hidden="1"/>
    <cellStyle name="Collegamento ipertestuale" xfId="836" builtinId="8" hidden="1"/>
    <cellStyle name="Collegamento ipertestuale" xfId="838" builtinId="8" hidden="1"/>
    <cellStyle name="Collegamento ipertestuale" xfId="840" builtinId="8" hidden="1"/>
    <cellStyle name="Collegamento ipertestuale" xfId="842" builtinId="8" hidden="1"/>
    <cellStyle name="Collegamento ipertestuale" xfId="844" builtinId="8" hidden="1"/>
    <cellStyle name="Collegamento ipertestuale" xfId="846" builtinId="8" hidden="1"/>
    <cellStyle name="Collegamento ipertestuale" xfId="848" builtinId="8" hidden="1"/>
    <cellStyle name="Collegamento ipertestuale" xfId="850" builtinId="8" hidden="1"/>
    <cellStyle name="Collegamento ipertestuale" xfId="852" builtinId="8" hidden="1"/>
    <cellStyle name="Collegamento ipertestuale" xfId="854" builtinId="8" hidden="1"/>
    <cellStyle name="Collegamento ipertestuale" xfId="856" builtinId="8" hidden="1"/>
    <cellStyle name="Collegamento ipertestuale" xfId="858" builtinId="8" hidden="1"/>
    <cellStyle name="Collegamento ipertestuale" xfId="860" builtinId="8" hidden="1"/>
    <cellStyle name="Collegamento ipertestuale" xfId="862" builtinId="8" hidden="1"/>
    <cellStyle name="Collegamento ipertestuale" xfId="864" builtinId="8" hidden="1"/>
    <cellStyle name="Collegamento ipertestuale" xfId="866" builtinId="8" hidden="1"/>
    <cellStyle name="Collegamento ipertestuale" xfId="868" builtinId="8" hidden="1"/>
    <cellStyle name="Collegamento ipertestuale" xfId="870" builtinId="8" hidden="1"/>
    <cellStyle name="Collegamento ipertestuale" xfId="872" builtinId="8" hidden="1"/>
    <cellStyle name="Collegamento ipertestuale" xfId="874" builtinId="8" hidden="1"/>
    <cellStyle name="Collegamento ipertestuale" xfId="876" builtinId="8" hidden="1"/>
    <cellStyle name="Collegamento ipertestuale" xfId="878" builtinId="8" hidden="1"/>
    <cellStyle name="Collegamento ipertestuale" xfId="880" builtinId="8" hidden="1"/>
    <cellStyle name="Collegamento ipertestuale" xfId="882" builtinId="8" hidden="1"/>
    <cellStyle name="Collegamento ipertestuale" xfId="884" builtinId="8" hidden="1"/>
    <cellStyle name="Collegamento ipertestuale" xfId="886" builtinId="8" hidden="1"/>
    <cellStyle name="Collegamento ipertestuale" xfId="888" builtinId="8" hidden="1"/>
    <cellStyle name="Collegamento ipertestuale" xfId="890" builtinId="8" hidden="1"/>
    <cellStyle name="Collegamento ipertestuale" xfId="892" builtinId="8" hidden="1"/>
    <cellStyle name="Collegamento ipertestuale" xfId="894" builtinId="8" hidden="1"/>
    <cellStyle name="Collegamento ipertestuale" xfId="896" builtinId="8" hidden="1"/>
    <cellStyle name="Collegamento ipertestuale" xfId="898" builtinId="8" hidden="1"/>
    <cellStyle name="Collegamento ipertestuale" xfId="900" builtinId="8" hidden="1"/>
    <cellStyle name="Collegamento ipertestuale" xfId="902" builtinId="8" hidden="1"/>
    <cellStyle name="Collegamento ipertestuale" xfId="904" builtinId="8" hidden="1"/>
    <cellStyle name="Collegamento ipertestuale" xfId="906" builtinId="8" hidden="1"/>
    <cellStyle name="Collegamento ipertestuale" xfId="908" builtinId="8" hidden="1"/>
    <cellStyle name="Collegamento ipertestuale" xfId="910" builtinId="8" hidden="1"/>
    <cellStyle name="Collegamento ipertestuale" xfId="912" builtinId="8" hidden="1"/>
    <cellStyle name="Collegamento ipertestuale" xfId="914" builtinId="8" hidden="1"/>
    <cellStyle name="Collegamento ipertestuale" xfId="916" builtinId="8" hidden="1"/>
    <cellStyle name="Collegamento ipertestuale" xfId="918" builtinId="8" hidden="1"/>
    <cellStyle name="Collegamento ipertestuale" xfId="920" builtinId="8" hidden="1"/>
    <cellStyle name="Collegamento ipertestuale" xfId="922" builtinId="8" hidden="1"/>
    <cellStyle name="Collegamento ipertestuale" xfId="924" builtinId="8" hidden="1"/>
    <cellStyle name="Collegamento ipertestuale" xfId="926" builtinId="8" hidden="1"/>
    <cellStyle name="Collegamento ipertestuale" xfId="928" builtinId="8" hidden="1"/>
    <cellStyle name="Collegamento ipertestuale" xfId="930" builtinId="8" hidden="1"/>
    <cellStyle name="Collegamento ipertestuale" xfId="932" builtinId="8" hidden="1"/>
    <cellStyle name="Collegamento ipertestuale" xfId="934" builtinId="8" hidden="1"/>
    <cellStyle name="Collegamento ipertestuale" xfId="936" builtinId="8" hidden="1"/>
    <cellStyle name="Collegamento ipertestuale" xfId="938" builtinId="8" hidden="1"/>
    <cellStyle name="Collegamento ipertestuale" xfId="940" builtinId="8" hidden="1"/>
    <cellStyle name="Collegamento ipertestuale" xfId="942" builtinId="8" hidden="1"/>
    <cellStyle name="Collegamento ipertestuale" xfId="944" builtinId="8" hidden="1"/>
    <cellStyle name="Collegamento ipertestuale" xfId="946" builtinId="8" hidden="1"/>
    <cellStyle name="Collegamento ipertestuale" xfId="948" builtinId="8" hidden="1"/>
    <cellStyle name="Collegamento ipertestuale" xfId="950" builtinId="8" hidden="1"/>
    <cellStyle name="Collegamento ipertestuale" xfId="952" builtinId="8" hidden="1"/>
    <cellStyle name="Collegamento ipertestuale" xfId="954" builtinId="8" hidden="1"/>
    <cellStyle name="Collegamento visitato" xfId="3" builtinId="9" hidden="1"/>
    <cellStyle name="Collegamento visitato" xfId="5" builtinId="9" hidden="1"/>
    <cellStyle name="Collegamento visitato" xfId="7" builtinId="9" hidden="1"/>
    <cellStyle name="Collegamento visitato" xfId="9" builtinId="9" hidden="1"/>
    <cellStyle name="Collegamento visitato" xfId="11" builtinId="9" hidden="1"/>
    <cellStyle name="Collegamento visitato" xfId="13" builtinId="9" hidden="1"/>
    <cellStyle name="Collegamento visitato" xfId="15" builtinId="9" hidden="1"/>
    <cellStyle name="Collegamento visitato" xfId="17" builtinId="9" hidden="1"/>
    <cellStyle name="Collegamento visitato" xfId="19" builtinId="9" hidden="1"/>
    <cellStyle name="Collegamento visitato" xfId="21" builtinId="9" hidden="1"/>
    <cellStyle name="Collegamento visitato" xfId="23" builtinId="9" hidden="1"/>
    <cellStyle name="Collegamento visitato" xfId="25" builtinId="9" hidden="1"/>
    <cellStyle name="Collegamento visitato" xfId="27" builtinId="9" hidden="1"/>
    <cellStyle name="Collegamento visitato" xfId="29" builtinId="9" hidden="1"/>
    <cellStyle name="Collegamento visitato" xfId="31" builtinId="9" hidden="1"/>
    <cellStyle name="Collegamento visitato" xfId="33" builtinId="9" hidden="1"/>
    <cellStyle name="Collegamento visitato" xfId="35" builtinId="9" hidden="1"/>
    <cellStyle name="Collegamento visitato" xfId="37" builtinId="9" hidden="1"/>
    <cellStyle name="Collegamento visitato" xfId="39" builtinId="9" hidden="1"/>
    <cellStyle name="Collegamento visitato" xfId="41" builtinId="9" hidden="1"/>
    <cellStyle name="Collegamento visitato" xfId="43" builtinId="9" hidden="1"/>
    <cellStyle name="Collegamento visitato" xfId="45" builtinId="9" hidden="1"/>
    <cellStyle name="Collegamento visitato" xfId="47" builtinId="9" hidden="1"/>
    <cellStyle name="Collegamento visitato" xfId="49" builtinId="9" hidden="1"/>
    <cellStyle name="Collegamento visitato" xfId="51" builtinId="9" hidden="1"/>
    <cellStyle name="Collegamento visitato" xfId="53" builtinId="9" hidden="1"/>
    <cellStyle name="Collegamento visitato" xfId="55" builtinId="9" hidden="1"/>
    <cellStyle name="Collegamento visitato" xfId="57" builtinId="9" hidden="1"/>
    <cellStyle name="Collegamento visitato" xfId="59" builtinId="9" hidden="1"/>
    <cellStyle name="Collegamento visitato" xfId="61" builtinId="9" hidden="1"/>
    <cellStyle name="Collegamento visitato" xfId="63" builtinId="9" hidden="1"/>
    <cellStyle name="Collegamento visitato" xfId="65" builtinId="9" hidden="1"/>
    <cellStyle name="Collegamento visitato" xfId="67" builtinId="9" hidden="1"/>
    <cellStyle name="Collegamento visitato" xfId="69" builtinId="9" hidden="1"/>
    <cellStyle name="Collegamento visitato" xfId="71" builtinId="9" hidden="1"/>
    <cellStyle name="Collegamento visitato" xfId="73" builtinId="9" hidden="1"/>
    <cellStyle name="Collegamento visitato" xfId="75" builtinId="9" hidden="1"/>
    <cellStyle name="Collegamento visitato" xfId="77" builtinId="9" hidden="1"/>
    <cellStyle name="Collegamento visitato" xfId="79" builtinId="9" hidden="1"/>
    <cellStyle name="Collegamento visitato" xfId="81" builtinId="9" hidden="1"/>
    <cellStyle name="Collegamento visitato" xfId="83" builtinId="9" hidden="1"/>
    <cellStyle name="Collegamento visitato" xfId="85" builtinId="9" hidden="1"/>
    <cellStyle name="Collegamento visitato" xfId="87" builtinId="9" hidden="1"/>
    <cellStyle name="Collegamento visitato" xfId="89" builtinId="9" hidden="1"/>
    <cellStyle name="Collegamento visitato" xfId="91" builtinId="9" hidden="1"/>
    <cellStyle name="Collegamento visitato" xfId="93" builtinId="9" hidden="1"/>
    <cellStyle name="Collegamento visitato" xfId="95" builtinId="9" hidden="1"/>
    <cellStyle name="Collegamento visitato" xfId="97" builtinId="9" hidden="1"/>
    <cellStyle name="Collegamento visitato" xfId="99" builtinId="9" hidden="1"/>
    <cellStyle name="Collegamento visitato" xfId="101" builtinId="9" hidden="1"/>
    <cellStyle name="Collegamento visitato" xfId="103" builtinId="9" hidden="1"/>
    <cellStyle name="Collegamento visitato" xfId="105" builtinId="9" hidden="1"/>
    <cellStyle name="Collegamento visitato" xfId="107" builtinId="9" hidden="1"/>
    <cellStyle name="Collegamento visitato" xfId="109" builtinId="9" hidden="1"/>
    <cellStyle name="Collegamento visitato" xfId="111" builtinId="9" hidden="1"/>
    <cellStyle name="Collegamento visitato" xfId="113" builtinId="9" hidden="1"/>
    <cellStyle name="Collegamento visitato" xfId="115" builtinId="9" hidden="1"/>
    <cellStyle name="Collegamento visitato" xfId="117" builtinId="9" hidden="1"/>
    <cellStyle name="Collegamento visitato" xfId="119" builtinId="9" hidden="1"/>
    <cellStyle name="Collegamento visitato" xfId="121" builtinId="9" hidden="1"/>
    <cellStyle name="Collegamento visitato" xfId="123" builtinId="9" hidden="1"/>
    <cellStyle name="Collegamento visitato" xfId="125" builtinId="9" hidden="1"/>
    <cellStyle name="Collegamento visitato" xfId="127" builtinId="9" hidden="1"/>
    <cellStyle name="Collegamento visitato" xfId="129" builtinId="9" hidden="1"/>
    <cellStyle name="Collegamento visitato" xfId="131" builtinId="9" hidden="1"/>
    <cellStyle name="Collegamento visitato" xfId="133" builtinId="9" hidden="1"/>
    <cellStyle name="Collegamento visitato" xfId="135" builtinId="9" hidden="1"/>
    <cellStyle name="Collegamento visitato" xfId="137" builtinId="9" hidden="1"/>
    <cellStyle name="Collegamento visitato" xfId="139" builtinId="9" hidden="1"/>
    <cellStyle name="Collegamento visitato" xfId="141" builtinId="9" hidden="1"/>
    <cellStyle name="Collegamento visitato" xfId="143" builtinId="9" hidden="1"/>
    <cellStyle name="Collegamento visitato" xfId="145" builtinId="9" hidden="1"/>
    <cellStyle name="Collegamento visitato" xfId="147" builtinId="9" hidden="1"/>
    <cellStyle name="Collegamento visitato" xfId="149" builtinId="9" hidden="1"/>
    <cellStyle name="Collegamento visitato" xfId="151" builtinId="9" hidden="1"/>
    <cellStyle name="Collegamento visitato" xfId="153" builtinId="9" hidden="1"/>
    <cellStyle name="Collegamento visitato" xfId="155" builtinId="9" hidden="1"/>
    <cellStyle name="Collegamento visitato" xfId="157" builtinId="9" hidden="1"/>
    <cellStyle name="Collegamento visitato" xfId="159" builtinId="9" hidden="1"/>
    <cellStyle name="Collegamento visitato" xfId="161" builtinId="9" hidden="1"/>
    <cellStyle name="Collegamento visitato" xfId="163" builtinId="9" hidden="1"/>
    <cellStyle name="Collegamento visitato" xfId="165" builtinId="9" hidden="1"/>
    <cellStyle name="Collegamento visitato" xfId="167" builtinId="9" hidden="1"/>
    <cellStyle name="Collegamento visitato" xfId="169" builtinId="9" hidden="1"/>
    <cellStyle name="Collegamento visitato" xfId="171" builtinId="9" hidden="1"/>
    <cellStyle name="Collegamento visitato" xfId="173" builtinId="9" hidden="1"/>
    <cellStyle name="Collegamento visitato" xfId="175" builtinId="9" hidden="1"/>
    <cellStyle name="Collegamento visitato" xfId="177" builtinId="9" hidden="1"/>
    <cellStyle name="Collegamento visitato" xfId="179" builtinId="9" hidden="1"/>
    <cellStyle name="Collegamento visitato" xfId="181" builtinId="9" hidden="1"/>
    <cellStyle name="Collegamento visitato" xfId="183" builtinId="9" hidden="1"/>
    <cellStyle name="Collegamento visitato" xfId="185" builtinId="9" hidden="1"/>
    <cellStyle name="Collegamento visitato" xfId="187" builtinId="9" hidden="1"/>
    <cellStyle name="Collegamento visitato" xfId="189" builtinId="9" hidden="1"/>
    <cellStyle name="Collegamento visitato" xfId="191" builtinId="9" hidden="1"/>
    <cellStyle name="Collegamento visitato" xfId="193" builtinId="9" hidden="1"/>
    <cellStyle name="Collegamento visitato" xfId="195" builtinId="9" hidden="1"/>
    <cellStyle name="Collegamento visitato" xfId="197" builtinId="9" hidden="1"/>
    <cellStyle name="Collegamento visitato" xfId="199" builtinId="9" hidden="1"/>
    <cellStyle name="Collegamento visitato" xfId="201" builtinId="9" hidden="1"/>
    <cellStyle name="Collegamento visitato" xfId="203" builtinId="9" hidden="1"/>
    <cellStyle name="Collegamento visitato" xfId="205" builtinId="9" hidden="1"/>
    <cellStyle name="Collegamento visitato" xfId="207" builtinId="9" hidden="1"/>
    <cellStyle name="Collegamento visitato" xfId="209" builtinId="9" hidden="1"/>
    <cellStyle name="Collegamento visitato" xfId="211" builtinId="9" hidden="1"/>
    <cellStyle name="Collegamento visitato" xfId="213" builtinId="9" hidden="1"/>
    <cellStyle name="Collegamento visitato" xfId="215" builtinId="9" hidden="1"/>
    <cellStyle name="Collegamento visitato" xfId="217" builtinId="9" hidden="1"/>
    <cellStyle name="Collegamento visitato" xfId="219" builtinId="9" hidden="1"/>
    <cellStyle name="Collegamento visitato" xfId="221" builtinId="9" hidden="1"/>
    <cellStyle name="Collegamento visitato" xfId="223" builtinId="9" hidden="1"/>
    <cellStyle name="Collegamento visitato" xfId="225" builtinId="9" hidden="1"/>
    <cellStyle name="Collegamento visitato" xfId="227" builtinId="9" hidden="1"/>
    <cellStyle name="Collegamento visitato" xfId="229" builtinId="9" hidden="1"/>
    <cellStyle name="Collegamento visitato" xfId="231" builtinId="9" hidden="1"/>
    <cellStyle name="Collegamento visitato" xfId="233" builtinId="9" hidden="1"/>
    <cellStyle name="Collegamento visitato" xfId="235" builtinId="9" hidden="1"/>
    <cellStyle name="Collegamento visitato" xfId="237" builtinId="9" hidden="1"/>
    <cellStyle name="Collegamento visitato" xfId="239" builtinId="9" hidden="1"/>
    <cellStyle name="Collegamento visitato" xfId="241" builtinId="9" hidden="1"/>
    <cellStyle name="Collegamento visitato" xfId="243" builtinId="9" hidden="1"/>
    <cellStyle name="Collegamento visitato" xfId="245" builtinId="9" hidden="1"/>
    <cellStyle name="Collegamento visitato" xfId="247" builtinId="9" hidden="1"/>
    <cellStyle name="Collegamento visitato" xfId="249" builtinId="9" hidden="1"/>
    <cellStyle name="Collegamento visitato" xfId="251" builtinId="9" hidden="1"/>
    <cellStyle name="Collegamento visitato" xfId="253" builtinId="9" hidden="1"/>
    <cellStyle name="Collegamento visitato" xfId="255" builtinId="9" hidden="1"/>
    <cellStyle name="Collegamento visitato" xfId="257" builtinId="9" hidden="1"/>
    <cellStyle name="Collegamento visitato" xfId="259" builtinId="9" hidden="1"/>
    <cellStyle name="Collegamento visitato" xfId="261" builtinId="9" hidden="1"/>
    <cellStyle name="Collegamento visitato" xfId="263" builtinId="9" hidden="1"/>
    <cellStyle name="Collegamento visitato" xfId="265" builtinId="9" hidden="1"/>
    <cellStyle name="Collegamento visitato" xfId="267" builtinId="9" hidden="1"/>
    <cellStyle name="Collegamento visitato" xfId="269" builtinId="9" hidden="1"/>
    <cellStyle name="Collegamento visitato" xfId="271" builtinId="9" hidden="1"/>
    <cellStyle name="Collegamento visitato" xfId="273" builtinId="9" hidden="1"/>
    <cellStyle name="Collegamento visitato" xfId="275" builtinId="9" hidden="1"/>
    <cellStyle name="Collegamento visitato" xfId="277" builtinId="9" hidden="1"/>
    <cellStyle name="Collegamento visitato" xfId="279" builtinId="9" hidden="1"/>
    <cellStyle name="Collegamento visitato" xfId="281" builtinId="9" hidden="1"/>
    <cellStyle name="Collegamento visitato" xfId="283" builtinId="9" hidden="1"/>
    <cellStyle name="Collegamento visitato" xfId="285" builtinId="9" hidden="1"/>
    <cellStyle name="Collegamento visitato" xfId="287" builtinId="9" hidden="1"/>
    <cellStyle name="Collegamento visitato" xfId="289" builtinId="9" hidden="1"/>
    <cellStyle name="Collegamento visitato" xfId="291" builtinId="9" hidden="1"/>
    <cellStyle name="Collegamento visitato" xfId="293" builtinId="9" hidden="1"/>
    <cellStyle name="Collegamento visitato" xfId="295" builtinId="9" hidden="1"/>
    <cellStyle name="Collegamento visitato" xfId="297" builtinId="9" hidden="1"/>
    <cellStyle name="Collegamento visitato" xfId="299" builtinId="9" hidden="1"/>
    <cellStyle name="Collegamento visitato" xfId="301" builtinId="9" hidden="1"/>
    <cellStyle name="Collegamento visitato" xfId="303" builtinId="9" hidden="1"/>
    <cellStyle name="Collegamento visitato" xfId="305" builtinId="9" hidden="1"/>
    <cellStyle name="Collegamento visitato" xfId="307" builtinId="9" hidden="1"/>
    <cellStyle name="Collegamento visitato" xfId="309" builtinId="9" hidden="1"/>
    <cellStyle name="Collegamento visitato" xfId="311" builtinId="9" hidden="1"/>
    <cellStyle name="Collegamento visitato" xfId="313" builtinId="9" hidden="1"/>
    <cellStyle name="Collegamento visitato" xfId="315" builtinId="9" hidden="1"/>
    <cellStyle name="Collegamento visitato" xfId="317" builtinId="9" hidden="1"/>
    <cellStyle name="Collegamento visitato" xfId="319" builtinId="9" hidden="1"/>
    <cellStyle name="Collegamento visitato" xfId="321" builtinId="9" hidden="1"/>
    <cellStyle name="Collegamento visitato" xfId="323" builtinId="9" hidden="1"/>
    <cellStyle name="Collegamento visitato" xfId="325" builtinId="9" hidden="1"/>
    <cellStyle name="Collegamento visitato" xfId="327" builtinId="9" hidden="1"/>
    <cellStyle name="Collegamento visitato" xfId="329" builtinId="9" hidden="1"/>
    <cellStyle name="Collegamento visitato" xfId="331" builtinId="9" hidden="1"/>
    <cellStyle name="Collegamento visitato" xfId="333" builtinId="9" hidden="1"/>
    <cellStyle name="Collegamento visitato" xfId="335" builtinId="9" hidden="1"/>
    <cellStyle name="Collegamento visitato" xfId="337" builtinId="9" hidden="1"/>
    <cellStyle name="Collegamento visitato" xfId="339" builtinId="9" hidden="1"/>
    <cellStyle name="Collegamento visitato" xfId="341" builtinId="9" hidden="1"/>
    <cellStyle name="Collegamento visitato" xfId="343" builtinId="9" hidden="1"/>
    <cellStyle name="Collegamento visitato" xfId="345" builtinId="9" hidden="1"/>
    <cellStyle name="Collegamento visitato" xfId="347" builtinId="9" hidden="1"/>
    <cellStyle name="Collegamento visitato" xfId="349" builtinId="9" hidden="1"/>
    <cellStyle name="Collegamento visitato" xfId="351" builtinId="9" hidden="1"/>
    <cellStyle name="Collegamento visitato" xfId="353" builtinId="9" hidden="1"/>
    <cellStyle name="Collegamento visitato" xfId="355" builtinId="9" hidden="1"/>
    <cellStyle name="Collegamento visitato" xfId="357" builtinId="9" hidden="1"/>
    <cellStyle name="Collegamento visitato" xfId="359" builtinId="9" hidden="1"/>
    <cellStyle name="Collegamento visitato" xfId="361" builtinId="9" hidden="1"/>
    <cellStyle name="Collegamento visitato" xfId="363" builtinId="9" hidden="1"/>
    <cellStyle name="Collegamento visitato" xfId="365" builtinId="9" hidden="1"/>
    <cellStyle name="Collegamento visitato" xfId="367" builtinId="9" hidden="1"/>
    <cellStyle name="Collegamento visitato" xfId="369" builtinId="9" hidden="1"/>
    <cellStyle name="Collegamento visitato" xfId="371" builtinId="9" hidden="1"/>
    <cellStyle name="Collegamento visitato" xfId="373" builtinId="9" hidden="1"/>
    <cellStyle name="Collegamento visitato" xfId="375" builtinId="9" hidden="1"/>
    <cellStyle name="Collegamento visitato" xfId="377" builtinId="9" hidden="1"/>
    <cellStyle name="Collegamento visitato" xfId="379" builtinId="9" hidden="1"/>
    <cellStyle name="Collegamento visitato" xfId="381" builtinId="9" hidden="1"/>
    <cellStyle name="Collegamento visitato" xfId="383" builtinId="9" hidden="1"/>
    <cellStyle name="Collegamento visitato" xfId="385" builtinId="9" hidden="1"/>
    <cellStyle name="Collegamento visitato" xfId="387" builtinId="9" hidden="1"/>
    <cellStyle name="Collegamento visitato" xfId="389" builtinId="9" hidden="1"/>
    <cellStyle name="Collegamento visitato" xfId="391" builtinId="9" hidden="1"/>
    <cellStyle name="Collegamento visitato" xfId="393" builtinId="9" hidden="1"/>
    <cellStyle name="Collegamento visitato" xfId="395" builtinId="9" hidden="1"/>
    <cellStyle name="Collegamento visitato" xfId="397" builtinId="9" hidden="1"/>
    <cellStyle name="Collegamento visitato" xfId="399" builtinId="9" hidden="1"/>
    <cellStyle name="Collegamento visitato" xfId="401" builtinId="9" hidden="1"/>
    <cellStyle name="Collegamento visitato" xfId="403" builtinId="9" hidden="1"/>
    <cellStyle name="Collegamento visitato" xfId="405" builtinId="9" hidden="1"/>
    <cellStyle name="Collegamento visitato" xfId="407" builtinId="9" hidden="1"/>
    <cellStyle name="Collegamento visitato" xfId="409" builtinId="9" hidden="1"/>
    <cellStyle name="Collegamento visitato" xfId="411" builtinId="9" hidden="1"/>
    <cellStyle name="Collegamento visitato" xfId="413" builtinId="9" hidden="1"/>
    <cellStyle name="Collegamento visitato" xfId="415" builtinId="9" hidden="1"/>
    <cellStyle name="Collegamento visitato" xfId="417" builtinId="9" hidden="1"/>
    <cellStyle name="Collegamento visitato" xfId="419" builtinId="9" hidden="1"/>
    <cellStyle name="Collegamento visitato" xfId="421" builtinId="9" hidden="1"/>
    <cellStyle name="Collegamento visitato" xfId="423" builtinId="9" hidden="1"/>
    <cellStyle name="Collegamento visitato" xfId="425" builtinId="9" hidden="1"/>
    <cellStyle name="Collegamento visitato" xfId="427" builtinId="9" hidden="1"/>
    <cellStyle name="Collegamento visitato" xfId="429" builtinId="9" hidden="1"/>
    <cellStyle name="Collegamento visitato" xfId="431" builtinId="9" hidden="1"/>
    <cellStyle name="Collegamento visitato" xfId="433" builtinId="9" hidden="1"/>
    <cellStyle name="Collegamento visitato" xfId="435" builtinId="9" hidden="1"/>
    <cellStyle name="Collegamento visitato" xfId="437" builtinId="9" hidden="1"/>
    <cellStyle name="Collegamento visitato" xfId="439" builtinId="9" hidden="1"/>
    <cellStyle name="Collegamento visitato" xfId="441" builtinId="9" hidden="1"/>
    <cellStyle name="Collegamento visitato" xfId="443" builtinId="9" hidden="1"/>
    <cellStyle name="Collegamento visitato" xfId="445" builtinId="9" hidden="1"/>
    <cellStyle name="Collegamento visitato" xfId="447" builtinId="9" hidden="1"/>
    <cellStyle name="Collegamento visitato" xfId="449" builtinId="9" hidden="1"/>
    <cellStyle name="Collegamento visitato" xfId="451" builtinId="9" hidden="1"/>
    <cellStyle name="Collegamento visitato" xfId="453" builtinId="9" hidden="1"/>
    <cellStyle name="Collegamento visitato" xfId="455" builtinId="9" hidden="1"/>
    <cellStyle name="Collegamento visitato" xfId="457" builtinId="9" hidden="1"/>
    <cellStyle name="Collegamento visitato" xfId="459" builtinId="9" hidden="1"/>
    <cellStyle name="Collegamento visitato" xfId="461" builtinId="9" hidden="1"/>
    <cellStyle name="Collegamento visitato" xfId="463" builtinId="9" hidden="1"/>
    <cellStyle name="Collegamento visitato" xfId="465" builtinId="9" hidden="1"/>
    <cellStyle name="Collegamento visitato" xfId="467" builtinId="9" hidden="1"/>
    <cellStyle name="Collegamento visitato" xfId="469" builtinId="9" hidden="1"/>
    <cellStyle name="Collegamento visitato" xfId="471" builtinId="9" hidden="1"/>
    <cellStyle name="Collegamento visitato" xfId="473" builtinId="9" hidden="1"/>
    <cellStyle name="Collegamento visitato" xfId="475" builtinId="9" hidden="1"/>
    <cellStyle name="Collegamento visitato" xfId="477" builtinId="9" hidden="1"/>
    <cellStyle name="Collegamento visitato" xfId="479" builtinId="9" hidden="1"/>
    <cellStyle name="Collegamento visitato" xfId="481" builtinId="9" hidden="1"/>
    <cellStyle name="Collegamento visitato" xfId="483" builtinId="9" hidden="1"/>
    <cellStyle name="Collegamento visitato" xfId="485" builtinId="9" hidden="1"/>
    <cellStyle name="Collegamento visitato" xfId="487" builtinId="9" hidden="1"/>
    <cellStyle name="Collegamento visitato" xfId="489" builtinId="9" hidden="1"/>
    <cellStyle name="Collegamento visitato" xfId="491" builtinId="9" hidden="1"/>
    <cellStyle name="Collegamento visitato" xfId="493" builtinId="9" hidden="1"/>
    <cellStyle name="Collegamento visitato" xfId="495" builtinId="9" hidden="1"/>
    <cellStyle name="Collegamento visitato" xfId="497" builtinId="9" hidden="1"/>
    <cellStyle name="Collegamento visitato" xfId="499" builtinId="9" hidden="1"/>
    <cellStyle name="Collegamento visitato" xfId="501" builtinId="9" hidden="1"/>
    <cellStyle name="Collegamento visitato" xfId="503" builtinId="9" hidden="1"/>
    <cellStyle name="Collegamento visitato" xfId="505" builtinId="9" hidden="1"/>
    <cellStyle name="Collegamento visitato" xfId="507" builtinId="9" hidden="1"/>
    <cellStyle name="Collegamento visitato" xfId="509" builtinId="9" hidden="1"/>
    <cellStyle name="Collegamento visitato" xfId="511" builtinId="9" hidden="1"/>
    <cellStyle name="Collegamento visitato" xfId="513" builtinId="9" hidden="1"/>
    <cellStyle name="Collegamento visitato" xfId="515" builtinId="9" hidden="1"/>
    <cellStyle name="Collegamento visitato" xfId="517" builtinId="9" hidden="1"/>
    <cellStyle name="Collegamento visitato" xfId="519" builtinId="9" hidden="1"/>
    <cellStyle name="Collegamento visitato" xfId="521" builtinId="9" hidden="1"/>
    <cellStyle name="Collegamento visitato" xfId="523" builtinId="9" hidden="1"/>
    <cellStyle name="Collegamento visitato" xfId="525" builtinId="9" hidden="1"/>
    <cellStyle name="Collegamento visitato" xfId="527" builtinId="9" hidden="1"/>
    <cellStyle name="Collegamento visitato" xfId="529" builtinId="9" hidden="1"/>
    <cellStyle name="Collegamento visitato" xfId="531" builtinId="9" hidden="1"/>
    <cellStyle name="Collegamento visitato" xfId="533" builtinId="9" hidden="1"/>
    <cellStyle name="Collegamento visitato" xfId="535" builtinId="9" hidden="1"/>
    <cellStyle name="Collegamento visitato" xfId="537" builtinId="9" hidden="1"/>
    <cellStyle name="Collegamento visitato" xfId="539" builtinId="9" hidden="1"/>
    <cellStyle name="Collegamento visitato" xfId="541" builtinId="9" hidden="1"/>
    <cellStyle name="Collegamento visitato" xfId="543" builtinId="9" hidden="1"/>
    <cellStyle name="Collegamento visitato" xfId="545" builtinId="9" hidden="1"/>
    <cellStyle name="Collegamento visitato" xfId="547" builtinId="9" hidden="1"/>
    <cellStyle name="Collegamento visitato" xfId="549" builtinId="9" hidden="1"/>
    <cellStyle name="Collegamento visitato" xfId="551" builtinId="9" hidden="1"/>
    <cellStyle name="Collegamento visitato" xfId="553" builtinId="9" hidden="1"/>
    <cellStyle name="Collegamento visitato" xfId="555" builtinId="9" hidden="1"/>
    <cellStyle name="Collegamento visitato" xfId="557" builtinId="9" hidden="1"/>
    <cellStyle name="Collegamento visitato" xfId="559" builtinId="9" hidden="1"/>
    <cellStyle name="Collegamento visitato" xfId="561" builtinId="9" hidden="1"/>
    <cellStyle name="Collegamento visitato" xfId="563" builtinId="9" hidden="1"/>
    <cellStyle name="Collegamento visitato" xfId="565" builtinId="9" hidden="1"/>
    <cellStyle name="Collegamento visitato" xfId="567" builtinId="9" hidden="1"/>
    <cellStyle name="Collegamento visitato" xfId="569" builtinId="9" hidden="1"/>
    <cellStyle name="Collegamento visitato" xfId="571" builtinId="9" hidden="1"/>
    <cellStyle name="Collegamento visitato" xfId="573" builtinId="9" hidden="1"/>
    <cellStyle name="Collegamento visitato" xfId="575" builtinId="9" hidden="1"/>
    <cellStyle name="Collegamento visitato" xfId="577" builtinId="9" hidden="1"/>
    <cellStyle name="Collegamento visitato" xfId="579" builtinId="9" hidden="1"/>
    <cellStyle name="Collegamento visitato" xfId="581" builtinId="9" hidden="1"/>
    <cellStyle name="Collegamento visitato" xfId="583" builtinId="9" hidden="1"/>
    <cellStyle name="Collegamento visitato" xfId="585" builtinId="9" hidden="1"/>
    <cellStyle name="Collegamento visitato" xfId="587" builtinId="9" hidden="1"/>
    <cellStyle name="Collegamento visitato" xfId="589" builtinId="9" hidden="1"/>
    <cellStyle name="Collegamento visitato" xfId="591" builtinId="9" hidden="1"/>
    <cellStyle name="Collegamento visitato" xfId="593" builtinId="9" hidden="1"/>
    <cellStyle name="Collegamento visitato" xfId="595" builtinId="9" hidden="1"/>
    <cellStyle name="Collegamento visitato" xfId="597" builtinId="9" hidden="1"/>
    <cellStyle name="Collegamento visitato" xfId="599" builtinId="9" hidden="1"/>
    <cellStyle name="Collegamento visitato" xfId="601" builtinId="9" hidden="1"/>
    <cellStyle name="Collegamento visitato" xfId="603" builtinId="9" hidden="1"/>
    <cellStyle name="Collegamento visitato" xfId="605" builtinId="9" hidden="1"/>
    <cellStyle name="Collegamento visitato" xfId="607" builtinId="9" hidden="1"/>
    <cellStyle name="Collegamento visitato" xfId="609" builtinId="9" hidden="1"/>
    <cellStyle name="Collegamento visitato" xfId="611" builtinId="9" hidden="1"/>
    <cellStyle name="Collegamento visitato" xfId="613" builtinId="9" hidden="1"/>
    <cellStyle name="Collegamento visitato" xfId="615" builtinId="9" hidden="1"/>
    <cellStyle name="Collegamento visitato" xfId="617" builtinId="9" hidden="1"/>
    <cellStyle name="Collegamento visitato" xfId="619" builtinId="9" hidden="1"/>
    <cellStyle name="Collegamento visitato" xfId="621" builtinId="9" hidden="1"/>
    <cellStyle name="Collegamento visitato" xfId="623" builtinId="9" hidden="1"/>
    <cellStyle name="Collegamento visitato" xfId="625" builtinId="9" hidden="1"/>
    <cellStyle name="Collegamento visitato" xfId="627" builtinId="9" hidden="1"/>
    <cellStyle name="Collegamento visitato" xfId="629" builtinId="9" hidden="1"/>
    <cellStyle name="Collegamento visitato" xfId="631" builtinId="9" hidden="1"/>
    <cellStyle name="Collegamento visitato" xfId="633" builtinId="9" hidden="1"/>
    <cellStyle name="Collegamento visitato" xfId="635" builtinId="9" hidden="1"/>
    <cellStyle name="Collegamento visitato" xfId="637" builtinId="9" hidden="1"/>
    <cellStyle name="Collegamento visitato" xfId="639" builtinId="9" hidden="1"/>
    <cellStyle name="Collegamento visitato" xfId="641" builtinId="9" hidden="1"/>
    <cellStyle name="Collegamento visitato" xfId="643" builtinId="9" hidden="1"/>
    <cellStyle name="Collegamento visitato" xfId="645" builtinId="9" hidden="1"/>
    <cellStyle name="Collegamento visitato" xfId="647" builtinId="9" hidden="1"/>
    <cellStyle name="Collegamento visitato" xfId="649" builtinId="9" hidden="1"/>
    <cellStyle name="Collegamento visitato" xfId="651" builtinId="9" hidden="1"/>
    <cellStyle name="Collegamento visitato" xfId="653" builtinId="9" hidden="1"/>
    <cellStyle name="Collegamento visitato" xfId="655" builtinId="9" hidden="1"/>
    <cellStyle name="Collegamento visitato" xfId="657" builtinId="9" hidden="1"/>
    <cellStyle name="Collegamento visitato" xfId="659" builtinId="9" hidden="1"/>
    <cellStyle name="Collegamento visitato" xfId="661" builtinId="9" hidden="1"/>
    <cellStyle name="Collegamento visitato" xfId="663" builtinId="9" hidden="1"/>
    <cellStyle name="Collegamento visitato" xfId="665" builtinId="9" hidden="1"/>
    <cellStyle name="Collegamento visitato" xfId="667" builtinId="9" hidden="1"/>
    <cellStyle name="Collegamento visitato" xfId="669" builtinId="9" hidden="1"/>
    <cellStyle name="Collegamento visitato" xfId="671" builtinId="9" hidden="1"/>
    <cellStyle name="Collegamento visitato" xfId="673" builtinId="9" hidden="1"/>
    <cellStyle name="Collegamento visitato" xfId="675" builtinId="9" hidden="1"/>
    <cellStyle name="Collegamento visitato" xfId="677" builtinId="9" hidden="1"/>
    <cellStyle name="Collegamento visitato" xfId="679" builtinId="9" hidden="1"/>
    <cellStyle name="Collegamento visitato" xfId="681" builtinId="9" hidden="1"/>
    <cellStyle name="Collegamento visitato" xfId="683" builtinId="9" hidden="1"/>
    <cellStyle name="Collegamento visitato" xfId="685" builtinId="9" hidden="1"/>
    <cellStyle name="Collegamento visitato" xfId="687" builtinId="9" hidden="1"/>
    <cellStyle name="Collegamento visitato" xfId="689" builtinId="9" hidden="1"/>
    <cellStyle name="Collegamento visitato" xfId="691" builtinId="9" hidden="1"/>
    <cellStyle name="Collegamento visitato" xfId="693" builtinId="9" hidden="1"/>
    <cellStyle name="Collegamento visitato" xfId="695" builtinId="9" hidden="1"/>
    <cellStyle name="Collegamento visitato" xfId="697" builtinId="9" hidden="1"/>
    <cellStyle name="Collegamento visitato" xfId="699" builtinId="9" hidden="1"/>
    <cellStyle name="Collegamento visitato" xfId="701" builtinId="9" hidden="1"/>
    <cellStyle name="Collegamento visitato" xfId="703" builtinId="9" hidden="1"/>
    <cellStyle name="Collegamento visitato" xfId="705" builtinId="9" hidden="1"/>
    <cellStyle name="Collegamento visitato" xfId="707" builtinId="9" hidden="1"/>
    <cellStyle name="Collegamento visitato" xfId="709" builtinId="9" hidden="1"/>
    <cellStyle name="Collegamento visitato" xfId="711" builtinId="9" hidden="1"/>
    <cellStyle name="Collegamento visitato" xfId="713" builtinId="9" hidden="1"/>
    <cellStyle name="Collegamento visitato" xfId="715" builtinId="9" hidden="1"/>
    <cellStyle name="Collegamento visitato" xfId="717" builtinId="9" hidden="1"/>
    <cellStyle name="Collegamento visitato" xfId="719" builtinId="9" hidden="1"/>
    <cellStyle name="Collegamento visitato" xfId="721" builtinId="9" hidden="1"/>
    <cellStyle name="Collegamento visitato" xfId="723" builtinId="9" hidden="1"/>
    <cellStyle name="Collegamento visitato" xfId="725" builtinId="9" hidden="1"/>
    <cellStyle name="Collegamento visitato" xfId="727" builtinId="9" hidden="1"/>
    <cellStyle name="Collegamento visitato" xfId="729" builtinId="9" hidden="1"/>
    <cellStyle name="Collegamento visitato" xfId="731" builtinId="9" hidden="1"/>
    <cellStyle name="Collegamento visitato" xfId="733" builtinId="9" hidden="1"/>
    <cellStyle name="Collegamento visitato" xfId="735" builtinId="9" hidden="1"/>
    <cellStyle name="Collegamento visitato" xfId="737" builtinId="9" hidden="1"/>
    <cellStyle name="Collegamento visitato" xfId="739" builtinId="9" hidden="1"/>
    <cellStyle name="Collegamento visitato" xfId="741" builtinId="9" hidden="1"/>
    <cellStyle name="Collegamento visitato" xfId="743" builtinId="9" hidden="1"/>
    <cellStyle name="Collegamento visitato" xfId="745" builtinId="9" hidden="1"/>
    <cellStyle name="Collegamento visitato" xfId="747" builtinId="9" hidden="1"/>
    <cellStyle name="Collegamento visitato" xfId="749" builtinId="9" hidden="1"/>
    <cellStyle name="Collegamento visitato" xfId="751" builtinId="9" hidden="1"/>
    <cellStyle name="Collegamento visitato" xfId="753" builtinId="9" hidden="1"/>
    <cellStyle name="Collegamento visitato" xfId="755" builtinId="9" hidden="1"/>
    <cellStyle name="Collegamento visitato" xfId="757" builtinId="9" hidden="1"/>
    <cellStyle name="Collegamento visitato" xfId="759" builtinId="9" hidden="1"/>
    <cellStyle name="Collegamento visitato" xfId="761" builtinId="9" hidden="1"/>
    <cellStyle name="Collegamento visitato" xfId="763" builtinId="9" hidden="1"/>
    <cellStyle name="Collegamento visitato" xfId="765" builtinId="9" hidden="1"/>
    <cellStyle name="Collegamento visitato" xfId="767" builtinId="9" hidden="1"/>
    <cellStyle name="Collegamento visitato" xfId="769" builtinId="9" hidden="1"/>
    <cellStyle name="Collegamento visitato" xfId="771" builtinId="9" hidden="1"/>
    <cellStyle name="Collegamento visitato" xfId="773" builtinId="9" hidden="1"/>
    <cellStyle name="Collegamento visitato" xfId="775" builtinId="9" hidden="1"/>
    <cellStyle name="Collegamento visitato" xfId="777" builtinId="9" hidden="1"/>
    <cellStyle name="Collegamento visitato" xfId="779" builtinId="9" hidden="1"/>
    <cellStyle name="Collegamento visitato" xfId="781" builtinId="9" hidden="1"/>
    <cellStyle name="Collegamento visitato" xfId="783" builtinId="9" hidden="1"/>
    <cellStyle name="Collegamento visitato" xfId="785" builtinId="9" hidden="1"/>
    <cellStyle name="Collegamento visitato" xfId="787" builtinId="9" hidden="1"/>
    <cellStyle name="Collegamento visitato" xfId="789" builtinId="9" hidden="1"/>
    <cellStyle name="Collegamento visitato" xfId="791" builtinId="9" hidden="1"/>
    <cellStyle name="Collegamento visitato" xfId="793" builtinId="9" hidden="1"/>
    <cellStyle name="Collegamento visitato" xfId="795" builtinId="9" hidden="1"/>
    <cellStyle name="Collegamento visitato" xfId="797" builtinId="9" hidden="1"/>
    <cellStyle name="Collegamento visitato" xfId="799" builtinId="9" hidden="1"/>
    <cellStyle name="Collegamento visitato" xfId="801" builtinId="9" hidden="1"/>
    <cellStyle name="Collegamento visitato" xfId="803" builtinId="9" hidden="1"/>
    <cellStyle name="Collegamento visitato" xfId="805" builtinId="9" hidden="1"/>
    <cellStyle name="Collegamento visitato" xfId="807" builtinId="9" hidden="1"/>
    <cellStyle name="Collegamento visitato" xfId="809" builtinId="9" hidden="1"/>
    <cellStyle name="Collegamento visitato" xfId="811" builtinId="9" hidden="1"/>
    <cellStyle name="Collegamento visitato" xfId="813" builtinId="9" hidden="1"/>
    <cellStyle name="Collegamento visitato" xfId="815" builtinId="9" hidden="1"/>
    <cellStyle name="Collegamento visitato" xfId="817" builtinId="9" hidden="1"/>
    <cellStyle name="Collegamento visitato" xfId="819" builtinId="9" hidden="1"/>
    <cellStyle name="Collegamento visitato" xfId="821" builtinId="9" hidden="1"/>
    <cellStyle name="Collegamento visitato" xfId="823" builtinId="9" hidden="1"/>
    <cellStyle name="Collegamento visitato" xfId="825" builtinId="9" hidden="1"/>
    <cellStyle name="Collegamento visitato" xfId="827" builtinId="9" hidden="1"/>
    <cellStyle name="Collegamento visitato" xfId="829" builtinId="9" hidden="1"/>
    <cellStyle name="Collegamento visitato" xfId="831" builtinId="9" hidden="1"/>
    <cellStyle name="Collegamento visitato" xfId="833" builtinId="9" hidden="1"/>
    <cellStyle name="Collegamento visitato" xfId="835" builtinId="9" hidden="1"/>
    <cellStyle name="Collegamento visitato" xfId="837" builtinId="9" hidden="1"/>
    <cellStyle name="Collegamento visitato" xfId="839" builtinId="9" hidden="1"/>
    <cellStyle name="Collegamento visitato" xfId="841" builtinId="9" hidden="1"/>
    <cellStyle name="Collegamento visitato" xfId="843" builtinId="9" hidden="1"/>
    <cellStyle name="Collegamento visitato" xfId="845" builtinId="9" hidden="1"/>
    <cellStyle name="Collegamento visitato" xfId="847" builtinId="9" hidden="1"/>
    <cellStyle name="Collegamento visitato" xfId="849" builtinId="9" hidden="1"/>
    <cellStyle name="Collegamento visitato" xfId="851" builtinId="9" hidden="1"/>
    <cellStyle name="Collegamento visitato" xfId="853" builtinId="9" hidden="1"/>
    <cellStyle name="Collegamento visitato" xfId="855" builtinId="9" hidden="1"/>
    <cellStyle name="Collegamento visitato" xfId="857" builtinId="9" hidden="1"/>
    <cellStyle name="Collegamento visitato" xfId="859" builtinId="9" hidden="1"/>
    <cellStyle name="Collegamento visitato" xfId="861" builtinId="9" hidden="1"/>
    <cellStyle name="Collegamento visitato" xfId="863" builtinId="9" hidden="1"/>
    <cellStyle name="Collegamento visitato" xfId="865" builtinId="9" hidden="1"/>
    <cellStyle name="Collegamento visitato" xfId="867" builtinId="9" hidden="1"/>
    <cellStyle name="Collegamento visitato" xfId="869" builtinId="9" hidden="1"/>
    <cellStyle name="Collegamento visitato" xfId="871" builtinId="9" hidden="1"/>
    <cellStyle name="Collegamento visitato" xfId="873" builtinId="9" hidden="1"/>
    <cellStyle name="Collegamento visitato" xfId="875" builtinId="9" hidden="1"/>
    <cellStyle name="Collegamento visitato" xfId="877" builtinId="9" hidden="1"/>
    <cellStyle name="Collegamento visitato" xfId="879" builtinId="9" hidden="1"/>
    <cellStyle name="Collegamento visitato" xfId="881" builtinId="9" hidden="1"/>
    <cellStyle name="Collegamento visitato" xfId="883" builtinId="9" hidden="1"/>
    <cellStyle name="Collegamento visitato" xfId="885" builtinId="9" hidden="1"/>
    <cellStyle name="Collegamento visitato" xfId="887" builtinId="9" hidden="1"/>
    <cellStyle name="Collegamento visitato" xfId="889" builtinId="9" hidden="1"/>
    <cellStyle name="Collegamento visitato" xfId="891" builtinId="9" hidden="1"/>
    <cellStyle name="Collegamento visitato" xfId="893" builtinId="9" hidden="1"/>
    <cellStyle name="Collegamento visitato" xfId="895" builtinId="9" hidden="1"/>
    <cellStyle name="Collegamento visitato" xfId="897" builtinId="9" hidden="1"/>
    <cellStyle name="Collegamento visitato" xfId="899" builtinId="9" hidden="1"/>
    <cellStyle name="Collegamento visitato" xfId="901" builtinId="9" hidden="1"/>
    <cellStyle name="Collegamento visitato" xfId="903" builtinId="9" hidden="1"/>
    <cellStyle name="Collegamento visitato" xfId="905" builtinId="9" hidden="1"/>
    <cellStyle name="Collegamento visitato" xfId="907" builtinId="9" hidden="1"/>
    <cellStyle name="Collegamento visitato" xfId="909" builtinId="9" hidden="1"/>
    <cellStyle name="Collegamento visitato" xfId="911" builtinId="9" hidden="1"/>
    <cellStyle name="Collegamento visitato" xfId="913" builtinId="9" hidden="1"/>
    <cellStyle name="Collegamento visitato" xfId="915" builtinId="9" hidden="1"/>
    <cellStyle name="Collegamento visitato" xfId="917" builtinId="9" hidden="1"/>
    <cellStyle name="Collegamento visitato" xfId="919" builtinId="9" hidden="1"/>
    <cellStyle name="Collegamento visitato" xfId="921" builtinId="9" hidden="1"/>
    <cellStyle name="Collegamento visitato" xfId="923" builtinId="9" hidden="1"/>
    <cellStyle name="Collegamento visitato" xfId="925" builtinId="9" hidden="1"/>
    <cellStyle name="Collegamento visitato" xfId="927" builtinId="9" hidden="1"/>
    <cellStyle name="Collegamento visitato" xfId="929" builtinId="9" hidden="1"/>
    <cellStyle name="Collegamento visitato" xfId="931" builtinId="9" hidden="1"/>
    <cellStyle name="Collegamento visitato" xfId="933" builtinId="9" hidden="1"/>
    <cellStyle name="Collegamento visitato" xfId="935" builtinId="9" hidden="1"/>
    <cellStyle name="Collegamento visitato" xfId="937" builtinId="9" hidden="1"/>
    <cellStyle name="Collegamento visitato" xfId="939" builtinId="9" hidden="1"/>
    <cellStyle name="Collegamento visitato" xfId="941" builtinId="9" hidden="1"/>
    <cellStyle name="Collegamento visitato" xfId="943" builtinId="9" hidden="1"/>
    <cellStyle name="Collegamento visitato" xfId="945" builtinId="9" hidden="1"/>
    <cellStyle name="Collegamento visitato" xfId="947" builtinId="9" hidden="1"/>
    <cellStyle name="Collegamento visitato" xfId="949" builtinId="9" hidden="1"/>
    <cellStyle name="Collegamento visitato" xfId="951" builtinId="9" hidden="1"/>
    <cellStyle name="Collegamento visitato" xfId="953" builtinId="9" hidden="1"/>
    <cellStyle name="Collegamento visitato" xfId="955" builtinId="9" hidden="1"/>
    <cellStyle name="Normale" xfId="0" builtinId="0"/>
    <cellStyle name="Normale 2" xfId="1"/>
  </cellStyles>
  <dxfs count="0"/>
  <tableStyles count="0" defaultTableStyle="TableStyleMedium9" defaultPivotStyle="PivotStyleMedium4"/>
  <colors>
    <mruColors>
      <color rgb="FF008000"/>
      <color rgb="FF0000FF"/>
      <color rgb="FF99FF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24"/>
  <sheetViews>
    <sheetView tabSelected="1" zoomScale="130" zoomScaleNormal="130" zoomScalePageLayoutView="130" workbookViewId="0">
      <pane xSplit="2200" ySplit="2660" topLeftCell="A5" activePane="topRight"/>
      <selection activeCell="DB3" sqref="DB3"/>
      <selection pane="topRight" sqref="A1:R4"/>
      <selection pane="bottomLeft" activeCell="DF6" sqref="A6:XFD7"/>
      <selection pane="bottomRight" sqref="A1:R4"/>
    </sheetView>
  </sheetViews>
  <sheetFormatPr baseColWidth="10" defaultColWidth="12.33203125" defaultRowHeight="15" x14ac:dyDescent="0"/>
  <cols>
    <col min="1" max="1" width="10.33203125" style="7" customWidth="1"/>
    <col min="2" max="3" width="10.33203125" style="25" customWidth="1"/>
    <col min="4" max="4" width="6.33203125" style="1" bestFit="1" customWidth="1"/>
    <col min="5" max="34" width="12.33203125" style="7"/>
    <col min="35" max="35" width="14.33203125" style="127" customWidth="1"/>
    <col min="36" max="37" width="14.33203125" style="7" customWidth="1"/>
    <col min="38" max="38" width="12.33203125" style="7"/>
    <col min="39" max="41" width="10" style="1" customWidth="1"/>
    <col min="42" max="42" width="10" style="7" customWidth="1"/>
    <col min="43" max="44" width="10" style="1" customWidth="1"/>
    <col min="45" max="47" width="10" style="7" customWidth="1"/>
    <col min="48" max="16384" width="12.33203125" style="7"/>
  </cols>
  <sheetData>
    <row r="1" spans="1:50" ht="16" customHeight="1">
      <c r="A1" s="168" t="s">
        <v>313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7"/>
      <c r="T1" s="167"/>
    </row>
    <row r="2" spans="1:50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7"/>
      <c r="T2" s="167"/>
    </row>
    <row r="3" spans="1:50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7"/>
      <c r="T3" s="167"/>
    </row>
    <row r="4" spans="1:50">
      <c r="A4" s="168"/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7"/>
      <c r="T4" s="167"/>
    </row>
    <row r="5" spans="1:50">
      <c r="A5" s="167"/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6"/>
      <c r="T5" s="166"/>
    </row>
    <row r="6" spans="1:50" s="24" customFormat="1" ht="48" customHeight="1">
      <c r="A6" s="22" t="s">
        <v>260</v>
      </c>
      <c r="B6" s="22" t="s">
        <v>259</v>
      </c>
      <c r="C6" s="22" t="s">
        <v>269</v>
      </c>
      <c r="D6" s="62" t="s">
        <v>0</v>
      </c>
      <c r="E6" s="23" t="s">
        <v>1</v>
      </c>
      <c r="F6" s="23" t="s">
        <v>279</v>
      </c>
      <c r="G6" s="23" t="s">
        <v>285</v>
      </c>
      <c r="H6" s="23" t="s">
        <v>289</v>
      </c>
      <c r="I6" s="23" t="s">
        <v>277</v>
      </c>
      <c r="J6" s="23" t="s">
        <v>291</v>
      </c>
      <c r="K6" s="23" t="s">
        <v>278</v>
      </c>
      <c r="L6" s="23" t="s">
        <v>288</v>
      </c>
      <c r="M6" s="23" t="s">
        <v>292</v>
      </c>
      <c r="N6" s="23" t="s">
        <v>300</v>
      </c>
      <c r="O6" s="23" t="s">
        <v>275</v>
      </c>
      <c r="P6" s="23" t="s">
        <v>2</v>
      </c>
      <c r="Q6" s="23" t="s">
        <v>287</v>
      </c>
      <c r="R6" s="23" t="s">
        <v>281</v>
      </c>
      <c r="S6" s="23" t="s">
        <v>3</v>
      </c>
      <c r="T6" s="23" t="s">
        <v>274</v>
      </c>
      <c r="U6" s="23" t="s">
        <v>290</v>
      </c>
      <c r="V6" s="23" t="s">
        <v>282</v>
      </c>
      <c r="W6" s="23" t="s">
        <v>283</v>
      </c>
      <c r="X6" s="23" t="s">
        <v>284</v>
      </c>
      <c r="Y6" s="23" t="s">
        <v>286</v>
      </c>
      <c r="Z6" s="23" t="s">
        <v>276</v>
      </c>
      <c r="AA6" s="23" t="s">
        <v>280</v>
      </c>
      <c r="AB6" s="23" t="s">
        <v>4</v>
      </c>
      <c r="AD6" s="23" t="s">
        <v>263</v>
      </c>
      <c r="AE6" s="23" t="s">
        <v>264</v>
      </c>
      <c r="AF6" s="23" t="s">
        <v>242</v>
      </c>
      <c r="AG6" s="23" t="s">
        <v>261</v>
      </c>
      <c r="AH6" s="23" t="s">
        <v>265</v>
      </c>
      <c r="AI6" s="126" t="s">
        <v>262</v>
      </c>
      <c r="AJ6" s="23" t="s">
        <v>299</v>
      </c>
      <c r="AK6" s="23" t="s">
        <v>298</v>
      </c>
      <c r="AL6" s="128"/>
      <c r="AM6" s="61" t="s">
        <v>266</v>
      </c>
      <c r="AN6" s="57" t="s">
        <v>271</v>
      </c>
      <c r="AO6" s="57" t="s">
        <v>270</v>
      </c>
      <c r="AP6" s="57" t="s">
        <v>294</v>
      </c>
      <c r="AQ6" s="58" t="s">
        <v>272</v>
      </c>
      <c r="AR6" s="58" t="s">
        <v>273</v>
      </c>
      <c r="AS6" s="58" t="s">
        <v>293</v>
      </c>
      <c r="AT6" s="124" t="s">
        <v>305</v>
      </c>
      <c r="AU6" s="124" t="s">
        <v>306</v>
      </c>
      <c r="AV6" s="124" t="s">
        <v>297</v>
      </c>
      <c r="AW6" s="124" t="s">
        <v>311</v>
      </c>
      <c r="AX6" s="124" t="s">
        <v>312</v>
      </c>
    </row>
    <row r="7" spans="1:50">
      <c r="A7" s="59">
        <v>1</v>
      </c>
      <c r="B7" s="10" t="s">
        <v>5</v>
      </c>
      <c r="C7" s="63">
        <v>11.085557837097879</v>
      </c>
      <c r="D7" s="64" t="s">
        <v>6</v>
      </c>
      <c r="E7" s="11" t="s">
        <v>8</v>
      </c>
      <c r="F7" s="11" t="s">
        <v>8</v>
      </c>
      <c r="G7" s="11" t="s">
        <v>7</v>
      </c>
      <c r="H7" s="11" t="s">
        <v>8</v>
      </c>
      <c r="I7" s="11" t="s">
        <v>8</v>
      </c>
      <c r="J7" s="11"/>
      <c r="K7" s="11" t="s">
        <v>8</v>
      </c>
      <c r="L7" s="7" t="s">
        <v>7</v>
      </c>
      <c r="M7" s="11" t="s">
        <v>8</v>
      </c>
      <c r="N7" s="11" t="s">
        <v>8</v>
      </c>
      <c r="O7" s="11" t="s">
        <v>8</v>
      </c>
      <c r="P7" s="11" t="s">
        <v>8</v>
      </c>
      <c r="Q7" s="11" t="s">
        <v>7</v>
      </c>
      <c r="R7" s="11" t="s">
        <v>7</v>
      </c>
      <c r="S7" s="11" t="s">
        <v>7</v>
      </c>
      <c r="T7" s="11" t="s">
        <v>8</v>
      </c>
      <c r="U7" s="11" t="s">
        <v>7</v>
      </c>
      <c r="V7" s="11" t="s">
        <v>7</v>
      </c>
      <c r="W7" s="11" t="s">
        <v>7</v>
      </c>
      <c r="X7" s="11" t="s">
        <v>8</v>
      </c>
      <c r="Y7" s="11" t="s">
        <v>7</v>
      </c>
      <c r="Z7" s="11" t="s">
        <v>8</v>
      </c>
      <c r="AA7" s="11" t="s">
        <v>7</v>
      </c>
      <c r="AB7" s="11" t="s">
        <v>7</v>
      </c>
      <c r="AD7" s="7">
        <f t="shared" ref="AD7:AD70" si="0">COUNTIF($E7:$AB7,"Yes")</f>
        <v>12</v>
      </c>
      <c r="AE7" s="7">
        <f t="shared" ref="AE7:AE70" si="1">COUNTIF($E7:$AB7,"No")</f>
        <v>11</v>
      </c>
      <c r="AF7" s="7">
        <f t="shared" ref="AF7:AF70" si="2">COUNTBLANK($E7:$AB7)</f>
        <v>1</v>
      </c>
      <c r="AG7" s="7">
        <f t="shared" ref="AG7:AG70" si="3">AD7+AE7</f>
        <v>23</v>
      </c>
      <c r="AH7" s="12">
        <f t="shared" ref="AH7:AH70" si="4">$AD7*100/$AG7</f>
        <v>52.173913043478258</v>
      </c>
      <c r="AI7" s="127" t="str">
        <f t="shared" ref="AI7:AI70" si="5">IF(AG7&gt;17,IF(AD7&gt;12, "Yes", "No"),"")</f>
        <v>No</v>
      </c>
      <c r="AJ7" s="7" t="str">
        <f t="shared" ref="AJ7:AJ70" si="6">IF(AG7&gt;17,IF(AND(AD7&gt;4,AD7&lt;13), "Yes", "No"),"")</f>
        <v>Yes</v>
      </c>
      <c r="AK7" s="7" t="str">
        <f t="shared" ref="AK7:AK70" si="7">IF(AG7&gt;17,IF(AD7&lt;5, "Yes", "No"),"")</f>
        <v>No</v>
      </c>
      <c r="AL7" s="11"/>
      <c r="AM7" s="60"/>
      <c r="AN7" s="93"/>
      <c r="AO7" s="95"/>
      <c r="AP7" s="15"/>
      <c r="AQ7" s="101"/>
      <c r="AR7" s="39"/>
      <c r="AS7" s="15" t="s">
        <v>254</v>
      </c>
      <c r="AT7" s="15"/>
      <c r="AU7" s="31"/>
      <c r="AW7" s="7" t="s">
        <v>255</v>
      </c>
      <c r="AX7" s="7" t="str">
        <f t="shared" ref="AX7:AX70" si="8">IF(OR(AW7="2 No 1 Yes",AW7="2 No"), "non-BHN", AW7)</f>
        <v>non-BHN</v>
      </c>
    </row>
    <row r="8" spans="1:50">
      <c r="A8" s="59">
        <v>2</v>
      </c>
      <c r="B8" s="10" t="s">
        <v>9</v>
      </c>
      <c r="C8" s="63">
        <v>10.584531143052704</v>
      </c>
      <c r="D8" s="64" t="s">
        <v>6</v>
      </c>
      <c r="E8" s="7" t="s">
        <v>8</v>
      </c>
      <c r="F8" s="7" t="s">
        <v>8</v>
      </c>
      <c r="G8" s="7" t="s">
        <v>7</v>
      </c>
      <c r="H8" s="7" t="s">
        <v>7</v>
      </c>
      <c r="I8" s="7" t="s">
        <v>8</v>
      </c>
      <c r="J8" s="11" t="s">
        <v>8</v>
      </c>
      <c r="K8" s="7" t="s">
        <v>8</v>
      </c>
      <c r="L8" s="7" t="s">
        <v>7</v>
      </c>
      <c r="M8" s="7" t="s">
        <v>8</v>
      </c>
      <c r="N8" s="7" t="s">
        <v>8</v>
      </c>
      <c r="O8" s="7" t="s">
        <v>7</v>
      </c>
      <c r="P8" s="7" t="s">
        <v>7</v>
      </c>
      <c r="Q8" s="7" t="s">
        <v>8</v>
      </c>
      <c r="R8" s="7" t="s">
        <v>8</v>
      </c>
      <c r="S8" s="7" t="s">
        <v>8</v>
      </c>
      <c r="T8" s="7" t="s">
        <v>8</v>
      </c>
      <c r="U8" s="7" t="s">
        <v>7</v>
      </c>
      <c r="V8" s="7" t="s">
        <v>8</v>
      </c>
      <c r="W8" s="7" t="s">
        <v>8</v>
      </c>
      <c r="X8" s="11" t="s">
        <v>8</v>
      </c>
      <c r="Y8" s="7" t="s">
        <v>8</v>
      </c>
      <c r="Z8" s="7" t="s">
        <v>8</v>
      </c>
      <c r="AA8" s="7" t="s">
        <v>7</v>
      </c>
      <c r="AB8" s="7" t="s">
        <v>8</v>
      </c>
      <c r="AD8" s="7">
        <f t="shared" si="0"/>
        <v>17</v>
      </c>
      <c r="AE8" s="7">
        <f t="shared" si="1"/>
        <v>7</v>
      </c>
      <c r="AF8" s="7">
        <f t="shared" si="2"/>
        <v>0</v>
      </c>
      <c r="AG8" s="7">
        <f t="shared" si="3"/>
        <v>24</v>
      </c>
      <c r="AH8" s="12">
        <f t="shared" si="4"/>
        <v>70.833333333333329</v>
      </c>
      <c r="AI8" s="127" t="str">
        <f t="shared" si="5"/>
        <v>Yes</v>
      </c>
      <c r="AJ8" s="7" t="str">
        <f t="shared" si="6"/>
        <v>No</v>
      </c>
      <c r="AK8" s="7" t="str">
        <f t="shared" si="7"/>
        <v>No</v>
      </c>
      <c r="AM8" s="39"/>
      <c r="AN8" s="93"/>
      <c r="AO8" s="95"/>
      <c r="AP8" s="15"/>
      <c r="AQ8" s="101"/>
      <c r="AR8" s="39"/>
      <c r="AS8" s="15" t="s">
        <v>254</v>
      </c>
      <c r="AT8" s="15"/>
      <c r="AU8" s="31"/>
      <c r="AW8" s="7" t="s">
        <v>256</v>
      </c>
      <c r="AX8" s="7" t="str">
        <f t="shared" si="8"/>
        <v>2 Yes 1 No</v>
      </c>
    </row>
    <row r="9" spans="1:50">
      <c r="A9" s="59">
        <v>3</v>
      </c>
      <c r="B9" s="10" t="s">
        <v>11</v>
      </c>
      <c r="C9" s="63">
        <v>14.99520876112252</v>
      </c>
      <c r="D9" s="64" t="s">
        <v>10</v>
      </c>
      <c r="E9" s="7" t="s">
        <v>7</v>
      </c>
      <c r="F9" s="7" t="s">
        <v>7</v>
      </c>
      <c r="G9" s="7" t="s">
        <v>8</v>
      </c>
      <c r="H9" s="7" t="s">
        <v>8</v>
      </c>
      <c r="I9" s="7" t="s">
        <v>8</v>
      </c>
      <c r="J9" s="11" t="s">
        <v>8</v>
      </c>
      <c r="K9" s="7" t="s">
        <v>8</v>
      </c>
      <c r="L9" s="7" t="s">
        <v>8</v>
      </c>
      <c r="M9" s="7" t="s">
        <v>7</v>
      </c>
      <c r="N9" s="7" t="s">
        <v>8</v>
      </c>
      <c r="O9" s="7" t="s">
        <v>8</v>
      </c>
      <c r="P9" s="7" t="s">
        <v>7</v>
      </c>
      <c r="Q9" s="7" t="s">
        <v>8</v>
      </c>
      <c r="R9" s="7" t="s">
        <v>8</v>
      </c>
      <c r="T9" s="7" t="s">
        <v>8</v>
      </c>
      <c r="U9" s="7" t="s">
        <v>7</v>
      </c>
      <c r="V9" s="7" t="s">
        <v>7</v>
      </c>
      <c r="W9" s="7" t="s">
        <v>7</v>
      </c>
      <c r="X9" s="11" t="s">
        <v>7</v>
      </c>
      <c r="Y9" s="7" t="s">
        <v>7</v>
      </c>
      <c r="Z9" s="7" t="s">
        <v>7</v>
      </c>
      <c r="AA9" s="7" t="s">
        <v>7</v>
      </c>
      <c r="AB9" s="7" t="s">
        <v>8</v>
      </c>
      <c r="AD9" s="7">
        <f t="shared" si="0"/>
        <v>12</v>
      </c>
      <c r="AE9" s="7">
        <f t="shared" si="1"/>
        <v>11</v>
      </c>
      <c r="AF9" s="7">
        <f t="shared" si="2"/>
        <v>1</v>
      </c>
      <c r="AG9" s="7">
        <f t="shared" si="3"/>
        <v>23</v>
      </c>
      <c r="AH9" s="12">
        <f t="shared" si="4"/>
        <v>52.173913043478258</v>
      </c>
      <c r="AI9" s="127" t="str">
        <f t="shared" si="5"/>
        <v>No</v>
      </c>
      <c r="AJ9" s="7" t="str">
        <f t="shared" si="6"/>
        <v>Yes</v>
      </c>
      <c r="AK9" s="7" t="str">
        <f t="shared" si="7"/>
        <v>No</v>
      </c>
      <c r="AM9" s="39"/>
      <c r="AN9" s="93"/>
      <c r="AO9" s="95"/>
      <c r="AP9" s="15"/>
      <c r="AQ9" s="101"/>
      <c r="AR9" s="39"/>
      <c r="AS9" s="15" t="s">
        <v>254</v>
      </c>
      <c r="AT9" s="15"/>
      <c r="AU9" s="31"/>
      <c r="AW9" s="7" t="s">
        <v>309</v>
      </c>
      <c r="AX9" s="7" t="str">
        <f t="shared" si="8"/>
        <v>non-BHN</v>
      </c>
    </row>
    <row r="10" spans="1:50">
      <c r="A10" s="59">
        <v>4</v>
      </c>
      <c r="B10" s="10" t="s">
        <v>12</v>
      </c>
      <c r="C10" s="63">
        <v>16.977412731006162</v>
      </c>
      <c r="D10" s="64" t="s">
        <v>6</v>
      </c>
      <c r="E10" s="7" t="s">
        <v>8</v>
      </c>
      <c r="F10" s="7" t="s">
        <v>8</v>
      </c>
      <c r="G10" s="7" t="s">
        <v>8</v>
      </c>
      <c r="H10" s="7" t="s">
        <v>8</v>
      </c>
      <c r="I10" s="7" t="s">
        <v>8</v>
      </c>
      <c r="J10" s="7" t="s">
        <v>8</v>
      </c>
      <c r="K10" s="7" t="s">
        <v>8</v>
      </c>
      <c r="L10" s="7" t="s">
        <v>254</v>
      </c>
      <c r="M10" s="7" t="s">
        <v>8</v>
      </c>
      <c r="N10" s="7" t="s">
        <v>7</v>
      </c>
      <c r="O10" s="7" t="s">
        <v>8</v>
      </c>
      <c r="P10" s="7" t="s">
        <v>7</v>
      </c>
      <c r="Q10" s="7" t="s">
        <v>7</v>
      </c>
      <c r="R10" s="7" t="s">
        <v>8</v>
      </c>
      <c r="S10" s="7" t="s">
        <v>8</v>
      </c>
      <c r="T10" s="7" t="s">
        <v>8</v>
      </c>
      <c r="V10" s="7" t="s">
        <v>8</v>
      </c>
      <c r="W10" s="7" t="s">
        <v>7</v>
      </c>
      <c r="X10" s="7" t="s">
        <v>7</v>
      </c>
      <c r="Y10" s="7" t="s">
        <v>8</v>
      </c>
      <c r="Z10" s="7" t="s">
        <v>8</v>
      </c>
      <c r="AA10" s="7" t="s">
        <v>8</v>
      </c>
      <c r="AB10" s="7" t="s">
        <v>8</v>
      </c>
      <c r="AD10" s="7">
        <f t="shared" si="0"/>
        <v>17</v>
      </c>
      <c r="AE10" s="7">
        <f t="shared" si="1"/>
        <v>5</v>
      </c>
      <c r="AF10" s="7">
        <f t="shared" si="2"/>
        <v>2</v>
      </c>
      <c r="AG10" s="7">
        <f t="shared" si="3"/>
        <v>22</v>
      </c>
      <c r="AH10" s="12">
        <f t="shared" si="4"/>
        <v>77.272727272727266</v>
      </c>
      <c r="AI10" s="127" t="str">
        <f t="shared" si="5"/>
        <v>Yes</v>
      </c>
      <c r="AJ10" s="7" t="str">
        <f t="shared" si="6"/>
        <v>No</v>
      </c>
      <c r="AK10" s="7" t="str">
        <f t="shared" si="7"/>
        <v>No</v>
      </c>
      <c r="AM10" s="39"/>
      <c r="AN10" s="93"/>
      <c r="AO10" s="95"/>
      <c r="AP10" s="15"/>
      <c r="AQ10" s="101"/>
      <c r="AR10" s="39"/>
      <c r="AS10" s="15" t="s">
        <v>254</v>
      </c>
      <c r="AT10" s="15"/>
      <c r="AU10" s="31"/>
      <c r="AW10" s="7" t="s">
        <v>310</v>
      </c>
      <c r="AX10" s="7" t="str">
        <f t="shared" si="8"/>
        <v>BHN</v>
      </c>
    </row>
    <row r="11" spans="1:50">
      <c r="A11" s="59">
        <v>5</v>
      </c>
      <c r="B11" s="10" t="s">
        <v>13</v>
      </c>
      <c r="C11" s="63">
        <v>13.242984257357975</v>
      </c>
      <c r="D11" s="64" t="s">
        <v>6</v>
      </c>
      <c r="E11" s="7" t="s">
        <v>8</v>
      </c>
      <c r="F11" s="7" t="s">
        <v>8</v>
      </c>
      <c r="G11" s="7" t="s">
        <v>7</v>
      </c>
      <c r="H11" s="7" t="s">
        <v>7</v>
      </c>
      <c r="I11" s="7" t="s">
        <v>8</v>
      </c>
      <c r="J11" s="7" t="s">
        <v>8</v>
      </c>
      <c r="K11" s="7" t="s">
        <v>8</v>
      </c>
      <c r="L11" s="7" t="s">
        <v>7</v>
      </c>
      <c r="M11" s="7" t="s">
        <v>7</v>
      </c>
      <c r="N11" s="7" t="s">
        <v>8</v>
      </c>
      <c r="O11" s="7" t="s">
        <v>7</v>
      </c>
      <c r="P11" s="7" t="s">
        <v>7</v>
      </c>
      <c r="Q11" s="7" t="s">
        <v>8</v>
      </c>
      <c r="R11" s="7" t="s">
        <v>7</v>
      </c>
      <c r="S11" s="7" t="s">
        <v>7</v>
      </c>
      <c r="T11" s="7" t="s">
        <v>8</v>
      </c>
      <c r="V11" s="7" t="s">
        <v>8</v>
      </c>
      <c r="W11" s="7" t="s">
        <v>8</v>
      </c>
      <c r="X11" s="7" t="s">
        <v>8</v>
      </c>
      <c r="Y11" s="7" t="s">
        <v>8</v>
      </c>
      <c r="Z11" s="7" t="s">
        <v>8</v>
      </c>
      <c r="AA11" s="7" t="s">
        <v>8</v>
      </c>
      <c r="AB11" s="7" t="s">
        <v>8</v>
      </c>
      <c r="AD11" s="7">
        <f t="shared" si="0"/>
        <v>15</v>
      </c>
      <c r="AE11" s="7">
        <f t="shared" si="1"/>
        <v>8</v>
      </c>
      <c r="AF11" s="7">
        <f t="shared" si="2"/>
        <v>1</v>
      </c>
      <c r="AG11" s="7">
        <f t="shared" si="3"/>
        <v>23</v>
      </c>
      <c r="AH11" s="12">
        <f t="shared" si="4"/>
        <v>65.217391304347828</v>
      </c>
      <c r="AI11" s="127" t="str">
        <f t="shared" si="5"/>
        <v>Yes</v>
      </c>
      <c r="AJ11" s="7" t="str">
        <f t="shared" si="6"/>
        <v>No</v>
      </c>
      <c r="AK11" s="7" t="str">
        <f t="shared" si="7"/>
        <v>No</v>
      </c>
      <c r="AM11" s="39"/>
      <c r="AN11" s="93"/>
      <c r="AO11" s="95"/>
      <c r="AP11" s="15"/>
      <c r="AQ11" s="101"/>
      <c r="AR11" s="39"/>
      <c r="AS11" s="15" t="s">
        <v>254</v>
      </c>
      <c r="AT11" s="15"/>
      <c r="AU11" s="31"/>
      <c r="AW11" s="7" t="s">
        <v>310</v>
      </c>
      <c r="AX11" s="7" t="str">
        <f t="shared" si="8"/>
        <v>BHN</v>
      </c>
    </row>
    <row r="12" spans="1:50">
      <c r="A12" s="59">
        <v>6</v>
      </c>
      <c r="B12" s="26" t="s">
        <v>14</v>
      </c>
      <c r="C12" s="65">
        <v>3.9808350444900751</v>
      </c>
      <c r="D12" s="66" t="s">
        <v>10</v>
      </c>
      <c r="E12" s="7" t="s">
        <v>7</v>
      </c>
      <c r="F12" s="7" t="s">
        <v>8</v>
      </c>
      <c r="G12" s="7" t="s">
        <v>7</v>
      </c>
      <c r="H12" s="7" t="s">
        <v>8</v>
      </c>
      <c r="I12" s="7" t="s">
        <v>8</v>
      </c>
      <c r="J12" s="7" t="s">
        <v>7</v>
      </c>
      <c r="K12" s="7" t="s">
        <v>8</v>
      </c>
      <c r="L12" s="7" t="s">
        <v>254</v>
      </c>
      <c r="M12" s="7" t="s">
        <v>7</v>
      </c>
      <c r="N12" s="7" t="s">
        <v>8</v>
      </c>
      <c r="O12" s="7" t="s">
        <v>8</v>
      </c>
      <c r="P12" s="7" t="s">
        <v>7</v>
      </c>
      <c r="Q12" s="7" t="s">
        <v>7</v>
      </c>
      <c r="R12" s="7" t="s">
        <v>7</v>
      </c>
      <c r="S12" s="7" t="s">
        <v>7</v>
      </c>
      <c r="T12" s="7" t="s">
        <v>8</v>
      </c>
      <c r="U12" s="7" t="s">
        <v>8</v>
      </c>
      <c r="V12" s="7" t="s">
        <v>8</v>
      </c>
      <c r="W12" s="7" t="s">
        <v>7</v>
      </c>
      <c r="X12" s="7" t="s">
        <v>8</v>
      </c>
      <c r="Y12" s="7" t="s">
        <v>8</v>
      </c>
      <c r="Z12" s="7" t="s">
        <v>7</v>
      </c>
      <c r="AA12" s="7" t="s">
        <v>7</v>
      </c>
      <c r="AB12" s="7" t="s">
        <v>8</v>
      </c>
      <c r="AD12" s="7">
        <f t="shared" si="0"/>
        <v>12</v>
      </c>
      <c r="AE12" s="7">
        <f t="shared" si="1"/>
        <v>11</v>
      </c>
      <c r="AF12" s="7">
        <f t="shared" si="2"/>
        <v>1</v>
      </c>
      <c r="AG12" s="7">
        <f t="shared" si="3"/>
        <v>23</v>
      </c>
      <c r="AH12" s="12">
        <f t="shared" si="4"/>
        <v>52.173913043478258</v>
      </c>
      <c r="AI12" s="127" t="str">
        <f t="shared" si="5"/>
        <v>No</v>
      </c>
      <c r="AJ12" s="7" t="str">
        <f t="shared" si="6"/>
        <v>Yes</v>
      </c>
      <c r="AK12" s="7" t="str">
        <f t="shared" si="7"/>
        <v>No</v>
      </c>
      <c r="AM12" s="40" t="s">
        <v>267</v>
      </c>
      <c r="AN12" s="81"/>
      <c r="AO12" s="91"/>
      <c r="AP12" s="31"/>
      <c r="AQ12" s="102">
        <v>97</v>
      </c>
      <c r="AR12" s="111" t="s">
        <v>10</v>
      </c>
      <c r="AS12" s="15">
        <v>49.596923066418</v>
      </c>
      <c r="AT12" s="125">
        <f>IF(AN12&gt;0,AN12,AQ12)</f>
        <v>97</v>
      </c>
      <c r="AU12" s="31">
        <f>IF(AP12&gt;0,AP12,AS12)</f>
        <v>49.596923066418</v>
      </c>
      <c r="AV12" s="7" t="str">
        <f>IF(AU12&gt;=$AU$243,"H","L")</f>
        <v>H</v>
      </c>
      <c r="AW12" s="7" t="s">
        <v>255</v>
      </c>
      <c r="AX12" s="7" t="str">
        <f t="shared" si="8"/>
        <v>non-BHN</v>
      </c>
    </row>
    <row r="13" spans="1:50">
      <c r="A13" s="59">
        <v>7</v>
      </c>
      <c r="B13" s="10" t="s">
        <v>15</v>
      </c>
      <c r="C13" s="63">
        <v>3.5592060232717317</v>
      </c>
      <c r="D13" s="64" t="s">
        <v>6</v>
      </c>
      <c r="E13" s="7" t="s">
        <v>8</v>
      </c>
      <c r="F13" s="7" t="s">
        <v>8</v>
      </c>
      <c r="G13" s="7" t="s">
        <v>7</v>
      </c>
      <c r="H13" s="7" t="s">
        <v>7</v>
      </c>
      <c r="I13" s="7" t="s">
        <v>8</v>
      </c>
      <c r="J13" s="7" t="s">
        <v>7</v>
      </c>
      <c r="K13" s="7" t="s">
        <v>8</v>
      </c>
      <c r="L13" s="7" t="s">
        <v>7</v>
      </c>
      <c r="M13" s="7" t="s">
        <v>7</v>
      </c>
      <c r="N13" s="7" t="s">
        <v>8</v>
      </c>
      <c r="O13" s="7" t="s">
        <v>7</v>
      </c>
      <c r="P13" s="7" t="s">
        <v>7</v>
      </c>
      <c r="Q13" s="7" t="s">
        <v>7</v>
      </c>
      <c r="R13" s="7" t="s">
        <v>8</v>
      </c>
      <c r="S13" s="7" t="s">
        <v>8</v>
      </c>
      <c r="T13" s="7" t="s">
        <v>8</v>
      </c>
      <c r="U13" s="7" t="s">
        <v>8</v>
      </c>
      <c r="V13" s="7" t="s">
        <v>8</v>
      </c>
      <c r="W13" s="7" t="s">
        <v>7</v>
      </c>
      <c r="X13" s="7" t="s">
        <v>7</v>
      </c>
      <c r="Y13" s="7" t="s">
        <v>7</v>
      </c>
      <c r="Z13" s="7" t="s">
        <v>8</v>
      </c>
      <c r="AA13" s="7" t="s">
        <v>8</v>
      </c>
      <c r="AB13" s="7" t="s">
        <v>8</v>
      </c>
      <c r="AD13" s="7">
        <f t="shared" si="0"/>
        <v>13</v>
      </c>
      <c r="AE13" s="7">
        <f t="shared" si="1"/>
        <v>11</v>
      </c>
      <c r="AF13" s="7">
        <f t="shared" si="2"/>
        <v>0</v>
      </c>
      <c r="AG13" s="7">
        <f t="shared" si="3"/>
        <v>24</v>
      </c>
      <c r="AH13" s="12">
        <f t="shared" si="4"/>
        <v>54.166666666666664</v>
      </c>
      <c r="AI13" s="127" t="str">
        <f t="shared" si="5"/>
        <v>Yes</v>
      </c>
      <c r="AJ13" s="7" t="str">
        <f t="shared" si="6"/>
        <v>No</v>
      </c>
      <c r="AK13" s="7" t="str">
        <f t="shared" si="7"/>
        <v>No</v>
      </c>
      <c r="AM13" s="39"/>
      <c r="AN13" s="93"/>
      <c r="AO13" s="112"/>
      <c r="AP13" s="15"/>
      <c r="AQ13" s="101"/>
      <c r="AR13" s="113"/>
      <c r="AS13" s="15" t="s">
        <v>254</v>
      </c>
      <c r="AT13" s="15"/>
      <c r="AU13" s="31"/>
      <c r="AW13" s="7" t="s">
        <v>310</v>
      </c>
      <c r="AX13" s="7" t="str">
        <f t="shared" si="8"/>
        <v>BHN</v>
      </c>
    </row>
    <row r="14" spans="1:50">
      <c r="A14" s="59">
        <v>8</v>
      </c>
      <c r="B14" s="10" t="s">
        <v>16</v>
      </c>
      <c r="C14" s="63">
        <v>3.6714579055441479</v>
      </c>
      <c r="D14" s="64" t="s">
        <v>6</v>
      </c>
      <c r="E14" s="7" t="s">
        <v>8</v>
      </c>
      <c r="F14" s="7" t="s">
        <v>8</v>
      </c>
      <c r="G14" s="7" t="s">
        <v>7</v>
      </c>
      <c r="H14" s="7" t="s">
        <v>7</v>
      </c>
      <c r="L14" s="7" t="s">
        <v>254</v>
      </c>
      <c r="M14" s="7" t="s">
        <v>8</v>
      </c>
      <c r="N14" s="7" t="s">
        <v>8</v>
      </c>
      <c r="O14" s="7" t="s">
        <v>8</v>
      </c>
      <c r="P14" s="7" t="s">
        <v>7</v>
      </c>
      <c r="Q14" s="7" t="s">
        <v>7</v>
      </c>
      <c r="R14" s="7" t="s">
        <v>8</v>
      </c>
      <c r="S14" s="7" t="s">
        <v>7</v>
      </c>
      <c r="T14" s="7" t="s">
        <v>8</v>
      </c>
      <c r="U14" s="7" t="s">
        <v>7</v>
      </c>
      <c r="V14" s="7" t="s">
        <v>8</v>
      </c>
      <c r="W14" s="7" t="s">
        <v>8</v>
      </c>
      <c r="X14" s="7" t="s">
        <v>7</v>
      </c>
      <c r="Y14" s="7" t="s">
        <v>8</v>
      </c>
      <c r="Z14" s="7" t="s">
        <v>7</v>
      </c>
      <c r="AA14" s="7" t="s">
        <v>8</v>
      </c>
      <c r="AB14" s="7" t="s">
        <v>7</v>
      </c>
      <c r="AD14" s="7">
        <f t="shared" si="0"/>
        <v>11</v>
      </c>
      <c r="AE14" s="7">
        <f t="shared" si="1"/>
        <v>9</v>
      </c>
      <c r="AF14" s="7">
        <f t="shared" si="2"/>
        <v>4</v>
      </c>
      <c r="AG14" s="7">
        <f t="shared" si="3"/>
        <v>20</v>
      </c>
      <c r="AH14" s="12">
        <f t="shared" si="4"/>
        <v>55</v>
      </c>
      <c r="AI14" s="127" t="str">
        <f t="shared" si="5"/>
        <v>No</v>
      </c>
      <c r="AJ14" s="7" t="str">
        <f t="shared" si="6"/>
        <v>Yes</v>
      </c>
      <c r="AK14" s="7" t="str">
        <f t="shared" si="7"/>
        <v>No</v>
      </c>
      <c r="AM14" s="39"/>
      <c r="AN14" s="93"/>
      <c r="AO14" s="95"/>
      <c r="AP14" s="15"/>
      <c r="AQ14" s="101"/>
      <c r="AR14" s="39"/>
      <c r="AS14" s="15" t="s">
        <v>254</v>
      </c>
      <c r="AT14" s="15"/>
      <c r="AU14" s="31"/>
      <c r="AW14" s="7" t="s">
        <v>310</v>
      </c>
      <c r="AX14" s="7" t="str">
        <f t="shared" si="8"/>
        <v>BHN</v>
      </c>
    </row>
    <row r="15" spans="1:50">
      <c r="A15" s="59">
        <v>9</v>
      </c>
      <c r="B15" s="10" t="s">
        <v>17</v>
      </c>
      <c r="C15" s="63">
        <v>15.014373716632443</v>
      </c>
      <c r="D15" s="64" t="s">
        <v>6</v>
      </c>
      <c r="E15" s="7" t="s">
        <v>8</v>
      </c>
      <c r="F15" s="7" t="s">
        <v>8</v>
      </c>
      <c r="G15" s="7" t="s">
        <v>8</v>
      </c>
      <c r="H15" s="7" t="s">
        <v>7</v>
      </c>
      <c r="I15" s="7" t="s">
        <v>8</v>
      </c>
      <c r="J15" s="7" t="s">
        <v>8</v>
      </c>
      <c r="K15" s="7" t="s">
        <v>8</v>
      </c>
      <c r="L15" s="7" t="s">
        <v>8</v>
      </c>
      <c r="M15" s="7" t="s">
        <v>8</v>
      </c>
      <c r="N15" s="7" t="s">
        <v>8</v>
      </c>
      <c r="O15" s="7" t="s">
        <v>8</v>
      </c>
      <c r="P15" s="7" t="s">
        <v>7</v>
      </c>
      <c r="Q15" s="7" t="s">
        <v>7</v>
      </c>
      <c r="R15" s="7" t="s">
        <v>7</v>
      </c>
      <c r="S15" s="7" t="s">
        <v>7</v>
      </c>
      <c r="T15" s="7" t="s">
        <v>8</v>
      </c>
      <c r="U15" s="7" t="s">
        <v>7</v>
      </c>
      <c r="V15" s="7" t="s">
        <v>8</v>
      </c>
      <c r="W15" s="7" t="s">
        <v>8</v>
      </c>
      <c r="X15" s="7" t="s">
        <v>7</v>
      </c>
      <c r="Y15" s="7" t="s">
        <v>8</v>
      </c>
      <c r="Z15" s="7" t="s">
        <v>7</v>
      </c>
      <c r="AA15" s="7" t="s">
        <v>8</v>
      </c>
      <c r="AB15" s="7" t="s">
        <v>8</v>
      </c>
      <c r="AD15" s="7">
        <f t="shared" si="0"/>
        <v>16</v>
      </c>
      <c r="AE15" s="7">
        <f t="shared" si="1"/>
        <v>8</v>
      </c>
      <c r="AF15" s="7">
        <f t="shared" si="2"/>
        <v>0</v>
      </c>
      <c r="AG15" s="7">
        <f t="shared" si="3"/>
        <v>24</v>
      </c>
      <c r="AH15" s="12">
        <f t="shared" si="4"/>
        <v>66.666666666666671</v>
      </c>
      <c r="AI15" s="127" t="str">
        <f t="shared" si="5"/>
        <v>Yes</v>
      </c>
      <c r="AJ15" s="7" t="str">
        <f t="shared" si="6"/>
        <v>No</v>
      </c>
      <c r="AK15" s="7" t="str">
        <f t="shared" si="7"/>
        <v>No</v>
      </c>
      <c r="AM15" s="39"/>
      <c r="AN15" s="93"/>
      <c r="AO15" s="112"/>
      <c r="AP15" s="15"/>
      <c r="AQ15" s="101"/>
      <c r="AR15" s="113"/>
      <c r="AS15" s="15" t="s">
        <v>254</v>
      </c>
      <c r="AT15" s="15"/>
      <c r="AU15" s="31"/>
      <c r="AW15" s="7" t="s">
        <v>310</v>
      </c>
      <c r="AX15" s="7" t="str">
        <f t="shared" si="8"/>
        <v>BHN</v>
      </c>
    </row>
    <row r="16" spans="1:50">
      <c r="A16" s="59">
        <v>10</v>
      </c>
      <c r="B16" s="10" t="s">
        <v>18</v>
      </c>
      <c r="C16" s="63">
        <v>32.996577686516083</v>
      </c>
      <c r="D16" s="64" t="s">
        <v>10</v>
      </c>
      <c r="E16" s="7" t="s">
        <v>8</v>
      </c>
      <c r="F16" s="7" t="s">
        <v>7</v>
      </c>
      <c r="G16" s="7" t="s">
        <v>8</v>
      </c>
      <c r="H16" s="7" t="s">
        <v>8</v>
      </c>
      <c r="I16" s="7" t="s">
        <v>8</v>
      </c>
      <c r="J16" s="7" t="s">
        <v>8</v>
      </c>
      <c r="K16" s="7" t="s">
        <v>8</v>
      </c>
      <c r="L16" s="7" t="s">
        <v>8</v>
      </c>
      <c r="M16" s="7" t="s">
        <v>7</v>
      </c>
      <c r="N16" s="7" t="s">
        <v>8</v>
      </c>
      <c r="O16" s="7" t="s">
        <v>8</v>
      </c>
      <c r="P16" s="7" t="s">
        <v>8</v>
      </c>
      <c r="Q16" s="7" t="s">
        <v>8</v>
      </c>
      <c r="R16" s="7" t="s">
        <v>7</v>
      </c>
      <c r="S16" s="7" t="s">
        <v>8</v>
      </c>
      <c r="T16" s="7" t="s">
        <v>8</v>
      </c>
      <c r="V16" s="7" t="s">
        <v>8</v>
      </c>
      <c r="W16" s="7" t="s">
        <v>8</v>
      </c>
      <c r="X16" s="7" t="s">
        <v>7</v>
      </c>
      <c r="Y16" s="7" t="s">
        <v>7</v>
      </c>
      <c r="Z16" s="7" t="s">
        <v>7</v>
      </c>
      <c r="AA16" s="7" t="s">
        <v>8</v>
      </c>
      <c r="AB16" s="7" t="s">
        <v>8</v>
      </c>
      <c r="AD16" s="7">
        <f t="shared" si="0"/>
        <v>17</v>
      </c>
      <c r="AE16" s="7">
        <f t="shared" si="1"/>
        <v>6</v>
      </c>
      <c r="AF16" s="7">
        <f t="shared" si="2"/>
        <v>1</v>
      </c>
      <c r="AG16" s="7">
        <f t="shared" si="3"/>
        <v>23</v>
      </c>
      <c r="AH16" s="12">
        <f t="shared" si="4"/>
        <v>73.913043478260875</v>
      </c>
      <c r="AI16" s="127" t="str">
        <f t="shared" si="5"/>
        <v>Yes</v>
      </c>
      <c r="AJ16" s="7" t="str">
        <f t="shared" si="6"/>
        <v>No</v>
      </c>
      <c r="AK16" s="7" t="str">
        <f t="shared" si="7"/>
        <v>No</v>
      </c>
      <c r="AM16" s="39"/>
      <c r="AN16" s="93"/>
      <c r="AO16" s="95"/>
      <c r="AP16" s="15"/>
      <c r="AQ16" s="101"/>
      <c r="AR16" s="39"/>
      <c r="AS16" s="15" t="s">
        <v>254</v>
      </c>
      <c r="AT16" s="15"/>
      <c r="AU16" s="31"/>
      <c r="AW16" s="7" t="s">
        <v>310</v>
      </c>
      <c r="AX16" s="7" t="str">
        <f t="shared" si="8"/>
        <v>BHN</v>
      </c>
    </row>
    <row r="17" spans="1:50">
      <c r="A17" s="59">
        <v>11</v>
      </c>
      <c r="B17" s="10" t="s">
        <v>19</v>
      </c>
      <c r="C17" s="63">
        <v>8.0109514031485283</v>
      </c>
      <c r="D17" s="64" t="s">
        <v>10</v>
      </c>
      <c r="E17" s="7" t="s">
        <v>8</v>
      </c>
      <c r="F17" s="7" t="s">
        <v>8</v>
      </c>
      <c r="G17" s="7" t="s">
        <v>7</v>
      </c>
      <c r="H17" s="7" t="s">
        <v>7</v>
      </c>
      <c r="J17" s="7" t="s">
        <v>8</v>
      </c>
      <c r="K17" s="7" t="s">
        <v>8</v>
      </c>
      <c r="L17" s="7" t="s">
        <v>7</v>
      </c>
      <c r="M17" s="7" t="s">
        <v>8</v>
      </c>
      <c r="N17" s="7" t="s">
        <v>8</v>
      </c>
      <c r="O17" s="7" t="s">
        <v>8</v>
      </c>
      <c r="P17" s="7" t="s">
        <v>7</v>
      </c>
      <c r="Q17" s="7" t="s">
        <v>7</v>
      </c>
      <c r="R17" s="7" t="s">
        <v>8</v>
      </c>
      <c r="S17" s="7" t="s">
        <v>8</v>
      </c>
      <c r="T17" s="7" t="s">
        <v>8</v>
      </c>
      <c r="U17" s="7" t="s">
        <v>7</v>
      </c>
      <c r="V17" s="7" t="s">
        <v>8</v>
      </c>
      <c r="W17" s="7" t="s">
        <v>8</v>
      </c>
      <c r="X17" s="7" t="s">
        <v>7</v>
      </c>
      <c r="Y17" s="7" t="s">
        <v>8</v>
      </c>
      <c r="Z17" s="7" t="s">
        <v>8</v>
      </c>
      <c r="AA17" s="7" t="s">
        <v>8</v>
      </c>
      <c r="AB17" s="7" t="s">
        <v>8</v>
      </c>
      <c r="AD17" s="7">
        <f t="shared" si="0"/>
        <v>16</v>
      </c>
      <c r="AE17" s="7">
        <f t="shared" si="1"/>
        <v>7</v>
      </c>
      <c r="AF17" s="7">
        <f t="shared" si="2"/>
        <v>1</v>
      </c>
      <c r="AG17" s="7">
        <f t="shared" si="3"/>
        <v>23</v>
      </c>
      <c r="AH17" s="12">
        <f t="shared" si="4"/>
        <v>69.565217391304344</v>
      </c>
      <c r="AI17" s="127" t="str">
        <f t="shared" si="5"/>
        <v>Yes</v>
      </c>
      <c r="AJ17" s="7" t="str">
        <f t="shared" si="6"/>
        <v>No</v>
      </c>
      <c r="AK17" s="7" t="str">
        <f t="shared" si="7"/>
        <v>No</v>
      </c>
      <c r="AM17" s="39"/>
      <c r="AN17" s="93"/>
      <c r="AO17" s="112"/>
      <c r="AP17" s="15"/>
      <c r="AQ17" s="101"/>
      <c r="AR17" s="39"/>
      <c r="AS17" s="15" t="s">
        <v>254</v>
      </c>
      <c r="AT17" s="15"/>
      <c r="AU17" s="31"/>
      <c r="AW17" s="7" t="s">
        <v>310</v>
      </c>
      <c r="AX17" s="7" t="str">
        <f t="shared" si="8"/>
        <v>BHN</v>
      </c>
    </row>
    <row r="18" spans="1:50">
      <c r="A18" s="59">
        <v>12</v>
      </c>
      <c r="B18" s="10" t="s">
        <v>20</v>
      </c>
      <c r="C18" s="63">
        <v>16.095824777549623</v>
      </c>
      <c r="D18" s="64" t="s">
        <v>10</v>
      </c>
      <c r="E18" s="7" t="s">
        <v>7</v>
      </c>
      <c r="F18" s="7" t="s">
        <v>8</v>
      </c>
      <c r="G18" s="7" t="s">
        <v>8</v>
      </c>
      <c r="H18" s="7" t="s">
        <v>8</v>
      </c>
      <c r="I18" s="7" t="s">
        <v>8</v>
      </c>
      <c r="J18" s="7" t="s">
        <v>8</v>
      </c>
      <c r="K18" s="7" t="s">
        <v>8</v>
      </c>
      <c r="L18" s="7" t="s">
        <v>8</v>
      </c>
      <c r="M18" s="7" t="s">
        <v>8</v>
      </c>
      <c r="N18" s="7" t="s">
        <v>8</v>
      </c>
      <c r="P18" s="7" t="s">
        <v>7</v>
      </c>
      <c r="Q18" s="7" t="s">
        <v>7</v>
      </c>
      <c r="R18" s="7" t="s">
        <v>8</v>
      </c>
      <c r="S18" s="7" t="s">
        <v>8</v>
      </c>
      <c r="T18" s="7" t="s">
        <v>8</v>
      </c>
      <c r="V18" s="7" t="s">
        <v>8</v>
      </c>
      <c r="W18" s="7" t="s">
        <v>8</v>
      </c>
      <c r="X18" s="7" t="s">
        <v>8</v>
      </c>
      <c r="Y18" s="7" t="s">
        <v>8</v>
      </c>
      <c r="AA18" s="7" t="s">
        <v>7</v>
      </c>
      <c r="AB18" s="7" t="s">
        <v>8</v>
      </c>
      <c r="AD18" s="7">
        <f t="shared" si="0"/>
        <v>17</v>
      </c>
      <c r="AE18" s="7">
        <f t="shared" si="1"/>
        <v>4</v>
      </c>
      <c r="AF18" s="7">
        <f t="shared" si="2"/>
        <v>3</v>
      </c>
      <c r="AG18" s="7">
        <f t="shared" si="3"/>
        <v>21</v>
      </c>
      <c r="AH18" s="12">
        <f t="shared" si="4"/>
        <v>80.952380952380949</v>
      </c>
      <c r="AI18" s="127" t="str">
        <f t="shared" si="5"/>
        <v>Yes</v>
      </c>
      <c r="AJ18" s="7" t="str">
        <f t="shared" si="6"/>
        <v>No</v>
      </c>
      <c r="AK18" s="7" t="str">
        <f t="shared" si="7"/>
        <v>No</v>
      </c>
      <c r="AM18" s="39"/>
      <c r="AN18" s="93"/>
      <c r="AO18" s="112"/>
      <c r="AP18" s="15"/>
      <c r="AQ18" s="101"/>
      <c r="AR18" s="39"/>
      <c r="AS18" s="15" t="s">
        <v>254</v>
      </c>
      <c r="AT18" s="15"/>
      <c r="AU18" s="31"/>
      <c r="AW18" s="7" t="s">
        <v>255</v>
      </c>
      <c r="AX18" s="7" t="str">
        <f t="shared" si="8"/>
        <v>non-BHN</v>
      </c>
    </row>
    <row r="19" spans="1:50">
      <c r="A19" s="59">
        <v>13</v>
      </c>
      <c r="B19" s="26" t="s">
        <v>21</v>
      </c>
      <c r="C19" s="63">
        <v>2.5023956194387407</v>
      </c>
      <c r="D19" s="67" t="s">
        <v>10</v>
      </c>
      <c r="E19" s="7" t="s">
        <v>8</v>
      </c>
      <c r="F19" s="7" t="s">
        <v>8</v>
      </c>
      <c r="G19" s="7" t="s">
        <v>8</v>
      </c>
      <c r="H19" s="7" t="s">
        <v>7</v>
      </c>
      <c r="I19" s="7" t="s">
        <v>8</v>
      </c>
      <c r="J19" s="7" t="s">
        <v>7</v>
      </c>
      <c r="K19" s="7" t="s">
        <v>8</v>
      </c>
      <c r="L19" s="7" t="s">
        <v>8</v>
      </c>
      <c r="M19" s="7" t="s">
        <v>7</v>
      </c>
      <c r="N19" s="7" t="s">
        <v>8</v>
      </c>
      <c r="P19" s="7" t="s">
        <v>7</v>
      </c>
      <c r="Q19" s="7" t="s">
        <v>8</v>
      </c>
      <c r="R19" s="7" t="s">
        <v>8</v>
      </c>
      <c r="S19" s="7" t="s">
        <v>8</v>
      </c>
      <c r="T19" s="7" t="s">
        <v>8</v>
      </c>
      <c r="V19" s="7" t="s">
        <v>8</v>
      </c>
      <c r="W19" s="7" t="s">
        <v>7</v>
      </c>
      <c r="X19" s="7" t="s">
        <v>7</v>
      </c>
      <c r="Y19" s="7" t="s">
        <v>8</v>
      </c>
      <c r="Z19" s="7" t="s">
        <v>7</v>
      </c>
      <c r="AA19" s="7" t="s">
        <v>8</v>
      </c>
      <c r="AD19" s="7">
        <f t="shared" si="0"/>
        <v>14</v>
      </c>
      <c r="AE19" s="7">
        <f t="shared" si="1"/>
        <v>7</v>
      </c>
      <c r="AF19" s="7">
        <f t="shared" si="2"/>
        <v>3</v>
      </c>
      <c r="AG19" s="7">
        <f t="shared" si="3"/>
        <v>21</v>
      </c>
      <c r="AH19" s="12">
        <f t="shared" si="4"/>
        <v>66.666666666666671</v>
      </c>
      <c r="AI19" s="127" t="str">
        <f t="shared" si="5"/>
        <v>Yes</v>
      </c>
      <c r="AJ19" s="7" t="str">
        <f t="shared" si="6"/>
        <v>No</v>
      </c>
      <c r="AK19" s="7" t="str">
        <f t="shared" si="7"/>
        <v>No</v>
      </c>
      <c r="AM19" s="40" t="s">
        <v>268</v>
      </c>
      <c r="AN19" s="94">
        <v>73</v>
      </c>
      <c r="AO19" s="95" t="s">
        <v>10</v>
      </c>
      <c r="AP19" s="31">
        <v>49.315068493150683</v>
      </c>
      <c r="AQ19" s="103"/>
      <c r="AR19" s="95"/>
      <c r="AS19" s="31" t="s">
        <v>254</v>
      </c>
      <c r="AT19" s="125">
        <f>IF(AN19&gt;0,AN19,AQ19)</f>
        <v>73</v>
      </c>
      <c r="AU19" s="31">
        <f>IF(AP19&gt;0,AP19,AS19)</f>
        <v>49.315068493150683</v>
      </c>
      <c r="AV19" s="7" t="str">
        <f>IF(AU19&gt;=$AU$243,"H","L")</f>
        <v>H</v>
      </c>
      <c r="AW19" s="7" t="s">
        <v>310</v>
      </c>
      <c r="AX19" s="7" t="str">
        <f t="shared" si="8"/>
        <v>BHN</v>
      </c>
    </row>
    <row r="20" spans="1:50">
      <c r="A20" s="59">
        <v>14</v>
      </c>
      <c r="B20" s="10" t="s">
        <v>22</v>
      </c>
      <c r="C20" s="63">
        <v>12.010951403148528</v>
      </c>
      <c r="D20" s="64" t="s">
        <v>6</v>
      </c>
      <c r="E20" s="7" t="s">
        <v>8</v>
      </c>
      <c r="F20" s="7" t="s">
        <v>8</v>
      </c>
      <c r="H20" s="7" t="s">
        <v>8</v>
      </c>
      <c r="J20" s="7" t="s">
        <v>8</v>
      </c>
      <c r="K20" s="7" t="s">
        <v>8</v>
      </c>
      <c r="L20" s="7" t="s">
        <v>8</v>
      </c>
      <c r="M20" s="7" t="s">
        <v>8</v>
      </c>
      <c r="N20" s="7" t="s">
        <v>8</v>
      </c>
      <c r="P20" s="7" t="s">
        <v>7</v>
      </c>
      <c r="Q20" s="7" t="s">
        <v>8</v>
      </c>
      <c r="R20" s="7" t="s">
        <v>8</v>
      </c>
      <c r="T20" s="7" t="s">
        <v>8</v>
      </c>
      <c r="U20" s="7" t="s">
        <v>7</v>
      </c>
      <c r="V20" s="7" t="s">
        <v>8</v>
      </c>
      <c r="W20" s="7" t="s">
        <v>7</v>
      </c>
      <c r="X20" s="7" t="s">
        <v>7</v>
      </c>
      <c r="Y20" s="7" t="s">
        <v>7</v>
      </c>
      <c r="Z20" s="7" t="s">
        <v>8</v>
      </c>
      <c r="AA20" s="7" t="s">
        <v>7</v>
      </c>
      <c r="AB20" s="7" t="s">
        <v>8</v>
      </c>
      <c r="AD20" s="7">
        <f t="shared" si="0"/>
        <v>14</v>
      </c>
      <c r="AE20" s="7">
        <f t="shared" si="1"/>
        <v>6</v>
      </c>
      <c r="AF20" s="7">
        <f t="shared" si="2"/>
        <v>4</v>
      </c>
      <c r="AG20" s="7">
        <f t="shared" si="3"/>
        <v>20</v>
      </c>
      <c r="AH20" s="12">
        <f t="shared" si="4"/>
        <v>70</v>
      </c>
      <c r="AI20" s="127" t="str">
        <f t="shared" si="5"/>
        <v>Yes</v>
      </c>
      <c r="AJ20" s="7" t="str">
        <f t="shared" si="6"/>
        <v>No</v>
      </c>
      <c r="AK20" s="7" t="str">
        <f t="shared" si="7"/>
        <v>No</v>
      </c>
      <c r="AM20" s="39"/>
      <c r="AN20" s="93"/>
      <c r="AO20" s="95"/>
      <c r="AP20" s="15"/>
      <c r="AQ20" s="101"/>
      <c r="AR20" s="39"/>
      <c r="AS20" s="15" t="s">
        <v>254</v>
      </c>
      <c r="AT20" s="15"/>
      <c r="AU20" s="31"/>
      <c r="AW20" s="7" t="s">
        <v>256</v>
      </c>
      <c r="AX20" s="7" t="str">
        <f t="shared" si="8"/>
        <v>2 Yes 1 No</v>
      </c>
    </row>
    <row r="21" spans="1:50">
      <c r="A21" s="59">
        <v>15</v>
      </c>
      <c r="B21" s="10" t="s">
        <v>23</v>
      </c>
      <c r="C21" s="63">
        <v>16.019164955509925</v>
      </c>
      <c r="D21" s="64" t="s">
        <v>6</v>
      </c>
      <c r="E21" s="7" t="s">
        <v>8</v>
      </c>
      <c r="F21" s="7" t="s">
        <v>8</v>
      </c>
      <c r="G21" s="7" t="s">
        <v>8</v>
      </c>
      <c r="H21" s="7" t="s">
        <v>8</v>
      </c>
      <c r="I21" s="7" t="s">
        <v>8</v>
      </c>
      <c r="J21" s="7" t="s">
        <v>8</v>
      </c>
      <c r="K21" s="7" t="s">
        <v>8</v>
      </c>
      <c r="L21" s="7" t="s">
        <v>8</v>
      </c>
      <c r="M21" s="7" t="s">
        <v>7</v>
      </c>
      <c r="N21" s="7" t="s">
        <v>8</v>
      </c>
      <c r="P21" s="7" t="s">
        <v>7</v>
      </c>
      <c r="Q21" s="7" t="s">
        <v>7</v>
      </c>
      <c r="R21" s="7" t="s">
        <v>7</v>
      </c>
      <c r="T21" s="7" t="s">
        <v>8</v>
      </c>
      <c r="V21" s="7" t="s">
        <v>8</v>
      </c>
      <c r="W21" s="7" t="s">
        <v>7</v>
      </c>
      <c r="X21" s="7" t="s">
        <v>7</v>
      </c>
      <c r="Y21" s="7" t="s">
        <v>7</v>
      </c>
      <c r="Z21" s="7" t="s">
        <v>7</v>
      </c>
      <c r="AA21" s="7" t="s">
        <v>8</v>
      </c>
      <c r="AB21" s="7" t="s">
        <v>7</v>
      </c>
      <c r="AD21" s="7">
        <f t="shared" si="0"/>
        <v>12</v>
      </c>
      <c r="AE21" s="7">
        <f t="shared" si="1"/>
        <v>9</v>
      </c>
      <c r="AF21" s="7">
        <f t="shared" si="2"/>
        <v>3</v>
      </c>
      <c r="AG21" s="7">
        <f t="shared" si="3"/>
        <v>21</v>
      </c>
      <c r="AH21" s="12">
        <f t="shared" si="4"/>
        <v>57.142857142857146</v>
      </c>
      <c r="AI21" s="127" t="str">
        <f t="shared" si="5"/>
        <v>No</v>
      </c>
      <c r="AJ21" s="7" t="str">
        <f t="shared" si="6"/>
        <v>Yes</v>
      </c>
      <c r="AK21" s="7" t="str">
        <f t="shared" si="7"/>
        <v>No</v>
      </c>
      <c r="AM21" s="39"/>
      <c r="AN21" s="93"/>
      <c r="AO21" s="112"/>
      <c r="AP21" s="15"/>
      <c r="AQ21" s="101"/>
      <c r="AR21" s="39"/>
      <c r="AS21" s="15" t="s">
        <v>254</v>
      </c>
      <c r="AT21" s="15"/>
      <c r="AU21" s="31"/>
      <c r="AW21" s="7" t="s">
        <v>310</v>
      </c>
      <c r="AX21" s="7" t="str">
        <f t="shared" si="8"/>
        <v>BHN</v>
      </c>
    </row>
    <row r="22" spans="1:50">
      <c r="A22" s="59">
        <v>16</v>
      </c>
      <c r="B22" s="26" t="s">
        <v>24</v>
      </c>
      <c r="C22" s="63">
        <v>6.967830253251198</v>
      </c>
      <c r="D22" s="67" t="s">
        <v>6</v>
      </c>
      <c r="E22" s="7" t="s">
        <v>8</v>
      </c>
      <c r="F22" s="7" t="s">
        <v>8</v>
      </c>
      <c r="G22" s="7" t="s">
        <v>7</v>
      </c>
      <c r="H22" s="7" t="s">
        <v>8</v>
      </c>
      <c r="J22" s="7" t="s">
        <v>8</v>
      </c>
      <c r="K22" s="7" t="s">
        <v>7</v>
      </c>
      <c r="L22" s="7" t="s">
        <v>7</v>
      </c>
      <c r="M22" s="7" t="s">
        <v>7</v>
      </c>
      <c r="N22" s="7" t="s">
        <v>7</v>
      </c>
      <c r="O22" s="7" t="s">
        <v>8</v>
      </c>
      <c r="P22" s="7" t="s">
        <v>7</v>
      </c>
      <c r="Q22" s="7" t="s">
        <v>8</v>
      </c>
      <c r="R22" s="7" t="s">
        <v>8</v>
      </c>
      <c r="S22" s="7" t="s">
        <v>7</v>
      </c>
      <c r="T22" s="7" t="s">
        <v>7</v>
      </c>
      <c r="U22" s="7" t="s">
        <v>7</v>
      </c>
      <c r="V22" s="7" t="s">
        <v>8</v>
      </c>
      <c r="W22" s="7" t="s">
        <v>8</v>
      </c>
      <c r="X22" s="7" t="s">
        <v>8</v>
      </c>
      <c r="Y22" s="7" t="s">
        <v>8</v>
      </c>
      <c r="Z22" s="7" t="s">
        <v>7</v>
      </c>
      <c r="AA22" s="7" t="s">
        <v>8</v>
      </c>
      <c r="AB22" s="7" t="s">
        <v>8</v>
      </c>
      <c r="AD22" s="7">
        <f t="shared" si="0"/>
        <v>13</v>
      </c>
      <c r="AE22" s="7">
        <f t="shared" si="1"/>
        <v>10</v>
      </c>
      <c r="AF22" s="7">
        <f t="shared" si="2"/>
        <v>1</v>
      </c>
      <c r="AG22" s="7">
        <f t="shared" si="3"/>
        <v>23</v>
      </c>
      <c r="AH22" s="12">
        <f t="shared" si="4"/>
        <v>56.521739130434781</v>
      </c>
      <c r="AI22" s="127" t="str">
        <f t="shared" si="5"/>
        <v>Yes</v>
      </c>
      <c r="AJ22" s="7" t="str">
        <f t="shared" si="6"/>
        <v>No</v>
      </c>
      <c r="AK22" s="7" t="str">
        <f t="shared" si="7"/>
        <v>No</v>
      </c>
      <c r="AM22" s="40" t="s">
        <v>267</v>
      </c>
      <c r="AN22" s="93"/>
      <c r="AO22" s="95"/>
      <c r="AP22" s="31"/>
      <c r="AQ22" s="104">
        <v>136</v>
      </c>
      <c r="AR22" s="40" t="s">
        <v>6</v>
      </c>
      <c r="AS22" s="31">
        <v>36.354920319332066</v>
      </c>
      <c r="AT22" s="125">
        <f>IF(AN22&gt;0,AN22,AQ22)</f>
        <v>136</v>
      </c>
      <c r="AU22" s="31">
        <f>IF(AP22&gt;0,AP22,AS22)</f>
        <v>36.354920319332066</v>
      </c>
      <c r="AV22" s="7" t="str">
        <f>IF(AU22&gt;=$AU$243,"H","L")</f>
        <v>L</v>
      </c>
      <c r="AW22" s="7" t="s">
        <v>310</v>
      </c>
      <c r="AX22" s="7" t="str">
        <f t="shared" si="8"/>
        <v>BHN</v>
      </c>
    </row>
    <row r="23" spans="1:50">
      <c r="A23" s="59">
        <v>17</v>
      </c>
      <c r="B23" s="26" t="s">
        <v>25</v>
      </c>
      <c r="C23" s="63">
        <v>4.9938398357289531</v>
      </c>
      <c r="D23" s="67" t="s">
        <v>6</v>
      </c>
      <c r="E23" s="7" t="s">
        <v>7</v>
      </c>
      <c r="F23" s="7" t="s">
        <v>8</v>
      </c>
      <c r="G23" s="7" t="s">
        <v>7</v>
      </c>
      <c r="H23" s="7" t="s">
        <v>7</v>
      </c>
      <c r="I23" s="7" t="s">
        <v>7</v>
      </c>
      <c r="J23" s="7" t="s">
        <v>7</v>
      </c>
      <c r="K23" s="7" t="s">
        <v>7</v>
      </c>
      <c r="L23" s="7" t="s">
        <v>7</v>
      </c>
      <c r="M23" s="7" t="s">
        <v>7</v>
      </c>
      <c r="N23" s="7" t="s">
        <v>8</v>
      </c>
      <c r="O23" s="7" t="s">
        <v>8</v>
      </c>
      <c r="P23" s="7" t="s">
        <v>7</v>
      </c>
      <c r="Q23" s="7" t="s">
        <v>7</v>
      </c>
      <c r="R23" s="7" t="s">
        <v>8</v>
      </c>
      <c r="S23" s="7" t="s">
        <v>8</v>
      </c>
      <c r="T23" s="7" t="s">
        <v>8</v>
      </c>
      <c r="U23" s="7" t="s">
        <v>7</v>
      </c>
      <c r="AB23" s="7" t="s">
        <v>8</v>
      </c>
      <c r="AD23" s="7">
        <f t="shared" si="0"/>
        <v>7</v>
      </c>
      <c r="AE23" s="7">
        <f t="shared" si="1"/>
        <v>11</v>
      </c>
      <c r="AF23" s="7">
        <f t="shared" si="2"/>
        <v>6</v>
      </c>
      <c r="AG23" s="7">
        <f t="shared" si="3"/>
        <v>18</v>
      </c>
      <c r="AH23" s="12">
        <f t="shared" si="4"/>
        <v>38.888888888888886</v>
      </c>
      <c r="AI23" s="127" t="str">
        <f t="shared" si="5"/>
        <v>No</v>
      </c>
      <c r="AJ23" s="7" t="str">
        <f t="shared" si="6"/>
        <v>Yes</v>
      </c>
      <c r="AK23" s="7" t="str">
        <f t="shared" si="7"/>
        <v>No</v>
      </c>
      <c r="AM23" s="40" t="s">
        <v>267</v>
      </c>
      <c r="AN23" s="93"/>
      <c r="AO23" s="95"/>
      <c r="AP23" s="31"/>
      <c r="AQ23" s="104">
        <v>111</v>
      </c>
      <c r="AR23" s="40" t="s">
        <v>6</v>
      </c>
      <c r="AS23" s="31">
        <v>45.912546429166142</v>
      </c>
      <c r="AT23" s="125">
        <f>IF(AN23&gt;0,AN23,AQ23)</f>
        <v>111</v>
      </c>
      <c r="AU23" s="31">
        <f>IF(AP23&gt;0,AP23,AS23)</f>
        <v>45.912546429166142</v>
      </c>
      <c r="AV23" s="7" t="str">
        <f>IF(AU23&gt;=$AU$243,"H","L")</f>
        <v>H</v>
      </c>
      <c r="AW23" s="7" t="s">
        <v>301</v>
      </c>
      <c r="AX23" s="7" t="str">
        <f t="shared" si="8"/>
        <v>1 No</v>
      </c>
    </row>
    <row r="24" spans="1:50">
      <c r="A24" s="59">
        <v>18</v>
      </c>
      <c r="B24" s="26" t="s">
        <v>26</v>
      </c>
      <c r="C24" s="63">
        <v>6.9897330595482545</v>
      </c>
      <c r="D24" s="67" t="s">
        <v>6</v>
      </c>
      <c r="E24" s="7" t="s">
        <v>8</v>
      </c>
      <c r="F24" s="7" t="s">
        <v>8</v>
      </c>
      <c r="G24" s="7" t="s">
        <v>7</v>
      </c>
      <c r="H24" s="7" t="s">
        <v>8</v>
      </c>
      <c r="I24" s="7" t="s">
        <v>8</v>
      </c>
      <c r="J24" s="7" t="s">
        <v>8</v>
      </c>
      <c r="K24" s="7" t="s">
        <v>8</v>
      </c>
      <c r="L24" s="7" t="s">
        <v>254</v>
      </c>
      <c r="M24" s="7" t="s">
        <v>8</v>
      </c>
      <c r="N24" s="7" t="s">
        <v>8</v>
      </c>
      <c r="P24" s="7" t="s">
        <v>7</v>
      </c>
      <c r="Q24" s="7" t="s">
        <v>7</v>
      </c>
      <c r="R24" s="7" t="s">
        <v>8</v>
      </c>
      <c r="S24" s="7" t="s">
        <v>8</v>
      </c>
      <c r="T24" s="7" t="s">
        <v>8</v>
      </c>
      <c r="U24" s="7" t="s">
        <v>7</v>
      </c>
      <c r="V24" s="7" t="s">
        <v>7</v>
      </c>
      <c r="W24" s="7" t="s">
        <v>8</v>
      </c>
      <c r="X24" s="7" t="s">
        <v>8</v>
      </c>
      <c r="Y24" s="7" t="s">
        <v>7</v>
      </c>
      <c r="Z24" s="7" t="s">
        <v>8</v>
      </c>
      <c r="AA24" s="7" t="s">
        <v>8</v>
      </c>
      <c r="AB24" s="7" t="s">
        <v>8</v>
      </c>
      <c r="AD24" s="7">
        <f t="shared" si="0"/>
        <v>16</v>
      </c>
      <c r="AE24" s="7">
        <f t="shared" si="1"/>
        <v>6</v>
      </c>
      <c r="AF24" s="7">
        <f t="shared" si="2"/>
        <v>2</v>
      </c>
      <c r="AG24" s="7">
        <f t="shared" si="3"/>
        <v>22</v>
      </c>
      <c r="AH24" s="12">
        <f t="shared" si="4"/>
        <v>72.727272727272734</v>
      </c>
      <c r="AI24" s="127" t="str">
        <f t="shared" si="5"/>
        <v>Yes</v>
      </c>
      <c r="AJ24" s="7" t="str">
        <f t="shared" si="6"/>
        <v>No</v>
      </c>
      <c r="AK24" s="7" t="str">
        <f t="shared" si="7"/>
        <v>No</v>
      </c>
      <c r="AM24" s="40" t="s">
        <v>267</v>
      </c>
      <c r="AN24" s="93"/>
      <c r="AO24" s="95"/>
      <c r="AP24" s="31"/>
      <c r="AQ24" s="104">
        <v>145</v>
      </c>
      <c r="AR24" s="40" t="s">
        <v>6</v>
      </c>
      <c r="AS24" s="31">
        <v>18.427586206896549</v>
      </c>
      <c r="AT24" s="125">
        <f>IF(AN24&gt;0,AN24,AQ24)</f>
        <v>145</v>
      </c>
      <c r="AU24" s="31">
        <f>IF(AP24&gt;0,AP24,AS24)</f>
        <v>18.427586206896549</v>
      </c>
      <c r="AV24" s="7" t="str">
        <f>IF(AU24&gt;=$AU$243,"H","L")</f>
        <v>L</v>
      </c>
      <c r="AW24" s="7" t="s">
        <v>256</v>
      </c>
      <c r="AX24" s="7" t="str">
        <f t="shared" si="8"/>
        <v>2 Yes 1 No</v>
      </c>
    </row>
    <row r="25" spans="1:50">
      <c r="A25" s="59">
        <v>19</v>
      </c>
      <c r="B25" s="10" t="s">
        <v>27</v>
      </c>
      <c r="C25" s="63">
        <v>16.054757015742641</v>
      </c>
      <c r="D25" s="64" t="s">
        <v>6</v>
      </c>
      <c r="E25" s="7" t="s">
        <v>8</v>
      </c>
      <c r="F25" s="7" t="s">
        <v>7</v>
      </c>
      <c r="G25" s="7" t="s">
        <v>7</v>
      </c>
      <c r="H25" s="7" t="s">
        <v>7</v>
      </c>
      <c r="J25" s="7" t="s">
        <v>8</v>
      </c>
      <c r="L25" s="7" t="s">
        <v>7</v>
      </c>
      <c r="M25" s="7" t="s">
        <v>7</v>
      </c>
      <c r="N25" s="7" t="s">
        <v>8</v>
      </c>
      <c r="O25" s="7" t="s">
        <v>8</v>
      </c>
      <c r="P25" s="7" t="s">
        <v>7</v>
      </c>
      <c r="Q25" s="7" t="s">
        <v>7</v>
      </c>
      <c r="R25" s="7" t="s">
        <v>8</v>
      </c>
      <c r="S25" s="7" t="s">
        <v>8</v>
      </c>
      <c r="T25" s="7" t="s">
        <v>8</v>
      </c>
      <c r="U25" s="7" t="s">
        <v>7</v>
      </c>
      <c r="V25" s="7" t="s">
        <v>8</v>
      </c>
      <c r="W25" s="7" t="s">
        <v>8</v>
      </c>
      <c r="X25" s="7" t="s">
        <v>8</v>
      </c>
      <c r="Y25" s="7" t="s">
        <v>7</v>
      </c>
      <c r="Z25" s="7" t="s">
        <v>7</v>
      </c>
      <c r="AA25" s="7" t="s">
        <v>7</v>
      </c>
      <c r="AB25" s="7" t="s">
        <v>8</v>
      </c>
      <c r="AD25" s="7">
        <f t="shared" si="0"/>
        <v>11</v>
      </c>
      <c r="AE25" s="7">
        <f t="shared" si="1"/>
        <v>11</v>
      </c>
      <c r="AF25" s="7">
        <f t="shared" si="2"/>
        <v>2</v>
      </c>
      <c r="AG25" s="7">
        <f t="shared" si="3"/>
        <v>22</v>
      </c>
      <c r="AH25" s="12">
        <f t="shared" si="4"/>
        <v>50</v>
      </c>
      <c r="AI25" s="127" t="str">
        <f t="shared" si="5"/>
        <v>No</v>
      </c>
      <c r="AJ25" s="7" t="str">
        <f t="shared" si="6"/>
        <v>Yes</v>
      </c>
      <c r="AK25" s="7" t="str">
        <f t="shared" si="7"/>
        <v>No</v>
      </c>
      <c r="AM25" s="39"/>
      <c r="AN25" s="93"/>
      <c r="AO25" s="95"/>
      <c r="AP25" s="15"/>
      <c r="AQ25" s="101"/>
      <c r="AR25" s="39"/>
      <c r="AS25" s="15" t="s">
        <v>254</v>
      </c>
      <c r="AT25" s="15"/>
      <c r="AU25" s="31"/>
      <c r="AW25" s="7" t="s">
        <v>256</v>
      </c>
      <c r="AX25" s="7" t="str">
        <f t="shared" si="8"/>
        <v>2 Yes 1 No</v>
      </c>
    </row>
    <row r="26" spans="1:50">
      <c r="A26" s="59">
        <v>20</v>
      </c>
      <c r="B26" s="10" t="s">
        <v>28</v>
      </c>
      <c r="C26" s="63">
        <v>17.998631074606433</v>
      </c>
      <c r="D26" s="64" t="s">
        <v>6</v>
      </c>
      <c r="E26" s="7" t="s">
        <v>8</v>
      </c>
      <c r="F26" s="7" t="s">
        <v>8</v>
      </c>
      <c r="G26" s="7" t="s">
        <v>8</v>
      </c>
      <c r="H26" s="7" t="s">
        <v>7</v>
      </c>
      <c r="I26" s="7" t="s">
        <v>8</v>
      </c>
      <c r="J26" s="7" t="s">
        <v>8</v>
      </c>
      <c r="K26" s="7" t="s">
        <v>8</v>
      </c>
      <c r="L26" s="7" t="s">
        <v>8</v>
      </c>
      <c r="M26" s="7" t="s">
        <v>8</v>
      </c>
      <c r="N26" s="7" t="s">
        <v>8</v>
      </c>
      <c r="P26" s="7" t="s">
        <v>8</v>
      </c>
      <c r="Q26" s="7" t="s">
        <v>8</v>
      </c>
      <c r="R26" s="7" t="s">
        <v>8</v>
      </c>
      <c r="S26" s="7" t="s">
        <v>8</v>
      </c>
      <c r="T26" s="7" t="s">
        <v>8</v>
      </c>
      <c r="U26" s="7" t="s">
        <v>7</v>
      </c>
      <c r="V26" s="7" t="s">
        <v>7</v>
      </c>
      <c r="W26" s="7" t="s">
        <v>7</v>
      </c>
      <c r="X26" s="7" t="s">
        <v>7</v>
      </c>
      <c r="Y26" s="7" t="s">
        <v>7</v>
      </c>
      <c r="Z26" s="7" t="s">
        <v>7</v>
      </c>
      <c r="AA26" s="7" t="s">
        <v>8</v>
      </c>
      <c r="AB26" s="7" t="s">
        <v>8</v>
      </c>
      <c r="AD26" s="7">
        <f t="shared" si="0"/>
        <v>16</v>
      </c>
      <c r="AE26" s="7">
        <f t="shared" si="1"/>
        <v>7</v>
      </c>
      <c r="AF26" s="7">
        <f t="shared" si="2"/>
        <v>1</v>
      </c>
      <c r="AG26" s="7">
        <f t="shared" si="3"/>
        <v>23</v>
      </c>
      <c r="AH26" s="12">
        <f t="shared" si="4"/>
        <v>69.565217391304344</v>
      </c>
      <c r="AI26" s="127" t="str">
        <f t="shared" si="5"/>
        <v>Yes</v>
      </c>
      <c r="AJ26" s="7" t="str">
        <f t="shared" si="6"/>
        <v>No</v>
      </c>
      <c r="AK26" s="7" t="str">
        <f t="shared" si="7"/>
        <v>No</v>
      </c>
      <c r="AM26" s="39"/>
      <c r="AN26" s="93"/>
      <c r="AO26" s="95"/>
      <c r="AP26" s="15"/>
      <c r="AQ26" s="101"/>
      <c r="AR26" s="39"/>
      <c r="AS26" s="15" t="s">
        <v>254</v>
      </c>
      <c r="AT26" s="15"/>
      <c r="AU26" s="31"/>
      <c r="AW26" s="7" t="s">
        <v>256</v>
      </c>
      <c r="AX26" s="7" t="str">
        <f t="shared" si="8"/>
        <v>2 Yes 1 No</v>
      </c>
    </row>
    <row r="27" spans="1:50">
      <c r="A27" s="59">
        <v>21</v>
      </c>
      <c r="B27" s="26" t="s">
        <v>29</v>
      </c>
      <c r="C27" s="63">
        <v>10.009582477754963</v>
      </c>
      <c r="D27" s="67" t="s">
        <v>10</v>
      </c>
      <c r="E27" s="7" t="s">
        <v>8</v>
      </c>
      <c r="F27" s="7" t="s">
        <v>8</v>
      </c>
      <c r="G27" s="7" t="s">
        <v>7</v>
      </c>
      <c r="H27" s="7" t="s">
        <v>8</v>
      </c>
      <c r="I27" s="7" t="s">
        <v>7</v>
      </c>
      <c r="J27" s="7" t="s">
        <v>8</v>
      </c>
      <c r="K27" s="7" t="s">
        <v>7</v>
      </c>
      <c r="L27" s="7" t="s">
        <v>8</v>
      </c>
      <c r="M27" s="7" t="s">
        <v>7</v>
      </c>
      <c r="N27" s="7" t="s">
        <v>8</v>
      </c>
      <c r="P27" s="7" t="s">
        <v>7</v>
      </c>
      <c r="Q27" s="7" t="s">
        <v>8</v>
      </c>
      <c r="R27" s="7" t="s">
        <v>8</v>
      </c>
      <c r="S27" s="7" t="s">
        <v>8</v>
      </c>
      <c r="T27" s="7" t="s">
        <v>8</v>
      </c>
      <c r="V27" s="7" t="s">
        <v>8</v>
      </c>
      <c r="W27" s="7" t="s">
        <v>8</v>
      </c>
      <c r="X27" s="7" t="s">
        <v>8</v>
      </c>
      <c r="Y27" s="7" t="s">
        <v>8</v>
      </c>
      <c r="Z27" s="7" t="s">
        <v>8</v>
      </c>
      <c r="AA27" s="7" t="s">
        <v>7</v>
      </c>
      <c r="AB27" s="7" t="s">
        <v>7</v>
      </c>
      <c r="AD27" s="7">
        <f t="shared" si="0"/>
        <v>15</v>
      </c>
      <c r="AE27" s="7">
        <f t="shared" si="1"/>
        <v>7</v>
      </c>
      <c r="AF27" s="7">
        <f t="shared" si="2"/>
        <v>2</v>
      </c>
      <c r="AG27" s="7">
        <f t="shared" si="3"/>
        <v>22</v>
      </c>
      <c r="AH27" s="12">
        <f t="shared" si="4"/>
        <v>68.181818181818187</v>
      </c>
      <c r="AI27" s="127" t="str">
        <f t="shared" si="5"/>
        <v>Yes</v>
      </c>
      <c r="AJ27" s="7" t="str">
        <f t="shared" si="6"/>
        <v>No</v>
      </c>
      <c r="AK27" s="7" t="str">
        <f t="shared" si="7"/>
        <v>No</v>
      </c>
      <c r="AM27" s="45"/>
      <c r="AN27" s="93"/>
      <c r="AO27" s="96"/>
      <c r="AP27" s="31"/>
      <c r="AQ27" s="104"/>
      <c r="AR27" s="40"/>
      <c r="AS27" s="31"/>
      <c r="AT27" s="31"/>
      <c r="AU27" s="31"/>
      <c r="AW27" s="7" t="s">
        <v>256</v>
      </c>
      <c r="AX27" s="7" t="str">
        <f t="shared" si="8"/>
        <v>2 Yes 1 No</v>
      </c>
    </row>
    <row r="28" spans="1:50">
      <c r="A28" s="59">
        <v>22</v>
      </c>
      <c r="B28" s="10" t="s">
        <v>30</v>
      </c>
      <c r="C28" s="63">
        <v>22.965092402464066</v>
      </c>
      <c r="D28" s="64" t="s">
        <v>6</v>
      </c>
      <c r="E28" s="7" t="s">
        <v>8</v>
      </c>
      <c r="F28" s="7" t="s">
        <v>8</v>
      </c>
      <c r="G28" s="7" t="s">
        <v>7</v>
      </c>
      <c r="H28" s="7" t="s">
        <v>7</v>
      </c>
      <c r="I28" s="7" t="s">
        <v>8</v>
      </c>
      <c r="J28" s="7" t="s">
        <v>8</v>
      </c>
      <c r="K28" s="7" t="s">
        <v>8</v>
      </c>
      <c r="L28" s="7" t="s">
        <v>8</v>
      </c>
      <c r="N28" s="7" t="s">
        <v>8</v>
      </c>
      <c r="P28" s="7" t="s">
        <v>7</v>
      </c>
      <c r="Q28" s="7" t="s">
        <v>7</v>
      </c>
      <c r="R28" s="7" t="s">
        <v>7</v>
      </c>
      <c r="T28" s="7" t="s">
        <v>8</v>
      </c>
      <c r="U28" s="7" t="s">
        <v>7</v>
      </c>
      <c r="V28" s="7" t="s">
        <v>8</v>
      </c>
      <c r="W28" s="7" t="s">
        <v>7</v>
      </c>
      <c r="X28" s="7" t="s">
        <v>7</v>
      </c>
      <c r="Y28" s="7" t="s">
        <v>7</v>
      </c>
      <c r="Z28" s="7" t="s">
        <v>7</v>
      </c>
      <c r="AA28" s="7" t="s">
        <v>7</v>
      </c>
      <c r="AB28" s="7" t="s">
        <v>8</v>
      </c>
      <c r="AD28" s="7">
        <f t="shared" si="0"/>
        <v>10</v>
      </c>
      <c r="AE28" s="7">
        <f t="shared" si="1"/>
        <v>11</v>
      </c>
      <c r="AF28" s="7">
        <f t="shared" si="2"/>
        <v>3</v>
      </c>
      <c r="AG28" s="7">
        <f t="shared" si="3"/>
        <v>21</v>
      </c>
      <c r="AH28" s="12">
        <f t="shared" si="4"/>
        <v>47.61904761904762</v>
      </c>
      <c r="AI28" s="127" t="str">
        <f t="shared" si="5"/>
        <v>No</v>
      </c>
      <c r="AJ28" s="7" t="str">
        <f t="shared" si="6"/>
        <v>Yes</v>
      </c>
      <c r="AK28" s="7" t="str">
        <f t="shared" si="7"/>
        <v>No</v>
      </c>
      <c r="AM28" s="39"/>
      <c r="AN28" s="93"/>
      <c r="AO28" s="95"/>
      <c r="AP28" s="15"/>
      <c r="AQ28" s="101"/>
      <c r="AR28" s="39"/>
      <c r="AS28" s="15" t="s">
        <v>254</v>
      </c>
      <c r="AT28" s="15"/>
      <c r="AU28" s="31"/>
      <c r="AW28" s="7" t="s">
        <v>256</v>
      </c>
      <c r="AX28" s="7" t="str">
        <f t="shared" si="8"/>
        <v>2 Yes 1 No</v>
      </c>
    </row>
    <row r="29" spans="1:50">
      <c r="A29" s="59">
        <v>23</v>
      </c>
      <c r="B29" s="26" t="s">
        <v>31</v>
      </c>
      <c r="C29" s="63">
        <v>10.206707734428473</v>
      </c>
      <c r="D29" s="67" t="s">
        <v>6</v>
      </c>
      <c r="E29" s="7" t="s">
        <v>8</v>
      </c>
      <c r="F29" s="7" t="s">
        <v>8</v>
      </c>
      <c r="G29" s="7" t="s">
        <v>8</v>
      </c>
      <c r="H29" s="7" t="s">
        <v>7</v>
      </c>
      <c r="I29" s="7" t="s">
        <v>8</v>
      </c>
      <c r="J29" s="7" t="s">
        <v>8</v>
      </c>
      <c r="K29" s="7" t="s">
        <v>8</v>
      </c>
      <c r="L29" s="7" t="s">
        <v>254</v>
      </c>
      <c r="M29" s="7" t="s">
        <v>7</v>
      </c>
      <c r="N29" s="7" t="s">
        <v>8</v>
      </c>
      <c r="P29" s="7" t="s">
        <v>7</v>
      </c>
      <c r="Q29" s="7" t="s">
        <v>7</v>
      </c>
      <c r="R29" s="7" t="s">
        <v>8</v>
      </c>
      <c r="T29" s="7" t="s">
        <v>8</v>
      </c>
      <c r="V29" s="7" t="s">
        <v>7</v>
      </c>
      <c r="W29" s="7" t="s">
        <v>7</v>
      </c>
      <c r="X29" s="7" t="s">
        <v>8</v>
      </c>
      <c r="Y29" s="7" t="s">
        <v>8</v>
      </c>
      <c r="Z29" s="7" t="s">
        <v>8</v>
      </c>
      <c r="AA29" s="7" t="s">
        <v>8</v>
      </c>
      <c r="AD29" s="7">
        <f t="shared" si="0"/>
        <v>13</v>
      </c>
      <c r="AE29" s="7">
        <f t="shared" si="1"/>
        <v>6</v>
      </c>
      <c r="AF29" s="7">
        <f t="shared" si="2"/>
        <v>5</v>
      </c>
      <c r="AG29" s="7">
        <f t="shared" si="3"/>
        <v>19</v>
      </c>
      <c r="AH29" s="12">
        <f t="shared" si="4"/>
        <v>68.421052631578945</v>
      </c>
      <c r="AI29" s="127" t="str">
        <f t="shared" si="5"/>
        <v>Yes</v>
      </c>
      <c r="AJ29" s="7" t="str">
        <f t="shared" si="6"/>
        <v>No</v>
      </c>
      <c r="AK29" s="7" t="str">
        <f t="shared" si="7"/>
        <v>No</v>
      </c>
      <c r="AM29" s="40" t="s">
        <v>267</v>
      </c>
      <c r="AN29" s="93"/>
      <c r="AO29" s="95"/>
      <c r="AP29" s="31"/>
      <c r="AQ29" s="104">
        <v>170</v>
      </c>
      <c r="AR29" s="40" t="s">
        <v>6</v>
      </c>
      <c r="AS29" s="31">
        <v>28.28004323370898</v>
      </c>
      <c r="AT29" s="125">
        <f>IF(AN29&gt;0,AN29,AQ29)</f>
        <v>170</v>
      </c>
      <c r="AU29" s="31">
        <f>IF(AP29&gt;0,AP29,AS29)</f>
        <v>28.28004323370898</v>
      </c>
      <c r="AV29" s="7" t="str">
        <f>IF(AU29&gt;=$AU$243,"H","L")</f>
        <v>L</v>
      </c>
      <c r="AW29" s="7" t="s">
        <v>256</v>
      </c>
      <c r="AX29" s="7" t="str">
        <f t="shared" si="8"/>
        <v>2 Yes 1 No</v>
      </c>
    </row>
    <row r="30" spans="1:50">
      <c r="A30" s="59">
        <v>24</v>
      </c>
      <c r="B30" s="10" t="s">
        <v>32</v>
      </c>
      <c r="C30" s="63">
        <v>18.009582477754961</v>
      </c>
      <c r="D30" s="64" t="s">
        <v>6</v>
      </c>
      <c r="E30" s="7" t="s">
        <v>8</v>
      </c>
      <c r="F30" s="7" t="s">
        <v>8</v>
      </c>
      <c r="G30" s="7" t="s">
        <v>7</v>
      </c>
      <c r="H30" s="7" t="s">
        <v>7</v>
      </c>
      <c r="I30" s="7" t="s">
        <v>8</v>
      </c>
      <c r="J30" s="7" t="s">
        <v>8</v>
      </c>
      <c r="K30" s="7" t="s">
        <v>8</v>
      </c>
      <c r="L30" s="7" t="s">
        <v>7</v>
      </c>
      <c r="M30" s="7" t="s">
        <v>8</v>
      </c>
      <c r="N30" s="7" t="s">
        <v>8</v>
      </c>
      <c r="P30" s="7" t="s">
        <v>8</v>
      </c>
      <c r="Q30" s="7" t="s">
        <v>8</v>
      </c>
      <c r="R30" s="7" t="s">
        <v>8</v>
      </c>
      <c r="S30" s="7" t="s">
        <v>8</v>
      </c>
      <c r="T30" s="7" t="s">
        <v>7</v>
      </c>
      <c r="U30" s="7" t="s">
        <v>8</v>
      </c>
      <c r="V30" s="7" t="s">
        <v>8</v>
      </c>
      <c r="W30" s="7" t="s">
        <v>7</v>
      </c>
      <c r="Y30" s="7" t="s">
        <v>7</v>
      </c>
      <c r="Z30" s="7" t="s">
        <v>7</v>
      </c>
      <c r="AA30" s="7" t="s">
        <v>8</v>
      </c>
      <c r="AB30" s="7" t="s">
        <v>8</v>
      </c>
      <c r="AD30" s="7">
        <f t="shared" si="0"/>
        <v>15</v>
      </c>
      <c r="AE30" s="7">
        <f t="shared" si="1"/>
        <v>7</v>
      </c>
      <c r="AF30" s="7">
        <f t="shared" si="2"/>
        <v>2</v>
      </c>
      <c r="AG30" s="7">
        <f t="shared" si="3"/>
        <v>22</v>
      </c>
      <c r="AH30" s="12">
        <f t="shared" si="4"/>
        <v>68.181818181818187</v>
      </c>
      <c r="AI30" s="127" t="str">
        <f t="shared" si="5"/>
        <v>Yes</v>
      </c>
      <c r="AJ30" s="7" t="str">
        <f t="shared" si="6"/>
        <v>No</v>
      </c>
      <c r="AK30" s="7" t="str">
        <f t="shared" si="7"/>
        <v>No</v>
      </c>
      <c r="AM30" s="39"/>
      <c r="AN30" s="93"/>
      <c r="AO30" s="95"/>
      <c r="AP30" s="15"/>
      <c r="AQ30" s="101"/>
      <c r="AR30" s="39"/>
      <c r="AS30" s="15" t="s">
        <v>254</v>
      </c>
      <c r="AT30" s="15"/>
      <c r="AU30" s="31"/>
      <c r="AW30" s="7" t="s">
        <v>310</v>
      </c>
      <c r="AX30" s="7" t="str">
        <f t="shared" si="8"/>
        <v>BHN</v>
      </c>
    </row>
    <row r="31" spans="1:50">
      <c r="A31" s="59">
        <v>25</v>
      </c>
      <c r="B31" s="26" t="s">
        <v>33</v>
      </c>
      <c r="C31" s="63">
        <v>8.9746748802190286</v>
      </c>
      <c r="D31" s="67" t="s">
        <v>10</v>
      </c>
      <c r="E31" s="7" t="s">
        <v>7</v>
      </c>
      <c r="F31" s="7" t="s">
        <v>8</v>
      </c>
      <c r="G31" s="7" t="s">
        <v>8</v>
      </c>
      <c r="H31" s="7" t="s">
        <v>8</v>
      </c>
      <c r="I31" s="7" t="s">
        <v>8</v>
      </c>
      <c r="J31" s="7" t="s">
        <v>8</v>
      </c>
      <c r="K31" s="7" t="s">
        <v>8</v>
      </c>
      <c r="L31" s="7" t="s">
        <v>7</v>
      </c>
      <c r="M31" s="7" t="s">
        <v>8</v>
      </c>
      <c r="N31" s="7" t="s">
        <v>8</v>
      </c>
      <c r="O31" s="7" t="s">
        <v>8</v>
      </c>
      <c r="P31" s="7" t="s">
        <v>7</v>
      </c>
      <c r="Q31" s="7" t="s">
        <v>7</v>
      </c>
      <c r="R31" s="7" t="s">
        <v>8</v>
      </c>
      <c r="S31" s="7" t="s">
        <v>7</v>
      </c>
      <c r="T31" s="7" t="s">
        <v>8</v>
      </c>
      <c r="U31" s="7" t="s">
        <v>7</v>
      </c>
      <c r="V31" s="7" t="s">
        <v>8</v>
      </c>
      <c r="W31" s="7" t="s">
        <v>8</v>
      </c>
      <c r="X31" s="7" t="s">
        <v>8</v>
      </c>
      <c r="Y31" s="7" t="s">
        <v>7</v>
      </c>
      <c r="Z31" s="7" t="s">
        <v>8</v>
      </c>
      <c r="AA31" s="7" t="s">
        <v>8</v>
      </c>
      <c r="AB31" s="7" t="s">
        <v>7</v>
      </c>
      <c r="AD31" s="7">
        <f t="shared" si="0"/>
        <v>16</v>
      </c>
      <c r="AE31" s="7">
        <f t="shared" si="1"/>
        <v>8</v>
      </c>
      <c r="AF31" s="7">
        <f t="shared" si="2"/>
        <v>0</v>
      </c>
      <c r="AG31" s="7">
        <f t="shared" si="3"/>
        <v>24</v>
      </c>
      <c r="AH31" s="12">
        <f t="shared" si="4"/>
        <v>66.666666666666671</v>
      </c>
      <c r="AI31" s="127" t="str">
        <f t="shared" si="5"/>
        <v>Yes</v>
      </c>
      <c r="AJ31" s="7" t="str">
        <f t="shared" si="6"/>
        <v>No</v>
      </c>
      <c r="AK31" s="7" t="str">
        <f t="shared" si="7"/>
        <v>No</v>
      </c>
      <c r="AM31" s="40" t="s">
        <v>267</v>
      </c>
      <c r="AN31" s="93"/>
      <c r="AO31" s="95"/>
      <c r="AP31" s="31"/>
      <c r="AQ31" s="104">
        <v>157</v>
      </c>
      <c r="AR31" s="111" t="s">
        <v>10</v>
      </c>
      <c r="AS31" s="31">
        <v>32.641909787234511</v>
      </c>
      <c r="AT31" s="125">
        <f>IF(AN31&gt;0,AN31,AQ31)</f>
        <v>157</v>
      </c>
      <c r="AU31" s="31">
        <f>IF(AP31&gt;0,AP31,AS31)</f>
        <v>32.641909787234511</v>
      </c>
      <c r="AV31" s="7" t="str">
        <f>IF(AU31&gt;=$AU$243,"H","L")</f>
        <v>L</v>
      </c>
      <c r="AW31" s="7" t="s">
        <v>256</v>
      </c>
      <c r="AX31" s="7" t="str">
        <f t="shared" si="8"/>
        <v>2 Yes 1 No</v>
      </c>
    </row>
    <row r="32" spans="1:50">
      <c r="A32" s="59">
        <v>26</v>
      </c>
      <c r="B32" s="10" t="s">
        <v>34</v>
      </c>
      <c r="C32" s="63">
        <v>19.019849418206707</v>
      </c>
      <c r="D32" s="64" t="s">
        <v>10</v>
      </c>
      <c r="E32" s="7" t="s">
        <v>8</v>
      </c>
      <c r="F32" s="7" t="s">
        <v>8</v>
      </c>
      <c r="G32" s="7" t="s">
        <v>8</v>
      </c>
      <c r="H32" s="7" t="s">
        <v>7</v>
      </c>
      <c r="I32" s="7" t="s">
        <v>8</v>
      </c>
      <c r="J32" s="7" t="s">
        <v>8</v>
      </c>
      <c r="K32" s="7" t="s">
        <v>8</v>
      </c>
      <c r="L32" s="7" t="s">
        <v>7</v>
      </c>
      <c r="M32" s="7" t="s">
        <v>8</v>
      </c>
      <c r="N32" s="7" t="s">
        <v>8</v>
      </c>
      <c r="P32" s="7" t="s">
        <v>8</v>
      </c>
      <c r="Q32" s="7" t="s">
        <v>8</v>
      </c>
      <c r="R32" s="7" t="s">
        <v>8</v>
      </c>
      <c r="S32" s="7" t="s">
        <v>8</v>
      </c>
      <c r="T32" s="7" t="s">
        <v>8</v>
      </c>
      <c r="U32" s="7" t="s">
        <v>8</v>
      </c>
      <c r="V32" s="7" t="s">
        <v>8</v>
      </c>
      <c r="W32" s="7" t="s">
        <v>8</v>
      </c>
      <c r="X32" s="7" t="s">
        <v>8</v>
      </c>
      <c r="Y32" s="7" t="s">
        <v>7</v>
      </c>
      <c r="Z32" s="7" t="s">
        <v>8</v>
      </c>
      <c r="AA32" s="7" t="s">
        <v>7</v>
      </c>
      <c r="AB32" s="7" t="s">
        <v>8</v>
      </c>
      <c r="AD32" s="7">
        <f t="shared" si="0"/>
        <v>19</v>
      </c>
      <c r="AE32" s="7">
        <f t="shared" si="1"/>
        <v>4</v>
      </c>
      <c r="AF32" s="7">
        <f t="shared" si="2"/>
        <v>1</v>
      </c>
      <c r="AG32" s="7">
        <f t="shared" si="3"/>
        <v>23</v>
      </c>
      <c r="AH32" s="12">
        <f t="shared" si="4"/>
        <v>82.608695652173907</v>
      </c>
      <c r="AI32" s="127" t="str">
        <f t="shared" si="5"/>
        <v>Yes</v>
      </c>
      <c r="AJ32" s="7" t="str">
        <f t="shared" si="6"/>
        <v>No</v>
      </c>
      <c r="AK32" s="7" t="str">
        <f t="shared" si="7"/>
        <v>No</v>
      </c>
      <c r="AM32" s="39"/>
      <c r="AN32" s="93"/>
      <c r="AO32" s="95"/>
      <c r="AP32" s="15"/>
      <c r="AQ32" s="101"/>
      <c r="AR32" s="39"/>
      <c r="AS32" s="15" t="s">
        <v>254</v>
      </c>
      <c r="AT32" s="15"/>
      <c r="AU32" s="31"/>
      <c r="AW32" s="7" t="s">
        <v>256</v>
      </c>
      <c r="AX32" s="7" t="str">
        <f t="shared" si="8"/>
        <v>2 Yes 1 No</v>
      </c>
    </row>
    <row r="33" spans="1:50">
      <c r="A33" s="59">
        <v>27</v>
      </c>
      <c r="B33" s="26" t="s">
        <v>35</v>
      </c>
      <c r="C33" s="63">
        <v>8.0355920602327178</v>
      </c>
      <c r="D33" s="67" t="s">
        <v>6</v>
      </c>
      <c r="E33" s="7" t="s">
        <v>8</v>
      </c>
      <c r="F33" s="7" t="s">
        <v>8</v>
      </c>
      <c r="G33" s="7" t="s">
        <v>7</v>
      </c>
      <c r="H33" s="7" t="s">
        <v>8</v>
      </c>
      <c r="I33" s="7" t="s">
        <v>7</v>
      </c>
      <c r="J33" s="7" t="s">
        <v>7</v>
      </c>
      <c r="K33" s="7" t="s">
        <v>8</v>
      </c>
      <c r="L33" s="7" t="s">
        <v>7</v>
      </c>
      <c r="M33" s="7" t="s">
        <v>8</v>
      </c>
      <c r="N33" s="7" t="s">
        <v>8</v>
      </c>
      <c r="O33" s="7" t="s">
        <v>8</v>
      </c>
      <c r="P33" s="7" t="s">
        <v>7</v>
      </c>
      <c r="Q33" s="7" t="s">
        <v>7</v>
      </c>
      <c r="R33" s="7" t="s">
        <v>7</v>
      </c>
      <c r="S33" s="7" t="s">
        <v>7</v>
      </c>
      <c r="T33" s="7" t="s">
        <v>8</v>
      </c>
      <c r="U33" s="7" t="s">
        <v>7</v>
      </c>
      <c r="V33" s="7" t="s">
        <v>8</v>
      </c>
      <c r="W33" s="7" t="s">
        <v>7</v>
      </c>
      <c r="X33" s="7" t="s">
        <v>8</v>
      </c>
      <c r="Y33" s="7" t="s">
        <v>8</v>
      </c>
      <c r="Z33" s="7" t="s">
        <v>7</v>
      </c>
      <c r="AA33" s="7" t="s">
        <v>8</v>
      </c>
      <c r="AB33" s="7" t="s">
        <v>8</v>
      </c>
      <c r="AD33" s="7">
        <f t="shared" si="0"/>
        <v>13</v>
      </c>
      <c r="AE33" s="7">
        <f t="shared" si="1"/>
        <v>11</v>
      </c>
      <c r="AF33" s="7">
        <f t="shared" si="2"/>
        <v>0</v>
      </c>
      <c r="AG33" s="7">
        <f t="shared" si="3"/>
        <v>24</v>
      </c>
      <c r="AH33" s="12">
        <f t="shared" si="4"/>
        <v>54.166666666666664</v>
      </c>
      <c r="AI33" s="127" t="str">
        <f t="shared" si="5"/>
        <v>Yes</v>
      </c>
      <c r="AJ33" s="7" t="str">
        <f t="shared" si="6"/>
        <v>No</v>
      </c>
      <c r="AK33" s="7" t="str">
        <f t="shared" si="7"/>
        <v>No</v>
      </c>
      <c r="AM33" s="40" t="s">
        <v>267</v>
      </c>
      <c r="AN33" s="93"/>
      <c r="AO33" s="95"/>
      <c r="AP33" s="31"/>
      <c r="AQ33" s="104">
        <v>145</v>
      </c>
      <c r="AR33" s="40" t="s">
        <v>6</v>
      </c>
      <c r="AS33" s="31">
        <v>53.492880993020883</v>
      </c>
      <c r="AT33" s="125">
        <f>IF(AN33&gt;0,AN33,AQ33)</f>
        <v>145</v>
      </c>
      <c r="AU33" s="31">
        <f>IF(AP33&gt;0,AP33,AS33)</f>
        <v>53.492880993020883</v>
      </c>
      <c r="AV33" s="7" t="str">
        <f>IF(AU33&gt;=$AU$243,"H","L")</f>
        <v>H</v>
      </c>
      <c r="AW33" s="7" t="s">
        <v>310</v>
      </c>
      <c r="AX33" s="7" t="str">
        <f t="shared" si="8"/>
        <v>BHN</v>
      </c>
    </row>
    <row r="34" spans="1:50">
      <c r="A34" s="59">
        <v>28</v>
      </c>
      <c r="B34" s="10" t="s">
        <v>36</v>
      </c>
      <c r="C34" s="63">
        <v>13.984941820670773</v>
      </c>
      <c r="D34" s="64" t="s">
        <v>6</v>
      </c>
      <c r="E34" s="7" t="s">
        <v>8</v>
      </c>
      <c r="F34" s="7" t="s">
        <v>8</v>
      </c>
      <c r="G34" s="7" t="s">
        <v>7</v>
      </c>
      <c r="H34" s="7" t="s">
        <v>7</v>
      </c>
      <c r="I34" s="7" t="s">
        <v>8</v>
      </c>
      <c r="J34" s="7" t="s">
        <v>7</v>
      </c>
      <c r="K34" s="7" t="s">
        <v>8</v>
      </c>
      <c r="L34" s="7" t="s">
        <v>8</v>
      </c>
      <c r="N34" s="7" t="s">
        <v>7</v>
      </c>
      <c r="O34" s="7" t="s">
        <v>8</v>
      </c>
      <c r="P34" s="7" t="s">
        <v>7</v>
      </c>
      <c r="Q34" s="7" t="s">
        <v>7</v>
      </c>
      <c r="R34" s="7" t="s">
        <v>7</v>
      </c>
      <c r="S34" s="7" t="s">
        <v>7</v>
      </c>
      <c r="T34" s="7" t="s">
        <v>7</v>
      </c>
      <c r="U34" s="7" t="s">
        <v>7</v>
      </c>
      <c r="V34" s="7" t="s">
        <v>8</v>
      </c>
      <c r="W34" s="7" t="s">
        <v>8</v>
      </c>
      <c r="X34" s="7" t="s">
        <v>8</v>
      </c>
      <c r="Y34" s="7" t="s">
        <v>7</v>
      </c>
      <c r="Z34" s="7" t="s">
        <v>7</v>
      </c>
      <c r="AA34" s="7" t="s">
        <v>7</v>
      </c>
      <c r="AB34" s="7" t="s">
        <v>7</v>
      </c>
      <c r="AD34" s="7">
        <f t="shared" si="0"/>
        <v>9</v>
      </c>
      <c r="AE34" s="7">
        <f t="shared" si="1"/>
        <v>14</v>
      </c>
      <c r="AF34" s="7">
        <f t="shared" si="2"/>
        <v>1</v>
      </c>
      <c r="AG34" s="7">
        <f t="shared" si="3"/>
        <v>23</v>
      </c>
      <c r="AH34" s="12">
        <f t="shared" si="4"/>
        <v>39.130434782608695</v>
      </c>
      <c r="AI34" s="127" t="str">
        <f t="shared" si="5"/>
        <v>No</v>
      </c>
      <c r="AJ34" s="7" t="str">
        <f t="shared" si="6"/>
        <v>Yes</v>
      </c>
      <c r="AK34" s="7" t="str">
        <f t="shared" si="7"/>
        <v>No</v>
      </c>
      <c r="AM34" s="39"/>
      <c r="AN34" s="93"/>
      <c r="AO34" s="95"/>
      <c r="AP34" s="15"/>
      <c r="AQ34" s="101"/>
      <c r="AR34" s="39"/>
      <c r="AS34" s="15" t="s">
        <v>254</v>
      </c>
      <c r="AT34" s="15"/>
      <c r="AU34" s="31"/>
      <c r="AW34" s="7" t="s">
        <v>256</v>
      </c>
      <c r="AX34" s="7" t="str">
        <f t="shared" si="8"/>
        <v>2 Yes 1 No</v>
      </c>
    </row>
    <row r="35" spans="1:50">
      <c r="A35" s="59">
        <v>29</v>
      </c>
      <c r="B35" s="10" t="s">
        <v>37</v>
      </c>
      <c r="C35" s="63">
        <v>7.9835728952772076</v>
      </c>
      <c r="D35" s="64" t="s">
        <v>10</v>
      </c>
      <c r="E35" s="7" t="s">
        <v>7</v>
      </c>
      <c r="F35" s="7" t="s">
        <v>7</v>
      </c>
      <c r="G35" s="7" t="s">
        <v>7</v>
      </c>
      <c r="H35" s="7" t="s">
        <v>7</v>
      </c>
      <c r="I35" s="7" t="s">
        <v>8</v>
      </c>
      <c r="J35" s="7" t="s">
        <v>8</v>
      </c>
      <c r="K35" s="7" t="s">
        <v>8</v>
      </c>
      <c r="L35" s="7" t="s">
        <v>8</v>
      </c>
      <c r="N35" s="7" t="s">
        <v>8</v>
      </c>
      <c r="O35" s="7" t="s">
        <v>8</v>
      </c>
      <c r="P35" s="7" t="s">
        <v>7</v>
      </c>
      <c r="Q35" s="7" t="s">
        <v>7</v>
      </c>
      <c r="R35" s="7" t="s">
        <v>8</v>
      </c>
      <c r="S35" s="7" t="s">
        <v>8</v>
      </c>
      <c r="T35" s="7" t="s">
        <v>8</v>
      </c>
      <c r="U35" s="7" t="s">
        <v>7</v>
      </c>
      <c r="V35" s="7" t="s">
        <v>7</v>
      </c>
      <c r="W35" s="7" t="s">
        <v>7</v>
      </c>
      <c r="X35" s="7" t="s">
        <v>7</v>
      </c>
      <c r="Y35" s="7" t="s">
        <v>7</v>
      </c>
      <c r="Z35" s="7" t="s">
        <v>8</v>
      </c>
      <c r="AA35" s="7" t="s">
        <v>7</v>
      </c>
      <c r="AB35" s="7" t="s">
        <v>8</v>
      </c>
      <c r="AD35" s="7">
        <f t="shared" si="0"/>
        <v>11</v>
      </c>
      <c r="AE35" s="7">
        <f t="shared" si="1"/>
        <v>12</v>
      </c>
      <c r="AF35" s="7">
        <f t="shared" si="2"/>
        <v>1</v>
      </c>
      <c r="AG35" s="7">
        <f t="shared" si="3"/>
        <v>23</v>
      </c>
      <c r="AH35" s="12">
        <f t="shared" si="4"/>
        <v>47.826086956521742</v>
      </c>
      <c r="AI35" s="127" t="str">
        <f t="shared" si="5"/>
        <v>No</v>
      </c>
      <c r="AJ35" s="7" t="str">
        <f t="shared" si="6"/>
        <v>Yes</v>
      </c>
      <c r="AK35" s="7" t="str">
        <f t="shared" si="7"/>
        <v>No</v>
      </c>
      <c r="AM35" s="39"/>
      <c r="AN35" s="93"/>
      <c r="AO35" s="95"/>
      <c r="AP35" s="15"/>
      <c r="AQ35" s="101"/>
      <c r="AR35" s="39"/>
      <c r="AS35" s="15" t="s">
        <v>254</v>
      </c>
      <c r="AT35" s="15"/>
      <c r="AU35" s="31"/>
      <c r="AW35" s="7" t="s">
        <v>309</v>
      </c>
      <c r="AX35" s="7" t="str">
        <f t="shared" si="8"/>
        <v>non-BHN</v>
      </c>
    </row>
    <row r="36" spans="1:50">
      <c r="A36" s="59">
        <v>30</v>
      </c>
      <c r="B36" s="10" t="s">
        <v>38</v>
      </c>
      <c r="C36" s="63">
        <v>6.9623545516769338</v>
      </c>
      <c r="D36" s="64" t="s">
        <v>6</v>
      </c>
      <c r="E36" s="7" t="s">
        <v>8</v>
      </c>
      <c r="F36" s="7" t="s">
        <v>8</v>
      </c>
      <c r="G36" s="7" t="s">
        <v>8</v>
      </c>
      <c r="H36" s="7" t="s">
        <v>8</v>
      </c>
      <c r="I36" s="7" t="s">
        <v>8</v>
      </c>
      <c r="J36" s="7" t="s">
        <v>8</v>
      </c>
      <c r="K36" s="7" t="s">
        <v>8</v>
      </c>
      <c r="L36" s="7" t="s">
        <v>7</v>
      </c>
      <c r="M36" s="7" t="s">
        <v>7</v>
      </c>
      <c r="N36" s="7" t="s">
        <v>8</v>
      </c>
      <c r="O36" s="7" t="s">
        <v>8</v>
      </c>
      <c r="P36" s="7" t="s">
        <v>7</v>
      </c>
      <c r="Q36" s="7" t="s">
        <v>7</v>
      </c>
      <c r="R36" s="7" t="s">
        <v>8</v>
      </c>
      <c r="T36" s="7" t="s">
        <v>8</v>
      </c>
      <c r="V36" s="7" t="s">
        <v>8</v>
      </c>
      <c r="W36" s="7" t="s">
        <v>7</v>
      </c>
      <c r="X36" s="7" t="s">
        <v>8</v>
      </c>
      <c r="Y36" s="7" t="s">
        <v>7</v>
      </c>
      <c r="Z36" s="7" t="s">
        <v>8</v>
      </c>
      <c r="AA36" s="7" t="s">
        <v>8</v>
      </c>
      <c r="AB36" s="7" t="s">
        <v>8</v>
      </c>
      <c r="AD36" s="7">
        <f t="shared" si="0"/>
        <v>16</v>
      </c>
      <c r="AE36" s="7">
        <f t="shared" si="1"/>
        <v>6</v>
      </c>
      <c r="AF36" s="7">
        <f t="shared" si="2"/>
        <v>2</v>
      </c>
      <c r="AG36" s="7">
        <f t="shared" si="3"/>
        <v>22</v>
      </c>
      <c r="AH36" s="12">
        <f t="shared" si="4"/>
        <v>72.727272727272734</v>
      </c>
      <c r="AI36" s="127" t="str">
        <f t="shared" si="5"/>
        <v>Yes</v>
      </c>
      <c r="AJ36" s="7" t="str">
        <f t="shared" si="6"/>
        <v>No</v>
      </c>
      <c r="AK36" s="7" t="str">
        <f t="shared" si="7"/>
        <v>No</v>
      </c>
      <c r="AM36" s="39"/>
      <c r="AN36" s="93"/>
      <c r="AO36" s="95"/>
      <c r="AP36" s="15"/>
      <c r="AQ36" s="101"/>
      <c r="AR36" s="39"/>
      <c r="AS36" s="15" t="s">
        <v>254</v>
      </c>
      <c r="AT36" s="15"/>
      <c r="AU36" s="31"/>
      <c r="AW36" s="7" t="s">
        <v>310</v>
      </c>
      <c r="AX36" s="7" t="str">
        <f t="shared" si="8"/>
        <v>BHN</v>
      </c>
    </row>
    <row r="37" spans="1:50">
      <c r="A37" s="59">
        <v>31</v>
      </c>
      <c r="B37" s="10" t="s">
        <v>39</v>
      </c>
      <c r="C37" s="63">
        <v>20.05201916495551</v>
      </c>
      <c r="D37" s="64" t="s">
        <v>6</v>
      </c>
      <c r="E37" s="7" t="s">
        <v>8</v>
      </c>
      <c r="F37" s="7" t="s">
        <v>8</v>
      </c>
      <c r="G37" s="7" t="s">
        <v>8</v>
      </c>
      <c r="H37" s="7" t="s">
        <v>7</v>
      </c>
      <c r="I37" s="7" t="s">
        <v>8</v>
      </c>
      <c r="J37" s="7" t="s">
        <v>8</v>
      </c>
      <c r="K37" s="7" t="s">
        <v>8</v>
      </c>
      <c r="L37" s="7" t="s">
        <v>8</v>
      </c>
      <c r="M37" s="7" t="s">
        <v>8</v>
      </c>
      <c r="N37" s="7" t="s">
        <v>8</v>
      </c>
      <c r="O37" s="7" t="s">
        <v>8</v>
      </c>
      <c r="P37" s="7" t="s">
        <v>7</v>
      </c>
      <c r="Q37" s="7" t="s">
        <v>8</v>
      </c>
      <c r="R37" s="7" t="s">
        <v>7</v>
      </c>
      <c r="S37" s="7" t="s">
        <v>7</v>
      </c>
      <c r="T37" s="7" t="s">
        <v>8</v>
      </c>
      <c r="V37" s="7" t="s">
        <v>8</v>
      </c>
      <c r="W37" s="7" t="s">
        <v>8</v>
      </c>
      <c r="X37" s="7" t="s">
        <v>8</v>
      </c>
      <c r="Y37" s="7" t="s">
        <v>8</v>
      </c>
      <c r="Z37" s="7" t="s">
        <v>8</v>
      </c>
      <c r="AA37" s="7" t="s">
        <v>8</v>
      </c>
      <c r="AB37" s="7" t="s">
        <v>8</v>
      </c>
      <c r="AD37" s="7">
        <f t="shared" si="0"/>
        <v>19</v>
      </c>
      <c r="AE37" s="7">
        <f t="shared" si="1"/>
        <v>4</v>
      </c>
      <c r="AF37" s="7">
        <f t="shared" si="2"/>
        <v>1</v>
      </c>
      <c r="AG37" s="7">
        <f t="shared" si="3"/>
        <v>23</v>
      </c>
      <c r="AH37" s="12">
        <f t="shared" si="4"/>
        <v>82.608695652173907</v>
      </c>
      <c r="AI37" s="127" t="str">
        <f t="shared" si="5"/>
        <v>Yes</v>
      </c>
      <c r="AJ37" s="7" t="str">
        <f t="shared" si="6"/>
        <v>No</v>
      </c>
      <c r="AK37" s="7" t="str">
        <f t="shared" si="7"/>
        <v>No</v>
      </c>
      <c r="AM37" s="39"/>
      <c r="AN37" s="93"/>
      <c r="AO37" s="95"/>
      <c r="AP37" s="15"/>
      <c r="AQ37" s="101"/>
      <c r="AR37" s="39"/>
      <c r="AS37" s="15" t="s">
        <v>254</v>
      </c>
      <c r="AT37" s="15"/>
      <c r="AU37" s="31"/>
      <c r="AW37" s="7" t="s">
        <v>310</v>
      </c>
      <c r="AX37" s="7" t="str">
        <f t="shared" si="8"/>
        <v>BHN</v>
      </c>
    </row>
    <row r="38" spans="1:50">
      <c r="A38" s="59">
        <v>32</v>
      </c>
      <c r="B38" s="10" t="s">
        <v>40</v>
      </c>
      <c r="C38" s="63">
        <v>8.0821355236139638</v>
      </c>
      <c r="D38" s="64" t="s">
        <v>10</v>
      </c>
      <c r="E38" s="7" t="s">
        <v>8</v>
      </c>
      <c r="F38" s="7" t="s">
        <v>7</v>
      </c>
      <c r="G38" s="7" t="s">
        <v>7</v>
      </c>
      <c r="H38" s="7" t="s">
        <v>7</v>
      </c>
      <c r="J38" s="7" t="s">
        <v>8</v>
      </c>
      <c r="K38" s="7" t="s">
        <v>7</v>
      </c>
      <c r="L38" s="7" t="s">
        <v>8</v>
      </c>
      <c r="M38" s="7" t="s">
        <v>8</v>
      </c>
      <c r="N38" s="7" t="s">
        <v>8</v>
      </c>
      <c r="O38" s="7" t="s">
        <v>8</v>
      </c>
      <c r="P38" s="7" t="s">
        <v>7</v>
      </c>
      <c r="Q38" s="7" t="s">
        <v>8</v>
      </c>
      <c r="R38" s="7" t="s">
        <v>8</v>
      </c>
      <c r="S38" s="7" t="s">
        <v>8</v>
      </c>
      <c r="T38" s="7" t="s">
        <v>8</v>
      </c>
      <c r="U38" s="7" t="s">
        <v>7</v>
      </c>
      <c r="V38" s="7" t="s">
        <v>8</v>
      </c>
      <c r="W38" s="7" t="s">
        <v>7</v>
      </c>
      <c r="X38" s="7" t="s">
        <v>7</v>
      </c>
      <c r="Y38" s="7" t="s">
        <v>8</v>
      </c>
      <c r="Z38" s="7" t="s">
        <v>8</v>
      </c>
      <c r="AA38" s="7" t="s">
        <v>8</v>
      </c>
      <c r="AB38" s="7" t="s">
        <v>8</v>
      </c>
      <c r="AD38" s="7">
        <f t="shared" si="0"/>
        <v>15</v>
      </c>
      <c r="AE38" s="7">
        <f t="shared" si="1"/>
        <v>8</v>
      </c>
      <c r="AF38" s="7">
        <f t="shared" si="2"/>
        <v>1</v>
      </c>
      <c r="AG38" s="7">
        <f t="shared" si="3"/>
        <v>23</v>
      </c>
      <c r="AH38" s="12">
        <f t="shared" si="4"/>
        <v>65.217391304347828</v>
      </c>
      <c r="AI38" s="127" t="str">
        <f t="shared" si="5"/>
        <v>Yes</v>
      </c>
      <c r="AJ38" s="7" t="str">
        <f t="shared" si="6"/>
        <v>No</v>
      </c>
      <c r="AK38" s="7" t="str">
        <f t="shared" si="7"/>
        <v>No</v>
      </c>
      <c r="AM38" s="39"/>
      <c r="AN38" s="93"/>
      <c r="AO38" s="95"/>
      <c r="AP38" s="15"/>
      <c r="AQ38" s="101"/>
      <c r="AR38" s="39"/>
      <c r="AS38" s="15" t="s">
        <v>254</v>
      </c>
      <c r="AT38" s="15"/>
      <c r="AU38" s="31"/>
      <c r="AW38" s="7" t="s">
        <v>310</v>
      </c>
      <c r="AX38" s="7" t="str">
        <f t="shared" si="8"/>
        <v>BHN</v>
      </c>
    </row>
    <row r="39" spans="1:50">
      <c r="A39" s="59">
        <v>33</v>
      </c>
      <c r="B39" s="26" t="s">
        <v>41</v>
      </c>
      <c r="C39" s="63">
        <v>11.011635865845312</v>
      </c>
      <c r="D39" s="67" t="s">
        <v>6</v>
      </c>
      <c r="E39" s="7" t="s">
        <v>8</v>
      </c>
      <c r="F39" s="7" t="s">
        <v>7</v>
      </c>
      <c r="G39" s="7" t="s">
        <v>7</v>
      </c>
      <c r="H39" s="7" t="s">
        <v>7</v>
      </c>
      <c r="I39" s="7" t="s">
        <v>8</v>
      </c>
      <c r="J39" s="7" t="s">
        <v>7</v>
      </c>
      <c r="K39" s="7" t="s">
        <v>8</v>
      </c>
      <c r="L39" s="7" t="s">
        <v>7</v>
      </c>
      <c r="M39" s="7" t="s">
        <v>7</v>
      </c>
      <c r="N39" s="7" t="s">
        <v>8</v>
      </c>
      <c r="O39" s="7" t="s">
        <v>7</v>
      </c>
      <c r="P39" s="7" t="s">
        <v>7</v>
      </c>
      <c r="R39" s="7" t="s">
        <v>8</v>
      </c>
      <c r="S39" s="7" t="s">
        <v>8</v>
      </c>
      <c r="T39" s="7" t="s">
        <v>8</v>
      </c>
      <c r="U39" s="7" t="s">
        <v>7</v>
      </c>
      <c r="V39" s="7" t="s">
        <v>8</v>
      </c>
      <c r="W39" s="7" t="s">
        <v>7</v>
      </c>
      <c r="X39" s="7" t="s">
        <v>7</v>
      </c>
      <c r="Y39" s="7" t="s">
        <v>7</v>
      </c>
      <c r="Z39" s="7" t="s">
        <v>8</v>
      </c>
      <c r="AA39" s="7" t="s">
        <v>7</v>
      </c>
      <c r="AB39" s="7" t="s">
        <v>8</v>
      </c>
      <c r="AD39" s="7">
        <f t="shared" si="0"/>
        <v>10</v>
      </c>
      <c r="AE39" s="7">
        <f t="shared" si="1"/>
        <v>13</v>
      </c>
      <c r="AF39" s="7">
        <f t="shared" si="2"/>
        <v>1</v>
      </c>
      <c r="AG39" s="7">
        <f t="shared" si="3"/>
        <v>23</v>
      </c>
      <c r="AH39" s="12">
        <f t="shared" si="4"/>
        <v>43.478260869565219</v>
      </c>
      <c r="AI39" s="127" t="str">
        <f t="shared" si="5"/>
        <v>No</v>
      </c>
      <c r="AJ39" s="7" t="str">
        <f t="shared" si="6"/>
        <v>Yes</v>
      </c>
      <c r="AK39" s="7" t="str">
        <f t="shared" si="7"/>
        <v>No</v>
      </c>
      <c r="AM39" s="41" t="s">
        <v>267</v>
      </c>
      <c r="AN39" s="93"/>
      <c r="AO39" s="95"/>
      <c r="AP39" s="33"/>
      <c r="AQ39" s="105">
        <v>170</v>
      </c>
      <c r="AR39" s="40" t="s">
        <v>6</v>
      </c>
      <c r="AS39" s="33">
        <v>33.917990519925389</v>
      </c>
      <c r="AT39" s="125">
        <f>IF(AN39&gt;0,AN39,AQ39)</f>
        <v>170</v>
      </c>
      <c r="AU39" s="31">
        <f>IF(AP39&gt;0,AP39,AS39)</f>
        <v>33.917990519925389</v>
      </c>
      <c r="AV39" s="7" t="str">
        <f>IF(AU39&gt;=$AU$243,"H","L")</f>
        <v>L</v>
      </c>
      <c r="AW39" s="7" t="s">
        <v>256</v>
      </c>
      <c r="AX39" s="7" t="str">
        <f t="shared" si="8"/>
        <v>2 Yes 1 No</v>
      </c>
    </row>
    <row r="40" spans="1:50">
      <c r="A40" s="59">
        <v>34</v>
      </c>
      <c r="B40" s="26" t="s">
        <v>42</v>
      </c>
      <c r="C40" s="63">
        <v>2.4722792607802875</v>
      </c>
      <c r="D40" s="67" t="s">
        <v>6</v>
      </c>
      <c r="E40" s="7" t="s">
        <v>8</v>
      </c>
      <c r="F40" s="7" t="s">
        <v>8</v>
      </c>
      <c r="G40" s="7" t="s">
        <v>8</v>
      </c>
      <c r="H40" s="7" t="s">
        <v>8</v>
      </c>
      <c r="I40" s="7" t="s">
        <v>8</v>
      </c>
      <c r="J40" s="7" t="s">
        <v>7</v>
      </c>
      <c r="K40" s="7" t="s">
        <v>8</v>
      </c>
      <c r="L40" s="7" t="s">
        <v>254</v>
      </c>
      <c r="M40" s="7" t="s">
        <v>8</v>
      </c>
      <c r="N40" s="7" t="s">
        <v>8</v>
      </c>
      <c r="O40" s="7" t="s">
        <v>8</v>
      </c>
      <c r="P40" s="7" t="s">
        <v>7</v>
      </c>
      <c r="R40" s="7" t="s">
        <v>8</v>
      </c>
      <c r="S40" s="7" t="s">
        <v>8</v>
      </c>
      <c r="T40" s="7" t="s">
        <v>8</v>
      </c>
      <c r="U40" s="7" t="s">
        <v>8</v>
      </c>
      <c r="V40" s="7" t="s">
        <v>8</v>
      </c>
      <c r="X40" s="7" t="s">
        <v>8</v>
      </c>
      <c r="Y40" s="7" t="s">
        <v>8</v>
      </c>
      <c r="Z40" s="7" t="s">
        <v>8</v>
      </c>
      <c r="AA40" s="7" t="s">
        <v>7</v>
      </c>
      <c r="AB40" s="7" t="s">
        <v>8</v>
      </c>
      <c r="AD40" s="7">
        <f t="shared" si="0"/>
        <v>18</v>
      </c>
      <c r="AE40" s="7">
        <f t="shared" si="1"/>
        <v>3</v>
      </c>
      <c r="AF40" s="7">
        <f t="shared" si="2"/>
        <v>3</v>
      </c>
      <c r="AG40" s="7">
        <f t="shared" si="3"/>
        <v>21</v>
      </c>
      <c r="AH40" s="12">
        <f t="shared" si="4"/>
        <v>85.714285714285708</v>
      </c>
      <c r="AI40" s="127" t="str">
        <f t="shared" si="5"/>
        <v>Yes</v>
      </c>
      <c r="AJ40" s="7" t="str">
        <f t="shared" si="6"/>
        <v>No</v>
      </c>
      <c r="AK40" s="7" t="str">
        <f t="shared" si="7"/>
        <v>No</v>
      </c>
      <c r="AM40" s="40" t="s">
        <v>268</v>
      </c>
      <c r="AN40" s="94">
        <v>76</v>
      </c>
      <c r="AO40" s="114" t="s">
        <v>6</v>
      </c>
      <c r="AP40" s="31">
        <v>39.473684210526315</v>
      </c>
      <c r="AQ40" s="103"/>
      <c r="AR40" s="95"/>
      <c r="AS40" s="31" t="s">
        <v>254</v>
      </c>
      <c r="AT40" s="125">
        <f>IF(AN40&gt;0,AN40,AQ40)</f>
        <v>76</v>
      </c>
      <c r="AU40" s="31">
        <f>IF(AP40&gt;0,AP40,AS40)</f>
        <v>39.473684210526315</v>
      </c>
      <c r="AV40" s="7" t="str">
        <f>IF(AU40&gt;=$AU$243,"H","L")</f>
        <v>L</v>
      </c>
      <c r="AW40" s="7" t="s">
        <v>256</v>
      </c>
      <c r="AX40" s="7" t="str">
        <f t="shared" si="8"/>
        <v>2 Yes 1 No</v>
      </c>
    </row>
    <row r="41" spans="1:50">
      <c r="A41" s="59">
        <v>35</v>
      </c>
      <c r="B41" s="26" t="s">
        <v>43</v>
      </c>
      <c r="C41" s="63">
        <v>10.989733059548255</v>
      </c>
      <c r="D41" s="67" t="s">
        <v>10</v>
      </c>
      <c r="E41" s="7" t="s">
        <v>8</v>
      </c>
      <c r="F41" s="7" t="s">
        <v>7</v>
      </c>
      <c r="G41" s="7" t="s">
        <v>8</v>
      </c>
      <c r="H41" s="7" t="s">
        <v>8</v>
      </c>
      <c r="I41" s="7" t="s">
        <v>8</v>
      </c>
      <c r="J41" s="7" t="s">
        <v>8</v>
      </c>
      <c r="K41" s="7" t="s">
        <v>8</v>
      </c>
      <c r="L41" s="7" t="s">
        <v>7</v>
      </c>
      <c r="M41" s="7" t="s">
        <v>7</v>
      </c>
      <c r="N41" s="7" t="s">
        <v>8</v>
      </c>
      <c r="O41" s="7" t="s">
        <v>8</v>
      </c>
      <c r="P41" s="7" t="s">
        <v>8</v>
      </c>
      <c r="Q41" s="7" t="s">
        <v>8</v>
      </c>
      <c r="R41" s="7" t="s">
        <v>7</v>
      </c>
      <c r="S41" s="7" t="s">
        <v>7</v>
      </c>
      <c r="T41" s="7" t="s">
        <v>8</v>
      </c>
      <c r="U41" s="7" t="s">
        <v>8</v>
      </c>
      <c r="V41" s="7" t="s">
        <v>8</v>
      </c>
      <c r="W41" s="7" t="s">
        <v>7</v>
      </c>
      <c r="X41" s="7" t="s">
        <v>7</v>
      </c>
      <c r="Y41" s="7" t="s">
        <v>8</v>
      </c>
      <c r="Z41" s="7" t="s">
        <v>8</v>
      </c>
      <c r="AA41" s="7" t="s">
        <v>8</v>
      </c>
      <c r="AB41" s="7" t="s">
        <v>8</v>
      </c>
      <c r="AD41" s="7">
        <f t="shared" si="0"/>
        <v>17</v>
      </c>
      <c r="AE41" s="7">
        <f t="shared" si="1"/>
        <v>7</v>
      </c>
      <c r="AF41" s="7">
        <f t="shared" si="2"/>
        <v>0</v>
      </c>
      <c r="AG41" s="7">
        <f t="shared" si="3"/>
        <v>24</v>
      </c>
      <c r="AH41" s="12">
        <f t="shared" si="4"/>
        <v>70.833333333333329</v>
      </c>
      <c r="AI41" s="127" t="str">
        <f t="shared" si="5"/>
        <v>Yes</v>
      </c>
      <c r="AJ41" s="7" t="str">
        <f t="shared" si="6"/>
        <v>No</v>
      </c>
      <c r="AK41" s="7" t="str">
        <f t="shared" si="7"/>
        <v>No</v>
      </c>
      <c r="AM41" s="40" t="s">
        <v>267</v>
      </c>
      <c r="AN41" s="93"/>
      <c r="AO41" s="96"/>
      <c r="AP41" s="31"/>
      <c r="AQ41" s="104">
        <v>170</v>
      </c>
      <c r="AR41" s="111" t="s">
        <v>10</v>
      </c>
      <c r="AS41" s="31">
        <v>45.791970219006309</v>
      </c>
      <c r="AT41" s="125">
        <f>IF(AN41&gt;0,AN41,AQ41)</f>
        <v>170</v>
      </c>
      <c r="AU41" s="31">
        <f>IF(AP41&gt;0,AP41,AS41)</f>
        <v>45.791970219006309</v>
      </c>
      <c r="AV41" s="7" t="str">
        <f>IF(AU41&gt;=$AU$243,"H","L")</f>
        <v>H</v>
      </c>
      <c r="AW41" s="7" t="s">
        <v>310</v>
      </c>
      <c r="AX41" s="7" t="str">
        <f t="shared" si="8"/>
        <v>BHN</v>
      </c>
    </row>
    <row r="42" spans="1:50">
      <c r="A42" s="59">
        <v>36</v>
      </c>
      <c r="B42" s="26" t="s">
        <v>44</v>
      </c>
      <c r="C42" s="63">
        <v>8.002737850787133</v>
      </c>
      <c r="D42" s="67" t="s">
        <v>10</v>
      </c>
      <c r="E42" s="7" t="s">
        <v>8</v>
      </c>
      <c r="F42" s="7" t="s">
        <v>7</v>
      </c>
      <c r="G42" s="7" t="s">
        <v>7</v>
      </c>
      <c r="H42" s="7" t="s">
        <v>7</v>
      </c>
      <c r="J42" s="7" t="s">
        <v>8</v>
      </c>
      <c r="K42" s="7" t="s">
        <v>8</v>
      </c>
      <c r="L42" s="7" t="s">
        <v>7</v>
      </c>
      <c r="M42" s="7" t="s">
        <v>7</v>
      </c>
      <c r="N42" s="7" t="s">
        <v>8</v>
      </c>
      <c r="O42" s="7" t="s">
        <v>8</v>
      </c>
      <c r="P42" s="7" t="s">
        <v>7</v>
      </c>
      <c r="Q42" s="7" t="s">
        <v>8</v>
      </c>
      <c r="R42" s="7" t="s">
        <v>8</v>
      </c>
      <c r="S42" s="7" t="s">
        <v>7</v>
      </c>
      <c r="T42" s="7" t="s">
        <v>8</v>
      </c>
      <c r="U42" s="7" t="s">
        <v>7</v>
      </c>
      <c r="V42" s="7" t="s">
        <v>8</v>
      </c>
      <c r="W42" s="7" t="s">
        <v>8</v>
      </c>
      <c r="X42" s="7" t="s">
        <v>8</v>
      </c>
      <c r="Y42" s="7" t="s">
        <v>7</v>
      </c>
      <c r="Z42" s="7" t="s">
        <v>8</v>
      </c>
      <c r="AA42" s="7" t="s">
        <v>8</v>
      </c>
      <c r="AB42" s="7" t="s">
        <v>8</v>
      </c>
      <c r="AD42" s="7">
        <f t="shared" si="0"/>
        <v>14</v>
      </c>
      <c r="AE42" s="7">
        <f t="shared" si="1"/>
        <v>9</v>
      </c>
      <c r="AF42" s="7">
        <f t="shared" si="2"/>
        <v>1</v>
      </c>
      <c r="AG42" s="7">
        <f t="shared" si="3"/>
        <v>23</v>
      </c>
      <c r="AH42" s="12">
        <f t="shared" si="4"/>
        <v>60.869565217391305</v>
      </c>
      <c r="AI42" s="127" t="str">
        <f t="shared" si="5"/>
        <v>Yes</v>
      </c>
      <c r="AJ42" s="7" t="str">
        <f t="shared" si="6"/>
        <v>No</v>
      </c>
      <c r="AK42" s="7" t="str">
        <f t="shared" si="7"/>
        <v>No</v>
      </c>
      <c r="AM42" s="40" t="s">
        <v>267</v>
      </c>
      <c r="AN42" s="93"/>
      <c r="AO42" s="95"/>
      <c r="AP42" s="31"/>
      <c r="AQ42" s="104">
        <v>133</v>
      </c>
      <c r="AR42" s="111" t="s">
        <v>10</v>
      </c>
      <c r="AS42" s="31">
        <v>59.907596706087872</v>
      </c>
      <c r="AT42" s="125">
        <f>IF(AN42&gt;0,AN42,AQ42)</f>
        <v>133</v>
      </c>
      <c r="AU42" s="31">
        <f>IF(AP42&gt;0,AP42,AS42)</f>
        <v>59.907596706087872</v>
      </c>
      <c r="AV42" s="7" t="str">
        <f>IF(AU42&gt;=$AU$243,"H","L")</f>
        <v>H</v>
      </c>
      <c r="AW42" s="7" t="s">
        <v>310</v>
      </c>
      <c r="AX42" s="7" t="str">
        <f t="shared" si="8"/>
        <v>BHN</v>
      </c>
    </row>
    <row r="43" spans="1:50">
      <c r="A43" s="59">
        <v>37</v>
      </c>
      <c r="B43" s="10" t="s">
        <v>45</v>
      </c>
      <c r="C43" s="63">
        <v>24.005475701574266</v>
      </c>
      <c r="D43" s="64" t="s">
        <v>6</v>
      </c>
      <c r="E43" s="7" t="s">
        <v>8</v>
      </c>
      <c r="F43" s="7" t="s">
        <v>7</v>
      </c>
      <c r="G43" s="7" t="s">
        <v>7</v>
      </c>
      <c r="H43" s="7" t="s">
        <v>7</v>
      </c>
      <c r="I43" s="7" t="s">
        <v>8</v>
      </c>
      <c r="J43" s="7" t="s">
        <v>8</v>
      </c>
      <c r="K43" s="7" t="s">
        <v>8</v>
      </c>
      <c r="L43" s="7" t="s">
        <v>7</v>
      </c>
      <c r="M43" s="7" t="s">
        <v>7</v>
      </c>
      <c r="N43" s="7" t="s">
        <v>8</v>
      </c>
      <c r="O43" s="7" t="s">
        <v>8</v>
      </c>
      <c r="P43" s="7" t="s">
        <v>7</v>
      </c>
      <c r="R43" s="7" t="s">
        <v>7</v>
      </c>
      <c r="S43" s="7" t="s">
        <v>8</v>
      </c>
      <c r="T43" s="7" t="s">
        <v>8</v>
      </c>
      <c r="U43" s="7" t="s">
        <v>7</v>
      </c>
      <c r="V43" s="7" t="s">
        <v>7</v>
      </c>
      <c r="W43" s="7" t="s">
        <v>7</v>
      </c>
      <c r="X43" s="7" t="s">
        <v>8</v>
      </c>
      <c r="Y43" s="7" t="s">
        <v>8</v>
      </c>
      <c r="Z43" s="7" t="s">
        <v>8</v>
      </c>
      <c r="AA43" s="7" t="s">
        <v>8</v>
      </c>
      <c r="AB43" s="7" t="s">
        <v>7</v>
      </c>
      <c r="AD43" s="7">
        <f t="shared" si="0"/>
        <v>12</v>
      </c>
      <c r="AE43" s="7">
        <f t="shared" si="1"/>
        <v>11</v>
      </c>
      <c r="AF43" s="7">
        <f t="shared" si="2"/>
        <v>1</v>
      </c>
      <c r="AG43" s="7">
        <f t="shared" si="3"/>
        <v>23</v>
      </c>
      <c r="AH43" s="12">
        <f t="shared" si="4"/>
        <v>52.173913043478258</v>
      </c>
      <c r="AI43" s="127" t="str">
        <f t="shared" si="5"/>
        <v>No</v>
      </c>
      <c r="AJ43" s="7" t="str">
        <f t="shared" si="6"/>
        <v>Yes</v>
      </c>
      <c r="AK43" s="7" t="str">
        <f t="shared" si="7"/>
        <v>No</v>
      </c>
      <c r="AM43" s="39"/>
      <c r="AN43" s="93"/>
      <c r="AO43" s="95"/>
      <c r="AP43" s="15"/>
      <c r="AQ43" s="101"/>
      <c r="AR43" s="39"/>
      <c r="AS43" s="15" t="s">
        <v>254</v>
      </c>
      <c r="AT43" s="15"/>
      <c r="AU43" s="31"/>
      <c r="AW43" s="7" t="s">
        <v>256</v>
      </c>
      <c r="AX43" s="7" t="str">
        <f t="shared" si="8"/>
        <v>2 Yes 1 No</v>
      </c>
    </row>
    <row r="44" spans="1:50">
      <c r="A44" s="59">
        <v>38</v>
      </c>
      <c r="B44" s="10" t="s">
        <v>46</v>
      </c>
      <c r="C44" s="63">
        <v>18.918548939082822</v>
      </c>
      <c r="D44" s="64" t="s">
        <v>6</v>
      </c>
      <c r="E44" s="7" t="s">
        <v>8</v>
      </c>
      <c r="F44" s="7" t="s">
        <v>7</v>
      </c>
      <c r="G44" s="7" t="s">
        <v>7</v>
      </c>
      <c r="H44" s="7" t="s">
        <v>7</v>
      </c>
      <c r="I44" s="7" t="s">
        <v>8</v>
      </c>
      <c r="J44" s="7" t="s">
        <v>8</v>
      </c>
      <c r="K44" s="7" t="s">
        <v>8</v>
      </c>
      <c r="L44" s="7" t="s">
        <v>7</v>
      </c>
      <c r="M44" s="7" t="s">
        <v>8</v>
      </c>
      <c r="N44" s="7" t="s">
        <v>8</v>
      </c>
      <c r="O44" s="7" t="s">
        <v>8</v>
      </c>
      <c r="P44" s="7" t="s">
        <v>7</v>
      </c>
      <c r="Q44" s="7" t="s">
        <v>7</v>
      </c>
      <c r="R44" s="7" t="s">
        <v>8</v>
      </c>
      <c r="S44" s="7" t="s">
        <v>8</v>
      </c>
      <c r="T44" s="7" t="s">
        <v>8</v>
      </c>
      <c r="U44" s="7" t="s">
        <v>8</v>
      </c>
      <c r="V44" s="7" t="s">
        <v>8</v>
      </c>
      <c r="W44" s="7" t="s">
        <v>7</v>
      </c>
      <c r="X44" s="7" t="s">
        <v>7</v>
      </c>
      <c r="Y44" s="7" t="s">
        <v>8</v>
      </c>
      <c r="Z44" s="7" t="s">
        <v>8</v>
      </c>
      <c r="AA44" s="7" t="s">
        <v>8</v>
      </c>
      <c r="AB44" s="7" t="s">
        <v>8</v>
      </c>
      <c r="AD44" s="7">
        <f t="shared" si="0"/>
        <v>16</v>
      </c>
      <c r="AE44" s="7">
        <f t="shared" si="1"/>
        <v>8</v>
      </c>
      <c r="AF44" s="7">
        <f t="shared" si="2"/>
        <v>0</v>
      </c>
      <c r="AG44" s="7">
        <f t="shared" si="3"/>
        <v>24</v>
      </c>
      <c r="AH44" s="12">
        <f t="shared" si="4"/>
        <v>66.666666666666671</v>
      </c>
      <c r="AI44" s="127" t="str">
        <f t="shared" si="5"/>
        <v>Yes</v>
      </c>
      <c r="AJ44" s="7" t="str">
        <f t="shared" si="6"/>
        <v>No</v>
      </c>
      <c r="AK44" s="7" t="str">
        <f t="shared" si="7"/>
        <v>No</v>
      </c>
      <c r="AM44" s="39"/>
      <c r="AN44" s="93"/>
      <c r="AO44" s="95"/>
      <c r="AP44" s="15"/>
      <c r="AQ44" s="101"/>
      <c r="AR44" s="39"/>
      <c r="AS44" s="15" t="s">
        <v>254</v>
      </c>
      <c r="AT44" s="15"/>
      <c r="AU44" s="31"/>
      <c r="AW44" s="7" t="s">
        <v>310</v>
      </c>
      <c r="AX44" s="7" t="str">
        <f t="shared" si="8"/>
        <v>BHN</v>
      </c>
    </row>
    <row r="45" spans="1:50">
      <c r="A45" s="59">
        <v>39</v>
      </c>
      <c r="B45" s="10" t="s">
        <v>47</v>
      </c>
      <c r="C45" s="63">
        <v>7.0362765229295006</v>
      </c>
      <c r="D45" s="64" t="s">
        <v>6</v>
      </c>
      <c r="E45" s="7" t="s">
        <v>8</v>
      </c>
      <c r="F45" s="7" t="s">
        <v>8</v>
      </c>
      <c r="G45" s="7" t="s">
        <v>8</v>
      </c>
      <c r="H45" s="7" t="s">
        <v>8</v>
      </c>
      <c r="I45" s="7" t="s">
        <v>7</v>
      </c>
      <c r="J45" s="7" t="s">
        <v>8</v>
      </c>
      <c r="K45" s="7" t="s">
        <v>7</v>
      </c>
      <c r="L45" s="7" t="s">
        <v>8</v>
      </c>
      <c r="M45" s="7" t="s">
        <v>8</v>
      </c>
      <c r="N45" s="7" t="s">
        <v>8</v>
      </c>
      <c r="O45" s="7" t="s">
        <v>8</v>
      </c>
      <c r="P45" s="7" t="s">
        <v>7</v>
      </c>
      <c r="Q45" s="7" t="s">
        <v>8</v>
      </c>
      <c r="R45" s="7" t="s">
        <v>7</v>
      </c>
      <c r="S45" s="7" t="s">
        <v>7</v>
      </c>
      <c r="T45" s="7" t="s">
        <v>8</v>
      </c>
      <c r="U45" s="7" t="s">
        <v>8</v>
      </c>
      <c r="V45" s="7" t="s">
        <v>8</v>
      </c>
      <c r="W45" s="7" t="s">
        <v>7</v>
      </c>
      <c r="X45" s="7" t="s">
        <v>7</v>
      </c>
      <c r="Y45" s="7" t="s">
        <v>7</v>
      </c>
      <c r="Z45" s="7" t="s">
        <v>7</v>
      </c>
      <c r="AA45" s="7" t="s">
        <v>8</v>
      </c>
      <c r="AB45" s="7" t="s">
        <v>8</v>
      </c>
      <c r="AD45" s="7">
        <f t="shared" si="0"/>
        <v>15</v>
      </c>
      <c r="AE45" s="7">
        <f t="shared" si="1"/>
        <v>9</v>
      </c>
      <c r="AF45" s="7">
        <f t="shared" si="2"/>
        <v>0</v>
      </c>
      <c r="AG45" s="7">
        <f t="shared" si="3"/>
        <v>24</v>
      </c>
      <c r="AH45" s="12">
        <f t="shared" si="4"/>
        <v>62.5</v>
      </c>
      <c r="AI45" s="127" t="str">
        <f t="shared" si="5"/>
        <v>Yes</v>
      </c>
      <c r="AJ45" s="7" t="str">
        <f t="shared" si="6"/>
        <v>No</v>
      </c>
      <c r="AK45" s="7" t="str">
        <f t="shared" si="7"/>
        <v>No</v>
      </c>
      <c r="AM45" s="39"/>
      <c r="AN45" s="93"/>
      <c r="AO45" s="95"/>
      <c r="AP45" s="15"/>
      <c r="AQ45" s="101"/>
      <c r="AR45" s="39"/>
      <c r="AS45" s="15" t="s">
        <v>254</v>
      </c>
      <c r="AT45" s="15"/>
      <c r="AU45" s="31"/>
      <c r="AW45" s="7" t="s">
        <v>310</v>
      </c>
      <c r="AX45" s="7" t="str">
        <f t="shared" si="8"/>
        <v>BHN</v>
      </c>
    </row>
    <row r="46" spans="1:50">
      <c r="A46" s="59">
        <v>40</v>
      </c>
      <c r="B46" s="10" t="s">
        <v>48</v>
      </c>
      <c r="C46" s="63">
        <v>15.58384668035592</v>
      </c>
      <c r="D46" s="64" t="s">
        <v>6</v>
      </c>
      <c r="E46" s="7" t="s">
        <v>8</v>
      </c>
      <c r="F46" s="7" t="s">
        <v>7</v>
      </c>
      <c r="G46" s="7" t="s">
        <v>8</v>
      </c>
      <c r="H46" s="7" t="s">
        <v>8</v>
      </c>
      <c r="I46" s="7" t="s">
        <v>8</v>
      </c>
      <c r="K46" s="7" t="s">
        <v>8</v>
      </c>
      <c r="L46" s="7" t="s">
        <v>254</v>
      </c>
      <c r="M46" s="7" t="s">
        <v>7</v>
      </c>
      <c r="P46" s="7" t="s">
        <v>8</v>
      </c>
      <c r="Q46" s="7" t="s">
        <v>7</v>
      </c>
      <c r="R46" s="7" t="s">
        <v>7</v>
      </c>
      <c r="S46" s="7" t="s">
        <v>7</v>
      </c>
      <c r="T46" s="7" t="s">
        <v>8</v>
      </c>
      <c r="V46" s="7" t="s">
        <v>8</v>
      </c>
      <c r="W46" s="7" t="s">
        <v>7</v>
      </c>
      <c r="X46" s="7" t="s">
        <v>8</v>
      </c>
      <c r="Y46" s="7" t="s">
        <v>8</v>
      </c>
      <c r="AA46" s="7" t="s">
        <v>7</v>
      </c>
      <c r="AB46" s="7" t="s">
        <v>8</v>
      </c>
      <c r="AD46" s="7">
        <f t="shared" si="0"/>
        <v>11</v>
      </c>
      <c r="AE46" s="7">
        <f t="shared" si="1"/>
        <v>7</v>
      </c>
      <c r="AF46" s="7">
        <f t="shared" si="2"/>
        <v>6</v>
      </c>
      <c r="AG46" s="7">
        <f t="shared" si="3"/>
        <v>18</v>
      </c>
      <c r="AH46" s="12">
        <f t="shared" si="4"/>
        <v>61.111111111111114</v>
      </c>
      <c r="AI46" s="127" t="str">
        <f t="shared" si="5"/>
        <v>No</v>
      </c>
      <c r="AJ46" s="7" t="str">
        <f t="shared" si="6"/>
        <v>Yes</v>
      </c>
      <c r="AK46" s="7" t="str">
        <f t="shared" si="7"/>
        <v>No</v>
      </c>
      <c r="AM46" s="39"/>
      <c r="AN46" s="93"/>
      <c r="AO46" s="95"/>
      <c r="AP46" s="15"/>
      <c r="AQ46" s="101"/>
      <c r="AR46" s="39"/>
      <c r="AS46" s="15" t="s">
        <v>254</v>
      </c>
      <c r="AT46" s="15"/>
      <c r="AU46" s="31"/>
      <c r="AW46" s="7" t="s">
        <v>256</v>
      </c>
      <c r="AX46" s="7" t="str">
        <f t="shared" si="8"/>
        <v>2 Yes 1 No</v>
      </c>
    </row>
    <row r="47" spans="1:50">
      <c r="A47" s="59">
        <v>41</v>
      </c>
      <c r="B47" s="26" t="s">
        <v>49</v>
      </c>
      <c r="C47" s="63">
        <v>6.0917180013689256</v>
      </c>
      <c r="D47" s="67" t="s">
        <v>6</v>
      </c>
      <c r="E47" s="7" t="s">
        <v>8</v>
      </c>
      <c r="F47" s="7" t="s">
        <v>8</v>
      </c>
      <c r="G47" s="7" t="s">
        <v>8</v>
      </c>
      <c r="H47" s="7" t="s">
        <v>7</v>
      </c>
      <c r="I47" s="7" t="s">
        <v>8</v>
      </c>
      <c r="K47" s="7" t="s">
        <v>8</v>
      </c>
      <c r="L47" s="7" t="s">
        <v>8</v>
      </c>
      <c r="M47" s="7" t="s">
        <v>7</v>
      </c>
      <c r="N47" s="7" t="s">
        <v>8</v>
      </c>
      <c r="O47" s="7" t="s">
        <v>8</v>
      </c>
      <c r="P47" s="7" t="s">
        <v>8</v>
      </c>
      <c r="Q47" s="7" t="s">
        <v>7</v>
      </c>
      <c r="R47" s="7" t="s">
        <v>7</v>
      </c>
      <c r="S47" s="7" t="s">
        <v>7</v>
      </c>
      <c r="T47" s="7" t="s">
        <v>8</v>
      </c>
      <c r="U47" s="7" t="s">
        <v>7</v>
      </c>
      <c r="V47" s="7" t="s">
        <v>8</v>
      </c>
      <c r="W47" s="7" t="s">
        <v>7</v>
      </c>
      <c r="X47" s="7" t="s">
        <v>8</v>
      </c>
      <c r="Y47" s="7" t="s">
        <v>8</v>
      </c>
      <c r="Z47" s="7" t="s">
        <v>8</v>
      </c>
      <c r="AA47" s="7" t="s">
        <v>8</v>
      </c>
      <c r="AB47" s="7" t="s">
        <v>8</v>
      </c>
      <c r="AD47" s="7">
        <f t="shared" si="0"/>
        <v>16</v>
      </c>
      <c r="AE47" s="7">
        <f t="shared" si="1"/>
        <v>7</v>
      </c>
      <c r="AF47" s="7">
        <f t="shared" si="2"/>
        <v>1</v>
      </c>
      <c r="AG47" s="7">
        <f t="shared" si="3"/>
        <v>23</v>
      </c>
      <c r="AH47" s="12">
        <f t="shared" si="4"/>
        <v>69.565217391304344</v>
      </c>
      <c r="AI47" s="127" t="str">
        <f t="shared" si="5"/>
        <v>Yes</v>
      </c>
      <c r="AJ47" s="7" t="str">
        <f t="shared" si="6"/>
        <v>No</v>
      </c>
      <c r="AK47" s="7" t="str">
        <f t="shared" si="7"/>
        <v>No</v>
      </c>
      <c r="AM47" s="40" t="s">
        <v>267</v>
      </c>
      <c r="AN47" s="93"/>
      <c r="AO47" s="95"/>
      <c r="AP47" s="31"/>
      <c r="AQ47" s="104">
        <v>112</v>
      </c>
      <c r="AR47" s="40" t="s">
        <v>6</v>
      </c>
      <c r="AS47" s="31">
        <v>45.488655588436558</v>
      </c>
      <c r="AT47" s="125">
        <f>IF(AN47&gt;0,AN47,AQ47)</f>
        <v>112</v>
      </c>
      <c r="AU47" s="31">
        <f>IF(AP47&gt;0,AP47,AS47)</f>
        <v>45.488655588436558</v>
      </c>
      <c r="AV47" s="7" t="str">
        <f>IF(AU47&gt;=$AU$243,"H","L")</f>
        <v>H</v>
      </c>
      <c r="AW47" s="7" t="s">
        <v>310</v>
      </c>
      <c r="AX47" s="7" t="str">
        <f t="shared" si="8"/>
        <v>BHN</v>
      </c>
    </row>
    <row r="48" spans="1:50">
      <c r="A48" s="59">
        <v>42</v>
      </c>
      <c r="B48" s="26" t="s">
        <v>50</v>
      </c>
      <c r="C48" s="63">
        <v>4.4626967830253248</v>
      </c>
      <c r="D48" s="67" t="s">
        <v>10</v>
      </c>
      <c r="E48" s="7" t="s">
        <v>8</v>
      </c>
      <c r="F48" s="7" t="s">
        <v>7</v>
      </c>
      <c r="G48" s="7" t="s">
        <v>7</v>
      </c>
      <c r="H48" s="7" t="s">
        <v>7</v>
      </c>
      <c r="I48" s="7" t="s">
        <v>8</v>
      </c>
      <c r="J48" s="7" t="s">
        <v>8</v>
      </c>
      <c r="K48" s="7" t="s">
        <v>8</v>
      </c>
      <c r="L48" s="7" t="s">
        <v>8</v>
      </c>
      <c r="M48" s="7" t="s">
        <v>7</v>
      </c>
      <c r="N48" s="7" t="s">
        <v>8</v>
      </c>
      <c r="O48" s="7" t="s">
        <v>8</v>
      </c>
      <c r="P48" s="7" t="s">
        <v>8</v>
      </c>
      <c r="Q48" s="7" t="s">
        <v>8</v>
      </c>
      <c r="R48" s="7" t="s">
        <v>7</v>
      </c>
      <c r="S48" s="7" t="s">
        <v>7</v>
      </c>
      <c r="T48" s="7" t="s">
        <v>8</v>
      </c>
      <c r="U48" s="7" t="s">
        <v>7</v>
      </c>
      <c r="V48" s="7" t="s">
        <v>8</v>
      </c>
      <c r="W48" s="7" t="s">
        <v>8</v>
      </c>
      <c r="X48" s="7" t="s">
        <v>8</v>
      </c>
      <c r="Y48" s="7" t="s">
        <v>7</v>
      </c>
      <c r="Z48" s="7" t="s">
        <v>7</v>
      </c>
      <c r="AA48" s="7" t="s">
        <v>8</v>
      </c>
      <c r="AB48" s="7" t="s">
        <v>8</v>
      </c>
      <c r="AD48" s="7">
        <f t="shared" si="0"/>
        <v>15</v>
      </c>
      <c r="AE48" s="7">
        <f t="shared" si="1"/>
        <v>9</v>
      </c>
      <c r="AF48" s="7">
        <f t="shared" si="2"/>
        <v>0</v>
      </c>
      <c r="AG48" s="7">
        <f t="shared" si="3"/>
        <v>24</v>
      </c>
      <c r="AH48" s="12">
        <f t="shared" si="4"/>
        <v>62.5</v>
      </c>
      <c r="AI48" s="127" t="str">
        <f t="shared" si="5"/>
        <v>Yes</v>
      </c>
      <c r="AJ48" s="7" t="str">
        <f t="shared" si="6"/>
        <v>No</v>
      </c>
      <c r="AK48" s="7" t="str">
        <f t="shared" si="7"/>
        <v>No</v>
      </c>
      <c r="AM48" s="40" t="s">
        <v>267</v>
      </c>
      <c r="AN48" s="95"/>
      <c r="AO48" s="95"/>
      <c r="AP48" s="34"/>
      <c r="AQ48" s="40">
        <v>109</v>
      </c>
      <c r="AR48" s="111" t="s">
        <v>10</v>
      </c>
      <c r="AS48" s="31">
        <v>34.654434173446923</v>
      </c>
      <c r="AT48" s="125">
        <f>IF(AN48&gt;0,AN48,AQ48)</f>
        <v>109</v>
      </c>
      <c r="AU48" s="31">
        <f>IF(AP48&gt;0,AP48,AS48)</f>
        <v>34.654434173446923</v>
      </c>
      <c r="AV48" s="7" t="str">
        <f>IF(AU48&gt;=$AU$243,"H","L")</f>
        <v>L</v>
      </c>
      <c r="AW48" s="7" t="s">
        <v>310</v>
      </c>
      <c r="AX48" s="7" t="str">
        <f t="shared" si="8"/>
        <v>BHN</v>
      </c>
    </row>
    <row r="49" spans="1:50">
      <c r="A49" s="59">
        <v>43</v>
      </c>
      <c r="B49" s="26" t="s">
        <v>51</v>
      </c>
      <c r="C49" s="63">
        <v>3.0335386721423681</v>
      </c>
      <c r="D49" s="67" t="s">
        <v>6</v>
      </c>
      <c r="E49" s="7" t="s">
        <v>8</v>
      </c>
      <c r="F49" s="7" t="s">
        <v>8</v>
      </c>
      <c r="G49" s="7" t="s">
        <v>7</v>
      </c>
      <c r="H49" s="7" t="s">
        <v>7</v>
      </c>
      <c r="I49" s="7" t="s">
        <v>8</v>
      </c>
      <c r="J49" s="7" t="s">
        <v>8</v>
      </c>
      <c r="K49" s="7" t="s">
        <v>8</v>
      </c>
      <c r="L49" s="7" t="s">
        <v>7</v>
      </c>
      <c r="M49" s="7" t="s">
        <v>7</v>
      </c>
      <c r="N49" s="7" t="s">
        <v>8</v>
      </c>
      <c r="O49" s="7" t="s">
        <v>8</v>
      </c>
      <c r="P49" s="7" t="s">
        <v>7</v>
      </c>
      <c r="Q49" s="7" t="s">
        <v>8</v>
      </c>
      <c r="R49" s="7" t="s">
        <v>8</v>
      </c>
      <c r="S49" s="7" t="s">
        <v>7</v>
      </c>
      <c r="T49" s="7" t="s">
        <v>8</v>
      </c>
      <c r="U49" s="7" t="s">
        <v>7</v>
      </c>
      <c r="V49" s="7" t="s">
        <v>8</v>
      </c>
      <c r="W49" s="7" t="s">
        <v>7</v>
      </c>
      <c r="X49" s="7" t="s">
        <v>7</v>
      </c>
      <c r="Y49" s="7" t="s">
        <v>8</v>
      </c>
      <c r="Z49" s="7" t="s">
        <v>8</v>
      </c>
      <c r="AA49" s="7" t="s">
        <v>8</v>
      </c>
      <c r="AB49" s="7" t="s">
        <v>7</v>
      </c>
      <c r="AD49" s="7">
        <f t="shared" si="0"/>
        <v>14</v>
      </c>
      <c r="AE49" s="7">
        <f t="shared" si="1"/>
        <v>10</v>
      </c>
      <c r="AF49" s="7">
        <f t="shared" si="2"/>
        <v>0</v>
      </c>
      <c r="AG49" s="7">
        <f t="shared" si="3"/>
        <v>24</v>
      </c>
      <c r="AH49" s="12">
        <f t="shared" si="4"/>
        <v>58.333333333333336</v>
      </c>
      <c r="AI49" s="127" t="str">
        <f t="shared" si="5"/>
        <v>Yes</v>
      </c>
      <c r="AJ49" s="7" t="str">
        <f t="shared" si="6"/>
        <v>No</v>
      </c>
      <c r="AK49" s="7" t="str">
        <f t="shared" si="7"/>
        <v>No</v>
      </c>
      <c r="AM49" s="40" t="s">
        <v>268</v>
      </c>
      <c r="AN49" s="94">
        <v>73</v>
      </c>
      <c r="AO49" s="114" t="s">
        <v>6</v>
      </c>
      <c r="AP49" s="31">
        <v>46.575342465753423</v>
      </c>
      <c r="AQ49" s="103"/>
      <c r="AR49" s="95"/>
      <c r="AS49" s="31" t="s">
        <v>254</v>
      </c>
      <c r="AT49" s="125">
        <f>IF(AN49&gt;0,AN49,AQ49)</f>
        <v>73</v>
      </c>
      <c r="AU49" s="31">
        <f>IF(AP49&gt;0,AP49,AS49)</f>
        <v>46.575342465753423</v>
      </c>
      <c r="AV49" s="7" t="str">
        <f>IF(AU49&gt;=$AU$243,"H","L")</f>
        <v>H</v>
      </c>
      <c r="AW49" s="7" t="s">
        <v>310</v>
      </c>
      <c r="AX49" s="7" t="str">
        <f t="shared" si="8"/>
        <v>BHN</v>
      </c>
    </row>
    <row r="50" spans="1:50">
      <c r="A50" s="59">
        <v>44</v>
      </c>
      <c r="B50" s="26" t="s">
        <v>52</v>
      </c>
      <c r="C50" s="63">
        <v>3.0061601642710474</v>
      </c>
      <c r="D50" s="67" t="s">
        <v>10</v>
      </c>
      <c r="E50" s="7" t="s">
        <v>8</v>
      </c>
      <c r="F50" s="7" t="s">
        <v>8</v>
      </c>
      <c r="G50" s="7" t="s">
        <v>7</v>
      </c>
      <c r="H50" s="7" t="s">
        <v>7</v>
      </c>
      <c r="I50" s="7" t="s">
        <v>8</v>
      </c>
      <c r="J50" s="7" t="s">
        <v>7</v>
      </c>
      <c r="K50" s="7" t="s">
        <v>8</v>
      </c>
      <c r="L50" s="7" t="s">
        <v>8</v>
      </c>
      <c r="M50" s="7" t="s">
        <v>7</v>
      </c>
      <c r="N50" s="7" t="s">
        <v>8</v>
      </c>
      <c r="O50" s="7" t="s">
        <v>8</v>
      </c>
      <c r="P50" s="7" t="s">
        <v>7</v>
      </c>
      <c r="Q50" s="7" t="s">
        <v>8</v>
      </c>
      <c r="R50" s="7" t="s">
        <v>7</v>
      </c>
      <c r="S50" s="7" t="s">
        <v>7</v>
      </c>
      <c r="U50" s="7" t="s">
        <v>7</v>
      </c>
      <c r="W50" s="7" t="s">
        <v>8</v>
      </c>
      <c r="X50" s="7" t="s">
        <v>7</v>
      </c>
      <c r="Y50" s="7" t="s">
        <v>7</v>
      </c>
      <c r="Z50" s="7" t="s">
        <v>7</v>
      </c>
      <c r="AA50" s="7" t="s">
        <v>8</v>
      </c>
      <c r="AB50" s="7" t="s">
        <v>7</v>
      </c>
      <c r="AD50" s="7">
        <f t="shared" si="0"/>
        <v>10</v>
      </c>
      <c r="AE50" s="7">
        <f t="shared" si="1"/>
        <v>12</v>
      </c>
      <c r="AF50" s="7">
        <f t="shared" si="2"/>
        <v>2</v>
      </c>
      <c r="AG50" s="7">
        <f t="shared" si="3"/>
        <v>22</v>
      </c>
      <c r="AH50" s="12">
        <f t="shared" si="4"/>
        <v>45.454545454545453</v>
      </c>
      <c r="AI50" s="127" t="str">
        <f t="shared" si="5"/>
        <v>No</v>
      </c>
      <c r="AJ50" s="7" t="str">
        <f t="shared" si="6"/>
        <v>Yes</v>
      </c>
      <c r="AK50" s="7" t="str">
        <f t="shared" si="7"/>
        <v>No</v>
      </c>
      <c r="AM50" s="40" t="s">
        <v>268</v>
      </c>
      <c r="AN50" s="94">
        <v>73</v>
      </c>
      <c r="AO50" s="95" t="s">
        <v>10</v>
      </c>
      <c r="AP50" s="31">
        <v>54.794520547945204</v>
      </c>
      <c r="AQ50" s="103"/>
      <c r="AR50" s="95"/>
      <c r="AS50" s="31" t="s">
        <v>254</v>
      </c>
      <c r="AT50" s="125">
        <f>IF(AN50&gt;0,AN50,AQ50)</f>
        <v>73</v>
      </c>
      <c r="AU50" s="31">
        <f>IF(AP50&gt;0,AP50,AS50)</f>
        <v>54.794520547945204</v>
      </c>
      <c r="AV50" s="7" t="str">
        <f>IF(AU50&gt;=$AU$243,"H","L")</f>
        <v>H</v>
      </c>
      <c r="AW50" s="7" t="s">
        <v>257</v>
      </c>
      <c r="AX50" s="7" t="str">
        <f t="shared" si="8"/>
        <v>2 Yes</v>
      </c>
    </row>
    <row r="51" spans="1:50" s="11" customFormat="1">
      <c r="A51" s="130">
        <v>45</v>
      </c>
      <c r="B51" s="131" t="s">
        <v>53</v>
      </c>
      <c r="C51" s="132">
        <v>2.6146475017111568</v>
      </c>
      <c r="D51" s="133" t="s">
        <v>6</v>
      </c>
      <c r="E51" s="134" t="s">
        <v>7</v>
      </c>
      <c r="F51" s="134" t="s">
        <v>8</v>
      </c>
      <c r="G51" s="134" t="s">
        <v>7</v>
      </c>
      <c r="H51" s="134" t="s">
        <v>7</v>
      </c>
      <c r="I51" s="134" t="s">
        <v>8</v>
      </c>
      <c r="J51" s="134" t="s">
        <v>7</v>
      </c>
      <c r="K51" s="134"/>
      <c r="L51" s="134" t="s">
        <v>8</v>
      </c>
      <c r="M51" s="134" t="s">
        <v>7</v>
      </c>
      <c r="N51" s="134"/>
      <c r="O51" s="134"/>
      <c r="P51" s="134" t="s">
        <v>7</v>
      </c>
      <c r="Q51" s="134" t="s">
        <v>7</v>
      </c>
      <c r="R51" s="134" t="s">
        <v>7</v>
      </c>
      <c r="S51" s="134"/>
      <c r="T51" s="134" t="s">
        <v>8</v>
      </c>
      <c r="U51" s="134" t="s">
        <v>7</v>
      </c>
      <c r="V51" s="134"/>
      <c r="W51" s="134"/>
      <c r="X51" s="134"/>
      <c r="Y51" s="134" t="s">
        <v>7</v>
      </c>
      <c r="Z51" s="134" t="s">
        <v>7</v>
      </c>
      <c r="AA51" s="134"/>
      <c r="AB51" s="134" t="s">
        <v>8</v>
      </c>
      <c r="AC51" s="134"/>
      <c r="AD51" s="134">
        <f t="shared" si="0"/>
        <v>5</v>
      </c>
      <c r="AE51" s="134">
        <f t="shared" si="1"/>
        <v>11</v>
      </c>
      <c r="AF51" s="134">
        <f t="shared" si="2"/>
        <v>8</v>
      </c>
      <c r="AG51" s="134">
        <f t="shared" si="3"/>
        <v>16</v>
      </c>
      <c r="AH51" s="135">
        <f t="shared" si="4"/>
        <v>31.25</v>
      </c>
      <c r="AI51" s="136" t="str">
        <f t="shared" si="5"/>
        <v/>
      </c>
      <c r="AJ51" s="134" t="str">
        <f t="shared" si="6"/>
        <v/>
      </c>
      <c r="AK51" s="134" t="str">
        <f t="shared" si="7"/>
        <v/>
      </c>
      <c r="AL51" s="134"/>
      <c r="AM51" s="137"/>
      <c r="AN51" s="138"/>
      <c r="AO51" s="139"/>
      <c r="AP51" s="140"/>
      <c r="AQ51" s="141"/>
      <c r="AR51" s="137"/>
      <c r="AS51" s="140" t="s">
        <v>254</v>
      </c>
      <c r="AT51" s="140"/>
      <c r="AU51" s="142"/>
      <c r="AV51" s="134"/>
      <c r="AW51" s="134" t="s">
        <v>301</v>
      </c>
      <c r="AX51" s="134" t="str">
        <f t="shared" si="8"/>
        <v>1 No</v>
      </c>
    </row>
    <row r="52" spans="1:50">
      <c r="A52" s="59">
        <v>46</v>
      </c>
      <c r="B52" s="10" t="s">
        <v>54</v>
      </c>
      <c r="C52" s="63">
        <v>13.656399726214921</v>
      </c>
      <c r="D52" s="64" t="s">
        <v>6</v>
      </c>
      <c r="E52" s="7" t="s">
        <v>7</v>
      </c>
      <c r="F52" s="7" t="s">
        <v>7</v>
      </c>
      <c r="G52" s="7" t="s">
        <v>7</v>
      </c>
      <c r="H52" s="7" t="s">
        <v>7</v>
      </c>
      <c r="J52" s="7" t="s">
        <v>8</v>
      </c>
      <c r="L52" s="7" t="s">
        <v>7</v>
      </c>
      <c r="M52" s="7" t="s">
        <v>7</v>
      </c>
      <c r="N52" s="7" t="s">
        <v>8</v>
      </c>
      <c r="O52" s="7" t="s">
        <v>8</v>
      </c>
      <c r="P52" s="7" t="s">
        <v>7</v>
      </c>
      <c r="R52" s="7" t="s">
        <v>8</v>
      </c>
      <c r="S52" s="7" t="s">
        <v>8</v>
      </c>
      <c r="T52" s="7" t="s">
        <v>7</v>
      </c>
      <c r="V52" s="7" t="s">
        <v>7</v>
      </c>
      <c r="W52" s="7" t="s">
        <v>8</v>
      </c>
      <c r="X52" s="7" t="s">
        <v>7</v>
      </c>
      <c r="Y52" s="7" t="s">
        <v>7</v>
      </c>
      <c r="Z52" s="7" t="s">
        <v>7</v>
      </c>
      <c r="AA52" s="7" t="s">
        <v>7</v>
      </c>
      <c r="AB52" s="7" t="s">
        <v>8</v>
      </c>
      <c r="AD52" s="7">
        <f t="shared" si="0"/>
        <v>7</v>
      </c>
      <c r="AE52" s="7">
        <f t="shared" si="1"/>
        <v>13</v>
      </c>
      <c r="AF52" s="7">
        <f t="shared" si="2"/>
        <v>4</v>
      </c>
      <c r="AG52" s="7">
        <f t="shared" si="3"/>
        <v>20</v>
      </c>
      <c r="AH52" s="12">
        <f t="shared" si="4"/>
        <v>35</v>
      </c>
      <c r="AI52" s="127" t="str">
        <f t="shared" si="5"/>
        <v>No</v>
      </c>
      <c r="AJ52" s="7" t="str">
        <f t="shared" si="6"/>
        <v>Yes</v>
      </c>
      <c r="AK52" s="7" t="str">
        <f t="shared" si="7"/>
        <v>No</v>
      </c>
      <c r="AM52" s="39"/>
      <c r="AN52" s="93"/>
      <c r="AO52" s="95"/>
      <c r="AP52" s="15"/>
      <c r="AQ52" s="101"/>
      <c r="AR52" s="39"/>
      <c r="AS52" s="15" t="s">
        <v>254</v>
      </c>
      <c r="AT52" s="15"/>
      <c r="AU52" s="31"/>
      <c r="AW52" s="7" t="s">
        <v>309</v>
      </c>
      <c r="AX52" s="7" t="str">
        <f t="shared" si="8"/>
        <v>non-BHN</v>
      </c>
    </row>
    <row r="53" spans="1:50">
      <c r="A53" s="59">
        <v>47</v>
      </c>
      <c r="B53" s="26" t="s">
        <v>55</v>
      </c>
      <c r="C53" s="63">
        <v>9.982203969883642</v>
      </c>
      <c r="D53" s="67" t="s">
        <v>10</v>
      </c>
      <c r="E53" s="7" t="s">
        <v>8</v>
      </c>
      <c r="F53" s="7" t="s">
        <v>8</v>
      </c>
      <c r="G53" s="7" t="s">
        <v>8</v>
      </c>
      <c r="H53" s="7" t="s">
        <v>8</v>
      </c>
      <c r="I53" s="7" t="s">
        <v>8</v>
      </c>
      <c r="L53" s="7" t="s">
        <v>8</v>
      </c>
      <c r="M53" s="7" t="s">
        <v>7</v>
      </c>
      <c r="N53" s="7" t="s">
        <v>8</v>
      </c>
      <c r="O53" s="7" t="s">
        <v>8</v>
      </c>
      <c r="P53" s="7" t="s">
        <v>7</v>
      </c>
      <c r="R53" s="7" t="s">
        <v>8</v>
      </c>
      <c r="S53" s="7" t="s">
        <v>8</v>
      </c>
      <c r="T53" s="7" t="s">
        <v>8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8</v>
      </c>
      <c r="Z53" s="7" t="s">
        <v>7</v>
      </c>
      <c r="AA53" s="7" t="s">
        <v>7</v>
      </c>
      <c r="AB53" s="7" t="s">
        <v>8</v>
      </c>
      <c r="AD53" s="7">
        <f t="shared" si="0"/>
        <v>13</v>
      </c>
      <c r="AE53" s="7">
        <f t="shared" si="1"/>
        <v>8</v>
      </c>
      <c r="AF53" s="7">
        <f t="shared" si="2"/>
        <v>3</v>
      </c>
      <c r="AG53" s="7">
        <f t="shared" si="3"/>
        <v>21</v>
      </c>
      <c r="AH53" s="12">
        <f t="shared" si="4"/>
        <v>61.904761904761905</v>
      </c>
      <c r="AI53" s="127" t="str">
        <f t="shared" si="5"/>
        <v>Yes</v>
      </c>
      <c r="AJ53" s="7" t="str">
        <f t="shared" si="6"/>
        <v>No</v>
      </c>
      <c r="AK53" s="7" t="str">
        <f t="shared" si="7"/>
        <v>No</v>
      </c>
      <c r="AM53" s="40" t="s">
        <v>267</v>
      </c>
      <c r="AN53" s="93"/>
      <c r="AO53" s="95"/>
      <c r="AP53" s="31"/>
      <c r="AQ53" s="104">
        <v>156</v>
      </c>
      <c r="AR53" s="111" t="s">
        <v>10</v>
      </c>
      <c r="AS53" s="31">
        <v>40.296196695808426</v>
      </c>
      <c r="AT53" s="125">
        <f>IF(AN53&gt;0,AN53,AQ53)</f>
        <v>156</v>
      </c>
      <c r="AU53" s="31">
        <f>IF(AP53&gt;0,AP53,AS53)</f>
        <v>40.296196695808426</v>
      </c>
      <c r="AV53" s="7" t="str">
        <f>IF(AU53&gt;=$AU$243,"H","L")</f>
        <v>L</v>
      </c>
      <c r="AW53" s="7" t="s">
        <v>255</v>
      </c>
      <c r="AX53" s="7" t="str">
        <f t="shared" si="8"/>
        <v>non-BHN</v>
      </c>
    </row>
    <row r="54" spans="1:50">
      <c r="A54" s="59">
        <v>48</v>
      </c>
      <c r="B54" s="10" t="s">
        <v>56</v>
      </c>
      <c r="C54" s="63">
        <v>4.1779603011635862</v>
      </c>
      <c r="D54" s="64" t="s">
        <v>6</v>
      </c>
      <c r="E54" s="7" t="s">
        <v>8</v>
      </c>
      <c r="F54" s="7" t="s">
        <v>8</v>
      </c>
      <c r="G54" s="7" t="s">
        <v>7</v>
      </c>
      <c r="H54" s="7" t="s">
        <v>7</v>
      </c>
      <c r="L54" s="7" t="s">
        <v>8</v>
      </c>
      <c r="N54" s="7" t="s">
        <v>8</v>
      </c>
      <c r="O54" s="7" t="s">
        <v>8</v>
      </c>
      <c r="P54" s="7" t="s">
        <v>7</v>
      </c>
      <c r="Q54" s="7" t="s">
        <v>8</v>
      </c>
      <c r="R54" s="7" t="s">
        <v>8</v>
      </c>
      <c r="S54" s="7" t="s">
        <v>7</v>
      </c>
      <c r="T54" s="7" t="s">
        <v>8</v>
      </c>
      <c r="U54" s="7" t="s">
        <v>7</v>
      </c>
      <c r="V54" s="7" t="s">
        <v>8</v>
      </c>
      <c r="W54" s="7" t="s">
        <v>8</v>
      </c>
      <c r="X54" s="7" t="s">
        <v>7</v>
      </c>
      <c r="Y54" s="7" t="s">
        <v>8</v>
      </c>
      <c r="Z54" s="7" t="s">
        <v>8</v>
      </c>
      <c r="AA54" s="7" t="s">
        <v>8</v>
      </c>
      <c r="AB54" s="7" t="s">
        <v>7</v>
      </c>
      <c r="AD54" s="7">
        <f t="shared" si="0"/>
        <v>13</v>
      </c>
      <c r="AE54" s="7">
        <f t="shared" si="1"/>
        <v>7</v>
      </c>
      <c r="AF54" s="7">
        <f t="shared" si="2"/>
        <v>4</v>
      </c>
      <c r="AG54" s="7">
        <f t="shared" si="3"/>
        <v>20</v>
      </c>
      <c r="AH54" s="12">
        <f t="shared" si="4"/>
        <v>65</v>
      </c>
      <c r="AI54" s="127" t="str">
        <f t="shared" si="5"/>
        <v>Yes</v>
      </c>
      <c r="AJ54" s="7" t="str">
        <f t="shared" si="6"/>
        <v>No</v>
      </c>
      <c r="AK54" s="7" t="str">
        <f t="shared" si="7"/>
        <v>No</v>
      </c>
      <c r="AM54" s="39"/>
      <c r="AN54" s="93"/>
      <c r="AO54" s="95"/>
      <c r="AP54" s="15"/>
      <c r="AQ54" s="101"/>
      <c r="AR54" s="39"/>
      <c r="AS54" s="15" t="s">
        <v>254</v>
      </c>
      <c r="AT54" s="15"/>
      <c r="AU54" s="31"/>
      <c r="AW54" s="7" t="s">
        <v>310</v>
      </c>
      <c r="AX54" s="7" t="str">
        <f t="shared" si="8"/>
        <v>BHN</v>
      </c>
    </row>
    <row r="55" spans="1:50">
      <c r="A55" s="59">
        <v>49</v>
      </c>
      <c r="B55" s="10" t="s">
        <v>57</v>
      </c>
      <c r="C55" s="63">
        <v>5.7686516084873372</v>
      </c>
      <c r="D55" s="64" t="s">
        <v>6</v>
      </c>
      <c r="E55" s="7" t="s">
        <v>8</v>
      </c>
      <c r="F55" s="7" t="s">
        <v>8</v>
      </c>
      <c r="G55" s="7" t="s">
        <v>7</v>
      </c>
      <c r="H55" s="7" t="s">
        <v>8</v>
      </c>
      <c r="I55" s="7" t="s">
        <v>7</v>
      </c>
      <c r="J55" s="7" t="s">
        <v>7</v>
      </c>
      <c r="K55" s="7" t="s">
        <v>7</v>
      </c>
      <c r="L55" s="7" t="s">
        <v>7</v>
      </c>
      <c r="M55" s="7" t="s">
        <v>7</v>
      </c>
      <c r="N55" s="7" t="s">
        <v>8</v>
      </c>
      <c r="O55" s="7" t="s">
        <v>8</v>
      </c>
      <c r="P55" s="7" t="s">
        <v>7</v>
      </c>
      <c r="Q55" s="7" t="s">
        <v>7</v>
      </c>
      <c r="R55" s="7" t="s">
        <v>8</v>
      </c>
      <c r="T55" s="7" t="s">
        <v>8</v>
      </c>
      <c r="U55" s="7" t="s">
        <v>7</v>
      </c>
      <c r="V55" s="7" t="s">
        <v>8</v>
      </c>
      <c r="W55" s="7" t="s">
        <v>7</v>
      </c>
      <c r="X55" s="7" t="s">
        <v>7</v>
      </c>
      <c r="Y55" s="7" t="s">
        <v>7</v>
      </c>
      <c r="Z55" s="7" t="s">
        <v>8</v>
      </c>
      <c r="AB55" s="7" t="s">
        <v>7</v>
      </c>
      <c r="AD55" s="7">
        <f t="shared" si="0"/>
        <v>9</v>
      </c>
      <c r="AE55" s="7">
        <f t="shared" si="1"/>
        <v>13</v>
      </c>
      <c r="AF55" s="7">
        <f t="shared" si="2"/>
        <v>2</v>
      </c>
      <c r="AG55" s="7">
        <f t="shared" si="3"/>
        <v>22</v>
      </c>
      <c r="AH55" s="12">
        <f t="shared" si="4"/>
        <v>40.909090909090907</v>
      </c>
      <c r="AI55" s="127" t="str">
        <f t="shared" si="5"/>
        <v>No</v>
      </c>
      <c r="AJ55" s="7" t="str">
        <f t="shared" si="6"/>
        <v>Yes</v>
      </c>
      <c r="AK55" s="7" t="str">
        <f t="shared" si="7"/>
        <v>No</v>
      </c>
      <c r="AM55" s="39"/>
      <c r="AN55" s="93"/>
      <c r="AO55" s="95"/>
      <c r="AP55" s="15"/>
      <c r="AQ55" s="101"/>
      <c r="AR55" s="39"/>
      <c r="AS55" s="15" t="s">
        <v>254</v>
      </c>
      <c r="AT55" s="15"/>
      <c r="AU55" s="31"/>
      <c r="AW55" s="7" t="s">
        <v>257</v>
      </c>
      <c r="AX55" s="7" t="str">
        <f t="shared" si="8"/>
        <v>2 Yes</v>
      </c>
    </row>
    <row r="56" spans="1:50">
      <c r="A56" s="59">
        <v>50</v>
      </c>
      <c r="B56" s="26" t="s">
        <v>58</v>
      </c>
      <c r="C56" s="63">
        <v>9.9767282683093779</v>
      </c>
      <c r="D56" s="67" t="s">
        <v>10</v>
      </c>
      <c r="E56" s="7" t="s">
        <v>8</v>
      </c>
      <c r="F56" s="7" t="s">
        <v>8</v>
      </c>
      <c r="G56" s="7" t="s">
        <v>8</v>
      </c>
      <c r="H56" s="7" t="s">
        <v>8</v>
      </c>
      <c r="I56" s="7" t="s">
        <v>8</v>
      </c>
      <c r="J56" s="7" t="s">
        <v>8</v>
      </c>
      <c r="K56" s="7" t="s">
        <v>8</v>
      </c>
      <c r="L56" s="7" t="s">
        <v>8</v>
      </c>
      <c r="M56" s="7" t="s">
        <v>7</v>
      </c>
      <c r="N56" s="7" t="s">
        <v>8</v>
      </c>
      <c r="O56" s="7" t="s">
        <v>8</v>
      </c>
      <c r="P56" s="7" t="s">
        <v>7</v>
      </c>
      <c r="Q56" s="7" t="s">
        <v>7</v>
      </c>
      <c r="R56" s="7" t="s">
        <v>8</v>
      </c>
      <c r="S56" s="7" t="s">
        <v>8</v>
      </c>
      <c r="T56" s="7" t="s">
        <v>8</v>
      </c>
      <c r="V56" s="7" t="s">
        <v>8</v>
      </c>
      <c r="W56" s="7" t="s">
        <v>8</v>
      </c>
      <c r="X56" s="7" t="s">
        <v>7</v>
      </c>
      <c r="Y56" s="7" t="s">
        <v>8</v>
      </c>
      <c r="Z56" s="7" t="s">
        <v>8</v>
      </c>
      <c r="AA56" s="7" t="s">
        <v>8</v>
      </c>
      <c r="AB56" s="7" t="s">
        <v>8</v>
      </c>
      <c r="AD56" s="7">
        <f t="shared" si="0"/>
        <v>19</v>
      </c>
      <c r="AE56" s="7">
        <f t="shared" si="1"/>
        <v>4</v>
      </c>
      <c r="AF56" s="7">
        <f t="shared" si="2"/>
        <v>1</v>
      </c>
      <c r="AG56" s="7">
        <f t="shared" si="3"/>
        <v>23</v>
      </c>
      <c r="AH56" s="12">
        <f t="shared" si="4"/>
        <v>82.608695652173907</v>
      </c>
      <c r="AI56" s="127" t="str">
        <f t="shared" si="5"/>
        <v>Yes</v>
      </c>
      <c r="AJ56" s="7" t="str">
        <f t="shared" si="6"/>
        <v>No</v>
      </c>
      <c r="AK56" s="7" t="str">
        <f t="shared" si="7"/>
        <v>No</v>
      </c>
      <c r="AM56" s="41" t="s">
        <v>267</v>
      </c>
      <c r="AN56" s="93"/>
      <c r="AO56" s="95"/>
      <c r="AP56" s="33"/>
      <c r="AQ56" s="105">
        <v>158</v>
      </c>
      <c r="AR56" s="111" t="s">
        <v>10</v>
      </c>
      <c r="AS56" s="33">
        <v>49.181689371627279</v>
      </c>
      <c r="AT56" s="125">
        <f>IF(AN56&gt;0,AN56,AQ56)</f>
        <v>158</v>
      </c>
      <c r="AU56" s="31">
        <f>IF(AP56&gt;0,AP56,AS56)</f>
        <v>49.181689371627279</v>
      </c>
      <c r="AV56" s="7" t="str">
        <f>IF(AU56&gt;=$AU$243,"H","L")</f>
        <v>H</v>
      </c>
      <c r="AW56" s="7" t="s">
        <v>310</v>
      </c>
      <c r="AX56" s="7" t="str">
        <f t="shared" si="8"/>
        <v>BHN</v>
      </c>
    </row>
    <row r="57" spans="1:50">
      <c r="A57" s="59">
        <v>51</v>
      </c>
      <c r="B57" s="26" t="s">
        <v>59</v>
      </c>
      <c r="C57" s="63">
        <v>10.004106776180699</v>
      </c>
      <c r="D57" s="67" t="s">
        <v>10</v>
      </c>
      <c r="E57" s="7" t="s">
        <v>8</v>
      </c>
      <c r="F57" s="7" t="s">
        <v>8</v>
      </c>
      <c r="G57" s="7" t="s">
        <v>8</v>
      </c>
      <c r="H57" s="7" t="s">
        <v>8</v>
      </c>
      <c r="I57" s="7" t="s">
        <v>8</v>
      </c>
      <c r="J57" s="7" t="s">
        <v>7</v>
      </c>
      <c r="K57" s="7" t="s">
        <v>7</v>
      </c>
      <c r="L57" s="7" t="s">
        <v>8</v>
      </c>
      <c r="M57" s="7" t="s">
        <v>7</v>
      </c>
      <c r="N57" s="7" t="s">
        <v>8</v>
      </c>
      <c r="O57" s="7" t="s">
        <v>8</v>
      </c>
      <c r="P57" s="7" t="s">
        <v>7</v>
      </c>
      <c r="Q57" s="7" t="s">
        <v>8</v>
      </c>
      <c r="R57" s="7" t="s">
        <v>7</v>
      </c>
      <c r="S57" s="7" t="s">
        <v>7</v>
      </c>
      <c r="T57" s="7" t="s">
        <v>8</v>
      </c>
      <c r="U57" s="7" t="s">
        <v>7</v>
      </c>
      <c r="W57" s="7" t="s">
        <v>8</v>
      </c>
      <c r="X57" s="7" t="s">
        <v>8</v>
      </c>
      <c r="Y57" s="7" t="s">
        <v>7</v>
      </c>
      <c r="Z57" s="7" t="s">
        <v>8</v>
      </c>
      <c r="AA57" s="7" t="s">
        <v>8</v>
      </c>
      <c r="AB57" s="7" t="s">
        <v>8</v>
      </c>
      <c r="AD57" s="7">
        <f t="shared" si="0"/>
        <v>15</v>
      </c>
      <c r="AE57" s="7">
        <f t="shared" si="1"/>
        <v>8</v>
      </c>
      <c r="AF57" s="7">
        <f t="shared" si="2"/>
        <v>1</v>
      </c>
      <c r="AG57" s="7">
        <f t="shared" si="3"/>
        <v>23</v>
      </c>
      <c r="AH57" s="12">
        <f t="shared" si="4"/>
        <v>65.217391304347828</v>
      </c>
      <c r="AI57" s="127" t="str">
        <f t="shared" si="5"/>
        <v>Yes</v>
      </c>
      <c r="AJ57" s="7" t="str">
        <f t="shared" si="6"/>
        <v>No</v>
      </c>
      <c r="AK57" s="7" t="str">
        <f t="shared" si="7"/>
        <v>No</v>
      </c>
      <c r="AM57" s="40" t="s">
        <v>267</v>
      </c>
      <c r="AN57" s="95"/>
      <c r="AO57" s="95"/>
      <c r="AP57" s="34"/>
      <c r="AQ57" s="40">
        <v>169</v>
      </c>
      <c r="AR57" s="111" t="s">
        <v>10</v>
      </c>
      <c r="AS57" s="31">
        <v>34.278206147525871</v>
      </c>
      <c r="AT57" s="125">
        <f>IF(AN57&gt;0,AN57,AQ57)</f>
        <v>169</v>
      </c>
      <c r="AU57" s="31">
        <f>IF(AP57&gt;0,AP57,AS57)</f>
        <v>34.278206147525871</v>
      </c>
      <c r="AV57" s="7" t="str">
        <f>IF(AU57&gt;=$AU$243,"H","L")</f>
        <v>L</v>
      </c>
      <c r="AW57" s="7" t="s">
        <v>257</v>
      </c>
      <c r="AX57" s="7" t="str">
        <f t="shared" si="8"/>
        <v>2 Yes</v>
      </c>
    </row>
    <row r="58" spans="1:50">
      <c r="A58" s="59">
        <v>52</v>
      </c>
      <c r="B58" s="26" t="s">
        <v>60</v>
      </c>
      <c r="C58" s="63">
        <v>7.0308008213552364</v>
      </c>
      <c r="D58" s="67" t="s">
        <v>6</v>
      </c>
      <c r="E58" s="7" t="s">
        <v>8</v>
      </c>
      <c r="F58" s="7" t="s">
        <v>8</v>
      </c>
      <c r="G58" s="7" t="s">
        <v>7</v>
      </c>
      <c r="H58" s="7" t="s">
        <v>7</v>
      </c>
      <c r="I58" s="7" t="s">
        <v>8</v>
      </c>
      <c r="J58" s="7" t="s">
        <v>8</v>
      </c>
      <c r="K58" s="7" t="s">
        <v>8</v>
      </c>
      <c r="L58" s="7" t="s">
        <v>7</v>
      </c>
      <c r="M58" s="7" t="s">
        <v>7</v>
      </c>
      <c r="N58" s="7" t="s">
        <v>8</v>
      </c>
      <c r="O58" s="7" t="s">
        <v>8</v>
      </c>
      <c r="P58" s="7" t="s">
        <v>8</v>
      </c>
      <c r="Q58" s="7" t="s">
        <v>7</v>
      </c>
      <c r="R58" s="7" t="s">
        <v>8</v>
      </c>
      <c r="S58" s="7" t="s">
        <v>7</v>
      </c>
      <c r="T58" s="7" t="s">
        <v>8</v>
      </c>
      <c r="V58" s="7" t="s">
        <v>8</v>
      </c>
      <c r="W58" s="7" t="s">
        <v>8</v>
      </c>
      <c r="X58" s="7" t="s">
        <v>8</v>
      </c>
      <c r="Y58" s="7" t="s">
        <v>7</v>
      </c>
      <c r="Z58" s="7" t="s">
        <v>8</v>
      </c>
      <c r="AA58" s="7" t="s">
        <v>8</v>
      </c>
      <c r="AD58" s="7">
        <f t="shared" si="0"/>
        <v>15</v>
      </c>
      <c r="AE58" s="7">
        <f t="shared" si="1"/>
        <v>7</v>
      </c>
      <c r="AF58" s="7">
        <f t="shared" si="2"/>
        <v>2</v>
      </c>
      <c r="AG58" s="7">
        <f t="shared" si="3"/>
        <v>22</v>
      </c>
      <c r="AH58" s="12">
        <f t="shared" si="4"/>
        <v>68.181818181818187</v>
      </c>
      <c r="AI58" s="127" t="str">
        <f t="shared" si="5"/>
        <v>Yes</v>
      </c>
      <c r="AJ58" s="7" t="str">
        <f t="shared" si="6"/>
        <v>No</v>
      </c>
      <c r="AK58" s="7" t="str">
        <f t="shared" si="7"/>
        <v>No</v>
      </c>
      <c r="AM58" s="40" t="s">
        <v>267</v>
      </c>
      <c r="AN58" s="93"/>
      <c r="AO58" s="96"/>
      <c r="AP58" s="31"/>
      <c r="AQ58" s="104">
        <v>109</v>
      </c>
      <c r="AR58" s="40" t="s">
        <v>6</v>
      </c>
      <c r="AS58" s="31">
        <v>39.753747295899863</v>
      </c>
      <c r="AT58" s="125">
        <f>IF(AN58&gt;0,AN58,AQ58)</f>
        <v>109</v>
      </c>
      <c r="AU58" s="31">
        <f>IF(AP58&gt;0,AP58,AS58)</f>
        <v>39.753747295899863</v>
      </c>
      <c r="AV58" s="7" t="str">
        <f>IF(AU58&gt;=$AU$243,"H","L")</f>
        <v>L</v>
      </c>
      <c r="AW58" s="7" t="s">
        <v>310</v>
      </c>
      <c r="AX58" s="7" t="str">
        <f t="shared" si="8"/>
        <v>BHN</v>
      </c>
    </row>
    <row r="59" spans="1:50">
      <c r="A59" s="59">
        <v>53</v>
      </c>
      <c r="B59" s="10" t="s">
        <v>61</v>
      </c>
      <c r="C59" s="63">
        <v>5.0184804928131417</v>
      </c>
      <c r="D59" s="64" t="s">
        <v>10</v>
      </c>
      <c r="E59" s="7" t="s">
        <v>8</v>
      </c>
      <c r="F59" s="7" t="s">
        <v>8</v>
      </c>
      <c r="G59" s="7" t="s">
        <v>7</v>
      </c>
      <c r="H59" s="7" t="s">
        <v>7</v>
      </c>
      <c r="I59" s="7" t="s">
        <v>8</v>
      </c>
      <c r="K59" s="7" t="s">
        <v>8</v>
      </c>
      <c r="L59" s="7" t="s">
        <v>8</v>
      </c>
      <c r="M59" s="7" t="s">
        <v>8</v>
      </c>
      <c r="N59" s="7" t="s">
        <v>8</v>
      </c>
      <c r="O59" s="7" t="s">
        <v>8</v>
      </c>
      <c r="P59" s="7" t="s">
        <v>7</v>
      </c>
      <c r="Q59" s="7" t="s">
        <v>8</v>
      </c>
      <c r="R59" s="7" t="s">
        <v>7</v>
      </c>
      <c r="S59" s="7" t="s">
        <v>8</v>
      </c>
      <c r="T59" s="7" t="s">
        <v>8</v>
      </c>
      <c r="U59" s="7" t="s">
        <v>7</v>
      </c>
      <c r="V59" s="7" t="s">
        <v>7</v>
      </c>
      <c r="W59" s="7" t="s">
        <v>7</v>
      </c>
      <c r="X59" s="7" t="s">
        <v>8</v>
      </c>
      <c r="Y59" s="7" t="s">
        <v>8</v>
      </c>
      <c r="Z59" s="7" t="s">
        <v>8</v>
      </c>
      <c r="AA59" s="7" t="s">
        <v>8</v>
      </c>
      <c r="AB59" s="7" t="s">
        <v>8</v>
      </c>
      <c r="AD59" s="7">
        <f t="shared" si="0"/>
        <v>16</v>
      </c>
      <c r="AE59" s="7">
        <f t="shared" si="1"/>
        <v>7</v>
      </c>
      <c r="AF59" s="7">
        <f t="shared" si="2"/>
        <v>1</v>
      </c>
      <c r="AG59" s="7">
        <f t="shared" si="3"/>
        <v>23</v>
      </c>
      <c r="AH59" s="12">
        <f t="shared" si="4"/>
        <v>69.565217391304344</v>
      </c>
      <c r="AI59" s="127" t="str">
        <f t="shared" si="5"/>
        <v>Yes</v>
      </c>
      <c r="AJ59" s="7" t="str">
        <f t="shared" si="6"/>
        <v>No</v>
      </c>
      <c r="AK59" s="7" t="str">
        <f t="shared" si="7"/>
        <v>No</v>
      </c>
      <c r="AM59" s="39"/>
      <c r="AN59" s="93"/>
      <c r="AO59" s="95"/>
      <c r="AP59" s="15"/>
      <c r="AQ59" s="101"/>
      <c r="AR59" s="39"/>
      <c r="AS59" s="15" t="s">
        <v>254</v>
      </c>
      <c r="AT59" s="15"/>
      <c r="AU59" s="31"/>
      <c r="AW59" s="7" t="s">
        <v>256</v>
      </c>
      <c r="AX59" s="7" t="str">
        <f t="shared" si="8"/>
        <v>2 Yes 1 No</v>
      </c>
    </row>
    <row r="60" spans="1:50">
      <c r="A60" s="59">
        <v>54</v>
      </c>
      <c r="B60" s="10" t="s">
        <v>62</v>
      </c>
      <c r="C60" s="63">
        <v>3.0390143737166326</v>
      </c>
      <c r="D60" s="64" t="s">
        <v>10</v>
      </c>
      <c r="E60" s="7" t="s">
        <v>8</v>
      </c>
      <c r="F60" s="7" t="s">
        <v>8</v>
      </c>
      <c r="G60" s="7" t="s">
        <v>8</v>
      </c>
      <c r="H60" s="7" t="s">
        <v>8</v>
      </c>
      <c r="I60" s="7" t="s">
        <v>8</v>
      </c>
      <c r="J60" s="7" t="s">
        <v>7</v>
      </c>
      <c r="K60" s="7" t="s">
        <v>7</v>
      </c>
      <c r="L60" s="7" t="s">
        <v>8</v>
      </c>
      <c r="M60" s="7" t="s">
        <v>7</v>
      </c>
      <c r="N60" s="7" t="s">
        <v>8</v>
      </c>
      <c r="P60" s="7" t="s">
        <v>7</v>
      </c>
      <c r="Q60" s="7" t="s">
        <v>7</v>
      </c>
      <c r="R60" s="7" t="s">
        <v>7</v>
      </c>
      <c r="S60" s="7" t="s">
        <v>8</v>
      </c>
      <c r="T60" s="7" t="s">
        <v>8</v>
      </c>
      <c r="V60" s="7" t="s">
        <v>8</v>
      </c>
      <c r="W60" s="7" t="s">
        <v>8</v>
      </c>
      <c r="X60" s="7" t="s">
        <v>8</v>
      </c>
      <c r="Y60" s="7" t="s">
        <v>7</v>
      </c>
      <c r="Z60" s="7" t="s">
        <v>8</v>
      </c>
      <c r="AA60" s="7" t="s">
        <v>8</v>
      </c>
      <c r="AD60" s="7">
        <f t="shared" si="0"/>
        <v>14</v>
      </c>
      <c r="AE60" s="7">
        <f t="shared" si="1"/>
        <v>7</v>
      </c>
      <c r="AF60" s="7">
        <f t="shared" si="2"/>
        <v>3</v>
      </c>
      <c r="AG60" s="7">
        <f t="shared" si="3"/>
        <v>21</v>
      </c>
      <c r="AH60" s="12">
        <f t="shared" si="4"/>
        <v>66.666666666666671</v>
      </c>
      <c r="AI60" s="127" t="str">
        <f t="shared" si="5"/>
        <v>Yes</v>
      </c>
      <c r="AJ60" s="7" t="str">
        <f t="shared" si="6"/>
        <v>No</v>
      </c>
      <c r="AK60" s="7" t="str">
        <f t="shared" si="7"/>
        <v>No</v>
      </c>
      <c r="AM60" s="39"/>
      <c r="AN60" s="93"/>
      <c r="AO60" s="95"/>
      <c r="AP60" s="15"/>
      <c r="AQ60" s="101"/>
      <c r="AR60" s="39"/>
      <c r="AS60" s="15" t="s">
        <v>254</v>
      </c>
      <c r="AT60" s="15"/>
      <c r="AU60" s="31"/>
      <c r="AW60" s="7" t="s">
        <v>310</v>
      </c>
      <c r="AX60" s="7" t="str">
        <f t="shared" si="8"/>
        <v>BHN</v>
      </c>
    </row>
    <row r="61" spans="1:50" s="11" customFormat="1">
      <c r="A61" s="130">
        <v>55</v>
      </c>
      <c r="B61" s="131" t="s">
        <v>63</v>
      </c>
      <c r="C61" s="132">
        <v>15.260780287474333</v>
      </c>
      <c r="D61" s="133" t="s">
        <v>10</v>
      </c>
      <c r="E61" s="134" t="s">
        <v>8</v>
      </c>
      <c r="F61" s="134" t="s">
        <v>8</v>
      </c>
      <c r="G61" s="134" t="s">
        <v>8</v>
      </c>
      <c r="H61" s="134" t="s">
        <v>8</v>
      </c>
      <c r="I61" s="134"/>
      <c r="J61" s="134" t="s">
        <v>8</v>
      </c>
      <c r="K61" s="134"/>
      <c r="L61" s="134" t="s">
        <v>254</v>
      </c>
      <c r="M61" s="134" t="s">
        <v>8</v>
      </c>
      <c r="N61" s="134" t="s">
        <v>8</v>
      </c>
      <c r="O61" s="134" t="s">
        <v>8</v>
      </c>
      <c r="P61" s="134" t="s">
        <v>7</v>
      </c>
      <c r="Q61" s="134"/>
      <c r="R61" s="134"/>
      <c r="S61" s="134"/>
      <c r="T61" s="134" t="s">
        <v>8</v>
      </c>
      <c r="U61" s="134"/>
      <c r="V61" s="134" t="s">
        <v>8</v>
      </c>
      <c r="W61" s="134" t="s">
        <v>8</v>
      </c>
      <c r="X61" s="134" t="s">
        <v>8</v>
      </c>
      <c r="Y61" s="134" t="s">
        <v>7</v>
      </c>
      <c r="Z61" s="134" t="s">
        <v>8</v>
      </c>
      <c r="AA61" s="134" t="s">
        <v>8</v>
      </c>
      <c r="AB61" s="134"/>
      <c r="AC61" s="134"/>
      <c r="AD61" s="134">
        <f t="shared" si="0"/>
        <v>14</v>
      </c>
      <c r="AE61" s="134">
        <f t="shared" si="1"/>
        <v>2</v>
      </c>
      <c r="AF61" s="134">
        <f t="shared" si="2"/>
        <v>8</v>
      </c>
      <c r="AG61" s="134">
        <f t="shared" si="3"/>
        <v>16</v>
      </c>
      <c r="AH61" s="135">
        <f t="shared" si="4"/>
        <v>87.5</v>
      </c>
      <c r="AI61" s="136" t="str">
        <f t="shared" si="5"/>
        <v/>
      </c>
      <c r="AJ61" s="134" t="str">
        <f t="shared" si="6"/>
        <v/>
      </c>
      <c r="AK61" s="134" t="str">
        <f t="shared" si="7"/>
        <v/>
      </c>
      <c r="AL61" s="134"/>
      <c r="AM61" s="137"/>
      <c r="AN61" s="138"/>
      <c r="AO61" s="139"/>
      <c r="AP61" s="140"/>
      <c r="AQ61" s="141"/>
      <c r="AR61" s="137"/>
      <c r="AS61" s="140" t="s">
        <v>254</v>
      </c>
      <c r="AT61" s="140"/>
      <c r="AU61" s="142"/>
      <c r="AV61" s="134"/>
      <c r="AW61" s="134" t="s">
        <v>310</v>
      </c>
      <c r="AX61" s="134" t="str">
        <f t="shared" si="8"/>
        <v>BHN</v>
      </c>
    </row>
    <row r="62" spans="1:50">
      <c r="A62" s="59">
        <v>56</v>
      </c>
      <c r="B62" s="26" t="s">
        <v>64</v>
      </c>
      <c r="C62" s="63">
        <v>5.1197809719370291</v>
      </c>
      <c r="D62" s="67" t="s">
        <v>10</v>
      </c>
      <c r="E62" s="7" t="s">
        <v>8</v>
      </c>
      <c r="F62" s="7" t="s">
        <v>8</v>
      </c>
      <c r="G62" s="7" t="s">
        <v>8</v>
      </c>
      <c r="H62" s="7" t="s">
        <v>8</v>
      </c>
      <c r="I62" s="7" t="s">
        <v>8</v>
      </c>
      <c r="J62" s="7" t="s">
        <v>8</v>
      </c>
      <c r="K62" s="7" t="s">
        <v>8</v>
      </c>
      <c r="L62" s="7" t="s">
        <v>7</v>
      </c>
      <c r="M62" s="7" t="s">
        <v>8</v>
      </c>
      <c r="N62" s="7" t="s">
        <v>8</v>
      </c>
      <c r="O62" s="7" t="s">
        <v>8</v>
      </c>
      <c r="P62" s="7" t="s">
        <v>7</v>
      </c>
      <c r="Q62" s="7" t="s">
        <v>8</v>
      </c>
      <c r="R62" s="7" t="s">
        <v>7</v>
      </c>
      <c r="S62" s="7" t="s">
        <v>7</v>
      </c>
      <c r="V62" s="7" t="s">
        <v>8</v>
      </c>
      <c r="W62" s="7" t="s">
        <v>8</v>
      </c>
      <c r="X62" s="7" t="s">
        <v>8</v>
      </c>
      <c r="Y62" s="7" t="s">
        <v>7</v>
      </c>
      <c r="AA62" s="7" t="s">
        <v>8</v>
      </c>
      <c r="AD62" s="7">
        <f t="shared" si="0"/>
        <v>15</v>
      </c>
      <c r="AE62" s="7">
        <f t="shared" si="1"/>
        <v>5</v>
      </c>
      <c r="AF62" s="7">
        <f t="shared" si="2"/>
        <v>4</v>
      </c>
      <c r="AG62" s="7">
        <f t="shared" si="3"/>
        <v>20</v>
      </c>
      <c r="AH62" s="12">
        <f t="shared" si="4"/>
        <v>75</v>
      </c>
      <c r="AI62" s="127" t="str">
        <f t="shared" si="5"/>
        <v>Yes</v>
      </c>
      <c r="AJ62" s="7" t="str">
        <f t="shared" si="6"/>
        <v>No</v>
      </c>
      <c r="AK62" s="7" t="str">
        <f t="shared" si="7"/>
        <v>No</v>
      </c>
      <c r="AM62" s="40" t="s">
        <v>267</v>
      </c>
      <c r="AN62" s="93"/>
      <c r="AO62" s="95"/>
      <c r="AP62" s="31"/>
      <c r="AQ62" s="104">
        <v>97</v>
      </c>
      <c r="AR62" s="111" t="s">
        <v>10</v>
      </c>
      <c r="AS62" s="31">
        <v>50.571654435214533</v>
      </c>
      <c r="AT62" s="125">
        <f>IF(AN62&gt;0,AN62,AQ62)</f>
        <v>97</v>
      </c>
      <c r="AU62" s="31">
        <f>IF(AP62&gt;0,AP62,AS62)</f>
        <v>50.571654435214533</v>
      </c>
      <c r="AV62" s="7" t="str">
        <f>IF(AU62&gt;=$AU$243,"H","L")</f>
        <v>H</v>
      </c>
      <c r="AW62" s="7" t="s">
        <v>310</v>
      </c>
      <c r="AX62" s="7" t="str">
        <f t="shared" si="8"/>
        <v>BHN</v>
      </c>
    </row>
    <row r="63" spans="1:50">
      <c r="A63" s="59">
        <v>57</v>
      </c>
      <c r="B63" s="26" t="s">
        <v>65</v>
      </c>
      <c r="C63" s="63">
        <v>7.0143737166324431</v>
      </c>
      <c r="D63" s="67" t="s">
        <v>6</v>
      </c>
      <c r="E63" s="7" t="s">
        <v>8</v>
      </c>
      <c r="F63" s="7" t="s">
        <v>8</v>
      </c>
      <c r="G63" s="7" t="s">
        <v>7</v>
      </c>
      <c r="H63" s="7" t="s">
        <v>8</v>
      </c>
      <c r="I63" s="7" t="s">
        <v>8</v>
      </c>
      <c r="J63" s="7" t="s">
        <v>8</v>
      </c>
      <c r="K63" s="7" t="s">
        <v>8</v>
      </c>
      <c r="L63" s="7" t="s">
        <v>8</v>
      </c>
      <c r="M63" s="7" t="s">
        <v>7</v>
      </c>
      <c r="N63" s="7" t="s">
        <v>8</v>
      </c>
      <c r="O63" s="7" t="s">
        <v>8</v>
      </c>
      <c r="P63" s="7" t="s">
        <v>7</v>
      </c>
      <c r="Q63" s="7" t="s">
        <v>8</v>
      </c>
      <c r="R63" s="7" t="s">
        <v>8</v>
      </c>
      <c r="T63" s="7" t="s">
        <v>8</v>
      </c>
      <c r="U63" s="7" t="s">
        <v>8</v>
      </c>
      <c r="V63" s="7" t="s">
        <v>8</v>
      </c>
      <c r="W63" s="7" t="s">
        <v>8</v>
      </c>
      <c r="X63" s="7" t="s">
        <v>8</v>
      </c>
      <c r="Y63" s="7" t="s">
        <v>8</v>
      </c>
      <c r="Z63" s="7" t="s">
        <v>8</v>
      </c>
      <c r="AA63" s="7" t="s">
        <v>8</v>
      </c>
      <c r="AB63" s="7" t="s">
        <v>8</v>
      </c>
      <c r="AD63" s="7">
        <f t="shared" si="0"/>
        <v>20</v>
      </c>
      <c r="AE63" s="7">
        <f t="shared" si="1"/>
        <v>3</v>
      </c>
      <c r="AF63" s="7">
        <f t="shared" si="2"/>
        <v>1</v>
      </c>
      <c r="AG63" s="7">
        <f t="shared" si="3"/>
        <v>23</v>
      </c>
      <c r="AH63" s="12">
        <f t="shared" si="4"/>
        <v>86.956521739130437</v>
      </c>
      <c r="AI63" s="127" t="str">
        <f t="shared" si="5"/>
        <v>Yes</v>
      </c>
      <c r="AJ63" s="7" t="str">
        <f t="shared" si="6"/>
        <v>No</v>
      </c>
      <c r="AK63" s="7" t="str">
        <f t="shared" si="7"/>
        <v>No</v>
      </c>
      <c r="AM63" s="41" t="s">
        <v>267</v>
      </c>
      <c r="AN63" s="93"/>
      <c r="AO63" s="95"/>
      <c r="AP63" s="33"/>
      <c r="AQ63" s="105">
        <v>109</v>
      </c>
      <c r="AR63" s="40" t="s">
        <v>6</v>
      </c>
      <c r="AS63" s="33">
        <v>36.78464979827838</v>
      </c>
      <c r="AT63" s="125">
        <f>IF(AN63&gt;0,AN63,AQ63)</f>
        <v>109</v>
      </c>
      <c r="AU63" s="31">
        <f>IF(AP63&gt;0,AP63,AS63)</f>
        <v>36.78464979827838</v>
      </c>
      <c r="AV63" s="7" t="str">
        <f>IF(AU63&gt;=$AU$243,"H","L")</f>
        <v>L</v>
      </c>
      <c r="AW63" s="7" t="s">
        <v>310</v>
      </c>
      <c r="AX63" s="7" t="str">
        <f t="shared" si="8"/>
        <v>BHN</v>
      </c>
    </row>
    <row r="64" spans="1:50">
      <c r="A64" s="59">
        <v>58</v>
      </c>
      <c r="B64" s="26" t="s">
        <v>66</v>
      </c>
      <c r="C64" s="63">
        <v>9.9876796714579061</v>
      </c>
      <c r="D64" s="67" t="s">
        <v>6</v>
      </c>
      <c r="E64" s="7" t="s">
        <v>8</v>
      </c>
      <c r="F64" s="7" t="s">
        <v>7</v>
      </c>
      <c r="G64" s="7" t="s">
        <v>8</v>
      </c>
      <c r="H64" s="7" t="s">
        <v>8</v>
      </c>
      <c r="I64" s="7" t="s">
        <v>8</v>
      </c>
      <c r="J64" s="7" t="s">
        <v>8</v>
      </c>
      <c r="K64" s="7" t="s">
        <v>8</v>
      </c>
      <c r="L64" s="7" t="s">
        <v>8</v>
      </c>
      <c r="M64" s="7" t="s">
        <v>8</v>
      </c>
      <c r="N64" s="7" t="s">
        <v>8</v>
      </c>
      <c r="O64" s="7" t="s">
        <v>8</v>
      </c>
      <c r="R64" s="7" t="s">
        <v>8</v>
      </c>
      <c r="T64" s="7" t="s">
        <v>8</v>
      </c>
      <c r="V64" s="7" t="s">
        <v>8</v>
      </c>
      <c r="W64" s="7" t="s">
        <v>8</v>
      </c>
      <c r="X64" s="7" t="s">
        <v>8</v>
      </c>
      <c r="Y64" s="7" t="s">
        <v>7</v>
      </c>
      <c r="Z64" s="7" t="s">
        <v>8</v>
      </c>
      <c r="AA64" s="7" t="s">
        <v>8</v>
      </c>
      <c r="AD64" s="7">
        <f t="shared" si="0"/>
        <v>17</v>
      </c>
      <c r="AE64" s="7">
        <f t="shared" si="1"/>
        <v>2</v>
      </c>
      <c r="AF64" s="7">
        <f t="shared" si="2"/>
        <v>5</v>
      </c>
      <c r="AG64" s="7">
        <f t="shared" si="3"/>
        <v>19</v>
      </c>
      <c r="AH64" s="12">
        <f t="shared" si="4"/>
        <v>89.473684210526315</v>
      </c>
      <c r="AI64" s="127" t="str">
        <f t="shared" si="5"/>
        <v>Yes</v>
      </c>
      <c r="AJ64" s="7" t="str">
        <f t="shared" si="6"/>
        <v>No</v>
      </c>
      <c r="AK64" s="7" t="str">
        <f t="shared" si="7"/>
        <v>No</v>
      </c>
      <c r="AM64" s="40" t="s">
        <v>267</v>
      </c>
      <c r="AN64" s="93"/>
      <c r="AO64" s="95"/>
      <c r="AP64" s="31"/>
      <c r="AQ64" s="104">
        <v>146</v>
      </c>
      <c r="AR64" s="40" t="s">
        <v>6</v>
      </c>
      <c r="AS64" s="31">
        <v>54.854638550432846</v>
      </c>
      <c r="AT64" s="125">
        <f>IF(AN64&gt;0,AN64,AQ64)</f>
        <v>146</v>
      </c>
      <c r="AU64" s="31">
        <f>IF(AP64&gt;0,AP64,AS64)</f>
        <v>54.854638550432846</v>
      </c>
      <c r="AV64" s="7" t="str">
        <f>IF(AU64&gt;=$AU$243,"H","L")</f>
        <v>H</v>
      </c>
      <c r="AW64" s="7" t="s">
        <v>310</v>
      </c>
      <c r="AX64" s="7" t="str">
        <f t="shared" si="8"/>
        <v>BHN</v>
      </c>
    </row>
    <row r="65" spans="1:50">
      <c r="A65" s="59">
        <v>59</v>
      </c>
      <c r="B65" s="10" t="s">
        <v>67</v>
      </c>
      <c r="C65" s="63">
        <v>7.008898015058179</v>
      </c>
      <c r="D65" s="64" t="s">
        <v>10</v>
      </c>
      <c r="E65" s="7" t="s">
        <v>8</v>
      </c>
      <c r="F65" s="7" t="s">
        <v>7</v>
      </c>
      <c r="G65" s="7" t="s">
        <v>7</v>
      </c>
      <c r="H65" s="7" t="s">
        <v>8</v>
      </c>
      <c r="I65" s="7" t="s">
        <v>7</v>
      </c>
      <c r="J65" s="7" t="s">
        <v>8</v>
      </c>
      <c r="K65" s="7" t="s">
        <v>7</v>
      </c>
      <c r="L65" s="7" t="s">
        <v>8</v>
      </c>
      <c r="M65" s="7" t="s">
        <v>7</v>
      </c>
      <c r="N65" s="7" t="s">
        <v>8</v>
      </c>
      <c r="O65" s="7" t="s">
        <v>8</v>
      </c>
      <c r="P65" s="7" t="s">
        <v>8</v>
      </c>
      <c r="Q65" s="7" t="s">
        <v>7</v>
      </c>
      <c r="R65" s="7" t="s">
        <v>8</v>
      </c>
      <c r="S65" s="7" t="s">
        <v>8</v>
      </c>
      <c r="T65" s="7" t="s">
        <v>8</v>
      </c>
      <c r="V65" s="7" t="s">
        <v>8</v>
      </c>
      <c r="W65" s="7" t="s">
        <v>7</v>
      </c>
      <c r="X65" s="7" t="s">
        <v>7</v>
      </c>
      <c r="Y65" s="7" t="s">
        <v>7</v>
      </c>
      <c r="Z65" s="7" t="s">
        <v>8</v>
      </c>
      <c r="AA65" s="7" t="s">
        <v>8</v>
      </c>
      <c r="AB65" s="7" t="s">
        <v>7</v>
      </c>
      <c r="AD65" s="7">
        <f t="shared" si="0"/>
        <v>13</v>
      </c>
      <c r="AE65" s="7">
        <f t="shared" si="1"/>
        <v>10</v>
      </c>
      <c r="AF65" s="7">
        <f t="shared" si="2"/>
        <v>1</v>
      </c>
      <c r="AG65" s="7">
        <f t="shared" si="3"/>
        <v>23</v>
      </c>
      <c r="AH65" s="12">
        <f t="shared" si="4"/>
        <v>56.521739130434781</v>
      </c>
      <c r="AI65" s="127" t="str">
        <f t="shared" si="5"/>
        <v>Yes</v>
      </c>
      <c r="AJ65" s="7" t="str">
        <f t="shared" si="6"/>
        <v>No</v>
      </c>
      <c r="AK65" s="7" t="str">
        <f t="shared" si="7"/>
        <v>No</v>
      </c>
      <c r="AM65" s="39"/>
      <c r="AN65" s="93"/>
      <c r="AO65" s="95"/>
      <c r="AP65" s="15"/>
      <c r="AQ65" s="101"/>
      <c r="AR65" s="39"/>
      <c r="AS65" s="15" t="s">
        <v>254</v>
      </c>
      <c r="AT65" s="15"/>
      <c r="AU65" s="31"/>
      <c r="AW65" s="7" t="s">
        <v>310</v>
      </c>
      <c r="AX65" s="7" t="str">
        <f t="shared" si="8"/>
        <v>BHN</v>
      </c>
    </row>
    <row r="66" spans="1:50">
      <c r="A66" s="59">
        <v>60</v>
      </c>
      <c r="B66" s="26" t="s">
        <v>68</v>
      </c>
      <c r="C66" s="63">
        <v>3.0198494182067077</v>
      </c>
      <c r="D66" s="67" t="s">
        <v>6</v>
      </c>
      <c r="E66" s="7" t="s">
        <v>8</v>
      </c>
      <c r="F66" s="7" t="s">
        <v>8</v>
      </c>
      <c r="G66" s="7" t="s">
        <v>8</v>
      </c>
      <c r="H66" s="7" t="s">
        <v>8</v>
      </c>
      <c r="J66" s="7" t="s">
        <v>7</v>
      </c>
      <c r="L66" s="7" t="s">
        <v>254</v>
      </c>
      <c r="M66" s="7" t="s">
        <v>7</v>
      </c>
      <c r="N66" s="7" t="s">
        <v>8</v>
      </c>
      <c r="O66" s="7" t="s">
        <v>8</v>
      </c>
      <c r="P66" s="7" t="s">
        <v>7</v>
      </c>
      <c r="R66" s="7" t="s">
        <v>8</v>
      </c>
      <c r="T66" s="7" t="s">
        <v>8</v>
      </c>
      <c r="U66" s="7" t="s">
        <v>7</v>
      </c>
      <c r="V66" s="7" t="s">
        <v>8</v>
      </c>
      <c r="W66" s="7" t="s">
        <v>8</v>
      </c>
      <c r="X66" s="7" t="s">
        <v>8</v>
      </c>
      <c r="Y66" s="7" t="s">
        <v>8</v>
      </c>
      <c r="Z66" s="7" t="s">
        <v>8</v>
      </c>
      <c r="AA66" s="7" t="s">
        <v>8</v>
      </c>
      <c r="AB66" s="7" t="s">
        <v>8</v>
      </c>
      <c r="AD66" s="7">
        <f t="shared" si="0"/>
        <v>15</v>
      </c>
      <c r="AE66" s="7">
        <f t="shared" si="1"/>
        <v>4</v>
      </c>
      <c r="AF66" s="7">
        <f t="shared" si="2"/>
        <v>5</v>
      </c>
      <c r="AG66" s="7">
        <f t="shared" si="3"/>
        <v>19</v>
      </c>
      <c r="AH66" s="12">
        <f t="shared" si="4"/>
        <v>78.94736842105263</v>
      </c>
      <c r="AI66" s="127" t="str">
        <f t="shared" si="5"/>
        <v>Yes</v>
      </c>
      <c r="AJ66" s="7" t="str">
        <f t="shared" si="6"/>
        <v>No</v>
      </c>
      <c r="AK66" s="7" t="str">
        <f t="shared" si="7"/>
        <v>No</v>
      </c>
      <c r="AM66" s="41" t="s">
        <v>268</v>
      </c>
      <c r="AN66" s="94">
        <v>62</v>
      </c>
      <c r="AO66" s="114" t="s">
        <v>6</v>
      </c>
      <c r="AP66" s="33">
        <v>51.612903225806448</v>
      </c>
      <c r="AQ66" s="106"/>
      <c r="AR66" s="115"/>
      <c r="AS66" s="33" t="s">
        <v>254</v>
      </c>
      <c r="AT66" s="125">
        <f>IF(AN66&gt;0,AN66,AQ66)</f>
        <v>62</v>
      </c>
      <c r="AU66" s="31">
        <f>IF(AP66&gt;0,AP66,AS66)</f>
        <v>51.612903225806448</v>
      </c>
      <c r="AV66" s="7" t="str">
        <f>IF(AU66&gt;=$AU$243,"H","L")</f>
        <v>H</v>
      </c>
      <c r="AW66" s="7" t="s">
        <v>310</v>
      </c>
      <c r="AX66" s="7" t="str">
        <f t="shared" si="8"/>
        <v>BHN</v>
      </c>
    </row>
    <row r="67" spans="1:50">
      <c r="A67" s="59">
        <v>61</v>
      </c>
      <c r="B67" s="26" t="s">
        <v>69</v>
      </c>
      <c r="C67" s="63">
        <v>11.017111567419576</v>
      </c>
      <c r="D67" s="67" t="s">
        <v>6</v>
      </c>
      <c r="E67" s="7" t="s">
        <v>8</v>
      </c>
      <c r="F67" s="7" t="s">
        <v>8</v>
      </c>
      <c r="G67" s="7" t="s">
        <v>8</v>
      </c>
      <c r="H67" s="7" t="s">
        <v>7</v>
      </c>
      <c r="I67" s="7" t="s">
        <v>7</v>
      </c>
      <c r="J67" s="7" t="s">
        <v>8</v>
      </c>
      <c r="K67" s="7" t="s">
        <v>7</v>
      </c>
      <c r="L67" s="7" t="s">
        <v>7</v>
      </c>
      <c r="M67" s="7" t="s">
        <v>7</v>
      </c>
      <c r="N67" s="7" t="s">
        <v>8</v>
      </c>
      <c r="O67" s="7" t="s">
        <v>8</v>
      </c>
      <c r="P67" s="7" t="s">
        <v>7</v>
      </c>
      <c r="Q67" s="7" t="s">
        <v>7</v>
      </c>
      <c r="R67" s="7" t="s">
        <v>8</v>
      </c>
      <c r="S67" s="7" t="s">
        <v>8</v>
      </c>
      <c r="T67" s="7" t="s">
        <v>8</v>
      </c>
      <c r="V67" s="7" t="s">
        <v>8</v>
      </c>
      <c r="W67" s="7" t="s">
        <v>8</v>
      </c>
      <c r="X67" s="7" t="s">
        <v>8</v>
      </c>
      <c r="Y67" s="7" t="s">
        <v>8</v>
      </c>
      <c r="Z67" s="7" t="s">
        <v>8</v>
      </c>
      <c r="AA67" s="7" t="s">
        <v>8</v>
      </c>
      <c r="AD67" s="7">
        <f t="shared" si="0"/>
        <v>15</v>
      </c>
      <c r="AE67" s="7">
        <f t="shared" si="1"/>
        <v>7</v>
      </c>
      <c r="AF67" s="7">
        <f t="shared" si="2"/>
        <v>2</v>
      </c>
      <c r="AG67" s="7">
        <f t="shared" si="3"/>
        <v>22</v>
      </c>
      <c r="AH67" s="12">
        <f t="shared" si="4"/>
        <v>68.181818181818187</v>
      </c>
      <c r="AI67" s="127" t="str">
        <f t="shared" si="5"/>
        <v>Yes</v>
      </c>
      <c r="AJ67" s="7" t="str">
        <f t="shared" si="6"/>
        <v>No</v>
      </c>
      <c r="AK67" s="7" t="str">
        <f t="shared" si="7"/>
        <v>No</v>
      </c>
      <c r="AM67" s="40" t="s">
        <v>267</v>
      </c>
      <c r="AN67" s="93"/>
      <c r="AO67" s="95"/>
      <c r="AP67" s="31"/>
      <c r="AQ67" s="104">
        <v>158</v>
      </c>
      <c r="AR67" s="40" t="s">
        <v>6</v>
      </c>
      <c r="AS67" s="31">
        <v>24.879322517357004</v>
      </c>
      <c r="AT67" s="125">
        <f>IF(AN67&gt;0,AN67,AQ67)</f>
        <v>158</v>
      </c>
      <c r="AU67" s="31">
        <f>IF(AP67&gt;0,AP67,AS67)</f>
        <v>24.879322517357004</v>
      </c>
      <c r="AV67" s="7" t="str">
        <f>IF(AU67&gt;=$AU$243,"H","L")</f>
        <v>L</v>
      </c>
      <c r="AW67" s="7" t="s">
        <v>310</v>
      </c>
      <c r="AX67" s="7" t="str">
        <f t="shared" si="8"/>
        <v>BHN</v>
      </c>
    </row>
    <row r="68" spans="1:50">
      <c r="A68" s="59">
        <v>62</v>
      </c>
      <c r="B68" s="10" t="s">
        <v>70</v>
      </c>
      <c r="C68" s="63">
        <v>21.938398357289529</v>
      </c>
      <c r="D68" s="64" t="s">
        <v>6</v>
      </c>
      <c r="E68" s="7" t="s">
        <v>8</v>
      </c>
      <c r="F68" s="7" t="s">
        <v>8</v>
      </c>
      <c r="G68" s="7" t="s">
        <v>8</v>
      </c>
      <c r="H68" s="7" t="s">
        <v>8</v>
      </c>
      <c r="I68" s="7" t="s">
        <v>8</v>
      </c>
      <c r="J68" s="7" t="s">
        <v>8</v>
      </c>
      <c r="K68" s="7" t="s">
        <v>8</v>
      </c>
      <c r="L68" s="7" t="s">
        <v>7</v>
      </c>
      <c r="N68" s="7" t="s">
        <v>8</v>
      </c>
      <c r="O68" s="7" t="s">
        <v>8</v>
      </c>
      <c r="P68" s="7" t="s">
        <v>8</v>
      </c>
      <c r="Q68" s="7" t="s">
        <v>7</v>
      </c>
      <c r="R68" s="7" t="s">
        <v>8</v>
      </c>
      <c r="T68" s="7" t="s">
        <v>8</v>
      </c>
      <c r="V68" s="7" t="s">
        <v>8</v>
      </c>
      <c r="W68" s="7" t="s">
        <v>8</v>
      </c>
      <c r="X68" s="7" t="s">
        <v>8</v>
      </c>
      <c r="Y68" s="7" t="s">
        <v>7</v>
      </c>
      <c r="Z68" s="7" t="s">
        <v>8</v>
      </c>
      <c r="AA68" s="7" t="s">
        <v>8</v>
      </c>
      <c r="AB68" s="7" t="s">
        <v>8</v>
      </c>
      <c r="AD68" s="7">
        <f t="shared" si="0"/>
        <v>18</v>
      </c>
      <c r="AE68" s="7">
        <f t="shared" si="1"/>
        <v>3</v>
      </c>
      <c r="AF68" s="7">
        <f t="shared" si="2"/>
        <v>3</v>
      </c>
      <c r="AG68" s="7">
        <f t="shared" si="3"/>
        <v>21</v>
      </c>
      <c r="AH68" s="12">
        <f t="shared" si="4"/>
        <v>85.714285714285708</v>
      </c>
      <c r="AI68" s="127" t="str">
        <f t="shared" si="5"/>
        <v>Yes</v>
      </c>
      <c r="AJ68" s="7" t="str">
        <f t="shared" si="6"/>
        <v>No</v>
      </c>
      <c r="AK68" s="7" t="str">
        <f t="shared" si="7"/>
        <v>No</v>
      </c>
      <c r="AM68" s="39"/>
      <c r="AN68" s="93"/>
      <c r="AO68" s="95"/>
      <c r="AP68" s="15"/>
      <c r="AQ68" s="101"/>
      <c r="AR68" s="39"/>
      <c r="AS68" s="15" t="s">
        <v>254</v>
      </c>
      <c r="AT68" s="15"/>
      <c r="AU68" s="31"/>
      <c r="AW68" s="7" t="s">
        <v>310</v>
      </c>
      <c r="AX68" s="7" t="str">
        <f t="shared" si="8"/>
        <v>BHN</v>
      </c>
    </row>
    <row r="69" spans="1:50">
      <c r="A69" s="59">
        <v>63</v>
      </c>
      <c r="B69" s="26" t="s">
        <v>71</v>
      </c>
      <c r="C69" s="63">
        <v>4.9363449691991788</v>
      </c>
      <c r="D69" s="67" t="s">
        <v>10</v>
      </c>
      <c r="E69" s="7" t="s">
        <v>8</v>
      </c>
      <c r="F69" s="7" t="s">
        <v>8</v>
      </c>
      <c r="G69" s="7" t="s">
        <v>8</v>
      </c>
      <c r="H69" s="7" t="s">
        <v>8</v>
      </c>
      <c r="I69" s="7" t="s">
        <v>8</v>
      </c>
      <c r="J69" s="7" t="s">
        <v>8</v>
      </c>
      <c r="K69" s="7" t="s">
        <v>8</v>
      </c>
      <c r="L69" s="7" t="s">
        <v>8</v>
      </c>
      <c r="M69" s="7" t="s">
        <v>7</v>
      </c>
      <c r="N69" s="7" t="s">
        <v>8</v>
      </c>
      <c r="O69" s="7" t="s">
        <v>8</v>
      </c>
      <c r="P69" s="7" t="s">
        <v>7</v>
      </c>
      <c r="Q69" s="7" t="s">
        <v>8</v>
      </c>
      <c r="R69" s="7" t="s">
        <v>8</v>
      </c>
      <c r="T69" s="7" t="s">
        <v>8</v>
      </c>
      <c r="V69" s="7" t="s">
        <v>8</v>
      </c>
      <c r="W69" s="7" t="s">
        <v>8</v>
      </c>
      <c r="X69" s="7" t="s">
        <v>7</v>
      </c>
      <c r="Y69" s="7" t="s">
        <v>7</v>
      </c>
      <c r="Z69" s="7" t="s">
        <v>8</v>
      </c>
      <c r="AA69" s="7" t="s">
        <v>8</v>
      </c>
      <c r="AD69" s="7">
        <f t="shared" si="0"/>
        <v>17</v>
      </c>
      <c r="AE69" s="7">
        <f t="shared" si="1"/>
        <v>4</v>
      </c>
      <c r="AF69" s="7">
        <f t="shared" si="2"/>
        <v>3</v>
      </c>
      <c r="AG69" s="7">
        <f t="shared" si="3"/>
        <v>21</v>
      </c>
      <c r="AH69" s="12">
        <f t="shared" si="4"/>
        <v>80.952380952380949</v>
      </c>
      <c r="AI69" s="127" t="str">
        <f t="shared" si="5"/>
        <v>Yes</v>
      </c>
      <c r="AJ69" s="7" t="str">
        <f t="shared" si="6"/>
        <v>No</v>
      </c>
      <c r="AK69" s="7" t="str">
        <f t="shared" si="7"/>
        <v>No</v>
      </c>
      <c r="AM69" s="41" t="s">
        <v>267</v>
      </c>
      <c r="AN69" s="93"/>
      <c r="AO69" s="95"/>
      <c r="AP69" s="33"/>
      <c r="AQ69" s="105">
        <v>85</v>
      </c>
      <c r="AR69" s="111" t="s">
        <v>10</v>
      </c>
      <c r="AS69" s="33">
        <v>61.756468748603325</v>
      </c>
      <c r="AT69" s="125">
        <f>IF(AN69&gt;0,AN69,AQ69)</f>
        <v>85</v>
      </c>
      <c r="AU69" s="31">
        <f>IF(AP69&gt;0,AP69,AS69)</f>
        <v>61.756468748603325</v>
      </c>
      <c r="AV69" s="7" t="str">
        <f>IF(AU69&gt;=$AU$243,"H","L")</f>
        <v>H</v>
      </c>
      <c r="AW69" s="7" t="s">
        <v>310</v>
      </c>
      <c r="AX69" s="7" t="str">
        <f t="shared" si="8"/>
        <v>BHN</v>
      </c>
    </row>
    <row r="70" spans="1:50">
      <c r="A70" s="59">
        <v>64</v>
      </c>
      <c r="B70" s="26" t="s">
        <v>72</v>
      </c>
      <c r="C70" s="63">
        <v>8.0109514031485283</v>
      </c>
      <c r="D70" s="67" t="s">
        <v>6</v>
      </c>
      <c r="E70" s="7" t="s">
        <v>8</v>
      </c>
      <c r="F70" s="7" t="s">
        <v>7</v>
      </c>
      <c r="G70" s="7" t="s">
        <v>7</v>
      </c>
      <c r="H70" s="7" t="s">
        <v>7</v>
      </c>
      <c r="I70" s="7" t="s">
        <v>8</v>
      </c>
      <c r="J70" s="7" t="s">
        <v>8</v>
      </c>
      <c r="K70" s="7" t="s">
        <v>8</v>
      </c>
      <c r="L70" s="7" t="s">
        <v>8</v>
      </c>
      <c r="M70" s="7" t="s">
        <v>8</v>
      </c>
      <c r="N70" s="7" t="s">
        <v>8</v>
      </c>
      <c r="O70" s="7" t="s">
        <v>8</v>
      </c>
      <c r="P70" s="7" t="s">
        <v>7</v>
      </c>
      <c r="Q70" s="7" t="s">
        <v>8</v>
      </c>
      <c r="R70" s="7" t="s">
        <v>8</v>
      </c>
      <c r="S70" s="7" t="s">
        <v>7</v>
      </c>
      <c r="T70" s="7" t="s">
        <v>8</v>
      </c>
      <c r="U70" s="7" t="s">
        <v>7</v>
      </c>
      <c r="V70" s="7" t="s">
        <v>8</v>
      </c>
      <c r="W70" s="7" t="s">
        <v>8</v>
      </c>
      <c r="X70" s="7" t="s">
        <v>8</v>
      </c>
      <c r="Y70" s="7" t="s">
        <v>7</v>
      </c>
      <c r="Z70" s="7" t="s">
        <v>8</v>
      </c>
      <c r="AA70" s="7" t="s">
        <v>8</v>
      </c>
      <c r="AB70" s="7" t="s">
        <v>8</v>
      </c>
      <c r="AD70" s="7">
        <f t="shared" si="0"/>
        <v>17</v>
      </c>
      <c r="AE70" s="7">
        <f t="shared" si="1"/>
        <v>7</v>
      </c>
      <c r="AF70" s="7">
        <f t="shared" si="2"/>
        <v>0</v>
      </c>
      <c r="AG70" s="7">
        <f t="shared" si="3"/>
        <v>24</v>
      </c>
      <c r="AH70" s="12">
        <f t="shared" si="4"/>
        <v>70.833333333333329</v>
      </c>
      <c r="AI70" s="127" t="str">
        <f t="shared" si="5"/>
        <v>Yes</v>
      </c>
      <c r="AJ70" s="7" t="str">
        <f t="shared" si="6"/>
        <v>No</v>
      </c>
      <c r="AK70" s="7" t="str">
        <f t="shared" si="7"/>
        <v>No</v>
      </c>
      <c r="AM70" s="40" t="s">
        <v>267</v>
      </c>
      <c r="AN70" s="93"/>
      <c r="AO70" s="95"/>
      <c r="AP70" s="31"/>
      <c r="AQ70" s="104">
        <v>121</v>
      </c>
      <c r="AR70" s="40" t="s">
        <v>6</v>
      </c>
      <c r="AS70" s="31">
        <v>44.660630071887617</v>
      </c>
      <c r="AT70" s="125">
        <f>IF(AN70&gt;0,AN70,AQ70)</f>
        <v>121</v>
      </c>
      <c r="AU70" s="31">
        <f>IF(AP70&gt;0,AP70,AS70)</f>
        <v>44.660630071887617</v>
      </c>
      <c r="AV70" s="7" t="str">
        <f>IF(AU70&gt;=$AU$243,"H","L")</f>
        <v>H</v>
      </c>
      <c r="AW70" s="7" t="s">
        <v>310</v>
      </c>
      <c r="AX70" s="7" t="str">
        <f t="shared" si="8"/>
        <v>BHN</v>
      </c>
    </row>
    <row r="71" spans="1:50">
      <c r="A71" s="59">
        <v>65</v>
      </c>
      <c r="B71" s="26" t="s">
        <v>73</v>
      </c>
      <c r="C71" s="63">
        <v>13.045859000684462</v>
      </c>
      <c r="D71" s="67" t="s">
        <v>6</v>
      </c>
      <c r="E71" s="7" t="s">
        <v>8</v>
      </c>
      <c r="F71" s="7" t="s">
        <v>8</v>
      </c>
      <c r="G71" s="7" t="s">
        <v>8</v>
      </c>
      <c r="H71" s="7" t="s">
        <v>8</v>
      </c>
      <c r="I71" s="7" t="s">
        <v>8</v>
      </c>
      <c r="J71" s="7" t="s">
        <v>8</v>
      </c>
      <c r="K71" s="7" t="s">
        <v>8</v>
      </c>
      <c r="L71" s="7" t="s">
        <v>254</v>
      </c>
      <c r="M71" s="7" t="s">
        <v>8</v>
      </c>
      <c r="N71" s="7" t="s">
        <v>8</v>
      </c>
      <c r="O71" s="7" t="s">
        <v>8</v>
      </c>
      <c r="P71" s="7" t="s">
        <v>7</v>
      </c>
      <c r="Q71" s="7" t="s">
        <v>7</v>
      </c>
      <c r="R71" s="7" t="s">
        <v>7</v>
      </c>
      <c r="S71" s="7" t="s">
        <v>7</v>
      </c>
      <c r="T71" s="7" t="s">
        <v>8</v>
      </c>
      <c r="V71" s="7" t="s">
        <v>7</v>
      </c>
      <c r="W71" s="7" t="s">
        <v>8</v>
      </c>
      <c r="X71" s="7" t="s">
        <v>8</v>
      </c>
      <c r="Y71" s="7" t="s">
        <v>8</v>
      </c>
      <c r="Z71" s="7" t="s">
        <v>8</v>
      </c>
      <c r="AA71" s="7" t="s">
        <v>8</v>
      </c>
      <c r="AD71" s="7">
        <f t="shared" ref="AD71:AD134" si="9">COUNTIF($E71:$AB71,"Yes")</f>
        <v>16</v>
      </c>
      <c r="AE71" s="7">
        <f t="shared" ref="AE71:AE134" si="10">COUNTIF($E71:$AB71,"No")</f>
        <v>5</v>
      </c>
      <c r="AF71" s="7">
        <f t="shared" ref="AF71:AF134" si="11">COUNTBLANK($E71:$AB71)</f>
        <v>3</v>
      </c>
      <c r="AG71" s="7">
        <f t="shared" ref="AG71:AG134" si="12">AD71+AE71</f>
        <v>21</v>
      </c>
      <c r="AH71" s="12">
        <f t="shared" ref="AH71:AH134" si="13">$AD71*100/$AG71</f>
        <v>76.19047619047619</v>
      </c>
      <c r="AI71" s="127" t="str">
        <f t="shared" ref="AI71:AI134" si="14">IF(AG71&gt;17,IF(AD71&gt;12, "Yes", "No"),"")</f>
        <v>Yes</v>
      </c>
      <c r="AJ71" s="7" t="str">
        <f t="shared" ref="AJ71:AJ134" si="15">IF(AG71&gt;17,IF(AND(AD71&gt;4,AD71&lt;13), "Yes", "No"),"")</f>
        <v>No</v>
      </c>
      <c r="AK71" s="7" t="str">
        <f t="shared" ref="AK71:AK134" si="16">IF(AG71&gt;17,IF(AD71&lt;5, "Yes", "No"),"")</f>
        <v>No</v>
      </c>
      <c r="AM71" s="41" t="s">
        <v>267</v>
      </c>
      <c r="AN71" s="93"/>
      <c r="AO71" s="95"/>
      <c r="AP71" s="33"/>
      <c r="AQ71" s="105">
        <v>181</v>
      </c>
      <c r="AR71" s="40" t="s">
        <v>6</v>
      </c>
      <c r="AS71" s="33">
        <v>39.645584600057191</v>
      </c>
      <c r="AT71" s="125">
        <f>IF(AN71&gt;0,AN71,AQ71)</f>
        <v>181</v>
      </c>
      <c r="AU71" s="31">
        <f>IF(AP71&gt;0,AP71,AS71)</f>
        <v>39.645584600057191</v>
      </c>
      <c r="AV71" s="7" t="str">
        <f>IF(AU71&gt;=$AU$243,"H","L")</f>
        <v>L</v>
      </c>
      <c r="AW71" s="7" t="s">
        <v>256</v>
      </c>
      <c r="AX71" s="7" t="str">
        <f t="shared" ref="AX71:AX134" si="17">IF(OR(AW71="2 No 1 Yes",AW71="2 No"), "non-BHN", AW71)</f>
        <v>2 Yes 1 No</v>
      </c>
    </row>
    <row r="72" spans="1:50">
      <c r="A72" s="59">
        <v>66</v>
      </c>
      <c r="B72" s="26" t="s">
        <v>74</v>
      </c>
      <c r="C72" s="63">
        <v>11.08829568788501</v>
      </c>
      <c r="D72" s="67" t="s">
        <v>6</v>
      </c>
      <c r="E72" s="7" t="s">
        <v>8</v>
      </c>
      <c r="F72" s="7" t="s">
        <v>8</v>
      </c>
      <c r="G72" s="7" t="s">
        <v>7</v>
      </c>
      <c r="H72" s="7" t="s">
        <v>7</v>
      </c>
      <c r="I72" s="7" t="s">
        <v>8</v>
      </c>
      <c r="K72" s="7" t="s">
        <v>8</v>
      </c>
      <c r="L72" s="7" t="s">
        <v>254</v>
      </c>
      <c r="M72" s="7" t="s">
        <v>7</v>
      </c>
      <c r="N72" s="7" t="s">
        <v>8</v>
      </c>
      <c r="O72" s="7" t="s">
        <v>8</v>
      </c>
      <c r="P72" s="7" t="s">
        <v>8</v>
      </c>
      <c r="Q72" s="7" t="s">
        <v>7</v>
      </c>
      <c r="R72" s="7" t="s">
        <v>7</v>
      </c>
      <c r="S72" s="7" t="s">
        <v>7</v>
      </c>
      <c r="T72" s="7" t="s">
        <v>8</v>
      </c>
      <c r="V72" s="7" t="s">
        <v>8</v>
      </c>
      <c r="W72" s="7" t="s">
        <v>8</v>
      </c>
      <c r="X72" s="7" t="s">
        <v>8</v>
      </c>
      <c r="Y72" s="7" t="s">
        <v>7</v>
      </c>
      <c r="Z72" s="7" t="s">
        <v>8</v>
      </c>
      <c r="AA72" s="7" t="s">
        <v>8</v>
      </c>
      <c r="AB72" s="7" t="s">
        <v>8</v>
      </c>
      <c r="AD72" s="7">
        <f t="shared" si="9"/>
        <v>14</v>
      </c>
      <c r="AE72" s="7">
        <f t="shared" si="10"/>
        <v>7</v>
      </c>
      <c r="AF72" s="7">
        <f t="shared" si="11"/>
        <v>3</v>
      </c>
      <c r="AG72" s="7">
        <f t="shared" si="12"/>
        <v>21</v>
      </c>
      <c r="AH72" s="12">
        <f t="shared" si="13"/>
        <v>66.666666666666671</v>
      </c>
      <c r="AI72" s="127" t="str">
        <f t="shared" si="14"/>
        <v>Yes</v>
      </c>
      <c r="AJ72" s="7" t="str">
        <f t="shared" si="15"/>
        <v>No</v>
      </c>
      <c r="AK72" s="7" t="str">
        <f t="shared" si="16"/>
        <v>No</v>
      </c>
      <c r="AM72" s="41" t="s">
        <v>267</v>
      </c>
      <c r="AN72" s="93"/>
      <c r="AO72" s="95"/>
      <c r="AP72" s="33"/>
      <c r="AQ72" s="105">
        <v>157</v>
      </c>
      <c r="AR72" s="40" t="s">
        <v>6</v>
      </c>
      <c r="AS72" s="33">
        <v>32.341543603013385</v>
      </c>
      <c r="AT72" s="125">
        <f>IF(AN72&gt;0,AN72,AQ72)</f>
        <v>157</v>
      </c>
      <c r="AU72" s="31">
        <f>IF(AP72&gt;0,AP72,AS72)</f>
        <v>32.341543603013385</v>
      </c>
      <c r="AV72" s="7" t="str">
        <f>IF(AU72&gt;=$AU$243,"H","L")</f>
        <v>L</v>
      </c>
      <c r="AW72" s="7" t="s">
        <v>310</v>
      </c>
      <c r="AX72" s="7" t="str">
        <f t="shared" si="17"/>
        <v>BHN</v>
      </c>
    </row>
    <row r="73" spans="1:50">
      <c r="A73" s="59">
        <v>67</v>
      </c>
      <c r="B73" s="10" t="s">
        <v>75</v>
      </c>
      <c r="C73" s="63">
        <v>3.0088980150581794</v>
      </c>
      <c r="D73" s="64" t="s">
        <v>6</v>
      </c>
      <c r="E73" s="7" t="s">
        <v>8</v>
      </c>
      <c r="F73" s="7" t="s">
        <v>8</v>
      </c>
      <c r="G73" s="7" t="s">
        <v>7</v>
      </c>
      <c r="H73" s="7" t="s">
        <v>7</v>
      </c>
      <c r="J73" s="7" t="s">
        <v>7</v>
      </c>
      <c r="K73" s="7" t="s">
        <v>7</v>
      </c>
      <c r="L73" s="7" t="s">
        <v>8</v>
      </c>
      <c r="M73" s="7" t="s">
        <v>7</v>
      </c>
      <c r="N73" s="7" t="s">
        <v>8</v>
      </c>
      <c r="O73" s="7" t="s">
        <v>8</v>
      </c>
      <c r="P73" s="7" t="s">
        <v>8</v>
      </c>
      <c r="Q73" s="7" t="s">
        <v>8</v>
      </c>
      <c r="R73" s="7" t="s">
        <v>7</v>
      </c>
      <c r="S73" s="7" t="s">
        <v>7</v>
      </c>
      <c r="T73" s="7" t="s">
        <v>8</v>
      </c>
      <c r="V73" s="7" t="s">
        <v>8</v>
      </c>
      <c r="W73" s="7" t="s">
        <v>7</v>
      </c>
      <c r="X73" s="7" t="s">
        <v>8</v>
      </c>
      <c r="Y73" s="7" t="s">
        <v>7</v>
      </c>
      <c r="Z73" s="7" t="s">
        <v>8</v>
      </c>
      <c r="AA73" s="7" t="s">
        <v>8</v>
      </c>
      <c r="AB73" s="7" t="s">
        <v>8</v>
      </c>
      <c r="AD73" s="7">
        <f t="shared" si="9"/>
        <v>13</v>
      </c>
      <c r="AE73" s="7">
        <f t="shared" si="10"/>
        <v>9</v>
      </c>
      <c r="AF73" s="7">
        <f t="shared" si="11"/>
        <v>2</v>
      </c>
      <c r="AG73" s="7">
        <f t="shared" si="12"/>
        <v>22</v>
      </c>
      <c r="AH73" s="12">
        <f t="shared" si="13"/>
        <v>59.090909090909093</v>
      </c>
      <c r="AI73" s="127" t="str">
        <f t="shared" si="14"/>
        <v>Yes</v>
      </c>
      <c r="AJ73" s="7" t="str">
        <f t="shared" si="15"/>
        <v>No</v>
      </c>
      <c r="AK73" s="7" t="str">
        <f t="shared" si="16"/>
        <v>No</v>
      </c>
      <c r="AM73" s="39"/>
      <c r="AN73" s="93"/>
      <c r="AO73" s="95"/>
      <c r="AP73" s="15"/>
      <c r="AQ73" s="101"/>
      <c r="AR73" s="39"/>
      <c r="AS73" s="15" t="s">
        <v>254</v>
      </c>
      <c r="AT73" s="15"/>
      <c r="AU73" s="31"/>
      <c r="AW73" s="7" t="s">
        <v>310</v>
      </c>
      <c r="AX73" s="7" t="str">
        <f t="shared" si="17"/>
        <v>BHN</v>
      </c>
    </row>
    <row r="74" spans="1:50">
      <c r="A74" s="59">
        <v>68</v>
      </c>
      <c r="B74" s="26" t="s">
        <v>76</v>
      </c>
      <c r="C74" s="63">
        <v>2.1656399726214923</v>
      </c>
      <c r="D74" s="67" t="s">
        <v>6</v>
      </c>
      <c r="E74" s="7" t="s">
        <v>8</v>
      </c>
      <c r="F74" s="7" t="s">
        <v>8</v>
      </c>
      <c r="G74" s="7" t="s">
        <v>8</v>
      </c>
      <c r="H74" s="7" t="s">
        <v>7</v>
      </c>
      <c r="J74" s="7" t="s">
        <v>7</v>
      </c>
      <c r="L74" s="7" t="s">
        <v>254</v>
      </c>
      <c r="M74" s="7" t="s">
        <v>8</v>
      </c>
      <c r="N74" s="7" t="s">
        <v>8</v>
      </c>
      <c r="O74" s="7" t="s">
        <v>8</v>
      </c>
      <c r="P74" s="7" t="s">
        <v>7</v>
      </c>
      <c r="Q74" s="7" t="s">
        <v>8</v>
      </c>
      <c r="R74" s="7" t="s">
        <v>7</v>
      </c>
      <c r="T74" s="7" t="s">
        <v>8</v>
      </c>
      <c r="V74" s="7" t="s">
        <v>8</v>
      </c>
      <c r="W74" s="7" t="s">
        <v>8</v>
      </c>
      <c r="X74" s="7" t="s">
        <v>8</v>
      </c>
      <c r="Y74" s="7" t="s">
        <v>8</v>
      </c>
      <c r="Z74" s="7" t="s">
        <v>7</v>
      </c>
      <c r="AA74" s="7" t="s">
        <v>8</v>
      </c>
      <c r="AB74" s="7" t="s">
        <v>8</v>
      </c>
      <c r="AD74" s="7">
        <f t="shared" si="9"/>
        <v>14</v>
      </c>
      <c r="AE74" s="7">
        <f t="shared" si="10"/>
        <v>5</v>
      </c>
      <c r="AF74" s="7">
        <f t="shared" si="11"/>
        <v>5</v>
      </c>
      <c r="AG74" s="7">
        <f t="shared" si="12"/>
        <v>19</v>
      </c>
      <c r="AH74" s="12">
        <f t="shared" si="13"/>
        <v>73.684210526315795</v>
      </c>
      <c r="AI74" s="127" t="str">
        <f t="shared" si="14"/>
        <v>Yes</v>
      </c>
      <c r="AJ74" s="7" t="str">
        <f t="shared" si="15"/>
        <v>No</v>
      </c>
      <c r="AK74" s="7" t="str">
        <f t="shared" si="16"/>
        <v>No</v>
      </c>
      <c r="AM74" s="41" t="s">
        <v>268</v>
      </c>
      <c r="AN74" s="94">
        <v>50</v>
      </c>
      <c r="AO74" s="114" t="s">
        <v>6</v>
      </c>
      <c r="AP74" s="33">
        <v>44</v>
      </c>
      <c r="AQ74" s="106"/>
      <c r="AR74" s="115"/>
      <c r="AS74" s="33" t="s">
        <v>254</v>
      </c>
      <c r="AT74" s="125">
        <f>IF(AN74&gt;0,AN74,AQ74)</f>
        <v>50</v>
      </c>
      <c r="AU74" s="31">
        <f>IF(AP74&gt;0,AP74,AS74)</f>
        <v>44</v>
      </c>
      <c r="AV74" s="7" t="str">
        <f>IF(AU74&gt;=$AU$243,"H","L")</f>
        <v>H</v>
      </c>
      <c r="AW74" s="7" t="s">
        <v>310</v>
      </c>
      <c r="AX74" s="7" t="str">
        <f t="shared" si="17"/>
        <v>BHN</v>
      </c>
    </row>
    <row r="75" spans="1:50">
      <c r="A75" s="59">
        <v>69</v>
      </c>
      <c r="B75" s="26" t="s">
        <v>77</v>
      </c>
      <c r="C75" s="63">
        <v>9.0869267624914443</v>
      </c>
      <c r="D75" s="67" t="s">
        <v>10</v>
      </c>
      <c r="E75" s="7" t="s">
        <v>8</v>
      </c>
      <c r="F75" s="7" t="s">
        <v>8</v>
      </c>
      <c r="G75" s="7" t="s">
        <v>7</v>
      </c>
      <c r="H75" s="7" t="s">
        <v>7</v>
      </c>
      <c r="I75" s="7" t="s">
        <v>7</v>
      </c>
      <c r="J75" s="7" t="s">
        <v>7</v>
      </c>
      <c r="K75" s="7" t="s">
        <v>7</v>
      </c>
      <c r="L75" s="7" t="s">
        <v>8</v>
      </c>
      <c r="M75" s="7" t="s">
        <v>8</v>
      </c>
      <c r="N75" s="7" t="s">
        <v>8</v>
      </c>
      <c r="O75" s="7" t="s">
        <v>8</v>
      </c>
      <c r="P75" s="7" t="s">
        <v>8</v>
      </c>
      <c r="Q75" s="7" t="s">
        <v>8</v>
      </c>
      <c r="R75" s="7" t="s">
        <v>8</v>
      </c>
      <c r="S75" s="7" t="s">
        <v>8</v>
      </c>
      <c r="T75" s="7" t="s">
        <v>8</v>
      </c>
      <c r="U75" s="7" t="s">
        <v>7</v>
      </c>
      <c r="V75" s="7" t="s">
        <v>8</v>
      </c>
      <c r="W75" s="7" t="s">
        <v>8</v>
      </c>
      <c r="X75" s="7" t="s">
        <v>8</v>
      </c>
      <c r="Y75" s="7" t="s">
        <v>7</v>
      </c>
      <c r="Z75" s="7" t="s">
        <v>8</v>
      </c>
      <c r="AA75" s="7" t="s">
        <v>8</v>
      </c>
      <c r="AB75" s="7" t="s">
        <v>8</v>
      </c>
      <c r="AD75" s="7">
        <f t="shared" si="9"/>
        <v>17</v>
      </c>
      <c r="AE75" s="7">
        <f t="shared" si="10"/>
        <v>7</v>
      </c>
      <c r="AF75" s="7">
        <f t="shared" si="11"/>
        <v>0</v>
      </c>
      <c r="AG75" s="7">
        <f t="shared" si="12"/>
        <v>24</v>
      </c>
      <c r="AH75" s="12">
        <f t="shared" si="13"/>
        <v>70.833333333333329</v>
      </c>
      <c r="AI75" s="127" t="str">
        <f t="shared" si="14"/>
        <v>Yes</v>
      </c>
      <c r="AJ75" s="7" t="str">
        <f t="shared" si="15"/>
        <v>No</v>
      </c>
      <c r="AK75" s="7" t="str">
        <f t="shared" si="16"/>
        <v>No</v>
      </c>
      <c r="AM75" s="41" t="s">
        <v>267</v>
      </c>
      <c r="AN75" s="93"/>
      <c r="AO75" s="95"/>
      <c r="AP75" s="33"/>
      <c r="AQ75" s="105">
        <v>135</v>
      </c>
      <c r="AR75" s="111" t="s">
        <v>10</v>
      </c>
      <c r="AS75" s="33">
        <v>29.201013540348399</v>
      </c>
      <c r="AT75" s="125">
        <f>IF(AN75&gt;0,AN75,AQ75)</f>
        <v>135</v>
      </c>
      <c r="AU75" s="31">
        <f>IF(AP75&gt;0,AP75,AS75)</f>
        <v>29.201013540348399</v>
      </c>
      <c r="AV75" s="7" t="str">
        <f>IF(AU75&gt;=$AU$243,"H","L")</f>
        <v>L</v>
      </c>
      <c r="AW75" s="7" t="s">
        <v>310</v>
      </c>
      <c r="AX75" s="7" t="str">
        <f t="shared" si="17"/>
        <v>BHN</v>
      </c>
    </row>
    <row r="76" spans="1:50">
      <c r="A76" s="59">
        <v>70</v>
      </c>
      <c r="B76" s="26" t="s">
        <v>78</v>
      </c>
      <c r="C76" s="63">
        <v>3.2005475701574264</v>
      </c>
      <c r="D76" s="67" t="s">
        <v>6</v>
      </c>
      <c r="E76" s="7" t="s">
        <v>8</v>
      </c>
      <c r="F76" s="7" t="s">
        <v>8</v>
      </c>
      <c r="G76" s="7" t="s">
        <v>8</v>
      </c>
      <c r="H76" s="7" t="s">
        <v>7</v>
      </c>
      <c r="I76" s="7" t="s">
        <v>7</v>
      </c>
      <c r="J76" s="7" t="s">
        <v>7</v>
      </c>
      <c r="K76" s="7" t="s">
        <v>7</v>
      </c>
      <c r="L76" s="7" t="s">
        <v>254</v>
      </c>
      <c r="M76" s="7" t="s">
        <v>7</v>
      </c>
      <c r="N76" s="7" t="s">
        <v>8</v>
      </c>
      <c r="O76" s="7" t="s">
        <v>8</v>
      </c>
      <c r="P76" s="7" t="s">
        <v>7</v>
      </c>
      <c r="Q76" s="7" t="s">
        <v>7</v>
      </c>
      <c r="R76" s="7" t="s">
        <v>8</v>
      </c>
      <c r="T76" s="7" t="s">
        <v>8</v>
      </c>
      <c r="V76" s="7" t="s">
        <v>8</v>
      </c>
      <c r="W76" s="7" t="s">
        <v>8</v>
      </c>
      <c r="X76" s="7" t="s">
        <v>8</v>
      </c>
      <c r="Y76" s="7" t="s">
        <v>8</v>
      </c>
      <c r="Z76" s="7" t="s">
        <v>8</v>
      </c>
      <c r="AA76" s="7" t="s">
        <v>8</v>
      </c>
      <c r="AB76" s="7" t="s">
        <v>7</v>
      </c>
      <c r="AD76" s="7">
        <f t="shared" si="9"/>
        <v>13</v>
      </c>
      <c r="AE76" s="7">
        <f t="shared" si="10"/>
        <v>8</v>
      </c>
      <c r="AF76" s="7">
        <f t="shared" si="11"/>
        <v>3</v>
      </c>
      <c r="AG76" s="7">
        <f t="shared" si="12"/>
        <v>21</v>
      </c>
      <c r="AH76" s="12">
        <f t="shared" si="13"/>
        <v>61.904761904761905</v>
      </c>
      <c r="AI76" s="127" t="str">
        <f t="shared" si="14"/>
        <v>Yes</v>
      </c>
      <c r="AJ76" s="7" t="str">
        <f t="shared" si="15"/>
        <v>No</v>
      </c>
      <c r="AK76" s="7" t="str">
        <f t="shared" si="16"/>
        <v>No</v>
      </c>
      <c r="AM76" s="41" t="s">
        <v>268</v>
      </c>
      <c r="AN76" s="94">
        <v>64</v>
      </c>
      <c r="AO76" s="114" t="s">
        <v>6</v>
      </c>
      <c r="AP76" s="33">
        <v>37.5</v>
      </c>
      <c r="AQ76" s="106"/>
      <c r="AR76" s="115"/>
      <c r="AS76" s="33" t="s">
        <v>254</v>
      </c>
      <c r="AT76" s="125">
        <f>IF(AN76&gt;0,AN76,AQ76)</f>
        <v>64</v>
      </c>
      <c r="AU76" s="31">
        <f>IF(AP76&gt;0,AP76,AS76)</f>
        <v>37.5</v>
      </c>
      <c r="AV76" s="7" t="str">
        <f>IF(AU76&gt;=$AU$243,"H","L")</f>
        <v>L</v>
      </c>
      <c r="AW76" s="7" t="s">
        <v>310</v>
      </c>
      <c r="AX76" s="7" t="str">
        <f t="shared" si="17"/>
        <v>BHN</v>
      </c>
    </row>
    <row r="77" spans="1:50">
      <c r="A77" s="59">
        <v>71</v>
      </c>
      <c r="B77" s="10" t="s">
        <v>79</v>
      </c>
      <c r="C77" s="63">
        <v>21.013004791238878</v>
      </c>
      <c r="D77" s="64" t="s">
        <v>10</v>
      </c>
      <c r="E77" s="7" t="s">
        <v>8</v>
      </c>
      <c r="F77" s="7" t="s">
        <v>8</v>
      </c>
      <c r="G77" s="7" t="s">
        <v>8</v>
      </c>
      <c r="H77" s="7" t="s">
        <v>8</v>
      </c>
      <c r="I77" s="7" t="s">
        <v>8</v>
      </c>
      <c r="J77" s="7" t="s">
        <v>8</v>
      </c>
      <c r="K77" s="7" t="s">
        <v>8</v>
      </c>
      <c r="L77" s="7" t="s">
        <v>254</v>
      </c>
      <c r="M77" s="7" t="s">
        <v>8</v>
      </c>
      <c r="N77" s="7" t="s">
        <v>8</v>
      </c>
      <c r="O77" s="7" t="s">
        <v>8</v>
      </c>
      <c r="P77" s="7" t="s">
        <v>7</v>
      </c>
      <c r="Q77" s="7" t="s">
        <v>7</v>
      </c>
      <c r="R77" s="7" t="s">
        <v>7</v>
      </c>
      <c r="S77" s="7" t="s">
        <v>7</v>
      </c>
      <c r="T77" s="7" t="s">
        <v>8</v>
      </c>
      <c r="V77" s="7" t="s">
        <v>8</v>
      </c>
      <c r="W77" s="7" t="s">
        <v>8</v>
      </c>
      <c r="X77" s="7" t="s">
        <v>8</v>
      </c>
      <c r="Y77" s="7" t="s">
        <v>8</v>
      </c>
      <c r="Z77" s="7" t="s">
        <v>8</v>
      </c>
      <c r="AA77" s="7" t="s">
        <v>8</v>
      </c>
      <c r="AD77" s="7">
        <f t="shared" si="9"/>
        <v>17</v>
      </c>
      <c r="AE77" s="7">
        <f t="shared" si="10"/>
        <v>4</v>
      </c>
      <c r="AF77" s="7">
        <f t="shared" si="11"/>
        <v>3</v>
      </c>
      <c r="AG77" s="7">
        <f t="shared" si="12"/>
        <v>21</v>
      </c>
      <c r="AH77" s="12">
        <f t="shared" si="13"/>
        <v>80.952380952380949</v>
      </c>
      <c r="AI77" s="127" t="str">
        <f t="shared" si="14"/>
        <v>Yes</v>
      </c>
      <c r="AJ77" s="7" t="str">
        <f t="shared" si="15"/>
        <v>No</v>
      </c>
      <c r="AK77" s="7" t="str">
        <f t="shared" si="16"/>
        <v>No</v>
      </c>
      <c r="AM77" s="39"/>
      <c r="AN77" s="93"/>
      <c r="AO77" s="95"/>
      <c r="AP77" s="15"/>
      <c r="AQ77" s="101"/>
      <c r="AR77" s="39"/>
      <c r="AS77" s="15" t="s">
        <v>254</v>
      </c>
      <c r="AT77" s="15"/>
      <c r="AU77" s="31"/>
      <c r="AW77" s="7" t="s">
        <v>310</v>
      </c>
      <c r="AX77" s="7" t="str">
        <f t="shared" si="17"/>
        <v>BHN</v>
      </c>
    </row>
    <row r="78" spans="1:50">
      <c r="A78" s="59">
        <v>72</v>
      </c>
      <c r="B78" s="26" t="s">
        <v>80</v>
      </c>
      <c r="C78" s="63">
        <v>3.9835728952772076</v>
      </c>
      <c r="D78" s="67" t="s">
        <v>6</v>
      </c>
      <c r="E78" s="7" t="s">
        <v>8</v>
      </c>
      <c r="F78" s="7" t="s">
        <v>8</v>
      </c>
      <c r="G78" s="7" t="s">
        <v>8</v>
      </c>
      <c r="H78" s="7" t="s">
        <v>8</v>
      </c>
      <c r="I78" s="7" t="s">
        <v>8</v>
      </c>
      <c r="J78" s="7" t="s">
        <v>8</v>
      </c>
      <c r="K78" s="7" t="s">
        <v>8</v>
      </c>
      <c r="L78" s="7" t="s">
        <v>8</v>
      </c>
      <c r="M78" s="7" t="s">
        <v>7</v>
      </c>
      <c r="O78" s="7" t="s">
        <v>8</v>
      </c>
      <c r="P78" s="7" t="s">
        <v>7</v>
      </c>
      <c r="Q78" s="7" t="s">
        <v>8</v>
      </c>
      <c r="R78" s="7" t="s">
        <v>7</v>
      </c>
      <c r="S78" s="7" t="s">
        <v>7</v>
      </c>
      <c r="T78" s="7" t="s">
        <v>8</v>
      </c>
      <c r="U78" s="7" t="s">
        <v>7</v>
      </c>
      <c r="V78" s="7" t="s">
        <v>8</v>
      </c>
      <c r="W78" s="7" t="s">
        <v>8</v>
      </c>
      <c r="X78" s="7" t="s">
        <v>8</v>
      </c>
      <c r="Y78" s="7" t="s">
        <v>8</v>
      </c>
      <c r="Z78" s="7" t="s">
        <v>8</v>
      </c>
      <c r="AA78" s="7" t="s">
        <v>8</v>
      </c>
      <c r="AB78" s="7" t="s">
        <v>8</v>
      </c>
      <c r="AD78" s="7">
        <f t="shared" si="9"/>
        <v>18</v>
      </c>
      <c r="AE78" s="7">
        <f t="shared" si="10"/>
        <v>5</v>
      </c>
      <c r="AF78" s="7">
        <f t="shared" si="11"/>
        <v>1</v>
      </c>
      <c r="AG78" s="7">
        <f t="shared" si="12"/>
        <v>23</v>
      </c>
      <c r="AH78" s="12">
        <f t="shared" si="13"/>
        <v>78.260869565217391</v>
      </c>
      <c r="AI78" s="127" t="str">
        <f t="shared" si="14"/>
        <v>Yes</v>
      </c>
      <c r="AJ78" s="7" t="str">
        <f t="shared" si="15"/>
        <v>No</v>
      </c>
      <c r="AK78" s="7" t="str">
        <f t="shared" si="16"/>
        <v>No</v>
      </c>
      <c r="AM78" s="40" t="s">
        <v>268</v>
      </c>
      <c r="AN78" s="94">
        <v>73</v>
      </c>
      <c r="AO78" s="114" t="s">
        <v>6</v>
      </c>
      <c r="AP78" s="31">
        <v>36.986301369863014</v>
      </c>
      <c r="AQ78" s="103"/>
      <c r="AR78" s="95"/>
      <c r="AS78" s="31" t="s">
        <v>254</v>
      </c>
      <c r="AT78" s="125">
        <f>IF(AN78&gt;0,AN78,AQ78)</f>
        <v>73</v>
      </c>
      <c r="AU78" s="31">
        <f>IF(AP78&gt;0,AP78,AS78)</f>
        <v>36.986301369863014</v>
      </c>
      <c r="AV78" s="7" t="str">
        <f>IF(AU78&gt;=$AU$243,"H","L")</f>
        <v>L</v>
      </c>
      <c r="AW78" s="7" t="s">
        <v>310</v>
      </c>
      <c r="AX78" s="7" t="str">
        <f t="shared" si="17"/>
        <v>BHN</v>
      </c>
    </row>
    <row r="79" spans="1:50">
      <c r="A79" s="59">
        <v>73</v>
      </c>
      <c r="B79" s="10" t="s">
        <v>81</v>
      </c>
      <c r="C79" s="63">
        <v>2.0479123887748116</v>
      </c>
      <c r="D79" s="64" t="s">
        <v>10</v>
      </c>
      <c r="E79" s="7" t="s">
        <v>8</v>
      </c>
      <c r="F79" s="7" t="s">
        <v>8</v>
      </c>
      <c r="G79" s="7" t="s">
        <v>8</v>
      </c>
      <c r="H79" s="7" t="s">
        <v>7</v>
      </c>
      <c r="L79" s="7" t="s">
        <v>254</v>
      </c>
      <c r="M79" s="7" t="s">
        <v>7</v>
      </c>
      <c r="N79" s="7" t="s">
        <v>8</v>
      </c>
      <c r="O79" s="7" t="s">
        <v>8</v>
      </c>
      <c r="P79" s="7" t="s">
        <v>7</v>
      </c>
      <c r="Q79" s="7" t="s">
        <v>7</v>
      </c>
      <c r="R79" s="7" t="s">
        <v>7</v>
      </c>
      <c r="S79" s="7" t="s">
        <v>7</v>
      </c>
      <c r="T79" s="7" t="s">
        <v>8</v>
      </c>
      <c r="U79" s="7" t="s">
        <v>7</v>
      </c>
      <c r="V79" s="7" t="s">
        <v>8</v>
      </c>
      <c r="W79" s="7" t="s">
        <v>8</v>
      </c>
      <c r="X79" s="7" t="s">
        <v>8</v>
      </c>
      <c r="Y79" s="7" t="s">
        <v>7</v>
      </c>
      <c r="Z79" s="7" t="s">
        <v>8</v>
      </c>
      <c r="AA79" s="7" t="s">
        <v>8</v>
      </c>
      <c r="AB79" s="7" t="s">
        <v>8</v>
      </c>
      <c r="AD79" s="7">
        <f t="shared" si="9"/>
        <v>12</v>
      </c>
      <c r="AE79" s="7">
        <f t="shared" si="10"/>
        <v>8</v>
      </c>
      <c r="AF79" s="7">
        <f t="shared" si="11"/>
        <v>4</v>
      </c>
      <c r="AG79" s="7">
        <f t="shared" si="12"/>
        <v>20</v>
      </c>
      <c r="AH79" s="12">
        <f t="shared" si="13"/>
        <v>60</v>
      </c>
      <c r="AI79" s="127" t="str">
        <f t="shared" si="14"/>
        <v>No</v>
      </c>
      <c r="AJ79" s="7" t="str">
        <f t="shared" si="15"/>
        <v>Yes</v>
      </c>
      <c r="AK79" s="7" t="str">
        <f t="shared" si="16"/>
        <v>No</v>
      </c>
      <c r="AM79" s="42" t="s">
        <v>268</v>
      </c>
      <c r="AN79" s="94">
        <v>50</v>
      </c>
      <c r="AO79" s="95" t="s">
        <v>10</v>
      </c>
      <c r="AP79" s="36">
        <v>54</v>
      </c>
      <c r="AQ79" s="101"/>
      <c r="AR79" s="116"/>
      <c r="AS79" s="36" t="s">
        <v>254</v>
      </c>
      <c r="AT79" s="125">
        <f>IF(AN79&gt;0,AN79,AQ79)</f>
        <v>50</v>
      </c>
      <c r="AU79" s="31">
        <f>IF(AP79&gt;0,AP79,AS79)</f>
        <v>54</v>
      </c>
      <c r="AV79" s="7" t="str">
        <f>IF(AU79&gt;=$AU$243,"H","L")</f>
        <v>H</v>
      </c>
      <c r="AW79" s="7" t="s">
        <v>310</v>
      </c>
      <c r="AX79" s="7" t="str">
        <f t="shared" si="17"/>
        <v>BHN</v>
      </c>
    </row>
    <row r="80" spans="1:50">
      <c r="A80" s="59">
        <v>74</v>
      </c>
      <c r="B80" s="10" t="s">
        <v>82</v>
      </c>
      <c r="C80" s="63">
        <v>6.0314852840520192</v>
      </c>
      <c r="D80" s="64" t="s">
        <v>6</v>
      </c>
      <c r="E80" s="7" t="s">
        <v>8</v>
      </c>
      <c r="F80" s="7" t="s">
        <v>8</v>
      </c>
      <c r="G80" s="7" t="s">
        <v>8</v>
      </c>
      <c r="H80" s="7" t="s">
        <v>8</v>
      </c>
      <c r="J80" s="7" t="s">
        <v>8</v>
      </c>
      <c r="L80" s="7" t="s">
        <v>254</v>
      </c>
      <c r="M80" s="7" t="s">
        <v>7</v>
      </c>
      <c r="N80" s="7" t="s">
        <v>8</v>
      </c>
      <c r="O80" s="7" t="s">
        <v>8</v>
      </c>
      <c r="P80" s="7" t="s">
        <v>7</v>
      </c>
      <c r="Q80" s="7" t="s">
        <v>7</v>
      </c>
      <c r="R80" s="7" t="s">
        <v>7</v>
      </c>
      <c r="T80" s="7" t="s">
        <v>8</v>
      </c>
      <c r="U80" s="7" t="s">
        <v>7</v>
      </c>
      <c r="V80" s="7" t="s">
        <v>8</v>
      </c>
      <c r="W80" s="7" t="s">
        <v>8</v>
      </c>
      <c r="X80" s="7" t="s">
        <v>8</v>
      </c>
      <c r="Y80" s="7" t="s">
        <v>7</v>
      </c>
      <c r="Z80" s="7" t="s">
        <v>8</v>
      </c>
      <c r="AA80" s="7" t="s">
        <v>8</v>
      </c>
      <c r="AB80" s="7" t="s">
        <v>8</v>
      </c>
      <c r="AD80" s="7">
        <f t="shared" si="9"/>
        <v>14</v>
      </c>
      <c r="AE80" s="7">
        <f t="shared" si="10"/>
        <v>6</v>
      </c>
      <c r="AF80" s="7">
        <f t="shared" si="11"/>
        <v>4</v>
      </c>
      <c r="AG80" s="7">
        <f t="shared" si="12"/>
        <v>20</v>
      </c>
      <c r="AH80" s="12">
        <f t="shared" si="13"/>
        <v>70</v>
      </c>
      <c r="AI80" s="127" t="str">
        <f t="shared" si="14"/>
        <v>Yes</v>
      </c>
      <c r="AJ80" s="7" t="str">
        <f t="shared" si="15"/>
        <v>No</v>
      </c>
      <c r="AK80" s="7" t="str">
        <f t="shared" si="16"/>
        <v>No</v>
      </c>
      <c r="AM80" s="39"/>
      <c r="AN80" s="93"/>
      <c r="AO80" s="95"/>
      <c r="AP80" s="36"/>
      <c r="AQ80" s="101"/>
      <c r="AR80" s="39"/>
      <c r="AS80" s="15" t="s">
        <v>254</v>
      </c>
      <c r="AT80" s="15"/>
      <c r="AU80" s="31"/>
      <c r="AW80" s="7" t="s">
        <v>310</v>
      </c>
      <c r="AX80" s="7" t="str">
        <f t="shared" si="17"/>
        <v>BHN</v>
      </c>
    </row>
    <row r="81" spans="1:50">
      <c r="A81" s="59">
        <v>75</v>
      </c>
      <c r="B81" s="26" t="s">
        <v>83</v>
      </c>
      <c r="C81" s="63">
        <v>5.7056810403832987</v>
      </c>
      <c r="D81" s="67" t="s">
        <v>6</v>
      </c>
      <c r="E81" s="7" t="s">
        <v>8</v>
      </c>
      <c r="F81" s="7" t="s">
        <v>8</v>
      </c>
      <c r="G81" s="7" t="s">
        <v>8</v>
      </c>
      <c r="H81" s="7" t="s">
        <v>8</v>
      </c>
      <c r="I81" s="7" t="s">
        <v>8</v>
      </c>
      <c r="J81" s="7" t="s">
        <v>8</v>
      </c>
      <c r="K81" s="7" t="s">
        <v>8</v>
      </c>
      <c r="L81" s="7" t="s">
        <v>8</v>
      </c>
      <c r="M81" s="7" t="s">
        <v>7</v>
      </c>
      <c r="N81" s="7" t="s">
        <v>8</v>
      </c>
      <c r="O81" s="7" t="s">
        <v>8</v>
      </c>
      <c r="P81" s="7" t="s">
        <v>7</v>
      </c>
      <c r="Q81" s="7" t="s">
        <v>8</v>
      </c>
      <c r="R81" s="7" t="s">
        <v>8</v>
      </c>
      <c r="S81" s="7" t="s">
        <v>7</v>
      </c>
      <c r="T81" s="7" t="s">
        <v>7</v>
      </c>
      <c r="U81" s="7" t="s">
        <v>7</v>
      </c>
      <c r="V81" s="7" t="s">
        <v>8</v>
      </c>
      <c r="W81" s="7" t="s">
        <v>8</v>
      </c>
      <c r="X81" s="7" t="s">
        <v>8</v>
      </c>
      <c r="Y81" s="7" t="s">
        <v>7</v>
      </c>
      <c r="AB81" s="7" t="s">
        <v>7</v>
      </c>
      <c r="AD81" s="7">
        <f t="shared" si="9"/>
        <v>15</v>
      </c>
      <c r="AE81" s="7">
        <f t="shared" si="10"/>
        <v>7</v>
      </c>
      <c r="AF81" s="7">
        <f t="shared" si="11"/>
        <v>2</v>
      </c>
      <c r="AG81" s="7">
        <f t="shared" si="12"/>
        <v>22</v>
      </c>
      <c r="AH81" s="12">
        <f t="shared" si="13"/>
        <v>68.181818181818187</v>
      </c>
      <c r="AI81" s="127" t="str">
        <f t="shared" si="14"/>
        <v>Yes</v>
      </c>
      <c r="AJ81" s="7" t="str">
        <f t="shared" si="15"/>
        <v>No</v>
      </c>
      <c r="AK81" s="7" t="str">
        <f t="shared" si="16"/>
        <v>No</v>
      </c>
      <c r="AM81" s="41" t="s">
        <v>267</v>
      </c>
      <c r="AN81" s="93"/>
      <c r="AO81" s="95"/>
      <c r="AP81" s="33"/>
      <c r="AQ81" s="105">
        <v>94</v>
      </c>
      <c r="AR81" s="40" t="s">
        <v>6</v>
      </c>
      <c r="AS81" s="33">
        <v>50.374494453030024</v>
      </c>
      <c r="AT81" s="125">
        <f>IF(AN81&gt;0,AN81,AQ81)</f>
        <v>94</v>
      </c>
      <c r="AU81" s="31">
        <f>IF(AP81&gt;0,AP81,AS81)</f>
        <v>50.374494453030024</v>
      </c>
      <c r="AV81" s="7" t="str">
        <f>IF(AU81&gt;=$AU$243,"H","L")</f>
        <v>H</v>
      </c>
      <c r="AW81" s="7" t="s">
        <v>257</v>
      </c>
      <c r="AX81" s="7" t="str">
        <f t="shared" si="17"/>
        <v>2 Yes</v>
      </c>
    </row>
    <row r="82" spans="1:50">
      <c r="A82" s="59">
        <v>76</v>
      </c>
      <c r="B82" s="10" t="s">
        <v>84</v>
      </c>
      <c r="C82" s="63">
        <v>2.5407255304585901</v>
      </c>
      <c r="D82" s="64" t="s">
        <v>6</v>
      </c>
      <c r="E82" s="7" t="s">
        <v>7</v>
      </c>
      <c r="F82" s="7" t="s">
        <v>8</v>
      </c>
      <c r="G82" s="7" t="s">
        <v>7</v>
      </c>
      <c r="H82" s="7" t="s">
        <v>7</v>
      </c>
      <c r="I82" s="7" t="s">
        <v>7</v>
      </c>
      <c r="J82" s="7" t="s">
        <v>8</v>
      </c>
      <c r="K82" s="7" t="s">
        <v>8</v>
      </c>
      <c r="L82" s="7" t="s">
        <v>8</v>
      </c>
      <c r="M82" s="7" t="s">
        <v>8</v>
      </c>
      <c r="N82" s="7" t="s">
        <v>8</v>
      </c>
      <c r="O82" s="7" t="s">
        <v>8</v>
      </c>
      <c r="P82" s="7" t="s">
        <v>8</v>
      </c>
      <c r="Q82" s="7" t="s">
        <v>8</v>
      </c>
      <c r="R82" s="7" t="s">
        <v>7</v>
      </c>
      <c r="S82" s="7" t="s">
        <v>7</v>
      </c>
      <c r="T82" s="7" t="s">
        <v>8</v>
      </c>
      <c r="U82" s="7" t="s">
        <v>7</v>
      </c>
      <c r="V82" s="7" t="s">
        <v>8</v>
      </c>
      <c r="Y82" s="7" t="s">
        <v>8</v>
      </c>
      <c r="Z82" s="7" t="s">
        <v>8</v>
      </c>
      <c r="AA82" s="7" t="s">
        <v>8</v>
      </c>
      <c r="AB82" s="7" t="s">
        <v>8</v>
      </c>
      <c r="AD82" s="7">
        <f t="shared" si="9"/>
        <v>15</v>
      </c>
      <c r="AE82" s="7">
        <f t="shared" si="10"/>
        <v>7</v>
      </c>
      <c r="AF82" s="7">
        <f t="shared" si="11"/>
        <v>2</v>
      </c>
      <c r="AG82" s="7">
        <f t="shared" si="12"/>
        <v>22</v>
      </c>
      <c r="AH82" s="12">
        <f t="shared" si="13"/>
        <v>68.181818181818187</v>
      </c>
      <c r="AI82" s="127" t="str">
        <f t="shared" si="14"/>
        <v>Yes</v>
      </c>
      <c r="AJ82" s="7" t="str">
        <f t="shared" si="15"/>
        <v>No</v>
      </c>
      <c r="AK82" s="7" t="str">
        <f t="shared" si="16"/>
        <v>No</v>
      </c>
      <c r="AM82" s="39"/>
      <c r="AN82" s="93"/>
      <c r="AO82" s="95"/>
      <c r="AP82" s="36"/>
      <c r="AQ82" s="101"/>
      <c r="AR82" s="39"/>
      <c r="AS82" s="15" t="s">
        <v>254</v>
      </c>
      <c r="AT82" s="15"/>
      <c r="AU82" s="31"/>
      <c r="AW82" s="7" t="s">
        <v>256</v>
      </c>
      <c r="AX82" s="7" t="str">
        <f t="shared" si="17"/>
        <v>2 Yes 1 No</v>
      </c>
    </row>
    <row r="83" spans="1:50">
      <c r="A83" s="59">
        <v>77</v>
      </c>
      <c r="B83" s="10" t="s">
        <v>85</v>
      </c>
      <c r="C83" s="63">
        <v>3.6139630390143735</v>
      </c>
      <c r="D83" s="64" t="s">
        <v>6</v>
      </c>
      <c r="E83" s="7" t="s">
        <v>8</v>
      </c>
      <c r="F83" s="7" t="s">
        <v>7</v>
      </c>
      <c r="G83" s="7" t="s">
        <v>8</v>
      </c>
      <c r="H83" s="7" t="s">
        <v>8</v>
      </c>
      <c r="I83" s="7" t="s">
        <v>7</v>
      </c>
      <c r="J83" s="7" t="s">
        <v>7</v>
      </c>
      <c r="K83" s="7" t="s">
        <v>7</v>
      </c>
      <c r="L83" s="7" t="s">
        <v>7</v>
      </c>
      <c r="M83" s="7" t="s">
        <v>8</v>
      </c>
      <c r="N83" s="7" t="s">
        <v>8</v>
      </c>
      <c r="O83" s="7" t="s">
        <v>8</v>
      </c>
      <c r="P83" s="7" t="s">
        <v>7</v>
      </c>
      <c r="Q83" s="7" t="s">
        <v>8</v>
      </c>
      <c r="R83" s="7" t="s">
        <v>8</v>
      </c>
      <c r="S83" s="7" t="s">
        <v>8</v>
      </c>
      <c r="T83" s="7" t="s">
        <v>8</v>
      </c>
      <c r="U83" s="7" t="s">
        <v>8</v>
      </c>
      <c r="V83" s="7" t="s">
        <v>8</v>
      </c>
      <c r="W83" s="7" t="s">
        <v>7</v>
      </c>
      <c r="X83" s="7" t="s">
        <v>7</v>
      </c>
      <c r="Y83" s="7" t="s">
        <v>7</v>
      </c>
      <c r="Z83" s="7" t="s">
        <v>8</v>
      </c>
      <c r="AA83" s="7" t="s">
        <v>8</v>
      </c>
      <c r="AB83" s="7" t="s">
        <v>8</v>
      </c>
      <c r="AD83" s="7">
        <f t="shared" si="9"/>
        <v>15</v>
      </c>
      <c r="AE83" s="7">
        <f t="shared" si="10"/>
        <v>9</v>
      </c>
      <c r="AF83" s="7">
        <f t="shared" si="11"/>
        <v>0</v>
      </c>
      <c r="AG83" s="7">
        <f t="shared" si="12"/>
        <v>24</v>
      </c>
      <c r="AH83" s="12">
        <f t="shared" si="13"/>
        <v>62.5</v>
      </c>
      <c r="AI83" s="127" t="str">
        <f t="shared" si="14"/>
        <v>Yes</v>
      </c>
      <c r="AJ83" s="7" t="str">
        <f t="shared" si="15"/>
        <v>No</v>
      </c>
      <c r="AK83" s="7" t="str">
        <f t="shared" si="16"/>
        <v>No</v>
      </c>
      <c r="AM83" s="42" t="s">
        <v>268</v>
      </c>
      <c r="AN83" s="94">
        <v>61</v>
      </c>
      <c r="AO83" s="114" t="s">
        <v>6</v>
      </c>
      <c r="AP83" s="36">
        <v>44.26229508196721</v>
      </c>
      <c r="AQ83" s="101"/>
      <c r="AR83" s="116"/>
      <c r="AS83" s="36" t="s">
        <v>254</v>
      </c>
      <c r="AT83" s="125">
        <f>IF(AN83&gt;0,AN83,AQ83)</f>
        <v>61</v>
      </c>
      <c r="AU83" s="31">
        <f>IF(AP83&gt;0,AP83,AS83)</f>
        <v>44.26229508196721</v>
      </c>
      <c r="AV83" s="7" t="str">
        <f>IF(AU83&gt;=$AU$243,"H","L")</f>
        <v>H</v>
      </c>
      <c r="AW83" s="7" t="s">
        <v>310</v>
      </c>
      <c r="AX83" s="7" t="str">
        <f t="shared" si="17"/>
        <v>BHN</v>
      </c>
    </row>
    <row r="84" spans="1:50">
      <c r="A84" s="59">
        <v>78</v>
      </c>
      <c r="B84" s="26" t="s">
        <v>86</v>
      </c>
      <c r="C84" s="63">
        <v>7.698836413415469</v>
      </c>
      <c r="D84" s="67" t="s">
        <v>6</v>
      </c>
      <c r="E84" s="7" t="s">
        <v>8</v>
      </c>
      <c r="F84" s="7" t="s">
        <v>8</v>
      </c>
      <c r="G84" s="7" t="s">
        <v>8</v>
      </c>
      <c r="H84" s="7" t="s">
        <v>8</v>
      </c>
      <c r="I84" s="7" t="s">
        <v>7</v>
      </c>
      <c r="J84" s="7" t="s">
        <v>8</v>
      </c>
      <c r="K84" s="7" t="s">
        <v>7</v>
      </c>
      <c r="L84" s="7" t="s">
        <v>7</v>
      </c>
      <c r="M84" s="7" t="s">
        <v>8</v>
      </c>
      <c r="N84" s="7" t="s">
        <v>8</v>
      </c>
      <c r="O84" s="7" t="s">
        <v>8</v>
      </c>
      <c r="P84" s="7" t="s">
        <v>7</v>
      </c>
      <c r="Q84" s="7" t="s">
        <v>8</v>
      </c>
      <c r="R84" s="7" t="s">
        <v>8</v>
      </c>
      <c r="S84" s="7" t="s">
        <v>8</v>
      </c>
      <c r="T84" s="7" t="s">
        <v>8</v>
      </c>
      <c r="V84" s="7" t="s">
        <v>8</v>
      </c>
      <c r="W84" s="7" t="s">
        <v>8</v>
      </c>
      <c r="X84" s="7" t="s">
        <v>8</v>
      </c>
      <c r="Z84" s="7" t="s">
        <v>8</v>
      </c>
      <c r="AA84" s="7" t="s">
        <v>8</v>
      </c>
      <c r="AB84" s="7" t="s">
        <v>8</v>
      </c>
      <c r="AD84" s="7">
        <f t="shared" si="9"/>
        <v>18</v>
      </c>
      <c r="AE84" s="7">
        <f t="shared" si="10"/>
        <v>4</v>
      </c>
      <c r="AF84" s="7">
        <f t="shared" si="11"/>
        <v>2</v>
      </c>
      <c r="AG84" s="7">
        <f t="shared" si="12"/>
        <v>22</v>
      </c>
      <c r="AH84" s="12">
        <f t="shared" si="13"/>
        <v>81.818181818181813</v>
      </c>
      <c r="AI84" s="127" t="str">
        <f t="shared" si="14"/>
        <v>Yes</v>
      </c>
      <c r="AJ84" s="7" t="str">
        <f t="shared" si="15"/>
        <v>No</v>
      </c>
      <c r="AK84" s="7" t="str">
        <f t="shared" si="16"/>
        <v>No</v>
      </c>
      <c r="AM84" s="40" t="s">
        <v>267</v>
      </c>
      <c r="AN84" s="93"/>
      <c r="AO84" s="95"/>
      <c r="AP84" s="31"/>
      <c r="AQ84" s="104">
        <v>122</v>
      </c>
      <c r="AR84" s="40" t="s">
        <v>6</v>
      </c>
      <c r="AS84" s="31">
        <v>40.78261481531888</v>
      </c>
      <c r="AT84" s="125">
        <f>IF(AN84&gt;0,AN84,AQ84)</f>
        <v>122</v>
      </c>
      <c r="AU84" s="31">
        <f>IF(AP84&gt;0,AP84,AS84)</f>
        <v>40.78261481531888</v>
      </c>
      <c r="AV84" s="7" t="str">
        <f>IF(AU84&gt;=$AU$243,"H","L")</f>
        <v>H</v>
      </c>
      <c r="AW84" s="7" t="s">
        <v>310</v>
      </c>
      <c r="AX84" s="7" t="str">
        <f t="shared" si="17"/>
        <v>BHN</v>
      </c>
    </row>
    <row r="85" spans="1:50">
      <c r="A85" s="59">
        <v>79</v>
      </c>
      <c r="B85" s="10" t="s">
        <v>87</v>
      </c>
      <c r="C85" s="63">
        <v>12.9637234770705</v>
      </c>
      <c r="D85" s="64" t="s">
        <v>10</v>
      </c>
      <c r="E85" s="7" t="s">
        <v>7</v>
      </c>
      <c r="F85" s="7" t="s">
        <v>7</v>
      </c>
      <c r="G85" s="7" t="s">
        <v>8</v>
      </c>
      <c r="H85" s="7" t="s">
        <v>8</v>
      </c>
      <c r="I85" s="7" t="s">
        <v>7</v>
      </c>
      <c r="J85" s="7" t="s">
        <v>8</v>
      </c>
      <c r="K85" s="7" t="s">
        <v>7</v>
      </c>
      <c r="L85" s="7" t="s">
        <v>7</v>
      </c>
      <c r="M85" s="7" t="s">
        <v>7</v>
      </c>
      <c r="N85" s="7" t="s">
        <v>8</v>
      </c>
      <c r="O85" s="7" t="s">
        <v>8</v>
      </c>
      <c r="P85" s="7" t="s">
        <v>7</v>
      </c>
      <c r="Q85" s="7" t="s">
        <v>8</v>
      </c>
      <c r="R85" s="7" t="s">
        <v>8</v>
      </c>
      <c r="S85" s="7" t="s">
        <v>8</v>
      </c>
      <c r="T85" s="7" t="s">
        <v>7</v>
      </c>
      <c r="V85" s="7" t="s">
        <v>7</v>
      </c>
      <c r="W85" s="7" t="s">
        <v>7</v>
      </c>
      <c r="X85" s="7" t="s">
        <v>7</v>
      </c>
      <c r="Y85" s="7" t="s">
        <v>7</v>
      </c>
      <c r="Z85" s="7" t="s">
        <v>8</v>
      </c>
      <c r="AA85" s="7" t="s">
        <v>7</v>
      </c>
      <c r="AD85" s="7">
        <f t="shared" si="9"/>
        <v>9</v>
      </c>
      <c r="AE85" s="7">
        <f t="shared" si="10"/>
        <v>13</v>
      </c>
      <c r="AF85" s="7">
        <f t="shared" si="11"/>
        <v>2</v>
      </c>
      <c r="AG85" s="7">
        <f t="shared" si="12"/>
        <v>22</v>
      </c>
      <c r="AH85" s="12">
        <f t="shared" si="13"/>
        <v>40.909090909090907</v>
      </c>
      <c r="AI85" s="127" t="str">
        <f t="shared" si="14"/>
        <v>No</v>
      </c>
      <c r="AJ85" s="7" t="str">
        <f t="shared" si="15"/>
        <v>Yes</v>
      </c>
      <c r="AK85" s="7" t="str">
        <f t="shared" si="16"/>
        <v>No</v>
      </c>
      <c r="AM85" s="39"/>
      <c r="AN85" s="93"/>
      <c r="AO85" s="95"/>
      <c r="AP85" s="36"/>
      <c r="AQ85" s="101"/>
      <c r="AR85" s="39"/>
      <c r="AS85" s="15" t="s">
        <v>254</v>
      </c>
      <c r="AT85" s="15"/>
      <c r="AU85" s="31"/>
      <c r="AW85" s="7" t="s">
        <v>309</v>
      </c>
      <c r="AX85" s="7" t="str">
        <f t="shared" si="17"/>
        <v>non-BHN</v>
      </c>
    </row>
    <row r="86" spans="1:50">
      <c r="A86" s="59">
        <v>80</v>
      </c>
      <c r="B86" s="26" t="s">
        <v>88</v>
      </c>
      <c r="C86" s="63">
        <v>11.069130732375086</v>
      </c>
      <c r="D86" s="67" t="s">
        <v>10</v>
      </c>
      <c r="E86" s="7" t="s">
        <v>8</v>
      </c>
      <c r="F86" s="7" t="s">
        <v>7</v>
      </c>
      <c r="G86" s="7" t="s">
        <v>7</v>
      </c>
      <c r="H86" s="7" t="s">
        <v>7</v>
      </c>
      <c r="J86" s="7" t="s">
        <v>8</v>
      </c>
      <c r="K86" s="7" t="s">
        <v>7</v>
      </c>
      <c r="L86" s="7" t="s">
        <v>7</v>
      </c>
      <c r="M86" s="7" t="s">
        <v>7</v>
      </c>
      <c r="N86" s="7" t="s">
        <v>8</v>
      </c>
      <c r="O86" s="7" t="s">
        <v>8</v>
      </c>
      <c r="P86" s="7" t="s">
        <v>7</v>
      </c>
      <c r="Q86" s="7" t="s">
        <v>7</v>
      </c>
      <c r="R86" s="7" t="s">
        <v>8</v>
      </c>
      <c r="S86" s="7" t="s">
        <v>8</v>
      </c>
      <c r="T86" s="7" t="s">
        <v>8</v>
      </c>
      <c r="V86" s="7" t="s">
        <v>8</v>
      </c>
      <c r="W86" s="7" t="s">
        <v>8</v>
      </c>
      <c r="X86" s="7" t="s">
        <v>8</v>
      </c>
      <c r="Y86" s="7" t="s">
        <v>7</v>
      </c>
      <c r="Z86" s="7" t="s">
        <v>8</v>
      </c>
      <c r="AA86" s="7" t="s">
        <v>8</v>
      </c>
      <c r="AB86" s="7" t="s">
        <v>7</v>
      </c>
      <c r="AD86" s="7">
        <f t="shared" si="9"/>
        <v>12</v>
      </c>
      <c r="AE86" s="7">
        <f t="shared" si="10"/>
        <v>10</v>
      </c>
      <c r="AF86" s="7">
        <f t="shared" si="11"/>
        <v>2</v>
      </c>
      <c r="AG86" s="7">
        <f t="shared" si="12"/>
        <v>22</v>
      </c>
      <c r="AH86" s="12">
        <f t="shared" si="13"/>
        <v>54.545454545454547</v>
      </c>
      <c r="AI86" s="127" t="str">
        <f t="shared" si="14"/>
        <v>No</v>
      </c>
      <c r="AJ86" s="7" t="str">
        <f t="shared" si="15"/>
        <v>Yes</v>
      </c>
      <c r="AK86" s="7" t="str">
        <f t="shared" si="16"/>
        <v>No</v>
      </c>
      <c r="AM86" s="40" t="s">
        <v>267</v>
      </c>
      <c r="AN86" s="93"/>
      <c r="AO86" s="95"/>
      <c r="AP86" s="31"/>
      <c r="AQ86" s="104">
        <v>170</v>
      </c>
      <c r="AR86" s="111" t="s">
        <v>10</v>
      </c>
      <c r="AS86" s="31">
        <v>20.853099323369431</v>
      </c>
      <c r="AT86" s="125">
        <f>IF(AN86&gt;0,AN86,AQ86)</f>
        <v>170</v>
      </c>
      <c r="AU86" s="31">
        <f>IF(AP86&gt;0,AP86,AS86)</f>
        <v>20.853099323369431</v>
      </c>
      <c r="AV86" s="7" t="str">
        <f>IF(AU86&gt;=$AU$243,"H","L")</f>
        <v>L</v>
      </c>
      <c r="AW86" s="7" t="s">
        <v>310</v>
      </c>
      <c r="AX86" s="7" t="str">
        <f t="shared" si="17"/>
        <v>BHN</v>
      </c>
    </row>
    <row r="87" spans="1:50">
      <c r="A87" s="59">
        <v>81</v>
      </c>
      <c r="B87" s="26" t="s">
        <v>89</v>
      </c>
      <c r="C87" s="63">
        <v>8.0191649555099254</v>
      </c>
      <c r="D87" s="67" t="s">
        <v>10</v>
      </c>
      <c r="E87" s="7" t="s">
        <v>7</v>
      </c>
      <c r="F87" s="7" t="s">
        <v>8</v>
      </c>
      <c r="G87" s="7" t="s">
        <v>7</v>
      </c>
      <c r="H87" s="7" t="s">
        <v>7</v>
      </c>
      <c r="I87" s="7" t="s">
        <v>8</v>
      </c>
      <c r="J87" s="7" t="s">
        <v>7</v>
      </c>
      <c r="K87" s="7" t="s">
        <v>8</v>
      </c>
      <c r="L87" s="7" t="s">
        <v>254</v>
      </c>
      <c r="M87" s="7" t="s">
        <v>7</v>
      </c>
      <c r="N87" s="7" t="s">
        <v>8</v>
      </c>
      <c r="P87" s="7" t="s">
        <v>7</v>
      </c>
      <c r="Q87" s="7" t="s">
        <v>8</v>
      </c>
      <c r="R87" s="7" t="s">
        <v>7</v>
      </c>
      <c r="S87" s="7" t="s">
        <v>7</v>
      </c>
      <c r="T87" s="7" t="s">
        <v>8</v>
      </c>
      <c r="U87" s="7" t="s">
        <v>7</v>
      </c>
      <c r="V87" s="7" t="s">
        <v>7</v>
      </c>
      <c r="W87" s="7" t="s">
        <v>7</v>
      </c>
      <c r="X87" s="7" t="s">
        <v>7</v>
      </c>
      <c r="Y87" s="7" t="s">
        <v>8</v>
      </c>
      <c r="Z87" s="7" t="s">
        <v>8</v>
      </c>
      <c r="AA87" s="7" t="s">
        <v>7</v>
      </c>
      <c r="AB87" s="7" t="s">
        <v>8</v>
      </c>
      <c r="AD87" s="7">
        <f t="shared" si="9"/>
        <v>9</v>
      </c>
      <c r="AE87" s="7">
        <f t="shared" si="10"/>
        <v>13</v>
      </c>
      <c r="AF87" s="7">
        <f t="shared" si="11"/>
        <v>2</v>
      </c>
      <c r="AG87" s="7">
        <f t="shared" si="12"/>
        <v>22</v>
      </c>
      <c r="AH87" s="12">
        <f t="shared" si="13"/>
        <v>40.909090909090907</v>
      </c>
      <c r="AI87" s="127" t="str">
        <f t="shared" si="14"/>
        <v>No</v>
      </c>
      <c r="AJ87" s="7" t="str">
        <f t="shared" si="15"/>
        <v>Yes</v>
      </c>
      <c r="AK87" s="7" t="str">
        <f t="shared" si="16"/>
        <v>No</v>
      </c>
      <c r="AM87" s="41" t="s">
        <v>267</v>
      </c>
      <c r="AN87" s="93"/>
      <c r="AO87" s="95"/>
      <c r="AP87" s="33"/>
      <c r="AQ87" s="105">
        <v>121</v>
      </c>
      <c r="AR87" s="111" t="s">
        <v>10</v>
      </c>
      <c r="AS87" s="33">
        <v>36.548866512188262</v>
      </c>
      <c r="AT87" s="125">
        <f>IF(AN87&gt;0,AN87,AQ87)</f>
        <v>121</v>
      </c>
      <c r="AU87" s="31">
        <f>IF(AP87&gt;0,AP87,AS87)</f>
        <v>36.548866512188262</v>
      </c>
      <c r="AV87" s="7" t="str">
        <f>IF(AU87&gt;=$AU$243,"H","L")</f>
        <v>L</v>
      </c>
      <c r="AW87" s="7" t="s">
        <v>309</v>
      </c>
      <c r="AX87" s="7" t="str">
        <f t="shared" si="17"/>
        <v>non-BHN</v>
      </c>
    </row>
    <row r="88" spans="1:50">
      <c r="A88" s="59">
        <v>82</v>
      </c>
      <c r="B88" s="10" t="s">
        <v>90</v>
      </c>
      <c r="C88" s="63">
        <v>29.240246406570844</v>
      </c>
      <c r="D88" s="64" t="s">
        <v>10</v>
      </c>
      <c r="E88" s="7" t="s">
        <v>8</v>
      </c>
      <c r="F88" s="7" t="s">
        <v>8</v>
      </c>
      <c r="G88" s="7" t="s">
        <v>7</v>
      </c>
      <c r="H88" s="7" t="s">
        <v>7</v>
      </c>
      <c r="I88" s="7" t="s">
        <v>8</v>
      </c>
      <c r="J88" s="7" t="s">
        <v>8</v>
      </c>
      <c r="K88" s="7" t="s">
        <v>8</v>
      </c>
      <c r="L88" s="7" t="s">
        <v>7</v>
      </c>
      <c r="M88" s="7" t="s">
        <v>8</v>
      </c>
      <c r="N88" s="7" t="s">
        <v>8</v>
      </c>
      <c r="O88" s="7" t="s">
        <v>8</v>
      </c>
      <c r="P88" s="7" t="s">
        <v>8</v>
      </c>
      <c r="Q88" s="7" t="s">
        <v>7</v>
      </c>
      <c r="R88" s="7" t="s">
        <v>8</v>
      </c>
      <c r="T88" s="7" t="s">
        <v>8</v>
      </c>
      <c r="V88" s="7" t="s">
        <v>8</v>
      </c>
      <c r="W88" s="7" t="s">
        <v>8</v>
      </c>
      <c r="X88" s="7" t="s">
        <v>7</v>
      </c>
      <c r="Y88" s="7" t="s">
        <v>8</v>
      </c>
      <c r="Z88" s="7" t="s">
        <v>8</v>
      </c>
      <c r="AA88" s="7" t="s">
        <v>8</v>
      </c>
      <c r="AB88" s="7" t="s">
        <v>8</v>
      </c>
      <c r="AD88" s="7">
        <f t="shared" si="9"/>
        <v>17</v>
      </c>
      <c r="AE88" s="7">
        <f t="shared" si="10"/>
        <v>5</v>
      </c>
      <c r="AF88" s="7">
        <f t="shared" si="11"/>
        <v>2</v>
      </c>
      <c r="AG88" s="7">
        <f t="shared" si="12"/>
        <v>22</v>
      </c>
      <c r="AH88" s="12">
        <f t="shared" si="13"/>
        <v>77.272727272727266</v>
      </c>
      <c r="AI88" s="127" t="str">
        <f t="shared" si="14"/>
        <v>Yes</v>
      </c>
      <c r="AJ88" s="7" t="str">
        <f t="shared" si="15"/>
        <v>No</v>
      </c>
      <c r="AK88" s="7" t="str">
        <f t="shared" si="16"/>
        <v>No</v>
      </c>
      <c r="AM88" s="39"/>
      <c r="AN88" s="93"/>
      <c r="AO88" s="95"/>
      <c r="AP88" s="36"/>
      <c r="AQ88" s="101"/>
      <c r="AR88" s="39"/>
      <c r="AS88" s="15" t="s">
        <v>254</v>
      </c>
      <c r="AT88" s="15"/>
      <c r="AU88" s="31"/>
      <c r="AW88" s="7" t="s">
        <v>310</v>
      </c>
      <c r="AX88" s="7" t="str">
        <f t="shared" si="17"/>
        <v>BHN</v>
      </c>
    </row>
    <row r="89" spans="1:50">
      <c r="A89" s="59">
        <v>83</v>
      </c>
      <c r="B89" s="10" t="s">
        <v>91</v>
      </c>
      <c r="C89" s="63">
        <v>25.215605749486652</v>
      </c>
      <c r="D89" s="64" t="s">
        <v>10</v>
      </c>
      <c r="E89" s="7" t="s">
        <v>7</v>
      </c>
      <c r="F89" s="7" t="s">
        <v>8</v>
      </c>
      <c r="G89" s="7" t="s">
        <v>7</v>
      </c>
      <c r="H89" s="7" t="s">
        <v>7</v>
      </c>
      <c r="I89" s="7" t="s">
        <v>8</v>
      </c>
      <c r="J89" s="7" t="s">
        <v>8</v>
      </c>
      <c r="K89" s="7" t="s">
        <v>8</v>
      </c>
      <c r="L89" s="7" t="s">
        <v>7</v>
      </c>
      <c r="M89" s="7" t="s">
        <v>8</v>
      </c>
      <c r="N89" s="7" t="s">
        <v>8</v>
      </c>
      <c r="O89" s="7" t="s">
        <v>8</v>
      </c>
      <c r="P89" s="7" t="s">
        <v>7</v>
      </c>
      <c r="Q89" s="7" t="s">
        <v>7</v>
      </c>
      <c r="R89" s="7" t="s">
        <v>8</v>
      </c>
      <c r="T89" s="7" t="s">
        <v>8</v>
      </c>
      <c r="V89" s="7" t="s">
        <v>8</v>
      </c>
      <c r="W89" s="7" t="s">
        <v>8</v>
      </c>
      <c r="X89" s="7" t="s">
        <v>8</v>
      </c>
      <c r="Y89" s="7" t="s">
        <v>8</v>
      </c>
      <c r="Z89" s="7" t="s">
        <v>8</v>
      </c>
      <c r="AA89" s="7" t="s">
        <v>8</v>
      </c>
      <c r="AB89" s="7" t="s">
        <v>8</v>
      </c>
      <c r="AD89" s="7">
        <f t="shared" si="9"/>
        <v>16</v>
      </c>
      <c r="AE89" s="7">
        <f t="shared" si="10"/>
        <v>6</v>
      </c>
      <c r="AF89" s="7">
        <f t="shared" si="11"/>
        <v>2</v>
      </c>
      <c r="AG89" s="7">
        <f t="shared" si="12"/>
        <v>22</v>
      </c>
      <c r="AH89" s="12">
        <f t="shared" si="13"/>
        <v>72.727272727272734</v>
      </c>
      <c r="AI89" s="127" t="str">
        <f t="shared" si="14"/>
        <v>Yes</v>
      </c>
      <c r="AJ89" s="7" t="str">
        <f t="shared" si="15"/>
        <v>No</v>
      </c>
      <c r="AK89" s="7" t="str">
        <f t="shared" si="16"/>
        <v>No</v>
      </c>
      <c r="AM89" s="39"/>
      <c r="AN89" s="93"/>
      <c r="AO89" s="95"/>
      <c r="AP89" s="36"/>
      <c r="AQ89" s="101"/>
      <c r="AR89" s="39"/>
      <c r="AS89" s="15" t="s">
        <v>254</v>
      </c>
      <c r="AT89" s="15"/>
      <c r="AU89" s="31"/>
      <c r="AW89" s="7" t="s">
        <v>256</v>
      </c>
      <c r="AX89" s="7" t="str">
        <f t="shared" si="17"/>
        <v>2 Yes 1 No</v>
      </c>
    </row>
    <row r="90" spans="1:50" s="11" customFormat="1">
      <c r="A90" s="130">
        <v>84</v>
      </c>
      <c r="B90" s="131" t="s">
        <v>92</v>
      </c>
      <c r="C90" s="132">
        <v>17.982203969883642</v>
      </c>
      <c r="D90" s="133" t="s">
        <v>6</v>
      </c>
      <c r="E90" s="134" t="s">
        <v>7</v>
      </c>
      <c r="F90" s="134" t="s">
        <v>7</v>
      </c>
      <c r="G90" s="134"/>
      <c r="H90" s="134"/>
      <c r="I90" s="134" t="s">
        <v>8</v>
      </c>
      <c r="J90" s="134"/>
      <c r="K90" s="134" t="s">
        <v>8</v>
      </c>
      <c r="L90" s="134" t="s">
        <v>254</v>
      </c>
      <c r="M90" s="134"/>
      <c r="N90" s="134"/>
      <c r="O90" s="134"/>
      <c r="P90" s="134"/>
      <c r="Q90" s="134" t="s">
        <v>7</v>
      </c>
      <c r="R90" s="134" t="s">
        <v>8</v>
      </c>
      <c r="S90" s="134" t="s">
        <v>7</v>
      </c>
      <c r="T90" s="134"/>
      <c r="U90" s="134"/>
      <c r="V90" s="134"/>
      <c r="W90" s="134"/>
      <c r="X90" s="134"/>
      <c r="Y90" s="134"/>
      <c r="Z90" s="134"/>
      <c r="AA90" s="134"/>
      <c r="AB90" s="134"/>
      <c r="AC90" s="134"/>
      <c r="AD90" s="134">
        <f t="shared" si="9"/>
        <v>3</v>
      </c>
      <c r="AE90" s="134">
        <f t="shared" si="10"/>
        <v>4</v>
      </c>
      <c r="AF90" s="134">
        <f t="shared" si="11"/>
        <v>17</v>
      </c>
      <c r="AG90" s="134">
        <f t="shared" si="12"/>
        <v>7</v>
      </c>
      <c r="AH90" s="135">
        <f t="shared" si="13"/>
        <v>42.857142857142854</v>
      </c>
      <c r="AI90" s="136" t="str">
        <f t="shared" si="14"/>
        <v/>
      </c>
      <c r="AJ90" s="134" t="str">
        <f t="shared" si="15"/>
        <v/>
      </c>
      <c r="AK90" s="134" t="str">
        <f t="shared" si="16"/>
        <v/>
      </c>
      <c r="AL90" s="134"/>
      <c r="AM90" s="137"/>
      <c r="AN90" s="138"/>
      <c r="AO90" s="139"/>
      <c r="AP90" s="143"/>
      <c r="AQ90" s="141"/>
      <c r="AR90" s="137"/>
      <c r="AS90" s="140" t="s">
        <v>254</v>
      </c>
      <c r="AT90" s="140"/>
      <c r="AU90" s="142"/>
      <c r="AV90" s="134"/>
      <c r="AW90" s="134" t="s">
        <v>301</v>
      </c>
      <c r="AX90" s="134" t="str">
        <f t="shared" si="17"/>
        <v>1 No</v>
      </c>
    </row>
    <row r="91" spans="1:50">
      <c r="A91" s="59">
        <v>85</v>
      </c>
      <c r="B91" s="10" t="s">
        <v>93</v>
      </c>
      <c r="C91" s="63">
        <v>14.072553045859001</v>
      </c>
      <c r="D91" s="64" t="s">
        <v>6</v>
      </c>
      <c r="E91" s="7" t="s">
        <v>8</v>
      </c>
      <c r="F91" s="7" t="s">
        <v>7</v>
      </c>
      <c r="G91" s="7" t="s">
        <v>7</v>
      </c>
      <c r="H91" s="7" t="s">
        <v>7</v>
      </c>
      <c r="I91" s="7" t="s">
        <v>8</v>
      </c>
      <c r="J91" s="7" t="s">
        <v>8</v>
      </c>
      <c r="K91" s="7" t="s">
        <v>8</v>
      </c>
      <c r="L91" s="7" t="s">
        <v>7</v>
      </c>
      <c r="M91" s="7" t="s">
        <v>7</v>
      </c>
      <c r="N91" s="7" t="s">
        <v>8</v>
      </c>
      <c r="O91" s="7" t="s">
        <v>8</v>
      </c>
      <c r="P91" s="7" t="s">
        <v>8</v>
      </c>
      <c r="Q91" s="7" t="s">
        <v>8</v>
      </c>
      <c r="R91" s="7" t="s">
        <v>8</v>
      </c>
      <c r="S91" s="7" t="s">
        <v>8</v>
      </c>
      <c r="T91" s="7" t="s">
        <v>8</v>
      </c>
      <c r="V91" s="7" t="s">
        <v>8</v>
      </c>
      <c r="W91" s="7" t="s">
        <v>7</v>
      </c>
      <c r="X91" s="7" t="s">
        <v>7</v>
      </c>
      <c r="Y91" s="7" t="s">
        <v>7</v>
      </c>
      <c r="Z91" s="7" t="s">
        <v>8</v>
      </c>
      <c r="AA91" s="7" t="s">
        <v>8</v>
      </c>
      <c r="AB91" s="7" t="s">
        <v>8</v>
      </c>
      <c r="AD91" s="7">
        <f t="shared" si="9"/>
        <v>15</v>
      </c>
      <c r="AE91" s="7">
        <f t="shared" si="10"/>
        <v>8</v>
      </c>
      <c r="AF91" s="7">
        <f t="shared" si="11"/>
        <v>1</v>
      </c>
      <c r="AG91" s="7">
        <f t="shared" si="12"/>
        <v>23</v>
      </c>
      <c r="AH91" s="12">
        <f t="shared" si="13"/>
        <v>65.217391304347828</v>
      </c>
      <c r="AI91" s="127" t="str">
        <f t="shared" si="14"/>
        <v>Yes</v>
      </c>
      <c r="AJ91" s="7" t="str">
        <f t="shared" si="15"/>
        <v>No</v>
      </c>
      <c r="AK91" s="7" t="str">
        <f t="shared" si="16"/>
        <v>No</v>
      </c>
      <c r="AM91" s="39"/>
      <c r="AN91" s="93"/>
      <c r="AO91" s="95"/>
      <c r="AP91" s="36"/>
      <c r="AQ91" s="101"/>
      <c r="AR91" s="39"/>
      <c r="AS91" s="15" t="s">
        <v>254</v>
      </c>
      <c r="AT91" s="15"/>
      <c r="AU91" s="31"/>
      <c r="AW91" s="7" t="s">
        <v>310</v>
      </c>
      <c r="AX91" s="7" t="str">
        <f t="shared" si="17"/>
        <v>BHN</v>
      </c>
    </row>
    <row r="92" spans="1:50">
      <c r="A92" s="59">
        <v>86</v>
      </c>
      <c r="B92" s="10" t="s">
        <v>94</v>
      </c>
      <c r="C92" s="63">
        <v>6.9541409993155376</v>
      </c>
      <c r="D92" s="64" t="s">
        <v>10</v>
      </c>
      <c r="E92" s="7" t="s">
        <v>7</v>
      </c>
      <c r="G92" s="7" t="s">
        <v>8</v>
      </c>
      <c r="H92" s="7" t="s">
        <v>8</v>
      </c>
      <c r="I92" s="7" t="s">
        <v>7</v>
      </c>
      <c r="J92" s="7" t="s">
        <v>8</v>
      </c>
      <c r="K92" s="7" t="s">
        <v>8</v>
      </c>
      <c r="L92" s="7" t="s">
        <v>8</v>
      </c>
      <c r="M92" s="7" t="s">
        <v>7</v>
      </c>
      <c r="N92" s="7" t="s">
        <v>8</v>
      </c>
      <c r="O92" s="7" t="s">
        <v>8</v>
      </c>
      <c r="P92" s="7" t="s">
        <v>7</v>
      </c>
      <c r="Q92" s="7" t="s">
        <v>7</v>
      </c>
      <c r="R92" s="7" t="s">
        <v>8</v>
      </c>
      <c r="T92" s="7" t="s">
        <v>8</v>
      </c>
      <c r="V92" s="7" t="s">
        <v>7</v>
      </c>
      <c r="W92" s="7" t="s">
        <v>7</v>
      </c>
      <c r="X92" s="7" t="s">
        <v>8</v>
      </c>
      <c r="Y92" s="7" t="s">
        <v>8</v>
      </c>
      <c r="Z92" s="7" t="s">
        <v>7</v>
      </c>
      <c r="AA92" s="7" t="s">
        <v>8</v>
      </c>
      <c r="AB92" s="7" t="s">
        <v>8</v>
      </c>
      <c r="AD92" s="7">
        <f t="shared" si="9"/>
        <v>13</v>
      </c>
      <c r="AE92" s="7">
        <f t="shared" si="10"/>
        <v>8</v>
      </c>
      <c r="AF92" s="7">
        <f t="shared" si="11"/>
        <v>3</v>
      </c>
      <c r="AG92" s="7">
        <f t="shared" si="12"/>
        <v>21</v>
      </c>
      <c r="AH92" s="12">
        <f t="shared" si="13"/>
        <v>61.904761904761905</v>
      </c>
      <c r="AI92" s="127" t="str">
        <f t="shared" si="14"/>
        <v>Yes</v>
      </c>
      <c r="AJ92" s="7" t="str">
        <f t="shared" si="15"/>
        <v>No</v>
      </c>
      <c r="AK92" s="7" t="str">
        <f t="shared" si="16"/>
        <v>No</v>
      </c>
      <c r="AM92" s="39"/>
      <c r="AN92" s="93"/>
      <c r="AO92" s="95"/>
      <c r="AP92" s="36"/>
      <c r="AQ92" s="101"/>
      <c r="AR92" s="39"/>
      <c r="AS92" s="15" t="s">
        <v>254</v>
      </c>
      <c r="AT92" s="15"/>
      <c r="AU92" s="31"/>
      <c r="AW92" s="7" t="s">
        <v>255</v>
      </c>
      <c r="AX92" s="7" t="str">
        <f t="shared" si="17"/>
        <v>non-BHN</v>
      </c>
    </row>
    <row r="93" spans="1:50">
      <c r="A93" s="59">
        <v>87</v>
      </c>
      <c r="B93" s="10" t="s">
        <v>95</v>
      </c>
      <c r="C93" s="63">
        <v>3.1485284052019167</v>
      </c>
      <c r="D93" s="64" t="s">
        <v>6</v>
      </c>
      <c r="F93" s="7" t="s">
        <v>8</v>
      </c>
      <c r="G93" s="7" t="s">
        <v>7</v>
      </c>
      <c r="H93" s="7" t="s">
        <v>7</v>
      </c>
      <c r="I93" s="7" t="s">
        <v>8</v>
      </c>
      <c r="J93" s="7" t="s">
        <v>7</v>
      </c>
      <c r="K93" s="7" t="s">
        <v>8</v>
      </c>
      <c r="L93" s="7" t="s">
        <v>8</v>
      </c>
      <c r="M93" s="7" t="s">
        <v>7</v>
      </c>
      <c r="N93" s="7" t="s">
        <v>8</v>
      </c>
      <c r="O93" s="7" t="s">
        <v>8</v>
      </c>
      <c r="P93" s="7" t="s">
        <v>7</v>
      </c>
      <c r="Q93" s="7" t="s">
        <v>8</v>
      </c>
      <c r="R93" s="7" t="s">
        <v>8</v>
      </c>
      <c r="S93" s="7" t="s">
        <v>8</v>
      </c>
      <c r="T93" s="7" t="s">
        <v>8</v>
      </c>
      <c r="V93" s="7" t="s">
        <v>8</v>
      </c>
      <c r="W93" s="7" t="s">
        <v>8</v>
      </c>
      <c r="X93" s="7" t="s">
        <v>8</v>
      </c>
      <c r="Y93" s="7" t="s">
        <v>8</v>
      </c>
      <c r="Z93" s="7" t="s">
        <v>7</v>
      </c>
      <c r="AA93" s="7" t="s">
        <v>8</v>
      </c>
      <c r="AB93" s="7" t="s">
        <v>8</v>
      </c>
      <c r="AD93" s="7">
        <f t="shared" si="9"/>
        <v>16</v>
      </c>
      <c r="AE93" s="7">
        <f t="shared" si="10"/>
        <v>6</v>
      </c>
      <c r="AF93" s="7">
        <f t="shared" si="11"/>
        <v>2</v>
      </c>
      <c r="AG93" s="7">
        <f t="shared" si="12"/>
        <v>22</v>
      </c>
      <c r="AH93" s="12">
        <f t="shared" si="13"/>
        <v>72.727272727272734</v>
      </c>
      <c r="AI93" s="127" t="str">
        <f t="shared" si="14"/>
        <v>Yes</v>
      </c>
      <c r="AJ93" s="7" t="str">
        <f t="shared" si="15"/>
        <v>No</v>
      </c>
      <c r="AK93" s="7" t="str">
        <f t="shared" si="16"/>
        <v>No</v>
      </c>
      <c r="AM93" s="39"/>
      <c r="AN93" s="93"/>
      <c r="AO93" s="95"/>
      <c r="AP93" s="36"/>
      <c r="AQ93" s="101"/>
      <c r="AR93" s="39"/>
      <c r="AS93" s="15" t="s">
        <v>254</v>
      </c>
      <c r="AT93" s="15"/>
      <c r="AU93" s="31"/>
      <c r="AW93" s="7" t="s">
        <v>257</v>
      </c>
      <c r="AX93" s="7" t="str">
        <f t="shared" si="17"/>
        <v>2 Yes</v>
      </c>
    </row>
    <row r="94" spans="1:50">
      <c r="A94" s="59">
        <v>88</v>
      </c>
      <c r="B94" s="26" t="s">
        <v>96</v>
      </c>
      <c r="C94" s="63">
        <v>12.002739726027396</v>
      </c>
      <c r="D94" s="68" t="s">
        <v>10</v>
      </c>
      <c r="E94" s="7" t="s">
        <v>8</v>
      </c>
      <c r="F94" s="7" t="s">
        <v>7</v>
      </c>
      <c r="G94" s="7" t="s">
        <v>7</v>
      </c>
      <c r="H94" s="7" t="s">
        <v>7</v>
      </c>
      <c r="J94" s="7" t="s">
        <v>8</v>
      </c>
      <c r="K94" s="7" t="s">
        <v>8</v>
      </c>
      <c r="L94" s="7" t="s">
        <v>8</v>
      </c>
      <c r="M94" s="7" t="s">
        <v>8</v>
      </c>
      <c r="N94" s="7" t="s">
        <v>8</v>
      </c>
      <c r="O94" s="7" t="s">
        <v>8</v>
      </c>
      <c r="P94" s="7" t="s">
        <v>7</v>
      </c>
      <c r="Q94" s="7" t="s">
        <v>8</v>
      </c>
      <c r="R94" s="7" t="s">
        <v>8</v>
      </c>
      <c r="S94" s="7" t="s">
        <v>8</v>
      </c>
      <c r="T94" s="7" t="s">
        <v>8</v>
      </c>
      <c r="U94" s="7" t="s">
        <v>8</v>
      </c>
      <c r="V94" s="7" t="s">
        <v>7</v>
      </c>
      <c r="W94" s="7" t="s">
        <v>8</v>
      </c>
      <c r="X94" s="7" t="s">
        <v>8</v>
      </c>
      <c r="Z94" s="7" t="s">
        <v>8</v>
      </c>
      <c r="AA94" s="7" t="s">
        <v>8</v>
      </c>
      <c r="AD94" s="7">
        <f t="shared" si="9"/>
        <v>16</v>
      </c>
      <c r="AE94" s="7">
        <f t="shared" si="10"/>
        <v>5</v>
      </c>
      <c r="AF94" s="7">
        <f t="shared" si="11"/>
        <v>3</v>
      </c>
      <c r="AG94" s="7">
        <f t="shared" si="12"/>
        <v>21</v>
      </c>
      <c r="AH94" s="12">
        <f t="shared" si="13"/>
        <v>76.19047619047619</v>
      </c>
      <c r="AI94" s="127" t="str">
        <f t="shared" si="14"/>
        <v>Yes</v>
      </c>
      <c r="AJ94" s="7" t="str">
        <f t="shared" si="15"/>
        <v>No</v>
      </c>
      <c r="AK94" s="7" t="str">
        <f t="shared" si="16"/>
        <v>No</v>
      </c>
      <c r="AM94" s="41" t="s">
        <v>267</v>
      </c>
      <c r="AN94" s="93"/>
      <c r="AO94" s="96"/>
      <c r="AP94" s="33"/>
      <c r="AQ94" s="105">
        <v>158</v>
      </c>
      <c r="AR94" s="111" t="s">
        <v>10</v>
      </c>
      <c r="AS94" s="33">
        <v>30.263060007486018</v>
      </c>
      <c r="AT94" s="125">
        <f>IF(AN94&gt;0,AN94,AQ94)</f>
        <v>158</v>
      </c>
      <c r="AU94" s="31">
        <f>IF(AP94&gt;0,AP94,AS94)</f>
        <v>30.263060007486018</v>
      </c>
      <c r="AV94" s="7" t="str">
        <f>IF(AU94&gt;=$AU$243,"H","L")</f>
        <v>L</v>
      </c>
      <c r="AW94" s="7" t="s">
        <v>256</v>
      </c>
      <c r="AX94" s="7" t="str">
        <f t="shared" si="17"/>
        <v>2 Yes 1 No</v>
      </c>
    </row>
    <row r="95" spans="1:50">
      <c r="A95" s="59">
        <v>89</v>
      </c>
      <c r="B95" s="10" t="s">
        <v>97</v>
      </c>
      <c r="C95" s="63">
        <v>20.734246575342464</v>
      </c>
      <c r="D95" s="69" t="s">
        <v>10</v>
      </c>
      <c r="E95" s="7" t="s">
        <v>8</v>
      </c>
      <c r="F95" s="7" t="s">
        <v>8</v>
      </c>
      <c r="G95" s="7" t="s">
        <v>8</v>
      </c>
      <c r="H95" s="7" t="s">
        <v>8</v>
      </c>
      <c r="I95" s="7" t="s">
        <v>8</v>
      </c>
      <c r="J95" s="7" t="s">
        <v>8</v>
      </c>
      <c r="K95" s="7" t="s">
        <v>8</v>
      </c>
      <c r="L95" s="7" t="s">
        <v>254</v>
      </c>
      <c r="M95" s="7" t="s">
        <v>7</v>
      </c>
      <c r="N95" s="7" t="s">
        <v>8</v>
      </c>
      <c r="O95" s="7" t="s">
        <v>8</v>
      </c>
      <c r="P95" s="7" t="s">
        <v>7</v>
      </c>
      <c r="Q95" s="7" t="s">
        <v>8</v>
      </c>
      <c r="R95" s="7" t="s">
        <v>7</v>
      </c>
      <c r="S95" s="7" t="s">
        <v>8</v>
      </c>
      <c r="T95" s="7" t="s">
        <v>8</v>
      </c>
      <c r="V95" s="7" t="s">
        <v>8</v>
      </c>
      <c r="W95" s="7" t="s">
        <v>8</v>
      </c>
      <c r="X95" s="7" t="s">
        <v>7</v>
      </c>
      <c r="Y95" s="7" t="s">
        <v>7</v>
      </c>
      <c r="Z95" s="7" t="s">
        <v>8</v>
      </c>
      <c r="AA95" s="7" t="s">
        <v>8</v>
      </c>
      <c r="AB95" s="7" t="s">
        <v>8</v>
      </c>
      <c r="AD95" s="7">
        <f t="shared" si="9"/>
        <v>17</v>
      </c>
      <c r="AE95" s="7">
        <f t="shared" si="10"/>
        <v>5</v>
      </c>
      <c r="AF95" s="7">
        <f t="shared" si="11"/>
        <v>2</v>
      </c>
      <c r="AG95" s="7">
        <f t="shared" si="12"/>
        <v>22</v>
      </c>
      <c r="AH95" s="12">
        <f t="shared" si="13"/>
        <v>77.272727272727266</v>
      </c>
      <c r="AI95" s="127" t="str">
        <f t="shared" si="14"/>
        <v>Yes</v>
      </c>
      <c r="AJ95" s="7" t="str">
        <f t="shared" si="15"/>
        <v>No</v>
      </c>
      <c r="AK95" s="7" t="str">
        <f t="shared" si="16"/>
        <v>No</v>
      </c>
      <c r="AM95" s="39"/>
      <c r="AN95" s="93"/>
      <c r="AO95" s="95"/>
      <c r="AP95" s="36"/>
      <c r="AQ95" s="101"/>
      <c r="AR95" s="39"/>
      <c r="AS95" s="15" t="s">
        <v>254</v>
      </c>
      <c r="AT95" s="15"/>
      <c r="AU95" s="31"/>
      <c r="AW95" s="7" t="s">
        <v>310</v>
      </c>
      <c r="AX95" s="7" t="str">
        <f t="shared" si="17"/>
        <v>BHN</v>
      </c>
    </row>
    <row r="96" spans="1:50">
      <c r="A96" s="59">
        <v>90</v>
      </c>
      <c r="B96" s="10" t="s">
        <v>98</v>
      </c>
      <c r="C96" s="63">
        <v>28.024657534246575</v>
      </c>
      <c r="D96" s="69" t="s">
        <v>6</v>
      </c>
      <c r="E96" s="7" t="s">
        <v>8</v>
      </c>
      <c r="F96" s="7" t="s">
        <v>8</v>
      </c>
      <c r="G96" s="7" t="s">
        <v>8</v>
      </c>
      <c r="H96" s="7" t="s">
        <v>8</v>
      </c>
      <c r="I96" s="7" t="s">
        <v>7</v>
      </c>
      <c r="J96" s="7" t="s">
        <v>8</v>
      </c>
      <c r="K96" s="7" t="s">
        <v>7</v>
      </c>
      <c r="L96" s="7" t="s">
        <v>254</v>
      </c>
      <c r="M96" s="7" t="s">
        <v>7</v>
      </c>
      <c r="N96" s="7" t="s">
        <v>8</v>
      </c>
      <c r="O96" s="7" t="s">
        <v>8</v>
      </c>
      <c r="P96" s="7" t="s">
        <v>8</v>
      </c>
      <c r="Q96" s="7" t="s">
        <v>7</v>
      </c>
      <c r="R96" s="7" t="s">
        <v>8</v>
      </c>
      <c r="S96" s="7" t="s">
        <v>8</v>
      </c>
      <c r="T96" s="7" t="s">
        <v>8</v>
      </c>
      <c r="V96" s="7" t="s">
        <v>8</v>
      </c>
      <c r="W96" s="7" t="s">
        <v>7</v>
      </c>
      <c r="X96" s="7" t="s">
        <v>7</v>
      </c>
      <c r="Y96" s="7" t="s">
        <v>8</v>
      </c>
      <c r="Z96" s="7" t="s">
        <v>7</v>
      </c>
      <c r="AA96" s="7" t="s">
        <v>8</v>
      </c>
      <c r="AB96" s="7" t="s">
        <v>8</v>
      </c>
      <c r="AD96" s="7">
        <f t="shared" si="9"/>
        <v>15</v>
      </c>
      <c r="AE96" s="7">
        <f t="shared" si="10"/>
        <v>7</v>
      </c>
      <c r="AF96" s="7">
        <f t="shared" si="11"/>
        <v>2</v>
      </c>
      <c r="AG96" s="7">
        <f t="shared" si="12"/>
        <v>22</v>
      </c>
      <c r="AH96" s="12">
        <f t="shared" si="13"/>
        <v>68.181818181818187</v>
      </c>
      <c r="AI96" s="127" t="str">
        <f t="shared" si="14"/>
        <v>Yes</v>
      </c>
      <c r="AJ96" s="7" t="str">
        <f t="shared" si="15"/>
        <v>No</v>
      </c>
      <c r="AK96" s="7" t="str">
        <f t="shared" si="16"/>
        <v>No</v>
      </c>
      <c r="AM96" s="39"/>
      <c r="AN96" s="93"/>
      <c r="AO96" s="95"/>
      <c r="AP96" s="36"/>
      <c r="AQ96" s="101"/>
      <c r="AR96" s="39"/>
      <c r="AS96" s="15" t="s">
        <v>254</v>
      </c>
      <c r="AT96" s="15"/>
      <c r="AU96" s="31"/>
      <c r="AW96" s="7" t="s">
        <v>310</v>
      </c>
      <c r="AX96" s="7" t="str">
        <f t="shared" si="17"/>
        <v>BHN</v>
      </c>
    </row>
    <row r="97" spans="1:50">
      <c r="A97" s="59">
        <v>91</v>
      </c>
      <c r="B97" s="26" t="s">
        <v>99</v>
      </c>
      <c r="C97" s="63">
        <v>11.093150684931507</v>
      </c>
      <c r="D97" s="68" t="s">
        <v>6</v>
      </c>
      <c r="E97" s="7" t="s">
        <v>8</v>
      </c>
      <c r="F97" s="7" t="s">
        <v>8</v>
      </c>
      <c r="G97" s="7" t="s">
        <v>8</v>
      </c>
      <c r="H97" s="7" t="s">
        <v>8</v>
      </c>
      <c r="I97" s="7" t="s">
        <v>8</v>
      </c>
      <c r="J97" s="7" t="s">
        <v>8</v>
      </c>
      <c r="K97" s="7" t="s">
        <v>8</v>
      </c>
      <c r="L97" s="7" t="s">
        <v>7</v>
      </c>
      <c r="M97" s="7" t="s">
        <v>7</v>
      </c>
      <c r="N97" s="7" t="s">
        <v>8</v>
      </c>
      <c r="O97" s="7" t="s">
        <v>8</v>
      </c>
      <c r="P97" s="7" t="s">
        <v>7</v>
      </c>
      <c r="Q97" s="7" t="s">
        <v>7</v>
      </c>
      <c r="R97" s="7" t="s">
        <v>8</v>
      </c>
      <c r="U97" s="7" t="s">
        <v>7</v>
      </c>
      <c r="V97" s="7" t="s">
        <v>8</v>
      </c>
      <c r="W97" s="7" t="s">
        <v>8</v>
      </c>
      <c r="X97" s="7" t="s">
        <v>8</v>
      </c>
      <c r="Y97" s="7" t="s">
        <v>8</v>
      </c>
      <c r="Z97" s="7" t="s">
        <v>8</v>
      </c>
      <c r="AA97" s="7" t="s">
        <v>8</v>
      </c>
      <c r="AB97" s="7" t="s">
        <v>8</v>
      </c>
      <c r="AD97" s="7">
        <f t="shared" si="9"/>
        <v>17</v>
      </c>
      <c r="AE97" s="7">
        <f t="shared" si="10"/>
        <v>5</v>
      </c>
      <c r="AF97" s="7">
        <f t="shared" si="11"/>
        <v>2</v>
      </c>
      <c r="AG97" s="7">
        <f t="shared" si="12"/>
        <v>22</v>
      </c>
      <c r="AH97" s="12">
        <f t="shared" si="13"/>
        <v>77.272727272727266</v>
      </c>
      <c r="AI97" s="127" t="str">
        <f t="shared" si="14"/>
        <v>Yes</v>
      </c>
      <c r="AJ97" s="7" t="str">
        <f t="shared" si="15"/>
        <v>No</v>
      </c>
      <c r="AK97" s="7" t="str">
        <f t="shared" si="16"/>
        <v>No</v>
      </c>
      <c r="AM97" s="41" t="s">
        <v>267</v>
      </c>
      <c r="AN97" s="93"/>
      <c r="AO97" s="95"/>
      <c r="AP97" s="33"/>
      <c r="AQ97" s="105">
        <v>145</v>
      </c>
      <c r="AR97" s="40" t="s">
        <v>6</v>
      </c>
      <c r="AS97" s="33">
        <v>33.627198528680594</v>
      </c>
      <c r="AT97" s="125">
        <f>IF(AN97&gt;0,AN97,AQ97)</f>
        <v>145</v>
      </c>
      <c r="AU97" s="31">
        <f>IF(AP97&gt;0,AP97,AS97)</f>
        <v>33.627198528680594</v>
      </c>
      <c r="AV97" s="7" t="str">
        <f>IF(AU97&gt;=$AU$243,"H","L")</f>
        <v>L</v>
      </c>
      <c r="AW97" s="7" t="s">
        <v>310</v>
      </c>
      <c r="AX97" s="7" t="str">
        <f t="shared" si="17"/>
        <v>BHN</v>
      </c>
    </row>
    <row r="98" spans="1:50">
      <c r="A98" s="59">
        <v>92</v>
      </c>
      <c r="B98" s="10" t="s">
        <v>100</v>
      </c>
      <c r="C98" s="63">
        <v>16.260273972602739</v>
      </c>
      <c r="D98" s="69" t="s">
        <v>10</v>
      </c>
      <c r="E98" s="7" t="s">
        <v>8</v>
      </c>
      <c r="F98" s="7" t="s">
        <v>8</v>
      </c>
      <c r="G98" s="7" t="s">
        <v>7</v>
      </c>
      <c r="H98" s="7" t="s">
        <v>7</v>
      </c>
      <c r="I98" s="7" t="s">
        <v>8</v>
      </c>
      <c r="J98" s="7" t="s">
        <v>8</v>
      </c>
      <c r="K98" s="7" t="s">
        <v>8</v>
      </c>
      <c r="L98" s="7" t="s">
        <v>7</v>
      </c>
      <c r="M98" s="7" t="s">
        <v>7</v>
      </c>
      <c r="N98" s="7" t="s">
        <v>8</v>
      </c>
      <c r="O98" s="7" t="s">
        <v>8</v>
      </c>
      <c r="P98" s="7" t="s">
        <v>7</v>
      </c>
      <c r="Q98" s="7" t="s">
        <v>7</v>
      </c>
      <c r="R98" s="7" t="s">
        <v>8</v>
      </c>
      <c r="S98" s="7" t="s">
        <v>7</v>
      </c>
      <c r="T98" s="7" t="s">
        <v>8</v>
      </c>
      <c r="V98" s="7" t="s">
        <v>8</v>
      </c>
      <c r="W98" s="7" t="s">
        <v>8</v>
      </c>
      <c r="X98" s="7" t="s">
        <v>7</v>
      </c>
      <c r="Y98" s="7" t="s">
        <v>8</v>
      </c>
      <c r="Z98" s="7" t="s">
        <v>7</v>
      </c>
      <c r="AA98" s="7" t="s">
        <v>8</v>
      </c>
      <c r="AB98" s="7" t="s">
        <v>8</v>
      </c>
      <c r="AD98" s="7">
        <f t="shared" si="9"/>
        <v>14</v>
      </c>
      <c r="AE98" s="7">
        <f t="shared" si="10"/>
        <v>9</v>
      </c>
      <c r="AF98" s="7">
        <f t="shared" si="11"/>
        <v>1</v>
      </c>
      <c r="AG98" s="7">
        <f t="shared" si="12"/>
        <v>23</v>
      </c>
      <c r="AH98" s="12">
        <f t="shared" si="13"/>
        <v>60.869565217391305</v>
      </c>
      <c r="AI98" s="127" t="str">
        <f t="shared" si="14"/>
        <v>Yes</v>
      </c>
      <c r="AJ98" s="7" t="str">
        <f t="shared" si="15"/>
        <v>No</v>
      </c>
      <c r="AK98" s="7" t="str">
        <f t="shared" si="16"/>
        <v>No</v>
      </c>
      <c r="AM98" s="39"/>
      <c r="AN98" s="93"/>
      <c r="AO98" s="95"/>
      <c r="AP98" s="36"/>
      <c r="AQ98" s="101"/>
      <c r="AR98" s="39"/>
      <c r="AS98" s="15" t="s">
        <v>254</v>
      </c>
      <c r="AT98" s="15"/>
      <c r="AU98" s="31"/>
      <c r="AW98" s="7" t="s">
        <v>310</v>
      </c>
      <c r="AX98" s="7" t="str">
        <f t="shared" si="17"/>
        <v>BHN</v>
      </c>
    </row>
    <row r="99" spans="1:50">
      <c r="A99" s="59">
        <v>93</v>
      </c>
      <c r="B99" s="10" t="s">
        <v>101</v>
      </c>
      <c r="C99" s="63">
        <v>9.9917808219178088</v>
      </c>
      <c r="D99" s="69" t="s">
        <v>6</v>
      </c>
      <c r="E99" s="7" t="s">
        <v>7</v>
      </c>
      <c r="F99" s="7" t="s">
        <v>7</v>
      </c>
      <c r="G99" s="7" t="s">
        <v>8</v>
      </c>
      <c r="H99" s="7" t="s">
        <v>8</v>
      </c>
      <c r="I99" s="7" t="s">
        <v>8</v>
      </c>
      <c r="J99" s="7" t="s">
        <v>7</v>
      </c>
      <c r="K99" s="7" t="s">
        <v>8</v>
      </c>
      <c r="L99" s="7" t="s">
        <v>7</v>
      </c>
      <c r="M99" s="7" t="s">
        <v>8</v>
      </c>
      <c r="N99" s="7" t="s">
        <v>8</v>
      </c>
      <c r="O99" s="7" t="s">
        <v>8</v>
      </c>
      <c r="P99" s="7" t="s">
        <v>8</v>
      </c>
      <c r="Q99" s="7" t="s">
        <v>8</v>
      </c>
      <c r="R99" s="7" t="s">
        <v>8</v>
      </c>
      <c r="S99" s="7" t="s">
        <v>7</v>
      </c>
      <c r="T99" s="7" t="s">
        <v>8</v>
      </c>
      <c r="V99" s="7" t="s">
        <v>7</v>
      </c>
      <c r="W99" s="7" t="s">
        <v>7</v>
      </c>
      <c r="X99" s="7" t="s">
        <v>7</v>
      </c>
      <c r="Y99" s="7" t="s">
        <v>7</v>
      </c>
      <c r="Z99" s="7" t="s">
        <v>8</v>
      </c>
      <c r="AA99" s="7" t="s">
        <v>7</v>
      </c>
      <c r="AB99" s="7" t="s">
        <v>8</v>
      </c>
      <c r="AD99" s="7">
        <f t="shared" si="9"/>
        <v>13</v>
      </c>
      <c r="AE99" s="7">
        <f t="shared" si="10"/>
        <v>10</v>
      </c>
      <c r="AF99" s="7">
        <f t="shared" si="11"/>
        <v>1</v>
      </c>
      <c r="AG99" s="7">
        <f t="shared" si="12"/>
        <v>23</v>
      </c>
      <c r="AH99" s="12">
        <f t="shared" si="13"/>
        <v>56.521739130434781</v>
      </c>
      <c r="AI99" s="127" t="str">
        <f t="shared" si="14"/>
        <v>Yes</v>
      </c>
      <c r="AJ99" s="7" t="str">
        <f t="shared" si="15"/>
        <v>No</v>
      </c>
      <c r="AK99" s="7" t="str">
        <f t="shared" si="16"/>
        <v>No</v>
      </c>
      <c r="AM99" s="39"/>
      <c r="AN99" s="93"/>
      <c r="AO99" s="95"/>
      <c r="AP99" s="36"/>
      <c r="AQ99" s="101"/>
      <c r="AR99" s="39"/>
      <c r="AS99" s="15" t="s">
        <v>254</v>
      </c>
      <c r="AT99" s="15"/>
      <c r="AU99" s="31"/>
      <c r="AW99" s="7" t="s">
        <v>309</v>
      </c>
      <c r="AX99" s="7" t="str">
        <f t="shared" si="17"/>
        <v>non-BHN</v>
      </c>
    </row>
    <row r="100" spans="1:50">
      <c r="A100" s="59">
        <v>94</v>
      </c>
      <c r="B100" s="10" t="s">
        <v>102</v>
      </c>
      <c r="C100" s="63">
        <v>23.230136986301371</v>
      </c>
      <c r="D100" s="69" t="s">
        <v>10</v>
      </c>
      <c r="E100" s="7" t="s">
        <v>8</v>
      </c>
      <c r="F100" s="7" t="s">
        <v>8</v>
      </c>
      <c r="G100" s="7" t="s">
        <v>8</v>
      </c>
      <c r="H100" s="7" t="s">
        <v>8</v>
      </c>
      <c r="I100" s="7" t="s">
        <v>8</v>
      </c>
      <c r="J100" s="7" t="s">
        <v>8</v>
      </c>
      <c r="K100" s="7" t="s">
        <v>8</v>
      </c>
      <c r="L100" s="7" t="s">
        <v>7</v>
      </c>
      <c r="M100" s="7" t="s">
        <v>8</v>
      </c>
      <c r="N100" s="7" t="s">
        <v>8</v>
      </c>
      <c r="O100" s="7" t="s">
        <v>8</v>
      </c>
      <c r="P100" s="7" t="s">
        <v>8</v>
      </c>
      <c r="Q100" s="7" t="s">
        <v>8</v>
      </c>
      <c r="R100" s="7" t="s">
        <v>7</v>
      </c>
      <c r="S100" s="7" t="s">
        <v>7</v>
      </c>
      <c r="T100" s="7" t="s">
        <v>8</v>
      </c>
      <c r="U100" s="7" t="s">
        <v>7</v>
      </c>
      <c r="V100" s="7" t="s">
        <v>8</v>
      </c>
      <c r="W100" s="7" t="s">
        <v>8</v>
      </c>
      <c r="X100" s="7" t="s">
        <v>8</v>
      </c>
      <c r="Y100" s="7" t="s">
        <v>7</v>
      </c>
      <c r="Z100" s="7" t="s">
        <v>8</v>
      </c>
      <c r="AA100" s="7" t="s">
        <v>8</v>
      </c>
      <c r="AB100" s="7" t="s">
        <v>8</v>
      </c>
      <c r="AD100" s="7">
        <f t="shared" si="9"/>
        <v>19</v>
      </c>
      <c r="AE100" s="7">
        <f t="shared" si="10"/>
        <v>5</v>
      </c>
      <c r="AF100" s="7">
        <f t="shared" si="11"/>
        <v>0</v>
      </c>
      <c r="AG100" s="7">
        <f t="shared" si="12"/>
        <v>24</v>
      </c>
      <c r="AH100" s="12">
        <f t="shared" si="13"/>
        <v>79.166666666666671</v>
      </c>
      <c r="AI100" s="127" t="str">
        <f t="shared" si="14"/>
        <v>Yes</v>
      </c>
      <c r="AJ100" s="7" t="str">
        <f t="shared" si="15"/>
        <v>No</v>
      </c>
      <c r="AK100" s="7" t="str">
        <f t="shared" si="16"/>
        <v>No</v>
      </c>
      <c r="AM100" s="39"/>
      <c r="AN100" s="93"/>
      <c r="AO100" s="95"/>
      <c r="AP100" s="36"/>
      <c r="AQ100" s="101"/>
      <c r="AR100" s="39"/>
      <c r="AS100" s="15" t="s">
        <v>254</v>
      </c>
      <c r="AT100" s="15"/>
      <c r="AU100" s="31"/>
      <c r="AW100" s="7" t="s">
        <v>310</v>
      </c>
      <c r="AX100" s="7" t="str">
        <f t="shared" si="17"/>
        <v>BHN</v>
      </c>
    </row>
    <row r="101" spans="1:50">
      <c r="A101" s="59">
        <v>95</v>
      </c>
      <c r="B101" s="26" t="s">
        <v>103</v>
      </c>
      <c r="C101" s="63">
        <v>8.0383561643835613</v>
      </c>
      <c r="D101" s="68" t="s">
        <v>6</v>
      </c>
      <c r="E101" s="7" t="s">
        <v>8</v>
      </c>
      <c r="F101" s="7" t="s">
        <v>7</v>
      </c>
      <c r="G101" s="7" t="s">
        <v>7</v>
      </c>
      <c r="H101" s="7" t="s">
        <v>7</v>
      </c>
      <c r="I101" s="7" t="s">
        <v>8</v>
      </c>
      <c r="J101" s="7" t="s">
        <v>7</v>
      </c>
      <c r="K101" s="7" t="s">
        <v>8</v>
      </c>
      <c r="L101" s="7" t="s">
        <v>7</v>
      </c>
      <c r="M101" s="7" t="s">
        <v>8</v>
      </c>
      <c r="N101" s="7" t="s">
        <v>8</v>
      </c>
      <c r="O101" s="7" t="s">
        <v>8</v>
      </c>
      <c r="P101" s="7" t="s">
        <v>8</v>
      </c>
      <c r="Q101" s="7" t="s">
        <v>8</v>
      </c>
      <c r="R101" s="7" t="s">
        <v>8</v>
      </c>
      <c r="S101" s="7" t="s">
        <v>7</v>
      </c>
      <c r="T101" s="7" t="s">
        <v>8</v>
      </c>
      <c r="U101" s="7" t="s">
        <v>7</v>
      </c>
      <c r="V101" s="7" t="s">
        <v>8</v>
      </c>
      <c r="W101" s="7" t="s">
        <v>8</v>
      </c>
      <c r="X101" s="7" t="s">
        <v>8</v>
      </c>
      <c r="Y101" s="7" t="s">
        <v>7</v>
      </c>
      <c r="Z101" s="7" t="s">
        <v>8</v>
      </c>
      <c r="AA101" s="7" t="s">
        <v>8</v>
      </c>
      <c r="AB101" s="7" t="s">
        <v>8</v>
      </c>
      <c r="AD101" s="7">
        <f t="shared" si="9"/>
        <v>16</v>
      </c>
      <c r="AE101" s="7">
        <f t="shared" si="10"/>
        <v>8</v>
      </c>
      <c r="AF101" s="7">
        <f t="shared" si="11"/>
        <v>0</v>
      </c>
      <c r="AG101" s="7">
        <f t="shared" si="12"/>
        <v>24</v>
      </c>
      <c r="AH101" s="12">
        <f t="shared" si="13"/>
        <v>66.666666666666671</v>
      </c>
      <c r="AI101" s="127" t="str">
        <f t="shared" si="14"/>
        <v>Yes</v>
      </c>
      <c r="AJ101" s="7" t="str">
        <f t="shared" si="15"/>
        <v>No</v>
      </c>
      <c r="AK101" s="7" t="str">
        <f t="shared" si="16"/>
        <v>No</v>
      </c>
      <c r="AM101" s="41" t="s">
        <v>267</v>
      </c>
      <c r="AN101" s="93"/>
      <c r="AO101" s="95"/>
      <c r="AP101" s="33"/>
      <c r="AQ101" s="105">
        <v>110</v>
      </c>
      <c r="AR101" s="40" t="s">
        <v>6</v>
      </c>
      <c r="AS101" s="33">
        <v>49.798806632867517</v>
      </c>
      <c r="AT101" s="125">
        <f>IF(AN101&gt;0,AN101,AQ101)</f>
        <v>110</v>
      </c>
      <c r="AU101" s="31">
        <f>IF(AP101&gt;0,AP101,AS101)</f>
        <v>49.798806632867517</v>
      </c>
      <c r="AV101" s="7" t="str">
        <f>IF(AU101&gt;=$AU$243,"H","L")</f>
        <v>H</v>
      </c>
      <c r="AW101" s="7" t="s">
        <v>310</v>
      </c>
      <c r="AX101" s="7" t="str">
        <f t="shared" si="17"/>
        <v>BHN</v>
      </c>
    </row>
    <row r="102" spans="1:50" s="11" customFormat="1">
      <c r="A102" s="130">
        <v>96</v>
      </c>
      <c r="B102" s="131" t="s">
        <v>104</v>
      </c>
      <c r="C102" s="132">
        <v>17.035616438356165</v>
      </c>
      <c r="D102" s="144" t="s">
        <v>6</v>
      </c>
      <c r="E102" s="134" t="s">
        <v>8</v>
      </c>
      <c r="F102" s="134" t="s">
        <v>8</v>
      </c>
      <c r="G102" s="134"/>
      <c r="H102" s="134"/>
      <c r="I102" s="134" t="s">
        <v>8</v>
      </c>
      <c r="J102" s="134" t="s">
        <v>8</v>
      </c>
      <c r="K102" s="134" t="s">
        <v>8</v>
      </c>
      <c r="L102" s="134" t="s">
        <v>8</v>
      </c>
      <c r="M102" s="134" t="s">
        <v>7</v>
      </c>
      <c r="N102" s="134" t="s">
        <v>8</v>
      </c>
      <c r="O102" s="134" t="s">
        <v>8</v>
      </c>
      <c r="P102" s="134" t="s">
        <v>8</v>
      </c>
      <c r="Q102" s="134"/>
      <c r="R102" s="134"/>
      <c r="S102" s="134"/>
      <c r="T102" s="134"/>
      <c r="U102" s="134"/>
      <c r="V102" s="134" t="s">
        <v>8</v>
      </c>
      <c r="W102" s="134" t="s">
        <v>8</v>
      </c>
      <c r="X102" s="134" t="s">
        <v>8</v>
      </c>
      <c r="Y102" s="134" t="s">
        <v>7</v>
      </c>
      <c r="Z102" s="134"/>
      <c r="AA102" s="134" t="s">
        <v>8</v>
      </c>
      <c r="AB102" s="134"/>
      <c r="AC102" s="134"/>
      <c r="AD102" s="134">
        <f t="shared" si="9"/>
        <v>13</v>
      </c>
      <c r="AE102" s="134">
        <f t="shared" si="10"/>
        <v>2</v>
      </c>
      <c r="AF102" s="134">
        <f t="shared" si="11"/>
        <v>9</v>
      </c>
      <c r="AG102" s="134">
        <f t="shared" si="12"/>
        <v>15</v>
      </c>
      <c r="AH102" s="135">
        <f t="shared" si="13"/>
        <v>86.666666666666671</v>
      </c>
      <c r="AI102" s="136" t="str">
        <f t="shared" si="14"/>
        <v/>
      </c>
      <c r="AJ102" s="134" t="str">
        <f t="shared" si="15"/>
        <v/>
      </c>
      <c r="AK102" s="134" t="str">
        <f t="shared" si="16"/>
        <v/>
      </c>
      <c r="AL102" s="134"/>
      <c r="AM102" s="137"/>
      <c r="AN102" s="138"/>
      <c r="AO102" s="139"/>
      <c r="AP102" s="143"/>
      <c r="AQ102" s="141"/>
      <c r="AR102" s="137"/>
      <c r="AS102" s="140" t="s">
        <v>254</v>
      </c>
      <c r="AT102" s="140"/>
      <c r="AU102" s="142"/>
      <c r="AV102" s="134"/>
      <c r="AW102" s="134" t="s">
        <v>310</v>
      </c>
      <c r="AX102" s="134" t="str">
        <f t="shared" si="17"/>
        <v>BHN</v>
      </c>
    </row>
    <row r="103" spans="1:50">
      <c r="A103" s="59">
        <v>97</v>
      </c>
      <c r="B103" s="26" t="s">
        <v>105</v>
      </c>
      <c r="C103" s="63">
        <v>13.027397260273972</v>
      </c>
      <c r="D103" s="68" t="s">
        <v>6</v>
      </c>
      <c r="E103" s="7" t="s">
        <v>8</v>
      </c>
      <c r="F103" s="7" t="s">
        <v>7</v>
      </c>
      <c r="G103" s="7" t="s">
        <v>8</v>
      </c>
      <c r="H103" s="7" t="s">
        <v>7</v>
      </c>
      <c r="I103" s="7" t="s">
        <v>8</v>
      </c>
      <c r="J103" s="7" t="s">
        <v>8</v>
      </c>
      <c r="K103" s="7" t="s">
        <v>8</v>
      </c>
      <c r="L103" s="7" t="s">
        <v>7</v>
      </c>
      <c r="M103" s="7" t="s">
        <v>8</v>
      </c>
      <c r="N103" s="7" t="s">
        <v>8</v>
      </c>
      <c r="O103" s="7" t="s">
        <v>8</v>
      </c>
      <c r="P103" s="7" t="s">
        <v>8</v>
      </c>
      <c r="Q103" s="7" t="s">
        <v>8</v>
      </c>
      <c r="R103" s="7" t="s">
        <v>7</v>
      </c>
      <c r="S103" s="7" t="s">
        <v>7</v>
      </c>
      <c r="T103" s="7" t="s">
        <v>8</v>
      </c>
      <c r="U103" s="7" t="s">
        <v>8</v>
      </c>
      <c r="V103" s="7" t="s">
        <v>8</v>
      </c>
      <c r="W103" s="7" t="s">
        <v>8</v>
      </c>
      <c r="X103" s="7" t="s">
        <v>8</v>
      </c>
      <c r="Y103" s="7" t="s">
        <v>7</v>
      </c>
      <c r="Z103" s="7" t="s">
        <v>8</v>
      </c>
      <c r="AA103" s="7" t="s">
        <v>7</v>
      </c>
      <c r="AB103" s="7" t="s">
        <v>8</v>
      </c>
      <c r="AD103" s="7">
        <f t="shared" si="9"/>
        <v>17</v>
      </c>
      <c r="AE103" s="7">
        <f t="shared" si="10"/>
        <v>7</v>
      </c>
      <c r="AF103" s="7">
        <f t="shared" si="11"/>
        <v>0</v>
      </c>
      <c r="AG103" s="7">
        <f t="shared" si="12"/>
        <v>24</v>
      </c>
      <c r="AH103" s="12">
        <f t="shared" si="13"/>
        <v>70.833333333333329</v>
      </c>
      <c r="AI103" s="127" t="str">
        <f t="shared" si="14"/>
        <v>Yes</v>
      </c>
      <c r="AJ103" s="7" t="str">
        <f t="shared" si="15"/>
        <v>No</v>
      </c>
      <c r="AK103" s="7" t="str">
        <f t="shared" si="16"/>
        <v>No</v>
      </c>
      <c r="AM103" s="41" t="s">
        <v>267</v>
      </c>
      <c r="AN103" s="93"/>
      <c r="AO103" s="96"/>
      <c r="AP103" s="33"/>
      <c r="AQ103" s="105">
        <v>169</v>
      </c>
      <c r="AR103" s="40" t="s">
        <v>6</v>
      </c>
      <c r="AS103" s="33">
        <v>25.451266665137869</v>
      </c>
      <c r="AT103" s="125">
        <f>IF(AN103&gt;0,AN103,AQ103)</f>
        <v>169</v>
      </c>
      <c r="AU103" s="31">
        <f>IF(AP103&gt;0,AP103,AS103)</f>
        <v>25.451266665137869</v>
      </c>
      <c r="AV103" s="7" t="str">
        <f>IF(AU103&gt;=$AU$243,"H","L")</f>
        <v>L</v>
      </c>
      <c r="AW103" s="7" t="s">
        <v>256</v>
      </c>
      <c r="AX103" s="7" t="str">
        <f t="shared" si="17"/>
        <v>2 Yes 1 No</v>
      </c>
    </row>
    <row r="104" spans="1:50">
      <c r="A104" s="59">
        <v>98</v>
      </c>
      <c r="B104" s="10" t="s">
        <v>106</v>
      </c>
      <c r="C104" s="63">
        <v>18.073972602739726</v>
      </c>
      <c r="D104" s="69" t="s">
        <v>10</v>
      </c>
      <c r="E104" s="7" t="s">
        <v>8</v>
      </c>
      <c r="F104" s="7" t="s">
        <v>7</v>
      </c>
      <c r="G104" s="7" t="s">
        <v>8</v>
      </c>
      <c r="H104" s="7" t="s">
        <v>7</v>
      </c>
      <c r="I104" s="7" t="s">
        <v>8</v>
      </c>
      <c r="J104" s="7" t="s">
        <v>8</v>
      </c>
      <c r="K104" s="7" t="s">
        <v>8</v>
      </c>
      <c r="L104" s="7" t="s">
        <v>8</v>
      </c>
      <c r="M104" s="7" t="s">
        <v>7</v>
      </c>
      <c r="N104" s="7" t="s">
        <v>8</v>
      </c>
      <c r="O104" s="7" t="s">
        <v>8</v>
      </c>
      <c r="P104" s="7" t="s">
        <v>8</v>
      </c>
      <c r="Q104" s="7" t="s">
        <v>8</v>
      </c>
      <c r="R104" s="7" t="s">
        <v>8</v>
      </c>
      <c r="T104" s="7" t="s">
        <v>8</v>
      </c>
      <c r="U104" s="7" t="s">
        <v>7</v>
      </c>
      <c r="V104" s="7" t="s">
        <v>8</v>
      </c>
      <c r="W104" s="7" t="s">
        <v>8</v>
      </c>
      <c r="X104" s="7" t="s">
        <v>7</v>
      </c>
      <c r="Y104" s="7" t="s">
        <v>8</v>
      </c>
      <c r="Z104" s="7" t="s">
        <v>8</v>
      </c>
      <c r="AA104" s="7" t="s">
        <v>8</v>
      </c>
      <c r="AD104" s="7">
        <f t="shared" si="9"/>
        <v>17</v>
      </c>
      <c r="AE104" s="7">
        <f t="shared" si="10"/>
        <v>5</v>
      </c>
      <c r="AF104" s="7">
        <f t="shared" si="11"/>
        <v>2</v>
      </c>
      <c r="AG104" s="7">
        <f t="shared" si="12"/>
        <v>22</v>
      </c>
      <c r="AH104" s="12">
        <f t="shared" si="13"/>
        <v>77.272727272727266</v>
      </c>
      <c r="AI104" s="127" t="str">
        <f t="shared" si="14"/>
        <v>Yes</v>
      </c>
      <c r="AJ104" s="7" t="str">
        <f t="shared" si="15"/>
        <v>No</v>
      </c>
      <c r="AK104" s="7" t="str">
        <f t="shared" si="16"/>
        <v>No</v>
      </c>
      <c r="AM104" s="43"/>
      <c r="AN104" s="93"/>
      <c r="AO104" s="95"/>
      <c r="AP104" s="36"/>
      <c r="AQ104" s="101"/>
      <c r="AR104" s="39"/>
      <c r="AS104" s="15" t="s">
        <v>254</v>
      </c>
      <c r="AT104" s="15"/>
      <c r="AU104" s="31"/>
      <c r="AW104" s="7" t="s">
        <v>310</v>
      </c>
      <c r="AX104" s="7" t="str">
        <f t="shared" si="17"/>
        <v>BHN</v>
      </c>
    </row>
    <row r="105" spans="1:50">
      <c r="A105" s="59">
        <v>99</v>
      </c>
      <c r="B105" s="10" t="s">
        <v>107</v>
      </c>
      <c r="C105" s="63">
        <v>5.0493150684931507</v>
      </c>
      <c r="D105" s="69" t="s">
        <v>6</v>
      </c>
      <c r="E105" s="7" t="s">
        <v>8</v>
      </c>
      <c r="F105" s="7" t="s">
        <v>8</v>
      </c>
      <c r="G105" s="7" t="s">
        <v>8</v>
      </c>
      <c r="H105" s="7" t="s">
        <v>8</v>
      </c>
      <c r="I105" s="7" t="s">
        <v>8</v>
      </c>
      <c r="K105" s="7" t="s">
        <v>8</v>
      </c>
      <c r="L105" s="7" t="s">
        <v>8</v>
      </c>
      <c r="M105" s="7" t="s">
        <v>7</v>
      </c>
      <c r="N105" s="7" t="s">
        <v>8</v>
      </c>
      <c r="O105" s="7" t="s">
        <v>8</v>
      </c>
      <c r="P105" s="7" t="s">
        <v>7</v>
      </c>
      <c r="Q105" s="7" t="s">
        <v>8</v>
      </c>
      <c r="R105" s="7" t="s">
        <v>7</v>
      </c>
      <c r="S105" s="7" t="s">
        <v>7</v>
      </c>
      <c r="T105" s="7" t="s">
        <v>8</v>
      </c>
      <c r="V105" s="7" t="s">
        <v>8</v>
      </c>
      <c r="W105" s="7" t="s">
        <v>7</v>
      </c>
      <c r="Y105" s="7" t="s">
        <v>8</v>
      </c>
      <c r="Z105" s="7" t="s">
        <v>8</v>
      </c>
      <c r="AA105" s="7" t="s">
        <v>8</v>
      </c>
      <c r="AB105" s="7" t="s">
        <v>8</v>
      </c>
      <c r="AD105" s="7">
        <f t="shared" si="9"/>
        <v>16</v>
      </c>
      <c r="AE105" s="7">
        <f t="shared" si="10"/>
        <v>5</v>
      </c>
      <c r="AF105" s="7">
        <f t="shared" si="11"/>
        <v>3</v>
      </c>
      <c r="AG105" s="7">
        <f t="shared" si="12"/>
        <v>21</v>
      </c>
      <c r="AH105" s="12">
        <f t="shared" si="13"/>
        <v>76.19047619047619</v>
      </c>
      <c r="AI105" s="127" t="str">
        <f t="shared" si="14"/>
        <v>Yes</v>
      </c>
      <c r="AJ105" s="7" t="str">
        <f t="shared" si="15"/>
        <v>No</v>
      </c>
      <c r="AK105" s="7" t="str">
        <f t="shared" si="16"/>
        <v>No</v>
      </c>
      <c r="AM105" s="43"/>
      <c r="AN105" s="93"/>
      <c r="AO105" s="95"/>
      <c r="AP105" s="36"/>
      <c r="AQ105" s="101"/>
      <c r="AR105" s="39"/>
      <c r="AS105" s="15" t="s">
        <v>254</v>
      </c>
      <c r="AT105" s="15"/>
      <c r="AU105" s="31"/>
      <c r="AW105" s="7" t="s">
        <v>310</v>
      </c>
      <c r="AX105" s="7" t="str">
        <f t="shared" si="17"/>
        <v>BHN</v>
      </c>
    </row>
    <row r="106" spans="1:50">
      <c r="A106" s="59">
        <v>100</v>
      </c>
      <c r="B106" s="10" t="s">
        <v>108</v>
      </c>
      <c r="C106" s="63">
        <v>10.024657534246575</v>
      </c>
      <c r="D106" s="69" t="s">
        <v>10</v>
      </c>
      <c r="E106" s="7" t="s">
        <v>8</v>
      </c>
      <c r="F106" s="7" t="s">
        <v>8</v>
      </c>
      <c r="G106" s="7" t="s">
        <v>7</v>
      </c>
      <c r="H106" s="7" t="s">
        <v>7</v>
      </c>
      <c r="I106" s="7" t="s">
        <v>8</v>
      </c>
      <c r="K106" s="7" t="s">
        <v>8</v>
      </c>
      <c r="L106" s="7" t="s">
        <v>254</v>
      </c>
      <c r="M106" s="7" t="s">
        <v>8</v>
      </c>
      <c r="N106" s="7" t="s">
        <v>8</v>
      </c>
      <c r="O106" s="7" t="s">
        <v>8</v>
      </c>
      <c r="P106" s="7" t="s">
        <v>8</v>
      </c>
      <c r="R106" s="7" t="s">
        <v>7</v>
      </c>
      <c r="S106" s="7" t="s">
        <v>8</v>
      </c>
      <c r="T106" s="7" t="s">
        <v>8</v>
      </c>
      <c r="V106" s="7" t="s">
        <v>8</v>
      </c>
      <c r="W106" s="7" t="s">
        <v>8</v>
      </c>
      <c r="X106" s="7" t="s">
        <v>8</v>
      </c>
      <c r="Y106" s="7" t="s">
        <v>8</v>
      </c>
      <c r="Z106" s="7" t="s">
        <v>8</v>
      </c>
      <c r="AA106" s="7" t="s">
        <v>8</v>
      </c>
      <c r="AD106" s="7">
        <f t="shared" si="9"/>
        <v>16</v>
      </c>
      <c r="AE106" s="7">
        <f t="shared" si="10"/>
        <v>3</v>
      </c>
      <c r="AF106" s="7">
        <f t="shared" si="11"/>
        <v>5</v>
      </c>
      <c r="AG106" s="7">
        <f t="shared" si="12"/>
        <v>19</v>
      </c>
      <c r="AH106" s="12">
        <f t="shared" si="13"/>
        <v>84.21052631578948</v>
      </c>
      <c r="AI106" s="127" t="str">
        <f t="shared" si="14"/>
        <v>Yes</v>
      </c>
      <c r="AJ106" s="7" t="str">
        <f t="shared" si="15"/>
        <v>No</v>
      </c>
      <c r="AK106" s="7" t="str">
        <f t="shared" si="16"/>
        <v>No</v>
      </c>
      <c r="AM106" s="43"/>
      <c r="AN106" s="93"/>
      <c r="AO106" s="95"/>
      <c r="AP106" s="36"/>
      <c r="AQ106" s="101"/>
      <c r="AR106" s="39"/>
      <c r="AS106" s="15" t="s">
        <v>254</v>
      </c>
      <c r="AT106" s="15"/>
      <c r="AU106" s="31"/>
      <c r="AW106" s="7" t="s">
        <v>310</v>
      </c>
      <c r="AX106" s="7" t="str">
        <f t="shared" si="17"/>
        <v>BHN</v>
      </c>
    </row>
    <row r="107" spans="1:50">
      <c r="A107" s="59">
        <v>101</v>
      </c>
      <c r="B107" s="26" t="s">
        <v>109</v>
      </c>
      <c r="C107" s="63">
        <v>14.104109589041096</v>
      </c>
      <c r="D107" s="68" t="s">
        <v>10</v>
      </c>
      <c r="E107" s="7" t="s">
        <v>8</v>
      </c>
      <c r="F107" s="7" t="s">
        <v>8</v>
      </c>
      <c r="G107" s="7" t="s">
        <v>8</v>
      </c>
      <c r="H107" s="7" t="s">
        <v>7</v>
      </c>
      <c r="I107" s="7" t="s">
        <v>8</v>
      </c>
      <c r="J107" s="7" t="s">
        <v>8</v>
      </c>
      <c r="K107" s="7" t="s">
        <v>8</v>
      </c>
      <c r="L107" s="7" t="s">
        <v>8</v>
      </c>
      <c r="M107" s="7" t="s">
        <v>8</v>
      </c>
      <c r="N107" s="7" t="s">
        <v>8</v>
      </c>
      <c r="O107" s="7" t="s">
        <v>8</v>
      </c>
      <c r="R107" s="7" t="s">
        <v>8</v>
      </c>
      <c r="T107" s="7" t="s">
        <v>8</v>
      </c>
      <c r="V107" s="7" t="s">
        <v>7</v>
      </c>
      <c r="W107" s="7" t="s">
        <v>8</v>
      </c>
      <c r="X107" s="7" t="s">
        <v>8</v>
      </c>
      <c r="Y107" s="7" t="s">
        <v>8</v>
      </c>
      <c r="Z107" s="7" t="s">
        <v>8</v>
      </c>
      <c r="AA107" s="7" t="s">
        <v>8</v>
      </c>
      <c r="AD107" s="7">
        <f t="shared" si="9"/>
        <v>17</v>
      </c>
      <c r="AE107" s="7">
        <f t="shared" si="10"/>
        <v>2</v>
      </c>
      <c r="AF107" s="7">
        <f t="shared" si="11"/>
        <v>5</v>
      </c>
      <c r="AG107" s="7">
        <f t="shared" si="12"/>
        <v>19</v>
      </c>
      <c r="AH107" s="12">
        <f t="shared" si="13"/>
        <v>89.473684210526315</v>
      </c>
      <c r="AI107" s="127" t="str">
        <f t="shared" si="14"/>
        <v>Yes</v>
      </c>
      <c r="AJ107" s="7" t="str">
        <f t="shared" si="15"/>
        <v>No</v>
      </c>
      <c r="AK107" s="7" t="str">
        <f t="shared" si="16"/>
        <v>No</v>
      </c>
      <c r="AM107" s="41" t="s">
        <v>267</v>
      </c>
      <c r="AN107" s="93"/>
      <c r="AO107" s="95"/>
      <c r="AP107" s="33"/>
      <c r="AQ107" s="94">
        <v>181</v>
      </c>
      <c r="AR107" s="111" t="s">
        <v>10</v>
      </c>
      <c r="AS107" s="33">
        <v>20.395896862132087</v>
      </c>
      <c r="AT107" s="125">
        <f>IF(AN107&gt;0,AN107,AQ107)</f>
        <v>181</v>
      </c>
      <c r="AU107" s="31">
        <f>IF(AP107&gt;0,AP107,AS107)</f>
        <v>20.395896862132087</v>
      </c>
      <c r="AV107" s="7" t="str">
        <f>IF(AU107&gt;=$AU$243,"H","L")</f>
        <v>L</v>
      </c>
      <c r="AW107" s="7" t="s">
        <v>256</v>
      </c>
      <c r="AX107" s="7" t="str">
        <f t="shared" si="17"/>
        <v>2 Yes 1 No</v>
      </c>
    </row>
    <row r="108" spans="1:50">
      <c r="A108" s="59">
        <v>102</v>
      </c>
      <c r="B108" s="26" t="s">
        <v>110</v>
      </c>
      <c r="C108" s="63">
        <v>11.994520547945205</v>
      </c>
      <c r="D108" s="68" t="s">
        <v>6</v>
      </c>
      <c r="E108" s="7" t="s">
        <v>8</v>
      </c>
      <c r="F108" s="7" t="s">
        <v>8</v>
      </c>
      <c r="G108" s="7" t="s">
        <v>7</v>
      </c>
      <c r="H108" s="7" t="s">
        <v>7</v>
      </c>
      <c r="I108" s="7" t="s">
        <v>8</v>
      </c>
      <c r="J108" s="7" t="s">
        <v>8</v>
      </c>
      <c r="K108" s="7" t="s">
        <v>8</v>
      </c>
      <c r="L108" s="7" t="s">
        <v>8</v>
      </c>
      <c r="M108" s="7" t="s">
        <v>7</v>
      </c>
      <c r="N108" s="7" t="s">
        <v>8</v>
      </c>
      <c r="O108" s="7" t="s">
        <v>8</v>
      </c>
      <c r="P108" s="7" t="s">
        <v>7</v>
      </c>
      <c r="Q108" s="7" t="s">
        <v>8</v>
      </c>
      <c r="R108" s="7" t="s">
        <v>7</v>
      </c>
      <c r="S108" s="7" t="s">
        <v>7</v>
      </c>
      <c r="T108" s="7" t="s">
        <v>8</v>
      </c>
      <c r="U108" s="7" t="s">
        <v>7</v>
      </c>
      <c r="V108" s="7" t="s">
        <v>7</v>
      </c>
      <c r="W108" s="7" t="s">
        <v>8</v>
      </c>
      <c r="X108" s="7" t="s">
        <v>8</v>
      </c>
      <c r="Y108" s="7" t="s">
        <v>7</v>
      </c>
      <c r="Z108" s="7" t="s">
        <v>8</v>
      </c>
      <c r="AA108" s="7" t="s">
        <v>8</v>
      </c>
      <c r="AB108" s="7" t="s">
        <v>8</v>
      </c>
      <c r="AD108" s="7">
        <f t="shared" si="9"/>
        <v>15</v>
      </c>
      <c r="AE108" s="7">
        <f t="shared" si="10"/>
        <v>9</v>
      </c>
      <c r="AF108" s="7">
        <f t="shared" si="11"/>
        <v>0</v>
      </c>
      <c r="AG108" s="7">
        <f t="shared" si="12"/>
        <v>24</v>
      </c>
      <c r="AH108" s="12">
        <f t="shared" si="13"/>
        <v>62.5</v>
      </c>
      <c r="AI108" s="127" t="str">
        <f t="shared" si="14"/>
        <v>Yes</v>
      </c>
      <c r="AJ108" s="7" t="str">
        <f t="shared" si="15"/>
        <v>No</v>
      </c>
      <c r="AK108" s="7" t="str">
        <f t="shared" si="16"/>
        <v>No</v>
      </c>
      <c r="AM108" s="41" t="s">
        <v>267</v>
      </c>
      <c r="AN108" s="93"/>
      <c r="AO108" s="95"/>
      <c r="AP108" s="33"/>
      <c r="AQ108" s="105">
        <v>158</v>
      </c>
      <c r="AR108" s="40" t="s">
        <v>6</v>
      </c>
      <c r="AS108" s="33">
        <v>37.575235699348411</v>
      </c>
      <c r="AT108" s="125">
        <f>IF(AN108&gt;0,AN108,AQ108)</f>
        <v>158</v>
      </c>
      <c r="AU108" s="31">
        <f>IF(AP108&gt;0,AP108,AS108)</f>
        <v>37.575235699348411</v>
      </c>
      <c r="AV108" s="7" t="str">
        <f>IF(AU108&gt;=$AU$243,"H","L")</f>
        <v>L</v>
      </c>
      <c r="AW108" s="7" t="s">
        <v>256</v>
      </c>
      <c r="AX108" s="7" t="str">
        <f t="shared" si="17"/>
        <v>2 Yes 1 No</v>
      </c>
    </row>
    <row r="109" spans="1:50" s="11" customFormat="1">
      <c r="A109" s="130">
        <v>103</v>
      </c>
      <c r="B109" s="131" t="s">
        <v>111</v>
      </c>
      <c r="C109" s="132">
        <v>14.780821917808218</v>
      </c>
      <c r="D109" s="144" t="s">
        <v>10</v>
      </c>
      <c r="E109" s="134" t="s">
        <v>8</v>
      </c>
      <c r="F109" s="134" t="s">
        <v>7</v>
      </c>
      <c r="G109" s="134" t="s">
        <v>8</v>
      </c>
      <c r="H109" s="134" t="s">
        <v>8</v>
      </c>
      <c r="I109" s="134"/>
      <c r="J109" s="134" t="s">
        <v>8</v>
      </c>
      <c r="K109" s="134"/>
      <c r="L109" s="134" t="s">
        <v>254</v>
      </c>
      <c r="M109" s="134" t="s">
        <v>7</v>
      </c>
      <c r="N109" s="134" t="s">
        <v>8</v>
      </c>
      <c r="O109" s="134" t="s">
        <v>8</v>
      </c>
      <c r="P109" s="134" t="s">
        <v>8</v>
      </c>
      <c r="Q109" s="134" t="s">
        <v>7</v>
      </c>
      <c r="R109" s="134" t="s">
        <v>7</v>
      </c>
      <c r="S109" s="134" t="s">
        <v>7</v>
      </c>
      <c r="T109" s="134" t="s">
        <v>8</v>
      </c>
      <c r="U109" s="134" t="s">
        <v>7</v>
      </c>
      <c r="V109" s="134" t="s">
        <v>8</v>
      </c>
      <c r="W109" s="134"/>
      <c r="X109" s="134"/>
      <c r="Y109" s="134" t="s">
        <v>7</v>
      </c>
      <c r="Z109" s="134"/>
      <c r="AA109" s="134" t="s">
        <v>7</v>
      </c>
      <c r="AB109" s="134"/>
      <c r="AC109" s="134"/>
      <c r="AD109" s="134">
        <f t="shared" si="9"/>
        <v>9</v>
      </c>
      <c r="AE109" s="134">
        <f t="shared" si="10"/>
        <v>8</v>
      </c>
      <c r="AF109" s="134">
        <f t="shared" si="11"/>
        <v>7</v>
      </c>
      <c r="AG109" s="134">
        <f t="shared" si="12"/>
        <v>17</v>
      </c>
      <c r="AH109" s="135">
        <f t="shared" si="13"/>
        <v>52.941176470588232</v>
      </c>
      <c r="AI109" s="136" t="str">
        <f t="shared" si="14"/>
        <v/>
      </c>
      <c r="AJ109" s="134" t="str">
        <f t="shared" si="15"/>
        <v/>
      </c>
      <c r="AK109" s="134" t="str">
        <f t="shared" si="16"/>
        <v/>
      </c>
      <c r="AL109" s="134"/>
      <c r="AM109" s="145"/>
      <c r="AN109" s="138"/>
      <c r="AO109" s="139"/>
      <c r="AP109" s="143"/>
      <c r="AQ109" s="146"/>
      <c r="AR109" s="147"/>
      <c r="AS109" s="143"/>
      <c r="AT109" s="143"/>
      <c r="AU109" s="142"/>
      <c r="AV109" s="134"/>
      <c r="AW109" s="134" t="s">
        <v>256</v>
      </c>
      <c r="AX109" s="134" t="str">
        <f t="shared" si="17"/>
        <v>2 Yes 1 No</v>
      </c>
    </row>
    <row r="110" spans="1:50">
      <c r="A110" s="59">
        <v>104</v>
      </c>
      <c r="B110" s="26" t="s">
        <v>112</v>
      </c>
      <c r="C110" s="63">
        <v>13.079452054794521</v>
      </c>
      <c r="D110" s="68" t="s">
        <v>6</v>
      </c>
      <c r="E110" s="7" t="s">
        <v>8</v>
      </c>
      <c r="F110" s="7" t="s">
        <v>8</v>
      </c>
      <c r="G110" s="7" t="s">
        <v>7</v>
      </c>
      <c r="H110" s="7" t="s">
        <v>7</v>
      </c>
      <c r="I110" s="7" t="s">
        <v>8</v>
      </c>
      <c r="J110" s="7" t="s">
        <v>7</v>
      </c>
      <c r="K110" s="7" t="s">
        <v>8</v>
      </c>
      <c r="L110" s="7" t="s">
        <v>7</v>
      </c>
      <c r="M110" s="7" t="s">
        <v>7</v>
      </c>
      <c r="N110" s="7" t="s">
        <v>8</v>
      </c>
      <c r="O110" s="7" t="s">
        <v>8</v>
      </c>
      <c r="P110" s="7" t="s">
        <v>7</v>
      </c>
      <c r="Q110" s="7" t="s">
        <v>7</v>
      </c>
      <c r="R110" s="7" t="s">
        <v>7</v>
      </c>
      <c r="S110" s="7" t="s">
        <v>8</v>
      </c>
      <c r="T110" s="7" t="s">
        <v>8</v>
      </c>
      <c r="U110" s="7" t="s">
        <v>8</v>
      </c>
      <c r="V110" s="7" t="s">
        <v>8</v>
      </c>
      <c r="W110" s="7" t="s">
        <v>8</v>
      </c>
      <c r="X110" s="7" t="s">
        <v>8</v>
      </c>
      <c r="Y110" s="7" t="s">
        <v>8</v>
      </c>
      <c r="Z110" s="7" t="s">
        <v>8</v>
      </c>
      <c r="AA110" s="7" t="s">
        <v>8</v>
      </c>
      <c r="AB110" s="7" t="s">
        <v>8</v>
      </c>
      <c r="AD110" s="7">
        <f t="shared" si="9"/>
        <v>16</v>
      </c>
      <c r="AE110" s="7">
        <f t="shared" si="10"/>
        <v>8</v>
      </c>
      <c r="AF110" s="7">
        <f t="shared" si="11"/>
        <v>0</v>
      </c>
      <c r="AG110" s="7">
        <f t="shared" si="12"/>
        <v>24</v>
      </c>
      <c r="AH110" s="12">
        <f t="shared" si="13"/>
        <v>66.666666666666671</v>
      </c>
      <c r="AI110" s="127" t="str">
        <f t="shared" si="14"/>
        <v>Yes</v>
      </c>
      <c r="AJ110" s="7" t="str">
        <f t="shared" si="15"/>
        <v>No</v>
      </c>
      <c r="AK110" s="7" t="str">
        <f t="shared" si="16"/>
        <v>No</v>
      </c>
      <c r="AM110" s="41" t="s">
        <v>267</v>
      </c>
      <c r="AN110" s="93"/>
      <c r="AO110" s="95"/>
      <c r="AP110" s="33"/>
      <c r="AQ110" s="105">
        <v>171</v>
      </c>
      <c r="AR110" s="40" t="s">
        <v>6</v>
      </c>
      <c r="AS110" s="33">
        <v>26.098955996539448</v>
      </c>
      <c r="AT110" s="125">
        <f t="shared" ref="AT110:AT117" si="18">IF(AN110&gt;0,AN110,AQ110)</f>
        <v>171</v>
      </c>
      <c r="AU110" s="31">
        <f t="shared" ref="AU110:AU117" si="19">IF(AP110&gt;0,AP110,AS110)</f>
        <v>26.098955996539448</v>
      </c>
      <c r="AV110" s="7" t="str">
        <f t="shared" ref="AV110:AV117" si="20">IF(AU110&gt;=$AU$243,"H","L")</f>
        <v>L</v>
      </c>
      <c r="AW110" s="7" t="s">
        <v>310</v>
      </c>
      <c r="AX110" s="7" t="str">
        <f t="shared" si="17"/>
        <v>BHN</v>
      </c>
    </row>
    <row r="111" spans="1:50">
      <c r="A111" s="59">
        <v>105</v>
      </c>
      <c r="B111" s="27" t="s">
        <v>113</v>
      </c>
      <c r="C111" s="70">
        <v>2.48</v>
      </c>
      <c r="D111" s="71" t="s">
        <v>6</v>
      </c>
      <c r="E111" s="7" t="s">
        <v>8</v>
      </c>
      <c r="F111" s="7" t="s">
        <v>8</v>
      </c>
      <c r="G111" s="7" t="s">
        <v>8</v>
      </c>
      <c r="H111" s="7" t="s">
        <v>7</v>
      </c>
      <c r="I111" s="7" t="s">
        <v>8</v>
      </c>
      <c r="K111" s="7" t="s">
        <v>8</v>
      </c>
      <c r="L111" s="7" t="s">
        <v>254</v>
      </c>
      <c r="M111" s="7" t="s">
        <v>7</v>
      </c>
      <c r="N111" s="7" t="s">
        <v>8</v>
      </c>
      <c r="O111" s="7" t="s">
        <v>8</v>
      </c>
      <c r="P111" s="7" t="s">
        <v>7</v>
      </c>
      <c r="Q111" s="7" t="s">
        <v>8</v>
      </c>
      <c r="R111" s="7" t="s">
        <v>8</v>
      </c>
      <c r="S111" s="7" t="s">
        <v>7</v>
      </c>
      <c r="T111" s="7" t="s">
        <v>8</v>
      </c>
      <c r="U111" s="7" t="s">
        <v>7</v>
      </c>
      <c r="V111" s="7" t="s">
        <v>8</v>
      </c>
      <c r="W111" s="7" t="s">
        <v>8</v>
      </c>
      <c r="X111" s="7" t="s">
        <v>8</v>
      </c>
      <c r="Y111" s="7" t="s">
        <v>7</v>
      </c>
      <c r="Z111" s="7" t="s">
        <v>8</v>
      </c>
      <c r="AA111" s="7" t="s">
        <v>8</v>
      </c>
      <c r="AB111" s="7" t="s">
        <v>8</v>
      </c>
      <c r="AD111" s="7">
        <f t="shared" si="9"/>
        <v>16</v>
      </c>
      <c r="AE111" s="7">
        <f t="shared" si="10"/>
        <v>6</v>
      </c>
      <c r="AF111" s="7">
        <f t="shared" si="11"/>
        <v>2</v>
      </c>
      <c r="AG111" s="7">
        <f t="shared" si="12"/>
        <v>22</v>
      </c>
      <c r="AH111" s="12">
        <f t="shared" si="13"/>
        <v>72.727272727272734</v>
      </c>
      <c r="AI111" s="127" t="str">
        <f t="shared" si="14"/>
        <v>Yes</v>
      </c>
      <c r="AJ111" s="7" t="str">
        <f t="shared" si="15"/>
        <v>No</v>
      </c>
      <c r="AK111" s="7" t="str">
        <f t="shared" si="16"/>
        <v>No</v>
      </c>
      <c r="AM111" s="41" t="s">
        <v>268</v>
      </c>
      <c r="AN111" s="94">
        <v>51</v>
      </c>
      <c r="AO111" s="114" t="s">
        <v>6</v>
      </c>
      <c r="AP111" s="33">
        <v>15.686274509803921</v>
      </c>
      <c r="AQ111" s="106"/>
      <c r="AR111" s="115"/>
      <c r="AS111" s="33" t="s">
        <v>254</v>
      </c>
      <c r="AT111" s="125">
        <f t="shared" si="18"/>
        <v>51</v>
      </c>
      <c r="AU111" s="31">
        <f t="shared" si="19"/>
        <v>15.686274509803921</v>
      </c>
      <c r="AV111" s="7" t="str">
        <f t="shared" si="20"/>
        <v>L</v>
      </c>
      <c r="AW111" s="7" t="s">
        <v>310</v>
      </c>
      <c r="AX111" s="7" t="str">
        <f t="shared" si="17"/>
        <v>BHN</v>
      </c>
    </row>
    <row r="112" spans="1:50">
      <c r="A112" s="59">
        <v>106</v>
      </c>
      <c r="B112" s="26" t="s">
        <v>114</v>
      </c>
      <c r="C112" s="63">
        <v>4.0410958904109586</v>
      </c>
      <c r="D112" s="68" t="s">
        <v>10</v>
      </c>
      <c r="E112" s="7" t="s">
        <v>8</v>
      </c>
      <c r="F112" s="7" t="s">
        <v>8</v>
      </c>
      <c r="G112" s="7" t="s">
        <v>7</v>
      </c>
      <c r="H112" s="7" t="s">
        <v>7</v>
      </c>
      <c r="K112" s="7" t="s">
        <v>7</v>
      </c>
      <c r="L112" s="7" t="s">
        <v>254</v>
      </c>
      <c r="M112" s="7" t="s">
        <v>8</v>
      </c>
      <c r="N112" s="7" t="s">
        <v>8</v>
      </c>
      <c r="O112" s="7" t="s">
        <v>7</v>
      </c>
      <c r="P112" s="7" t="s">
        <v>7</v>
      </c>
      <c r="Q112" s="7" t="s">
        <v>8</v>
      </c>
      <c r="R112" s="7" t="s">
        <v>7</v>
      </c>
      <c r="S112" s="7" t="s">
        <v>7</v>
      </c>
      <c r="T112" s="7" t="s">
        <v>8</v>
      </c>
      <c r="U112" s="7" t="s">
        <v>7</v>
      </c>
      <c r="V112" s="7" t="s">
        <v>7</v>
      </c>
      <c r="W112" s="7" t="s">
        <v>8</v>
      </c>
      <c r="X112" s="7" t="s">
        <v>7</v>
      </c>
      <c r="Y112" s="7" t="s">
        <v>7</v>
      </c>
      <c r="Z112" s="7" t="s">
        <v>7</v>
      </c>
      <c r="AA112" s="7" t="s">
        <v>7</v>
      </c>
      <c r="AB112" s="7" t="s">
        <v>7</v>
      </c>
      <c r="AD112" s="7">
        <f t="shared" si="9"/>
        <v>7</v>
      </c>
      <c r="AE112" s="7">
        <f t="shared" si="10"/>
        <v>14</v>
      </c>
      <c r="AF112" s="7">
        <f t="shared" si="11"/>
        <v>3</v>
      </c>
      <c r="AG112" s="7">
        <f t="shared" si="12"/>
        <v>21</v>
      </c>
      <c r="AH112" s="12">
        <f t="shared" si="13"/>
        <v>33.333333333333336</v>
      </c>
      <c r="AI112" s="127" t="str">
        <f t="shared" si="14"/>
        <v>No</v>
      </c>
      <c r="AJ112" s="7" t="str">
        <f t="shared" si="15"/>
        <v>Yes</v>
      </c>
      <c r="AK112" s="7" t="str">
        <f t="shared" si="16"/>
        <v>No</v>
      </c>
      <c r="AM112" s="41" t="s">
        <v>268</v>
      </c>
      <c r="AN112" s="94">
        <v>60</v>
      </c>
      <c r="AO112" s="95" t="s">
        <v>10</v>
      </c>
      <c r="AP112" s="33">
        <v>41.666666666666671</v>
      </c>
      <c r="AQ112" s="106"/>
      <c r="AR112" s="115"/>
      <c r="AS112" s="33" t="s">
        <v>254</v>
      </c>
      <c r="AT112" s="125">
        <f t="shared" si="18"/>
        <v>60</v>
      </c>
      <c r="AU112" s="31">
        <f t="shared" si="19"/>
        <v>41.666666666666671</v>
      </c>
      <c r="AV112" s="7" t="str">
        <f t="shared" si="20"/>
        <v>H</v>
      </c>
      <c r="AW112" s="7" t="s">
        <v>255</v>
      </c>
      <c r="AX112" s="7" t="str">
        <f t="shared" si="17"/>
        <v>non-BHN</v>
      </c>
    </row>
    <row r="113" spans="1:50">
      <c r="A113" s="59">
        <v>107</v>
      </c>
      <c r="B113" s="26" t="s">
        <v>115</v>
      </c>
      <c r="C113" s="63">
        <v>8.0356164383561648</v>
      </c>
      <c r="D113" s="68" t="s">
        <v>6</v>
      </c>
      <c r="E113" s="7" t="s">
        <v>7</v>
      </c>
      <c r="F113" s="7" t="s">
        <v>8</v>
      </c>
      <c r="G113" s="7" t="s">
        <v>7</v>
      </c>
      <c r="H113" s="7" t="s">
        <v>7</v>
      </c>
      <c r="I113" s="7" t="s">
        <v>7</v>
      </c>
      <c r="J113" s="7" t="s">
        <v>7</v>
      </c>
      <c r="K113" s="7" t="s">
        <v>7</v>
      </c>
      <c r="L113" s="7" t="s">
        <v>7</v>
      </c>
      <c r="M113" s="7" t="s">
        <v>7</v>
      </c>
      <c r="N113" s="7" t="s">
        <v>8</v>
      </c>
      <c r="O113" s="7" t="s">
        <v>7</v>
      </c>
      <c r="P113" s="7" t="s">
        <v>7</v>
      </c>
      <c r="Q113" s="7" t="s">
        <v>7</v>
      </c>
      <c r="R113" s="7" t="s">
        <v>7</v>
      </c>
      <c r="S113" s="7" t="s">
        <v>7</v>
      </c>
      <c r="T113" s="7" t="s">
        <v>8</v>
      </c>
      <c r="U113" s="7" t="s">
        <v>7</v>
      </c>
      <c r="W113" s="7" t="s">
        <v>8</v>
      </c>
      <c r="X113" s="7" t="s">
        <v>7</v>
      </c>
      <c r="Y113" s="7" t="s">
        <v>7</v>
      </c>
      <c r="Z113" s="7" t="s">
        <v>8</v>
      </c>
      <c r="AB113" s="7" t="s">
        <v>8</v>
      </c>
      <c r="AD113" s="7">
        <f t="shared" si="9"/>
        <v>6</v>
      </c>
      <c r="AE113" s="7">
        <f t="shared" si="10"/>
        <v>16</v>
      </c>
      <c r="AF113" s="7">
        <f t="shared" si="11"/>
        <v>2</v>
      </c>
      <c r="AG113" s="7">
        <f t="shared" si="12"/>
        <v>22</v>
      </c>
      <c r="AH113" s="12">
        <f t="shared" si="13"/>
        <v>27.272727272727273</v>
      </c>
      <c r="AI113" s="127" t="str">
        <f t="shared" si="14"/>
        <v>No</v>
      </c>
      <c r="AJ113" s="7" t="str">
        <f t="shared" si="15"/>
        <v>Yes</v>
      </c>
      <c r="AK113" s="7" t="str">
        <f t="shared" si="16"/>
        <v>No</v>
      </c>
      <c r="AM113" s="41" t="s">
        <v>267</v>
      </c>
      <c r="AN113" s="93"/>
      <c r="AO113" s="95"/>
      <c r="AP113" s="33"/>
      <c r="AQ113" s="105">
        <v>109</v>
      </c>
      <c r="AR113" s="40" t="s">
        <v>6</v>
      </c>
      <c r="AS113" s="33">
        <v>62.67842254609932</v>
      </c>
      <c r="AT113" s="125">
        <f t="shared" si="18"/>
        <v>109</v>
      </c>
      <c r="AU113" s="31">
        <f t="shared" si="19"/>
        <v>62.67842254609932</v>
      </c>
      <c r="AV113" s="7" t="str">
        <f t="shared" si="20"/>
        <v>H</v>
      </c>
      <c r="AW113" s="7" t="s">
        <v>301</v>
      </c>
      <c r="AX113" s="7" t="str">
        <f t="shared" si="17"/>
        <v>1 No</v>
      </c>
    </row>
    <row r="114" spans="1:50">
      <c r="A114" s="59">
        <v>108</v>
      </c>
      <c r="B114" s="26" t="s">
        <v>116</v>
      </c>
      <c r="C114" s="63">
        <v>3.7205479452054795</v>
      </c>
      <c r="D114" s="68" t="s">
        <v>10</v>
      </c>
      <c r="E114" s="7" t="s">
        <v>8</v>
      </c>
      <c r="F114" s="7" t="s">
        <v>8</v>
      </c>
      <c r="G114" s="7" t="s">
        <v>8</v>
      </c>
      <c r="H114" s="7" t="s">
        <v>8</v>
      </c>
      <c r="I114" s="7" t="s">
        <v>8</v>
      </c>
      <c r="J114" s="7" t="s">
        <v>8</v>
      </c>
      <c r="K114" s="7" t="s">
        <v>8</v>
      </c>
      <c r="L114" s="7" t="s">
        <v>8</v>
      </c>
      <c r="M114" s="7" t="s">
        <v>7</v>
      </c>
      <c r="N114" s="7" t="s">
        <v>8</v>
      </c>
      <c r="O114" s="7" t="s">
        <v>8</v>
      </c>
      <c r="P114" s="7" t="s">
        <v>7</v>
      </c>
      <c r="Q114" s="7" t="s">
        <v>7</v>
      </c>
      <c r="R114" s="7" t="s">
        <v>8</v>
      </c>
      <c r="S114" s="7" t="s">
        <v>7</v>
      </c>
      <c r="T114" s="7" t="s">
        <v>8</v>
      </c>
      <c r="U114" s="7" t="s">
        <v>8</v>
      </c>
      <c r="V114" s="7" t="s">
        <v>7</v>
      </c>
      <c r="W114" s="7" t="s">
        <v>7</v>
      </c>
      <c r="X114" s="7" t="s">
        <v>8</v>
      </c>
      <c r="Y114" s="7" t="s">
        <v>8</v>
      </c>
      <c r="Z114" s="7" t="s">
        <v>8</v>
      </c>
      <c r="AA114" s="7" t="s">
        <v>8</v>
      </c>
      <c r="AB114" s="7" t="s">
        <v>8</v>
      </c>
      <c r="AD114" s="7">
        <f t="shared" si="9"/>
        <v>18</v>
      </c>
      <c r="AE114" s="7">
        <f t="shared" si="10"/>
        <v>6</v>
      </c>
      <c r="AF114" s="7">
        <f t="shared" si="11"/>
        <v>0</v>
      </c>
      <c r="AG114" s="7">
        <f t="shared" si="12"/>
        <v>24</v>
      </c>
      <c r="AH114" s="12">
        <f t="shared" si="13"/>
        <v>75</v>
      </c>
      <c r="AI114" s="127" t="str">
        <f t="shared" si="14"/>
        <v>Yes</v>
      </c>
      <c r="AJ114" s="7" t="str">
        <f t="shared" si="15"/>
        <v>No</v>
      </c>
      <c r="AK114" s="7" t="str">
        <f t="shared" si="16"/>
        <v>No</v>
      </c>
      <c r="AM114" s="41" t="s">
        <v>268</v>
      </c>
      <c r="AN114" s="94">
        <v>52</v>
      </c>
      <c r="AO114" s="95" t="s">
        <v>10</v>
      </c>
      <c r="AP114" s="33">
        <v>40.384615384615387</v>
      </c>
      <c r="AQ114" s="106"/>
      <c r="AR114" s="115"/>
      <c r="AS114" s="33" t="s">
        <v>254</v>
      </c>
      <c r="AT114" s="125">
        <f t="shared" si="18"/>
        <v>52</v>
      </c>
      <c r="AU114" s="31">
        <f t="shared" si="19"/>
        <v>40.384615384615387</v>
      </c>
      <c r="AV114" s="7" t="str">
        <f t="shared" si="20"/>
        <v>H</v>
      </c>
      <c r="AW114" s="7" t="s">
        <v>256</v>
      </c>
      <c r="AX114" s="7" t="str">
        <f t="shared" si="17"/>
        <v>2 Yes 1 No</v>
      </c>
    </row>
    <row r="115" spans="1:50">
      <c r="A115" s="59">
        <v>109</v>
      </c>
      <c r="B115" s="26" t="s">
        <v>117</v>
      </c>
      <c r="C115" s="70">
        <v>5.9917808219178079</v>
      </c>
      <c r="D115" s="72" t="s">
        <v>6</v>
      </c>
      <c r="E115" s="7" t="s">
        <v>8</v>
      </c>
      <c r="F115" s="7" t="s">
        <v>8</v>
      </c>
      <c r="G115" s="7" t="s">
        <v>7</v>
      </c>
      <c r="H115" s="7" t="s">
        <v>8</v>
      </c>
      <c r="I115" s="7" t="s">
        <v>8</v>
      </c>
      <c r="J115" s="7" t="s">
        <v>7</v>
      </c>
      <c r="K115" s="7" t="s">
        <v>8</v>
      </c>
      <c r="L115" s="7" t="s">
        <v>254</v>
      </c>
      <c r="M115" s="7" t="s">
        <v>8</v>
      </c>
      <c r="N115" s="7" t="s">
        <v>8</v>
      </c>
      <c r="O115" s="7" t="s">
        <v>8</v>
      </c>
      <c r="P115" s="7" t="s">
        <v>8</v>
      </c>
      <c r="Q115" s="7" t="s">
        <v>8</v>
      </c>
      <c r="R115" s="7" t="s">
        <v>7</v>
      </c>
      <c r="S115" s="7" t="s">
        <v>7</v>
      </c>
      <c r="T115" s="7" t="s">
        <v>8</v>
      </c>
      <c r="U115" s="7" t="s">
        <v>8</v>
      </c>
      <c r="V115" s="7" t="s">
        <v>7</v>
      </c>
      <c r="W115" s="7" t="s">
        <v>7</v>
      </c>
      <c r="X115" s="7" t="s">
        <v>7</v>
      </c>
      <c r="Y115" s="7" t="s">
        <v>7</v>
      </c>
      <c r="Z115" s="7" t="s">
        <v>8</v>
      </c>
      <c r="AA115" s="7" t="s">
        <v>8</v>
      </c>
      <c r="AD115" s="7">
        <f t="shared" si="9"/>
        <v>14</v>
      </c>
      <c r="AE115" s="7">
        <f t="shared" si="10"/>
        <v>8</v>
      </c>
      <c r="AF115" s="7">
        <f t="shared" si="11"/>
        <v>2</v>
      </c>
      <c r="AG115" s="7">
        <f t="shared" si="12"/>
        <v>22</v>
      </c>
      <c r="AH115" s="12">
        <f t="shared" si="13"/>
        <v>63.636363636363633</v>
      </c>
      <c r="AI115" s="127" t="str">
        <f t="shared" si="14"/>
        <v>Yes</v>
      </c>
      <c r="AJ115" s="7" t="str">
        <f t="shared" si="15"/>
        <v>No</v>
      </c>
      <c r="AK115" s="7" t="str">
        <f t="shared" si="16"/>
        <v>No</v>
      </c>
      <c r="AM115" s="41" t="s">
        <v>267</v>
      </c>
      <c r="AN115" s="93"/>
      <c r="AO115" s="95"/>
      <c r="AP115" s="33"/>
      <c r="AQ115" s="105">
        <v>85</v>
      </c>
      <c r="AR115" s="40" t="s">
        <v>6</v>
      </c>
      <c r="AS115" s="33">
        <v>34.478144607213004</v>
      </c>
      <c r="AT115" s="125">
        <f t="shared" si="18"/>
        <v>85</v>
      </c>
      <c r="AU115" s="31">
        <f t="shared" si="19"/>
        <v>34.478144607213004</v>
      </c>
      <c r="AV115" s="7" t="str">
        <f t="shared" si="20"/>
        <v>L</v>
      </c>
      <c r="AW115" s="7" t="s">
        <v>256</v>
      </c>
      <c r="AX115" s="7" t="str">
        <f t="shared" si="17"/>
        <v>2 Yes 1 No</v>
      </c>
    </row>
    <row r="116" spans="1:50">
      <c r="A116" s="59">
        <v>110</v>
      </c>
      <c r="B116" s="26" t="s">
        <v>118</v>
      </c>
      <c r="C116" s="73">
        <v>5.9178082191780819</v>
      </c>
      <c r="D116" s="74" t="s">
        <v>10</v>
      </c>
      <c r="E116" s="7" t="s">
        <v>8</v>
      </c>
      <c r="F116" s="7" t="s">
        <v>8</v>
      </c>
      <c r="G116" s="7" t="s">
        <v>7</v>
      </c>
      <c r="H116" s="7" t="s">
        <v>7</v>
      </c>
      <c r="I116" s="7" t="s">
        <v>8</v>
      </c>
      <c r="J116" s="7" t="s">
        <v>7</v>
      </c>
      <c r="K116" s="7" t="s">
        <v>8</v>
      </c>
      <c r="L116" s="7" t="s">
        <v>254</v>
      </c>
      <c r="M116" s="7" t="s">
        <v>7</v>
      </c>
      <c r="N116" s="7" t="s">
        <v>8</v>
      </c>
      <c r="O116" s="7" t="s">
        <v>8</v>
      </c>
      <c r="P116" s="7" t="s">
        <v>7</v>
      </c>
      <c r="Q116" s="7" t="s">
        <v>8</v>
      </c>
      <c r="R116" s="7" t="s">
        <v>8</v>
      </c>
      <c r="S116" s="7" t="s">
        <v>8</v>
      </c>
      <c r="T116" s="7" t="s">
        <v>8</v>
      </c>
      <c r="U116" s="7" t="s">
        <v>8</v>
      </c>
      <c r="W116" s="7" t="s">
        <v>8</v>
      </c>
      <c r="X116" s="7" t="s">
        <v>8</v>
      </c>
      <c r="Y116" s="7" t="s">
        <v>8</v>
      </c>
      <c r="Z116" s="7" t="s">
        <v>8</v>
      </c>
      <c r="AA116" s="7" t="s">
        <v>8</v>
      </c>
      <c r="AB116" s="7" t="s">
        <v>7</v>
      </c>
      <c r="AD116" s="7">
        <f t="shared" si="9"/>
        <v>16</v>
      </c>
      <c r="AE116" s="7">
        <f t="shared" si="10"/>
        <v>6</v>
      </c>
      <c r="AF116" s="7">
        <f t="shared" si="11"/>
        <v>2</v>
      </c>
      <c r="AG116" s="7">
        <f t="shared" si="12"/>
        <v>22</v>
      </c>
      <c r="AH116" s="12">
        <f t="shared" si="13"/>
        <v>72.727272727272734</v>
      </c>
      <c r="AI116" s="127" t="str">
        <f t="shared" si="14"/>
        <v>Yes</v>
      </c>
      <c r="AJ116" s="7" t="str">
        <f t="shared" si="15"/>
        <v>No</v>
      </c>
      <c r="AK116" s="7" t="str">
        <f t="shared" si="16"/>
        <v>No</v>
      </c>
      <c r="AM116" s="44" t="s">
        <v>267</v>
      </c>
      <c r="AN116" s="81"/>
      <c r="AO116" s="91"/>
      <c r="AP116" s="31"/>
      <c r="AQ116" s="102">
        <v>96</v>
      </c>
      <c r="AR116" s="111" t="s">
        <v>10</v>
      </c>
      <c r="AS116" s="15">
        <v>50.204447251391898</v>
      </c>
      <c r="AT116" s="125">
        <f t="shared" si="18"/>
        <v>96</v>
      </c>
      <c r="AU116" s="31">
        <f t="shared" si="19"/>
        <v>50.204447251391898</v>
      </c>
      <c r="AV116" s="7" t="str">
        <f t="shared" si="20"/>
        <v>H</v>
      </c>
      <c r="AW116" s="7" t="s">
        <v>257</v>
      </c>
      <c r="AX116" s="7" t="str">
        <f t="shared" si="17"/>
        <v>2 Yes</v>
      </c>
    </row>
    <row r="117" spans="1:50">
      <c r="A117" s="59">
        <v>111</v>
      </c>
      <c r="B117" s="26" t="s">
        <v>119</v>
      </c>
      <c r="C117" s="70">
        <v>10.975342465753425</v>
      </c>
      <c r="D117" s="72" t="s">
        <v>6</v>
      </c>
      <c r="E117" s="7" t="s">
        <v>8</v>
      </c>
      <c r="F117" s="7" t="s">
        <v>7</v>
      </c>
      <c r="G117" s="7" t="s">
        <v>7</v>
      </c>
      <c r="H117" s="7" t="s">
        <v>7</v>
      </c>
      <c r="I117" s="7" t="s">
        <v>7</v>
      </c>
      <c r="J117" s="7" t="s">
        <v>7</v>
      </c>
      <c r="K117" s="7" t="s">
        <v>7</v>
      </c>
      <c r="L117" s="7" t="s">
        <v>7</v>
      </c>
      <c r="M117" s="7" t="s">
        <v>8</v>
      </c>
      <c r="O117" s="7" t="s">
        <v>8</v>
      </c>
      <c r="P117" s="7" t="s">
        <v>7</v>
      </c>
      <c r="Q117" s="7" t="s">
        <v>8</v>
      </c>
      <c r="R117" s="7" t="s">
        <v>7</v>
      </c>
      <c r="S117" s="7" t="s">
        <v>7</v>
      </c>
      <c r="T117" s="7" t="s">
        <v>8</v>
      </c>
      <c r="V117" s="7" t="s">
        <v>7</v>
      </c>
      <c r="W117" s="7" t="s">
        <v>7</v>
      </c>
      <c r="X117" s="7" t="s">
        <v>7</v>
      </c>
      <c r="Y117" s="7" t="s">
        <v>7</v>
      </c>
      <c r="Z117" s="7" t="s">
        <v>8</v>
      </c>
      <c r="AA117" s="7" t="s">
        <v>7</v>
      </c>
      <c r="AB117" s="7" t="s">
        <v>8</v>
      </c>
      <c r="AD117" s="7">
        <f t="shared" si="9"/>
        <v>7</v>
      </c>
      <c r="AE117" s="7">
        <f t="shared" si="10"/>
        <v>15</v>
      </c>
      <c r="AF117" s="7">
        <f t="shared" si="11"/>
        <v>2</v>
      </c>
      <c r="AG117" s="7">
        <f t="shared" si="12"/>
        <v>22</v>
      </c>
      <c r="AH117" s="12">
        <f t="shared" si="13"/>
        <v>31.818181818181817</v>
      </c>
      <c r="AI117" s="127" t="str">
        <f t="shared" si="14"/>
        <v>No</v>
      </c>
      <c r="AJ117" s="7" t="str">
        <f t="shared" si="15"/>
        <v>Yes</v>
      </c>
      <c r="AK117" s="7" t="str">
        <f t="shared" si="16"/>
        <v>No</v>
      </c>
      <c r="AM117" s="41" t="s">
        <v>267</v>
      </c>
      <c r="AN117" s="93"/>
      <c r="AO117" s="95"/>
      <c r="AP117" s="33"/>
      <c r="AQ117" s="105">
        <v>144</v>
      </c>
      <c r="AR117" s="40" t="s">
        <v>6</v>
      </c>
      <c r="AS117" s="33">
        <v>21.733462881250272</v>
      </c>
      <c r="AT117" s="125">
        <f t="shared" si="18"/>
        <v>144</v>
      </c>
      <c r="AU117" s="31">
        <f t="shared" si="19"/>
        <v>21.733462881250272</v>
      </c>
      <c r="AV117" s="7" t="str">
        <f t="shared" si="20"/>
        <v>L</v>
      </c>
      <c r="AW117" s="7" t="s">
        <v>255</v>
      </c>
      <c r="AX117" s="7" t="str">
        <f t="shared" si="17"/>
        <v>non-BHN</v>
      </c>
    </row>
    <row r="118" spans="1:50">
      <c r="A118" s="59">
        <v>112</v>
      </c>
      <c r="B118" s="10" t="s">
        <v>120</v>
      </c>
      <c r="C118" s="70">
        <v>25.101369863013698</v>
      </c>
      <c r="D118" s="75" t="s">
        <v>10</v>
      </c>
      <c r="E118" s="7" t="s">
        <v>8</v>
      </c>
      <c r="F118" s="7" t="s">
        <v>7</v>
      </c>
      <c r="G118" s="7" t="s">
        <v>8</v>
      </c>
      <c r="H118" s="7" t="s">
        <v>8</v>
      </c>
      <c r="I118" s="7" t="s">
        <v>7</v>
      </c>
      <c r="J118" s="7" t="s">
        <v>8</v>
      </c>
      <c r="K118" s="7" t="s">
        <v>7</v>
      </c>
      <c r="L118" s="7" t="s">
        <v>7</v>
      </c>
      <c r="M118" s="7" t="s">
        <v>7</v>
      </c>
      <c r="N118" s="7" t="s">
        <v>8</v>
      </c>
      <c r="O118" s="7" t="s">
        <v>8</v>
      </c>
      <c r="P118" s="7" t="s">
        <v>7</v>
      </c>
      <c r="Q118" s="7" t="s">
        <v>7</v>
      </c>
      <c r="R118" s="7" t="s">
        <v>8</v>
      </c>
      <c r="S118" s="7" t="s">
        <v>8</v>
      </c>
      <c r="T118" s="7" t="s">
        <v>8</v>
      </c>
      <c r="U118" s="7" t="s">
        <v>7</v>
      </c>
      <c r="V118" s="7" t="s">
        <v>8</v>
      </c>
      <c r="W118" s="7" t="s">
        <v>8</v>
      </c>
      <c r="X118" s="7" t="s">
        <v>7</v>
      </c>
      <c r="Y118" s="7" t="s">
        <v>8</v>
      </c>
      <c r="Z118" s="7" t="s">
        <v>8</v>
      </c>
      <c r="AA118" s="7" t="s">
        <v>8</v>
      </c>
      <c r="AB118" s="7" t="s">
        <v>8</v>
      </c>
      <c r="AD118" s="7">
        <f t="shared" si="9"/>
        <v>15</v>
      </c>
      <c r="AE118" s="7">
        <f t="shared" si="10"/>
        <v>9</v>
      </c>
      <c r="AF118" s="7">
        <f t="shared" si="11"/>
        <v>0</v>
      </c>
      <c r="AG118" s="7">
        <f t="shared" si="12"/>
        <v>24</v>
      </c>
      <c r="AH118" s="12">
        <f t="shared" si="13"/>
        <v>62.5</v>
      </c>
      <c r="AI118" s="127" t="str">
        <f t="shared" si="14"/>
        <v>Yes</v>
      </c>
      <c r="AJ118" s="7" t="str">
        <f t="shared" si="15"/>
        <v>No</v>
      </c>
      <c r="AK118" s="7" t="str">
        <f t="shared" si="16"/>
        <v>No</v>
      </c>
      <c r="AM118" s="43"/>
      <c r="AN118" s="93"/>
      <c r="AO118" s="95"/>
      <c r="AP118" s="36"/>
      <c r="AQ118" s="101"/>
      <c r="AR118" s="39"/>
      <c r="AS118" s="15" t="s">
        <v>254</v>
      </c>
      <c r="AT118" s="15"/>
      <c r="AU118" s="31"/>
      <c r="AW118" s="7" t="s">
        <v>310</v>
      </c>
      <c r="AX118" s="7" t="str">
        <f t="shared" si="17"/>
        <v>BHN</v>
      </c>
    </row>
    <row r="119" spans="1:50">
      <c r="A119" s="59">
        <v>113</v>
      </c>
      <c r="B119" s="26" t="s">
        <v>121</v>
      </c>
      <c r="C119" s="70">
        <v>11.980821917808219</v>
      </c>
      <c r="D119" s="72" t="s">
        <v>6</v>
      </c>
      <c r="E119" s="7" t="s">
        <v>8</v>
      </c>
      <c r="F119" s="7" t="s">
        <v>8</v>
      </c>
      <c r="G119" s="7" t="s">
        <v>8</v>
      </c>
      <c r="H119" s="7" t="s">
        <v>8</v>
      </c>
      <c r="I119" s="7" t="s">
        <v>7</v>
      </c>
      <c r="J119" s="7" t="s">
        <v>8</v>
      </c>
      <c r="K119" s="7" t="s">
        <v>7</v>
      </c>
      <c r="L119" s="7" t="s">
        <v>8</v>
      </c>
      <c r="M119" s="7" t="s">
        <v>7</v>
      </c>
      <c r="O119" s="7" t="s">
        <v>8</v>
      </c>
      <c r="P119" s="7" t="s">
        <v>7</v>
      </c>
      <c r="Q119" s="7" t="s">
        <v>8</v>
      </c>
      <c r="R119" s="7" t="s">
        <v>7</v>
      </c>
      <c r="S119" s="7" t="s">
        <v>7</v>
      </c>
      <c r="T119" s="7" t="s">
        <v>8</v>
      </c>
      <c r="V119" s="7" t="s">
        <v>7</v>
      </c>
      <c r="W119" s="7" t="s">
        <v>8</v>
      </c>
      <c r="X119" s="7" t="s">
        <v>7</v>
      </c>
      <c r="Y119" s="7" t="s">
        <v>7</v>
      </c>
      <c r="Z119" s="7" t="s">
        <v>7</v>
      </c>
      <c r="AA119" s="7" t="s">
        <v>7</v>
      </c>
      <c r="AB119" s="7" t="s">
        <v>8</v>
      </c>
      <c r="AD119" s="7">
        <f t="shared" si="9"/>
        <v>11</v>
      </c>
      <c r="AE119" s="7">
        <f t="shared" si="10"/>
        <v>11</v>
      </c>
      <c r="AF119" s="7">
        <f t="shared" si="11"/>
        <v>2</v>
      </c>
      <c r="AG119" s="7">
        <f t="shared" si="12"/>
        <v>22</v>
      </c>
      <c r="AH119" s="12">
        <f t="shared" si="13"/>
        <v>50</v>
      </c>
      <c r="AI119" s="127" t="str">
        <f t="shared" si="14"/>
        <v>No</v>
      </c>
      <c r="AJ119" s="7" t="str">
        <f t="shared" si="15"/>
        <v>Yes</v>
      </c>
      <c r="AK119" s="7" t="str">
        <f t="shared" si="16"/>
        <v>No</v>
      </c>
      <c r="AM119" s="41" t="s">
        <v>267</v>
      </c>
      <c r="AN119" s="93"/>
      <c r="AO119" s="95"/>
      <c r="AP119" s="33"/>
      <c r="AQ119" s="105">
        <v>158</v>
      </c>
      <c r="AR119" s="40" t="s">
        <v>6</v>
      </c>
      <c r="AS119" s="33">
        <v>13.558101118050683</v>
      </c>
      <c r="AT119" s="125">
        <f>IF(AN119&gt;0,AN119,AQ119)</f>
        <v>158</v>
      </c>
      <c r="AU119" s="31">
        <f>IF(AP119&gt;0,AP119,AS119)</f>
        <v>13.558101118050683</v>
      </c>
      <c r="AV119" s="7" t="str">
        <f>IF(AU119&gt;=$AU$243,"H","L")</f>
        <v>L</v>
      </c>
      <c r="AW119" s="7" t="s">
        <v>255</v>
      </c>
      <c r="AX119" s="7" t="str">
        <f t="shared" si="17"/>
        <v>non-BHN</v>
      </c>
    </row>
    <row r="120" spans="1:50">
      <c r="A120" s="59">
        <v>114</v>
      </c>
      <c r="B120" s="10" t="s">
        <v>122</v>
      </c>
      <c r="C120" s="70">
        <v>7.9945205479452053</v>
      </c>
      <c r="D120" s="75" t="s">
        <v>10</v>
      </c>
      <c r="E120" s="7" t="s">
        <v>8</v>
      </c>
      <c r="F120" s="7" t="s">
        <v>8</v>
      </c>
      <c r="G120" s="7" t="s">
        <v>8</v>
      </c>
      <c r="H120" s="7" t="s">
        <v>8</v>
      </c>
      <c r="I120" s="7" t="s">
        <v>8</v>
      </c>
      <c r="J120" s="7" t="s">
        <v>8</v>
      </c>
      <c r="K120" s="7" t="s">
        <v>8</v>
      </c>
      <c r="L120" s="7" t="s">
        <v>7</v>
      </c>
      <c r="M120" s="7" t="s">
        <v>8</v>
      </c>
      <c r="N120" s="7" t="s">
        <v>8</v>
      </c>
      <c r="O120" s="7" t="s">
        <v>8</v>
      </c>
      <c r="P120" s="7" t="s">
        <v>7</v>
      </c>
      <c r="Q120" s="7" t="s">
        <v>7</v>
      </c>
      <c r="R120" s="7" t="s">
        <v>8</v>
      </c>
      <c r="S120" s="7" t="s">
        <v>8</v>
      </c>
      <c r="T120" s="7" t="s">
        <v>8</v>
      </c>
      <c r="U120" s="7" t="s">
        <v>7</v>
      </c>
      <c r="V120" s="7" t="s">
        <v>8</v>
      </c>
      <c r="W120" s="7" t="s">
        <v>8</v>
      </c>
      <c r="X120" s="7" t="s">
        <v>7</v>
      </c>
      <c r="Y120" s="7" t="s">
        <v>7</v>
      </c>
      <c r="Z120" s="7" t="s">
        <v>8</v>
      </c>
      <c r="AA120" s="7" t="s">
        <v>8</v>
      </c>
      <c r="AB120" s="7" t="s">
        <v>8</v>
      </c>
      <c r="AD120" s="7">
        <f t="shared" si="9"/>
        <v>18</v>
      </c>
      <c r="AE120" s="7">
        <f t="shared" si="10"/>
        <v>6</v>
      </c>
      <c r="AF120" s="7">
        <f t="shared" si="11"/>
        <v>0</v>
      </c>
      <c r="AG120" s="7">
        <f t="shared" si="12"/>
        <v>24</v>
      </c>
      <c r="AH120" s="12">
        <f t="shared" si="13"/>
        <v>75</v>
      </c>
      <c r="AI120" s="127" t="str">
        <f t="shared" si="14"/>
        <v>Yes</v>
      </c>
      <c r="AJ120" s="7" t="str">
        <f t="shared" si="15"/>
        <v>No</v>
      </c>
      <c r="AK120" s="7" t="str">
        <f t="shared" si="16"/>
        <v>No</v>
      </c>
      <c r="AM120" s="43"/>
      <c r="AN120" s="93"/>
      <c r="AO120" s="95"/>
      <c r="AP120" s="36"/>
      <c r="AQ120" s="101"/>
      <c r="AR120" s="39"/>
      <c r="AS120" s="15" t="s">
        <v>254</v>
      </c>
      <c r="AT120" s="15"/>
      <c r="AU120" s="31"/>
      <c r="AW120" s="7" t="s">
        <v>310</v>
      </c>
      <c r="AX120" s="7" t="str">
        <f t="shared" si="17"/>
        <v>BHN</v>
      </c>
    </row>
    <row r="121" spans="1:50">
      <c r="A121" s="59">
        <v>115</v>
      </c>
      <c r="B121" s="26" t="s">
        <v>123</v>
      </c>
      <c r="C121" s="70">
        <v>5.6575342465753424</v>
      </c>
      <c r="D121" s="72" t="s">
        <v>10</v>
      </c>
      <c r="E121" s="7" t="s">
        <v>8</v>
      </c>
      <c r="F121" s="7" t="s">
        <v>8</v>
      </c>
      <c r="G121" s="7" t="s">
        <v>8</v>
      </c>
      <c r="H121" s="7" t="s">
        <v>8</v>
      </c>
      <c r="I121" s="7" t="s">
        <v>7</v>
      </c>
      <c r="J121" s="7" t="s">
        <v>7</v>
      </c>
      <c r="K121" s="7" t="s">
        <v>7</v>
      </c>
      <c r="L121" s="7" t="s">
        <v>7</v>
      </c>
      <c r="M121" s="7" t="s">
        <v>8</v>
      </c>
      <c r="N121" s="7" t="s">
        <v>8</v>
      </c>
      <c r="O121" s="7" t="s">
        <v>8</v>
      </c>
      <c r="P121" s="7" t="s">
        <v>7</v>
      </c>
      <c r="Q121" s="7" t="s">
        <v>8</v>
      </c>
      <c r="R121" s="7" t="s">
        <v>8</v>
      </c>
      <c r="S121" s="7" t="s">
        <v>8</v>
      </c>
      <c r="T121" s="7" t="s">
        <v>8</v>
      </c>
      <c r="U121" s="7" t="s">
        <v>7</v>
      </c>
      <c r="V121" s="7" t="s">
        <v>8</v>
      </c>
      <c r="W121" s="7" t="s">
        <v>8</v>
      </c>
      <c r="X121" s="7" t="s">
        <v>7</v>
      </c>
      <c r="Y121" s="7" t="s">
        <v>7</v>
      </c>
      <c r="Z121" s="7" t="s">
        <v>8</v>
      </c>
      <c r="AA121" s="7" t="s">
        <v>7</v>
      </c>
      <c r="AB121" s="7" t="s">
        <v>8</v>
      </c>
      <c r="AD121" s="7">
        <f t="shared" si="9"/>
        <v>15</v>
      </c>
      <c r="AE121" s="7">
        <f t="shared" si="10"/>
        <v>9</v>
      </c>
      <c r="AF121" s="7">
        <f t="shared" si="11"/>
        <v>0</v>
      </c>
      <c r="AG121" s="7">
        <f t="shared" si="12"/>
        <v>24</v>
      </c>
      <c r="AH121" s="12">
        <f t="shared" si="13"/>
        <v>62.5</v>
      </c>
      <c r="AI121" s="127" t="str">
        <f t="shared" si="14"/>
        <v>Yes</v>
      </c>
      <c r="AJ121" s="7" t="str">
        <f t="shared" si="15"/>
        <v>No</v>
      </c>
      <c r="AK121" s="7" t="str">
        <f t="shared" si="16"/>
        <v>No</v>
      </c>
      <c r="AM121" s="40" t="s">
        <v>267</v>
      </c>
      <c r="AN121" s="95"/>
      <c r="AO121" s="95"/>
      <c r="AP121" s="34"/>
      <c r="AQ121" s="40">
        <v>97</v>
      </c>
      <c r="AR121" s="111" t="s">
        <v>10</v>
      </c>
      <c r="AS121" s="32">
        <v>57.9</v>
      </c>
      <c r="AT121" s="125">
        <f>IF(AN121&gt;0,AN121,AQ121)</f>
        <v>97</v>
      </c>
      <c r="AU121" s="31">
        <f>IF(AP121&gt;0,AP121,AS121)</f>
        <v>57.9</v>
      </c>
      <c r="AV121" s="7" t="str">
        <f>IF(AU121&gt;=$AU$243,"H","L")</f>
        <v>H</v>
      </c>
      <c r="AW121" s="7" t="s">
        <v>256</v>
      </c>
      <c r="AX121" s="7" t="str">
        <f t="shared" si="17"/>
        <v>2 Yes 1 No</v>
      </c>
    </row>
    <row r="122" spans="1:50">
      <c r="A122" s="59">
        <v>116</v>
      </c>
      <c r="B122" s="26" t="s">
        <v>124</v>
      </c>
      <c r="C122" s="70">
        <v>8.0109589041095894</v>
      </c>
      <c r="D122" s="72" t="s">
        <v>6</v>
      </c>
      <c r="E122" s="7" t="s">
        <v>8</v>
      </c>
      <c r="F122" s="7" t="s">
        <v>8</v>
      </c>
      <c r="G122" s="7" t="s">
        <v>8</v>
      </c>
      <c r="H122" s="7" t="s">
        <v>8</v>
      </c>
      <c r="I122" s="7" t="s">
        <v>8</v>
      </c>
      <c r="J122" s="7" t="s">
        <v>7</v>
      </c>
      <c r="K122" s="7" t="s">
        <v>8</v>
      </c>
      <c r="L122" s="7" t="s">
        <v>7</v>
      </c>
      <c r="M122" s="7" t="s">
        <v>8</v>
      </c>
      <c r="N122" s="7" t="s">
        <v>8</v>
      </c>
      <c r="O122" s="7" t="s">
        <v>8</v>
      </c>
      <c r="P122" s="7" t="s">
        <v>7</v>
      </c>
      <c r="Q122" s="7" t="s">
        <v>7</v>
      </c>
      <c r="R122" s="7" t="s">
        <v>7</v>
      </c>
      <c r="S122" s="7" t="s">
        <v>7</v>
      </c>
      <c r="T122" s="7" t="s">
        <v>8</v>
      </c>
      <c r="U122" s="7" t="s">
        <v>7</v>
      </c>
      <c r="V122" s="7" t="s">
        <v>8</v>
      </c>
      <c r="W122" s="7" t="s">
        <v>8</v>
      </c>
      <c r="X122" s="7" t="s">
        <v>7</v>
      </c>
      <c r="Y122" s="7" t="s">
        <v>8</v>
      </c>
      <c r="Z122" s="7" t="s">
        <v>8</v>
      </c>
      <c r="AA122" s="7" t="s">
        <v>8</v>
      </c>
      <c r="AB122" s="7" t="s">
        <v>8</v>
      </c>
      <c r="AD122" s="7">
        <f t="shared" si="9"/>
        <v>16</v>
      </c>
      <c r="AE122" s="7">
        <f t="shared" si="10"/>
        <v>8</v>
      </c>
      <c r="AF122" s="7">
        <f t="shared" si="11"/>
        <v>0</v>
      </c>
      <c r="AG122" s="7">
        <f t="shared" si="12"/>
        <v>24</v>
      </c>
      <c r="AH122" s="12">
        <f t="shared" si="13"/>
        <v>66.666666666666671</v>
      </c>
      <c r="AI122" s="127" t="str">
        <f t="shared" si="14"/>
        <v>Yes</v>
      </c>
      <c r="AJ122" s="7" t="str">
        <f t="shared" si="15"/>
        <v>No</v>
      </c>
      <c r="AK122" s="7" t="str">
        <f t="shared" si="16"/>
        <v>No</v>
      </c>
      <c r="AM122" s="41" t="s">
        <v>267</v>
      </c>
      <c r="AN122" s="93"/>
      <c r="AO122" s="95"/>
      <c r="AP122" s="33"/>
      <c r="AQ122" s="105">
        <v>111</v>
      </c>
      <c r="AR122" s="40" t="s">
        <v>6</v>
      </c>
      <c r="AS122" s="33">
        <v>29.133394187280498</v>
      </c>
      <c r="AT122" s="125">
        <f>IF(AN122&gt;0,AN122,AQ122)</f>
        <v>111</v>
      </c>
      <c r="AU122" s="31">
        <f>IF(AP122&gt;0,AP122,AS122)</f>
        <v>29.133394187280498</v>
      </c>
      <c r="AV122" s="7" t="str">
        <f>IF(AU122&gt;=$AU$243,"H","L")</f>
        <v>L</v>
      </c>
      <c r="AW122" s="7" t="s">
        <v>310</v>
      </c>
      <c r="AX122" s="7" t="str">
        <f t="shared" si="17"/>
        <v>BHN</v>
      </c>
    </row>
    <row r="123" spans="1:50">
      <c r="A123" s="59">
        <v>117</v>
      </c>
      <c r="B123" s="10" t="s">
        <v>125</v>
      </c>
      <c r="C123" s="70">
        <v>9.0547945205479454</v>
      </c>
      <c r="D123" s="75" t="s">
        <v>6</v>
      </c>
      <c r="E123" s="7" t="s">
        <v>7</v>
      </c>
      <c r="F123" s="7" t="s">
        <v>7</v>
      </c>
      <c r="G123" s="7" t="s">
        <v>8</v>
      </c>
      <c r="H123" s="7" t="s">
        <v>8</v>
      </c>
      <c r="I123" s="7" t="s">
        <v>8</v>
      </c>
      <c r="J123" s="7" t="s">
        <v>8</v>
      </c>
      <c r="K123" s="7" t="s">
        <v>8</v>
      </c>
      <c r="L123" s="7" t="s">
        <v>8</v>
      </c>
      <c r="M123" s="7" t="s">
        <v>8</v>
      </c>
      <c r="N123" s="7" t="s">
        <v>8</v>
      </c>
      <c r="O123" s="7" t="s">
        <v>8</v>
      </c>
      <c r="P123" s="7" t="s">
        <v>7</v>
      </c>
      <c r="Q123" s="7" t="s">
        <v>7</v>
      </c>
      <c r="R123" s="7" t="s">
        <v>7</v>
      </c>
      <c r="S123" s="7" t="s">
        <v>8</v>
      </c>
      <c r="T123" s="7" t="s">
        <v>8</v>
      </c>
      <c r="V123" s="7" t="s">
        <v>8</v>
      </c>
      <c r="W123" s="7" t="s">
        <v>8</v>
      </c>
      <c r="X123" s="7" t="s">
        <v>7</v>
      </c>
      <c r="Y123" s="7" t="s">
        <v>7</v>
      </c>
      <c r="Z123" s="7" t="s">
        <v>8</v>
      </c>
      <c r="AA123" s="7" t="s">
        <v>8</v>
      </c>
      <c r="AD123" s="7">
        <f t="shared" si="9"/>
        <v>15</v>
      </c>
      <c r="AE123" s="7">
        <f t="shared" si="10"/>
        <v>7</v>
      </c>
      <c r="AF123" s="7">
        <f t="shared" si="11"/>
        <v>2</v>
      </c>
      <c r="AG123" s="7">
        <f t="shared" si="12"/>
        <v>22</v>
      </c>
      <c r="AH123" s="12">
        <f t="shared" si="13"/>
        <v>68.181818181818187</v>
      </c>
      <c r="AI123" s="127" t="str">
        <f t="shared" si="14"/>
        <v>Yes</v>
      </c>
      <c r="AJ123" s="7" t="str">
        <f t="shared" si="15"/>
        <v>No</v>
      </c>
      <c r="AK123" s="7" t="str">
        <f t="shared" si="16"/>
        <v>No</v>
      </c>
      <c r="AM123" s="43"/>
      <c r="AN123" s="93"/>
      <c r="AO123" s="95"/>
      <c r="AP123" s="36"/>
      <c r="AQ123" s="101"/>
      <c r="AR123" s="39"/>
      <c r="AS123" s="15" t="s">
        <v>254</v>
      </c>
      <c r="AT123" s="15"/>
      <c r="AU123" s="31"/>
      <c r="AW123" s="7" t="s">
        <v>256</v>
      </c>
      <c r="AX123" s="7" t="str">
        <f t="shared" si="17"/>
        <v>2 Yes 1 No</v>
      </c>
    </row>
    <row r="124" spans="1:50">
      <c r="A124" s="59">
        <v>118</v>
      </c>
      <c r="B124" s="10" t="s">
        <v>126</v>
      </c>
      <c r="C124" s="70">
        <v>3.8547945205479452</v>
      </c>
      <c r="D124" s="75" t="s">
        <v>10</v>
      </c>
      <c r="E124" s="7" t="s">
        <v>8</v>
      </c>
      <c r="F124" s="7" t="s">
        <v>8</v>
      </c>
      <c r="G124" s="7" t="s">
        <v>8</v>
      </c>
      <c r="H124" s="7" t="s">
        <v>8</v>
      </c>
      <c r="I124" s="7" t="s">
        <v>8</v>
      </c>
      <c r="J124" s="7" t="s">
        <v>7</v>
      </c>
      <c r="K124" s="7" t="s">
        <v>8</v>
      </c>
      <c r="L124" s="7" t="s">
        <v>8</v>
      </c>
      <c r="N124" s="7" t="s">
        <v>8</v>
      </c>
      <c r="O124" s="7" t="s">
        <v>8</v>
      </c>
      <c r="P124" s="7" t="s">
        <v>7</v>
      </c>
      <c r="Q124" s="7" t="s">
        <v>8</v>
      </c>
      <c r="R124" s="7" t="s">
        <v>8</v>
      </c>
      <c r="S124" s="7" t="s">
        <v>8</v>
      </c>
      <c r="T124" s="7" t="s">
        <v>8</v>
      </c>
      <c r="U124" s="7" t="s">
        <v>7</v>
      </c>
      <c r="V124" s="7" t="s">
        <v>8</v>
      </c>
      <c r="W124" s="7" t="s">
        <v>7</v>
      </c>
      <c r="X124" s="7" t="s">
        <v>7</v>
      </c>
      <c r="Y124" s="7" t="s">
        <v>7</v>
      </c>
      <c r="Z124" s="7" t="s">
        <v>8</v>
      </c>
      <c r="AA124" s="7" t="s">
        <v>8</v>
      </c>
      <c r="AB124" s="7" t="s">
        <v>8</v>
      </c>
      <c r="AD124" s="7">
        <f t="shared" si="9"/>
        <v>17</v>
      </c>
      <c r="AE124" s="7">
        <f t="shared" si="10"/>
        <v>6</v>
      </c>
      <c r="AF124" s="7">
        <f t="shared" si="11"/>
        <v>1</v>
      </c>
      <c r="AG124" s="7">
        <f t="shared" si="12"/>
        <v>23</v>
      </c>
      <c r="AH124" s="12">
        <f t="shared" si="13"/>
        <v>73.913043478260875</v>
      </c>
      <c r="AI124" s="127" t="str">
        <f t="shared" si="14"/>
        <v>Yes</v>
      </c>
      <c r="AJ124" s="7" t="str">
        <f t="shared" si="15"/>
        <v>No</v>
      </c>
      <c r="AK124" s="7" t="str">
        <f t="shared" si="16"/>
        <v>No</v>
      </c>
      <c r="AM124" s="42" t="s">
        <v>268</v>
      </c>
      <c r="AN124" s="94">
        <v>47</v>
      </c>
      <c r="AO124" s="95" t="s">
        <v>10</v>
      </c>
      <c r="AP124" s="36">
        <v>42.553191489361701</v>
      </c>
      <c r="AQ124" s="101"/>
      <c r="AR124" s="116"/>
      <c r="AS124" s="36" t="s">
        <v>254</v>
      </c>
      <c r="AT124" s="125">
        <f>IF(AN124&gt;0,AN124,AQ124)</f>
        <v>47</v>
      </c>
      <c r="AU124" s="31">
        <f>IF(AP124&gt;0,AP124,AS124)</f>
        <v>42.553191489361701</v>
      </c>
      <c r="AV124" s="7" t="str">
        <f>IF(AU124&gt;=$AU$243,"H","L")</f>
        <v>H</v>
      </c>
      <c r="AW124" s="7" t="s">
        <v>310</v>
      </c>
      <c r="AX124" s="7" t="str">
        <f t="shared" si="17"/>
        <v>BHN</v>
      </c>
    </row>
    <row r="125" spans="1:50">
      <c r="A125" s="59">
        <v>119</v>
      </c>
      <c r="B125" s="10" t="s">
        <v>127</v>
      </c>
      <c r="C125" s="70">
        <v>10.545205479452054</v>
      </c>
      <c r="D125" s="75" t="s">
        <v>6</v>
      </c>
      <c r="E125" s="7" t="s">
        <v>8</v>
      </c>
      <c r="F125" s="7" t="s">
        <v>7</v>
      </c>
      <c r="G125" s="7" t="s">
        <v>8</v>
      </c>
      <c r="H125" s="7" t="s">
        <v>7</v>
      </c>
      <c r="I125" s="7" t="s">
        <v>8</v>
      </c>
      <c r="J125" s="7" t="s">
        <v>8</v>
      </c>
      <c r="K125" s="7" t="s">
        <v>8</v>
      </c>
      <c r="L125" s="7" t="s">
        <v>7</v>
      </c>
      <c r="M125" s="7" t="s">
        <v>7</v>
      </c>
      <c r="N125" s="7" t="s">
        <v>8</v>
      </c>
      <c r="O125" s="7" t="s">
        <v>8</v>
      </c>
      <c r="P125" s="7" t="s">
        <v>8</v>
      </c>
      <c r="Q125" s="7" t="s">
        <v>7</v>
      </c>
      <c r="R125" s="7" t="s">
        <v>8</v>
      </c>
      <c r="S125" s="7" t="s">
        <v>8</v>
      </c>
      <c r="T125" s="7" t="s">
        <v>8</v>
      </c>
      <c r="V125" s="7" t="s">
        <v>8</v>
      </c>
      <c r="W125" s="7" t="s">
        <v>7</v>
      </c>
      <c r="X125" s="7" t="s">
        <v>8</v>
      </c>
      <c r="Y125" s="7" t="s">
        <v>7</v>
      </c>
      <c r="Z125" s="7" t="s">
        <v>8</v>
      </c>
      <c r="AA125" s="7" t="s">
        <v>8</v>
      </c>
      <c r="AB125" s="7" t="s">
        <v>8</v>
      </c>
      <c r="AD125" s="7">
        <f t="shared" si="9"/>
        <v>16</v>
      </c>
      <c r="AE125" s="7">
        <f t="shared" si="10"/>
        <v>7</v>
      </c>
      <c r="AF125" s="7">
        <f t="shared" si="11"/>
        <v>1</v>
      </c>
      <c r="AG125" s="7">
        <f t="shared" si="12"/>
        <v>23</v>
      </c>
      <c r="AH125" s="12">
        <f t="shared" si="13"/>
        <v>69.565217391304344</v>
      </c>
      <c r="AI125" s="127" t="str">
        <f t="shared" si="14"/>
        <v>Yes</v>
      </c>
      <c r="AJ125" s="7" t="str">
        <f t="shared" si="15"/>
        <v>No</v>
      </c>
      <c r="AK125" s="7" t="str">
        <f t="shared" si="16"/>
        <v>No</v>
      </c>
      <c r="AM125" s="42" t="s">
        <v>267</v>
      </c>
      <c r="AN125" s="93"/>
      <c r="AO125" s="95"/>
      <c r="AP125" s="36"/>
      <c r="AQ125" s="107">
        <v>128</v>
      </c>
      <c r="AR125" s="40" t="s">
        <v>6</v>
      </c>
      <c r="AS125" s="36">
        <v>53.28111669880051</v>
      </c>
      <c r="AT125" s="125">
        <f>IF(AN125&gt;0,AN125,AQ125)</f>
        <v>128</v>
      </c>
      <c r="AU125" s="31">
        <f>IF(AP125&gt;0,AP125,AS125)</f>
        <v>53.28111669880051</v>
      </c>
      <c r="AV125" s="7" t="str">
        <f>IF(AU125&gt;=$AU$243,"H","L")</f>
        <v>H</v>
      </c>
      <c r="AW125" s="7" t="s">
        <v>310</v>
      </c>
      <c r="AX125" s="7" t="str">
        <f t="shared" si="17"/>
        <v>BHN</v>
      </c>
    </row>
    <row r="126" spans="1:50">
      <c r="A126" s="59">
        <v>120</v>
      </c>
      <c r="B126" s="10" t="s">
        <v>128</v>
      </c>
      <c r="C126" s="70">
        <v>4.8739726027397259</v>
      </c>
      <c r="D126" s="75" t="s">
        <v>10</v>
      </c>
      <c r="E126" s="7" t="s">
        <v>8</v>
      </c>
      <c r="F126" s="7" t="s">
        <v>8</v>
      </c>
      <c r="G126" s="7" t="s">
        <v>8</v>
      </c>
      <c r="H126" s="7" t="s">
        <v>8</v>
      </c>
      <c r="I126" s="7" t="s">
        <v>8</v>
      </c>
      <c r="J126" s="7" t="s">
        <v>8</v>
      </c>
      <c r="K126" s="7" t="s">
        <v>8</v>
      </c>
      <c r="L126" s="7" t="s">
        <v>7</v>
      </c>
      <c r="M126" s="7" t="s">
        <v>8</v>
      </c>
      <c r="O126" s="7" t="s">
        <v>8</v>
      </c>
      <c r="P126" s="7" t="s">
        <v>7</v>
      </c>
      <c r="Q126" s="7" t="s">
        <v>7</v>
      </c>
      <c r="R126" s="7" t="s">
        <v>8</v>
      </c>
      <c r="S126" s="7" t="s">
        <v>8</v>
      </c>
      <c r="T126" s="7" t="s">
        <v>8</v>
      </c>
      <c r="V126" s="7" t="s">
        <v>8</v>
      </c>
      <c r="W126" s="7" t="s">
        <v>8</v>
      </c>
      <c r="X126" s="7" t="s">
        <v>8</v>
      </c>
      <c r="Y126" s="7" t="s">
        <v>8</v>
      </c>
      <c r="Z126" s="7" t="s">
        <v>8</v>
      </c>
      <c r="AA126" s="7" t="s">
        <v>8</v>
      </c>
      <c r="AB126" s="7" t="s">
        <v>8</v>
      </c>
      <c r="AD126" s="7">
        <f t="shared" si="9"/>
        <v>19</v>
      </c>
      <c r="AE126" s="7">
        <f t="shared" si="10"/>
        <v>3</v>
      </c>
      <c r="AF126" s="7">
        <f t="shared" si="11"/>
        <v>2</v>
      </c>
      <c r="AG126" s="7">
        <f t="shared" si="12"/>
        <v>22</v>
      </c>
      <c r="AH126" s="12">
        <f t="shared" si="13"/>
        <v>86.36363636363636</v>
      </c>
      <c r="AI126" s="127" t="str">
        <f t="shared" si="14"/>
        <v>Yes</v>
      </c>
      <c r="AJ126" s="7" t="str">
        <f t="shared" si="15"/>
        <v>No</v>
      </c>
      <c r="AK126" s="7" t="str">
        <f t="shared" si="16"/>
        <v>No</v>
      </c>
      <c r="AM126" s="42" t="s">
        <v>268</v>
      </c>
      <c r="AN126" s="94">
        <v>60</v>
      </c>
      <c r="AO126" s="95" t="s">
        <v>10</v>
      </c>
      <c r="AP126" s="36">
        <v>48.333333333333336</v>
      </c>
      <c r="AQ126" s="101"/>
      <c r="AR126" s="116"/>
      <c r="AS126" s="36" t="s">
        <v>254</v>
      </c>
      <c r="AT126" s="125">
        <f>IF(AN126&gt;0,AN126,AQ126)</f>
        <v>60</v>
      </c>
      <c r="AU126" s="31">
        <f>IF(AP126&gt;0,AP126,AS126)</f>
        <v>48.333333333333336</v>
      </c>
      <c r="AV126" s="7" t="str">
        <f>IF(AU126&gt;=$AU$243,"H","L")</f>
        <v>H</v>
      </c>
      <c r="AW126" s="7" t="s">
        <v>310</v>
      </c>
      <c r="AX126" s="7" t="str">
        <f t="shared" si="17"/>
        <v>BHN</v>
      </c>
    </row>
    <row r="127" spans="1:50">
      <c r="A127" s="59">
        <v>121</v>
      </c>
      <c r="B127" s="10" t="s">
        <v>129</v>
      </c>
      <c r="C127" s="70">
        <v>29.065753424657533</v>
      </c>
      <c r="D127" s="75" t="s">
        <v>6</v>
      </c>
      <c r="E127" s="7" t="s">
        <v>7</v>
      </c>
      <c r="F127" s="7" t="s">
        <v>7</v>
      </c>
      <c r="G127" s="7" t="s">
        <v>8</v>
      </c>
      <c r="H127" s="7" t="s">
        <v>8</v>
      </c>
      <c r="I127" s="7" t="s">
        <v>8</v>
      </c>
      <c r="J127" s="7" t="s">
        <v>8</v>
      </c>
      <c r="K127" s="7" t="s">
        <v>8</v>
      </c>
      <c r="L127" s="7" t="s">
        <v>8</v>
      </c>
      <c r="M127" s="7" t="s">
        <v>7</v>
      </c>
      <c r="N127" s="7" t="s">
        <v>8</v>
      </c>
      <c r="O127" s="7" t="s">
        <v>7</v>
      </c>
      <c r="P127" s="7" t="s">
        <v>7</v>
      </c>
      <c r="Q127" s="7" t="s">
        <v>8</v>
      </c>
      <c r="R127" s="7" t="s">
        <v>8</v>
      </c>
      <c r="S127" s="7" t="s">
        <v>8</v>
      </c>
      <c r="T127" s="7" t="s">
        <v>8</v>
      </c>
      <c r="V127" s="7" t="s">
        <v>8</v>
      </c>
      <c r="W127" s="7" t="s">
        <v>8</v>
      </c>
      <c r="X127" s="7" t="s">
        <v>7</v>
      </c>
      <c r="Y127" s="7" t="s">
        <v>8</v>
      </c>
      <c r="Z127" s="7" t="s">
        <v>8</v>
      </c>
      <c r="AA127" s="7" t="s">
        <v>8</v>
      </c>
      <c r="AD127" s="7">
        <f t="shared" si="9"/>
        <v>16</v>
      </c>
      <c r="AE127" s="7">
        <f t="shared" si="10"/>
        <v>6</v>
      </c>
      <c r="AF127" s="7">
        <f t="shared" si="11"/>
        <v>2</v>
      </c>
      <c r="AG127" s="7">
        <f t="shared" si="12"/>
        <v>22</v>
      </c>
      <c r="AH127" s="12">
        <f t="shared" si="13"/>
        <v>72.727272727272734</v>
      </c>
      <c r="AI127" s="127" t="str">
        <f t="shared" si="14"/>
        <v>Yes</v>
      </c>
      <c r="AJ127" s="7" t="str">
        <f t="shared" si="15"/>
        <v>No</v>
      </c>
      <c r="AK127" s="7" t="str">
        <f t="shared" si="16"/>
        <v>No</v>
      </c>
      <c r="AM127" s="43"/>
      <c r="AN127" s="93"/>
      <c r="AO127" s="95"/>
      <c r="AP127" s="36"/>
      <c r="AQ127" s="101"/>
      <c r="AR127" s="39"/>
      <c r="AS127" s="36" t="s">
        <v>254</v>
      </c>
      <c r="AT127" s="36"/>
      <c r="AU127" s="31"/>
      <c r="AW127" s="7" t="s">
        <v>256</v>
      </c>
      <c r="AX127" s="7" t="str">
        <f t="shared" si="17"/>
        <v>2 Yes 1 No</v>
      </c>
    </row>
    <row r="128" spans="1:50">
      <c r="A128" s="59">
        <v>122</v>
      </c>
      <c r="B128" s="10" t="s">
        <v>130</v>
      </c>
      <c r="C128" s="70">
        <v>3.9424657534246577</v>
      </c>
      <c r="D128" s="75" t="s">
        <v>6</v>
      </c>
      <c r="E128" s="7" t="s">
        <v>8</v>
      </c>
      <c r="F128" s="7" t="s">
        <v>8</v>
      </c>
      <c r="G128" s="7" t="s">
        <v>7</v>
      </c>
      <c r="H128" s="7" t="s">
        <v>8</v>
      </c>
      <c r="I128" s="7" t="s">
        <v>8</v>
      </c>
      <c r="J128" s="7" t="s">
        <v>7</v>
      </c>
      <c r="K128" s="7" t="s">
        <v>8</v>
      </c>
      <c r="L128" s="7" t="s">
        <v>7</v>
      </c>
      <c r="M128" s="7" t="s">
        <v>7</v>
      </c>
      <c r="N128" s="7" t="s">
        <v>8</v>
      </c>
      <c r="O128" s="7" t="s">
        <v>8</v>
      </c>
      <c r="P128" s="7" t="s">
        <v>7</v>
      </c>
      <c r="Q128" s="7" t="s">
        <v>7</v>
      </c>
      <c r="R128" s="7" t="s">
        <v>8</v>
      </c>
      <c r="S128" s="7" t="s">
        <v>8</v>
      </c>
      <c r="T128" s="7" t="s">
        <v>8</v>
      </c>
      <c r="U128" s="7" t="s">
        <v>7</v>
      </c>
      <c r="V128" s="7" t="s">
        <v>8</v>
      </c>
      <c r="W128" s="7" t="s">
        <v>7</v>
      </c>
      <c r="X128" s="7" t="s">
        <v>8</v>
      </c>
      <c r="Y128" s="7" t="s">
        <v>8</v>
      </c>
      <c r="Z128" s="7" t="s">
        <v>8</v>
      </c>
      <c r="AA128" s="7" t="s">
        <v>8</v>
      </c>
      <c r="AB128" s="7" t="s">
        <v>8</v>
      </c>
      <c r="AD128" s="7">
        <f t="shared" si="9"/>
        <v>16</v>
      </c>
      <c r="AE128" s="7">
        <f t="shared" si="10"/>
        <v>8</v>
      </c>
      <c r="AF128" s="7">
        <f t="shared" si="11"/>
        <v>0</v>
      </c>
      <c r="AG128" s="7">
        <f t="shared" si="12"/>
        <v>24</v>
      </c>
      <c r="AH128" s="12">
        <f t="shared" si="13"/>
        <v>66.666666666666671</v>
      </c>
      <c r="AI128" s="127" t="str">
        <f t="shared" si="14"/>
        <v>Yes</v>
      </c>
      <c r="AJ128" s="7" t="str">
        <f t="shared" si="15"/>
        <v>No</v>
      </c>
      <c r="AK128" s="7" t="str">
        <f t="shared" si="16"/>
        <v>No</v>
      </c>
      <c r="AM128" s="42" t="s">
        <v>268</v>
      </c>
      <c r="AN128" s="94">
        <v>48</v>
      </c>
      <c r="AO128" s="114" t="s">
        <v>6</v>
      </c>
      <c r="AP128" s="36">
        <v>60.416666666666664</v>
      </c>
      <c r="AQ128" s="101"/>
      <c r="AR128" s="116"/>
      <c r="AS128" s="36" t="s">
        <v>254</v>
      </c>
      <c r="AT128" s="125">
        <f>IF(AN128&gt;0,AN128,AQ128)</f>
        <v>48</v>
      </c>
      <c r="AU128" s="31">
        <f>IF(AP128&gt;0,AP128,AS128)</f>
        <v>60.416666666666664</v>
      </c>
      <c r="AV128" s="7" t="str">
        <f>IF(AU128&gt;=$AU$243,"H","L")</f>
        <v>H</v>
      </c>
      <c r="AW128" s="7" t="s">
        <v>310</v>
      </c>
      <c r="AX128" s="7" t="str">
        <f t="shared" si="17"/>
        <v>BHN</v>
      </c>
    </row>
    <row r="129" spans="1:50">
      <c r="A129" s="59">
        <v>123</v>
      </c>
      <c r="B129" s="10" t="s">
        <v>131</v>
      </c>
      <c r="C129" s="70">
        <v>10.079452054794521</v>
      </c>
      <c r="D129" s="75" t="s">
        <v>6</v>
      </c>
      <c r="E129" s="7" t="s">
        <v>8</v>
      </c>
      <c r="F129" s="7" t="s">
        <v>7</v>
      </c>
      <c r="G129" s="7" t="s">
        <v>8</v>
      </c>
      <c r="H129" s="7" t="s">
        <v>8</v>
      </c>
      <c r="I129" s="7" t="s">
        <v>8</v>
      </c>
      <c r="J129" s="7" t="s">
        <v>7</v>
      </c>
      <c r="K129" s="7" t="s">
        <v>8</v>
      </c>
      <c r="L129" s="7" t="s">
        <v>7</v>
      </c>
      <c r="M129" s="7" t="s">
        <v>8</v>
      </c>
      <c r="N129" s="7" t="s">
        <v>8</v>
      </c>
      <c r="O129" s="7" t="s">
        <v>8</v>
      </c>
      <c r="P129" s="7" t="s">
        <v>7</v>
      </c>
      <c r="Q129" s="7" t="s">
        <v>7</v>
      </c>
      <c r="R129" s="7" t="s">
        <v>8</v>
      </c>
      <c r="S129" s="7" t="s">
        <v>8</v>
      </c>
      <c r="T129" s="7" t="s">
        <v>8</v>
      </c>
      <c r="U129" s="7" t="s">
        <v>7</v>
      </c>
      <c r="V129" s="7" t="s">
        <v>8</v>
      </c>
      <c r="W129" s="7" t="s">
        <v>8</v>
      </c>
      <c r="X129" s="7" t="s">
        <v>8</v>
      </c>
      <c r="Y129" s="7" t="s">
        <v>7</v>
      </c>
      <c r="Z129" s="7" t="s">
        <v>8</v>
      </c>
      <c r="AA129" s="7" t="s">
        <v>8</v>
      </c>
      <c r="AB129" s="7" t="s">
        <v>8</v>
      </c>
      <c r="AD129" s="7">
        <f t="shared" si="9"/>
        <v>17</v>
      </c>
      <c r="AE129" s="7">
        <f t="shared" si="10"/>
        <v>7</v>
      </c>
      <c r="AF129" s="7">
        <f t="shared" si="11"/>
        <v>0</v>
      </c>
      <c r="AG129" s="7">
        <f t="shared" si="12"/>
        <v>24</v>
      </c>
      <c r="AH129" s="12">
        <f t="shared" si="13"/>
        <v>70.833333333333329</v>
      </c>
      <c r="AI129" s="127" t="str">
        <f t="shared" si="14"/>
        <v>Yes</v>
      </c>
      <c r="AJ129" s="7" t="str">
        <f t="shared" si="15"/>
        <v>No</v>
      </c>
      <c r="AK129" s="7" t="str">
        <f t="shared" si="16"/>
        <v>No</v>
      </c>
      <c r="AM129" s="42" t="s">
        <v>267</v>
      </c>
      <c r="AN129" s="93"/>
      <c r="AO129" s="95"/>
      <c r="AP129" s="36"/>
      <c r="AQ129" s="107">
        <v>122</v>
      </c>
      <c r="AR129" s="40" t="s">
        <v>6</v>
      </c>
      <c r="AS129" s="36">
        <v>43.955550754314871</v>
      </c>
      <c r="AT129" s="125">
        <f>IF(AN129&gt;0,AN129,AQ129)</f>
        <v>122</v>
      </c>
      <c r="AU129" s="31">
        <f>IF(AP129&gt;0,AP129,AS129)</f>
        <v>43.955550754314871</v>
      </c>
      <c r="AV129" s="7" t="str">
        <f>IF(AU129&gt;=$AU$243,"H","L")</f>
        <v>H</v>
      </c>
      <c r="AW129" s="7" t="s">
        <v>310</v>
      </c>
      <c r="AX129" s="7" t="str">
        <f t="shared" si="17"/>
        <v>BHN</v>
      </c>
    </row>
    <row r="130" spans="1:50">
      <c r="A130" s="59">
        <v>124</v>
      </c>
      <c r="B130" s="10" t="s">
        <v>132</v>
      </c>
      <c r="C130" s="70">
        <v>13.161643835616438</v>
      </c>
      <c r="D130" s="75" t="s">
        <v>10</v>
      </c>
      <c r="E130" s="7" t="s">
        <v>7</v>
      </c>
      <c r="G130" s="7" t="s">
        <v>8</v>
      </c>
      <c r="H130" s="7" t="s">
        <v>8</v>
      </c>
      <c r="I130" s="7" t="s">
        <v>8</v>
      </c>
      <c r="J130" s="7" t="s">
        <v>8</v>
      </c>
      <c r="K130" s="7" t="s">
        <v>8</v>
      </c>
      <c r="L130" s="7" t="s">
        <v>254</v>
      </c>
      <c r="M130" s="7" t="s">
        <v>7</v>
      </c>
      <c r="N130" s="7" t="s">
        <v>8</v>
      </c>
      <c r="O130" s="7" t="s">
        <v>8</v>
      </c>
      <c r="P130" s="7" t="s">
        <v>7</v>
      </c>
      <c r="Q130" s="7" t="s">
        <v>8</v>
      </c>
      <c r="R130" s="7" t="s">
        <v>7</v>
      </c>
      <c r="T130" s="7" t="s">
        <v>8</v>
      </c>
      <c r="V130" s="7" t="s">
        <v>7</v>
      </c>
      <c r="W130" s="7" t="s">
        <v>7</v>
      </c>
      <c r="X130" s="7" t="s">
        <v>7</v>
      </c>
      <c r="Y130" s="7" t="s">
        <v>8</v>
      </c>
      <c r="Z130" s="7" t="s">
        <v>8</v>
      </c>
      <c r="AA130" s="7" t="s">
        <v>8</v>
      </c>
      <c r="AD130" s="7">
        <f t="shared" si="9"/>
        <v>12</v>
      </c>
      <c r="AE130" s="7">
        <f t="shared" si="10"/>
        <v>7</v>
      </c>
      <c r="AF130" s="7">
        <f t="shared" si="11"/>
        <v>5</v>
      </c>
      <c r="AG130" s="7">
        <f t="shared" si="12"/>
        <v>19</v>
      </c>
      <c r="AH130" s="12">
        <f t="shared" si="13"/>
        <v>63.157894736842103</v>
      </c>
      <c r="AI130" s="127" t="str">
        <f t="shared" si="14"/>
        <v>No</v>
      </c>
      <c r="AJ130" s="7" t="str">
        <f t="shared" si="15"/>
        <v>Yes</v>
      </c>
      <c r="AK130" s="7" t="str">
        <f t="shared" si="16"/>
        <v>No</v>
      </c>
      <c r="AM130" s="42" t="s">
        <v>267</v>
      </c>
      <c r="AN130" s="93"/>
      <c r="AO130" s="95"/>
      <c r="AP130" s="36"/>
      <c r="AQ130" s="107">
        <v>159</v>
      </c>
      <c r="AR130" s="111" t="s">
        <v>10</v>
      </c>
      <c r="AS130" s="36">
        <v>26.714242722058501</v>
      </c>
      <c r="AT130" s="125">
        <f>IF(AN130&gt;0,AN130,AQ130)</f>
        <v>159</v>
      </c>
      <c r="AU130" s="31">
        <f>IF(AP130&gt;0,AP130,AS130)</f>
        <v>26.714242722058501</v>
      </c>
      <c r="AV130" s="7" t="str">
        <f>IF(AU130&gt;=$AU$243,"H","L")</f>
        <v>L</v>
      </c>
      <c r="AW130" s="7" t="s">
        <v>255</v>
      </c>
      <c r="AX130" s="7" t="str">
        <f t="shared" si="17"/>
        <v>non-BHN</v>
      </c>
    </row>
    <row r="131" spans="1:50">
      <c r="A131" s="59">
        <v>125</v>
      </c>
      <c r="B131" s="10" t="s">
        <v>133</v>
      </c>
      <c r="C131" s="70">
        <v>10.019178082191781</v>
      </c>
      <c r="D131" s="75" t="s">
        <v>6</v>
      </c>
      <c r="E131" s="7" t="s">
        <v>7</v>
      </c>
      <c r="F131" s="7" t="s">
        <v>7</v>
      </c>
      <c r="G131" s="7" t="s">
        <v>7</v>
      </c>
      <c r="H131" s="7" t="s">
        <v>7</v>
      </c>
      <c r="I131" s="7" t="s">
        <v>8</v>
      </c>
      <c r="J131" s="7" t="s">
        <v>7</v>
      </c>
      <c r="K131" s="7" t="s">
        <v>7</v>
      </c>
      <c r="L131" s="7" t="s">
        <v>7</v>
      </c>
      <c r="M131" s="7" t="s">
        <v>7</v>
      </c>
      <c r="N131" s="7" t="s">
        <v>8</v>
      </c>
      <c r="O131" s="7" t="s">
        <v>8</v>
      </c>
      <c r="P131" s="7" t="s">
        <v>7</v>
      </c>
      <c r="R131" s="7" t="s">
        <v>8</v>
      </c>
      <c r="S131" s="7" t="s">
        <v>8</v>
      </c>
      <c r="T131" s="7" t="s">
        <v>8</v>
      </c>
      <c r="V131" s="7" t="s">
        <v>7</v>
      </c>
      <c r="W131" s="7" t="s">
        <v>7</v>
      </c>
      <c r="X131" s="7" t="s">
        <v>7</v>
      </c>
      <c r="Y131" s="7" t="s">
        <v>8</v>
      </c>
      <c r="Z131" s="7" t="s">
        <v>7</v>
      </c>
      <c r="AD131" s="7">
        <f t="shared" si="9"/>
        <v>7</v>
      </c>
      <c r="AE131" s="7">
        <f t="shared" si="10"/>
        <v>13</v>
      </c>
      <c r="AF131" s="7">
        <f t="shared" si="11"/>
        <v>4</v>
      </c>
      <c r="AG131" s="7">
        <f t="shared" si="12"/>
        <v>20</v>
      </c>
      <c r="AH131" s="12">
        <f t="shared" si="13"/>
        <v>35</v>
      </c>
      <c r="AI131" s="127" t="str">
        <f t="shared" si="14"/>
        <v>No</v>
      </c>
      <c r="AJ131" s="7" t="str">
        <f t="shared" si="15"/>
        <v>Yes</v>
      </c>
      <c r="AK131" s="7" t="str">
        <f t="shared" si="16"/>
        <v>No</v>
      </c>
      <c r="AM131" s="43"/>
      <c r="AN131" s="93"/>
      <c r="AO131" s="95"/>
      <c r="AP131" s="36"/>
      <c r="AQ131" s="101"/>
      <c r="AR131" s="39"/>
      <c r="AS131" s="36" t="s">
        <v>254</v>
      </c>
      <c r="AT131" s="36"/>
      <c r="AU131" s="31"/>
      <c r="AW131" s="7" t="s">
        <v>258</v>
      </c>
      <c r="AX131" s="7" t="str">
        <f t="shared" si="17"/>
        <v>non-BHN</v>
      </c>
    </row>
    <row r="132" spans="1:50">
      <c r="A132" s="59">
        <v>126</v>
      </c>
      <c r="B132" s="10" t="s">
        <v>134</v>
      </c>
      <c r="C132" s="70">
        <v>7.4986301369863018</v>
      </c>
      <c r="D132" s="75" t="s">
        <v>6</v>
      </c>
      <c r="E132" s="7" t="s">
        <v>7</v>
      </c>
      <c r="F132" s="7" t="s">
        <v>7</v>
      </c>
      <c r="G132" s="7" t="s">
        <v>7</v>
      </c>
      <c r="H132" s="7" t="s">
        <v>7</v>
      </c>
      <c r="I132" s="7" t="s">
        <v>8</v>
      </c>
      <c r="J132" s="7" t="s">
        <v>8</v>
      </c>
      <c r="K132" s="7" t="s">
        <v>7</v>
      </c>
      <c r="L132" s="7" t="s">
        <v>7</v>
      </c>
      <c r="M132" s="7" t="s">
        <v>8</v>
      </c>
      <c r="N132" s="7" t="s">
        <v>8</v>
      </c>
      <c r="O132" s="7" t="s">
        <v>8</v>
      </c>
      <c r="P132" s="7" t="s">
        <v>7</v>
      </c>
      <c r="Q132" s="7" t="s">
        <v>8</v>
      </c>
      <c r="R132" s="7" t="s">
        <v>8</v>
      </c>
      <c r="S132" s="7" t="s">
        <v>7</v>
      </c>
      <c r="T132" s="7" t="s">
        <v>8</v>
      </c>
      <c r="V132" s="7" t="s">
        <v>7</v>
      </c>
      <c r="W132" s="7" t="s">
        <v>8</v>
      </c>
      <c r="X132" s="7" t="s">
        <v>8</v>
      </c>
      <c r="Y132" s="7" t="s">
        <v>7</v>
      </c>
      <c r="Z132" s="7" t="s">
        <v>8</v>
      </c>
      <c r="AA132" s="7" t="s">
        <v>7</v>
      </c>
      <c r="AD132" s="7">
        <f t="shared" si="9"/>
        <v>11</v>
      </c>
      <c r="AE132" s="7">
        <f t="shared" si="10"/>
        <v>11</v>
      </c>
      <c r="AF132" s="7">
        <f t="shared" si="11"/>
        <v>2</v>
      </c>
      <c r="AG132" s="7">
        <f t="shared" si="12"/>
        <v>22</v>
      </c>
      <c r="AH132" s="12">
        <f t="shared" si="13"/>
        <v>50</v>
      </c>
      <c r="AI132" s="127" t="str">
        <f t="shared" si="14"/>
        <v>No</v>
      </c>
      <c r="AJ132" s="7" t="str">
        <f t="shared" si="15"/>
        <v>Yes</v>
      </c>
      <c r="AK132" s="7" t="str">
        <f t="shared" si="16"/>
        <v>No</v>
      </c>
      <c r="AM132" s="42" t="s">
        <v>267</v>
      </c>
      <c r="AN132" s="93"/>
      <c r="AO132" s="95"/>
      <c r="AP132" s="36"/>
      <c r="AQ132" s="107">
        <v>91</v>
      </c>
      <c r="AR132" s="40" t="s">
        <v>6</v>
      </c>
      <c r="AS132" s="36">
        <v>33.675112181345611</v>
      </c>
      <c r="AT132" s="125">
        <f>IF(AN132&gt;0,AN132,AQ132)</f>
        <v>91</v>
      </c>
      <c r="AU132" s="31">
        <f>IF(AP132&gt;0,AP132,AS132)</f>
        <v>33.675112181345611</v>
      </c>
      <c r="AV132" s="7" t="str">
        <f>IF(AU132&gt;=$AU$243,"H","L")</f>
        <v>L</v>
      </c>
      <c r="AW132" s="7" t="s">
        <v>309</v>
      </c>
      <c r="AX132" s="7" t="str">
        <f t="shared" si="17"/>
        <v>non-BHN</v>
      </c>
    </row>
    <row r="133" spans="1:50">
      <c r="A133" s="59">
        <v>127</v>
      </c>
      <c r="B133" s="10" t="s">
        <v>135</v>
      </c>
      <c r="C133" s="70">
        <v>12.019178082191781</v>
      </c>
      <c r="D133" s="75" t="s">
        <v>6</v>
      </c>
      <c r="E133" s="7" t="s">
        <v>7</v>
      </c>
      <c r="F133" s="7" t="s">
        <v>7</v>
      </c>
      <c r="G133" s="7" t="s">
        <v>8</v>
      </c>
      <c r="H133" s="7" t="s">
        <v>7</v>
      </c>
      <c r="I133" s="7" t="s">
        <v>8</v>
      </c>
      <c r="J133" s="7" t="s">
        <v>8</v>
      </c>
      <c r="K133" s="7" t="s">
        <v>8</v>
      </c>
      <c r="L133" s="7" t="s">
        <v>8</v>
      </c>
      <c r="M133" s="7" t="s">
        <v>7</v>
      </c>
      <c r="N133" s="7" t="s">
        <v>8</v>
      </c>
      <c r="O133" s="7" t="s">
        <v>8</v>
      </c>
      <c r="P133" s="7" t="s">
        <v>8</v>
      </c>
      <c r="Q133" s="7" t="s">
        <v>8</v>
      </c>
      <c r="R133" s="7" t="s">
        <v>8</v>
      </c>
      <c r="T133" s="7" t="s">
        <v>8</v>
      </c>
      <c r="V133" s="7" t="s">
        <v>8</v>
      </c>
      <c r="W133" s="7" t="s">
        <v>8</v>
      </c>
      <c r="X133" s="7" t="s">
        <v>8</v>
      </c>
      <c r="Y133" s="7" t="s">
        <v>8</v>
      </c>
      <c r="Z133" s="7" t="s">
        <v>8</v>
      </c>
      <c r="AA133" s="7" t="s">
        <v>8</v>
      </c>
      <c r="AD133" s="7">
        <f t="shared" si="9"/>
        <v>17</v>
      </c>
      <c r="AE133" s="7">
        <f t="shared" si="10"/>
        <v>4</v>
      </c>
      <c r="AF133" s="7">
        <f t="shared" si="11"/>
        <v>3</v>
      </c>
      <c r="AG133" s="7">
        <f t="shared" si="12"/>
        <v>21</v>
      </c>
      <c r="AH133" s="12">
        <f t="shared" si="13"/>
        <v>80.952380952380949</v>
      </c>
      <c r="AI133" s="127" t="str">
        <f t="shared" si="14"/>
        <v>Yes</v>
      </c>
      <c r="AJ133" s="7" t="str">
        <f t="shared" si="15"/>
        <v>No</v>
      </c>
      <c r="AK133" s="7" t="str">
        <f t="shared" si="16"/>
        <v>No</v>
      </c>
      <c r="AM133" s="42" t="s">
        <v>267</v>
      </c>
      <c r="AN133" s="93"/>
      <c r="AO133" s="95"/>
      <c r="AP133" s="36"/>
      <c r="AQ133" s="107">
        <v>145</v>
      </c>
      <c r="AR133" s="40" t="s">
        <v>6</v>
      </c>
      <c r="AS133" s="36">
        <v>33.957360437756165</v>
      </c>
      <c r="AT133" s="125">
        <f>IF(AN133&gt;0,AN133,AQ133)</f>
        <v>145</v>
      </c>
      <c r="AU133" s="31">
        <f>IF(AP133&gt;0,AP133,AS133)</f>
        <v>33.957360437756165</v>
      </c>
      <c r="AV133" s="7" t="str">
        <f>IF(AU133&gt;=$AU$243,"H","L")</f>
        <v>L</v>
      </c>
      <c r="AW133" s="7" t="s">
        <v>256</v>
      </c>
      <c r="AX133" s="7" t="str">
        <f t="shared" si="17"/>
        <v>2 Yes 1 No</v>
      </c>
    </row>
    <row r="134" spans="1:50">
      <c r="A134" s="59">
        <v>128</v>
      </c>
      <c r="B134" s="28" t="s">
        <v>136</v>
      </c>
      <c r="C134" s="70">
        <v>5.493150684931507</v>
      </c>
      <c r="D134" s="75" t="s">
        <v>6</v>
      </c>
      <c r="E134" s="7" t="s">
        <v>7</v>
      </c>
      <c r="F134" s="7" t="s">
        <v>7</v>
      </c>
      <c r="G134" s="7" t="s">
        <v>7</v>
      </c>
      <c r="H134" s="7" t="s">
        <v>7</v>
      </c>
      <c r="I134" s="7" t="s">
        <v>8</v>
      </c>
      <c r="J134" s="7" t="s">
        <v>7</v>
      </c>
      <c r="K134" s="7" t="s">
        <v>8</v>
      </c>
      <c r="L134" s="7" t="s">
        <v>8</v>
      </c>
      <c r="M134" s="7" t="s">
        <v>7</v>
      </c>
      <c r="N134" s="7" t="s">
        <v>8</v>
      </c>
      <c r="O134" s="7" t="s">
        <v>7</v>
      </c>
      <c r="P134" s="7" t="s">
        <v>7</v>
      </c>
      <c r="Q134" s="7" t="s">
        <v>8</v>
      </c>
      <c r="R134" s="7" t="s">
        <v>8</v>
      </c>
      <c r="S134" s="7" t="s">
        <v>8</v>
      </c>
      <c r="T134" s="7" t="s">
        <v>8</v>
      </c>
      <c r="V134" s="7" t="s">
        <v>7</v>
      </c>
      <c r="W134" s="7" t="s">
        <v>7</v>
      </c>
      <c r="X134" s="7" t="s">
        <v>8</v>
      </c>
      <c r="Y134" s="7" t="s">
        <v>7</v>
      </c>
      <c r="Z134" s="7" t="s">
        <v>8</v>
      </c>
      <c r="AA134" s="7" t="s">
        <v>7</v>
      </c>
      <c r="AB134" s="7" t="s">
        <v>8</v>
      </c>
      <c r="AD134" s="7">
        <f t="shared" si="9"/>
        <v>11</v>
      </c>
      <c r="AE134" s="7">
        <f t="shared" si="10"/>
        <v>12</v>
      </c>
      <c r="AF134" s="7">
        <f t="shared" si="11"/>
        <v>1</v>
      </c>
      <c r="AG134" s="7">
        <f t="shared" si="12"/>
        <v>23</v>
      </c>
      <c r="AH134" s="12">
        <f t="shared" si="13"/>
        <v>47.826086956521742</v>
      </c>
      <c r="AI134" s="127" t="str">
        <f t="shared" si="14"/>
        <v>No</v>
      </c>
      <c r="AJ134" s="7" t="str">
        <f t="shared" si="15"/>
        <v>Yes</v>
      </c>
      <c r="AK134" s="7" t="str">
        <f t="shared" si="16"/>
        <v>No</v>
      </c>
      <c r="AM134" s="43"/>
      <c r="AN134" s="93"/>
      <c r="AO134" s="95"/>
      <c r="AP134" s="36"/>
      <c r="AQ134" s="101"/>
      <c r="AR134" s="39"/>
      <c r="AS134" s="36" t="s">
        <v>254</v>
      </c>
      <c r="AT134" s="36"/>
      <c r="AU134" s="31"/>
      <c r="AW134" s="7" t="s">
        <v>309</v>
      </c>
      <c r="AX134" s="7" t="str">
        <f t="shared" si="17"/>
        <v>non-BHN</v>
      </c>
    </row>
    <row r="135" spans="1:50" s="11" customFormat="1">
      <c r="A135" s="130">
        <v>129</v>
      </c>
      <c r="B135" s="148" t="s">
        <v>137</v>
      </c>
      <c r="C135" s="149">
        <v>4.0164383561643833</v>
      </c>
      <c r="D135" s="150" t="s">
        <v>6</v>
      </c>
      <c r="E135" s="134" t="s">
        <v>7</v>
      </c>
      <c r="F135" s="134" t="s">
        <v>7</v>
      </c>
      <c r="G135" s="134" t="s">
        <v>7</v>
      </c>
      <c r="H135" s="134" t="s">
        <v>7</v>
      </c>
      <c r="I135" s="134"/>
      <c r="J135" s="134" t="s">
        <v>7</v>
      </c>
      <c r="K135" s="134"/>
      <c r="L135" s="134" t="s">
        <v>7</v>
      </c>
      <c r="M135" s="134" t="s">
        <v>8</v>
      </c>
      <c r="N135" s="134" t="s">
        <v>8</v>
      </c>
      <c r="O135" s="134" t="s">
        <v>8</v>
      </c>
      <c r="P135" s="134" t="s">
        <v>7</v>
      </c>
      <c r="Q135" s="134" t="s">
        <v>7</v>
      </c>
      <c r="R135" s="134" t="s">
        <v>8</v>
      </c>
      <c r="S135" s="134" t="s">
        <v>8</v>
      </c>
      <c r="T135" s="134" t="s">
        <v>8</v>
      </c>
      <c r="U135" s="134"/>
      <c r="V135" s="134"/>
      <c r="W135" s="134"/>
      <c r="X135" s="134"/>
      <c r="Y135" s="134" t="s">
        <v>8</v>
      </c>
      <c r="Z135" s="134" t="s">
        <v>7</v>
      </c>
      <c r="AA135" s="134"/>
      <c r="AB135" s="134" t="s">
        <v>8</v>
      </c>
      <c r="AC135" s="134"/>
      <c r="AD135" s="134">
        <f t="shared" ref="AD135:AD198" si="21">COUNTIF($E135:$AB135,"Yes")</f>
        <v>8</v>
      </c>
      <c r="AE135" s="134">
        <f t="shared" ref="AE135:AE198" si="22">COUNTIF($E135:$AB135,"No")</f>
        <v>9</v>
      </c>
      <c r="AF135" s="134">
        <f t="shared" ref="AF135:AF198" si="23">COUNTBLANK($E135:$AB135)</f>
        <v>7</v>
      </c>
      <c r="AG135" s="134">
        <f t="shared" ref="AG135:AG198" si="24">AD135+AE135</f>
        <v>17</v>
      </c>
      <c r="AH135" s="135">
        <f t="shared" ref="AH135:AH198" si="25">$AD135*100/$AG135</f>
        <v>47.058823529411768</v>
      </c>
      <c r="AI135" s="136" t="str">
        <f t="shared" ref="AI135:AI198" si="26">IF(AG135&gt;17,IF(AD135&gt;12, "Yes", "No"),"")</f>
        <v/>
      </c>
      <c r="AJ135" s="134" t="str">
        <f t="shared" ref="AJ135:AJ198" si="27">IF(AG135&gt;17,IF(AND(AD135&gt;4,AD135&lt;13), "Yes", "No"),"")</f>
        <v/>
      </c>
      <c r="AK135" s="134" t="str">
        <f t="shared" ref="AK135:AK198" si="28">IF(AG135&gt;17,IF(AD135&lt;5, "Yes", "No"),"")</f>
        <v/>
      </c>
      <c r="AL135" s="134"/>
      <c r="AM135" s="145" t="s">
        <v>268</v>
      </c>
      <c r="AN135" s="151">
        <v>50</v>
      </c>
      <c r="AO135" s="152" t="s">
        <v>6</v>
      </c>
      <c r="AP135" s="143">
        <v>46</v>
      </c>
      <c r="AQ135" s="141"/>
      <c r="AR135" s="147"/>
      <c r="AS135" s="143" t="s">
        <v>254</v>
      </c>
      <c r="AT135" s="153">
        <f>IF(AN135&gt;0,AN135,AQ135)</f>
        <v>50</v>
      </c>
      <c r="AU135" s="142">
        <f>IF(AP135&gt;0,AP135,AS135)</f>
        <v>46</v>
      </c>
      <c r="AV135" s="134" t="str">
        <f>IF(AU135&gt;=$AU$243,"H","L")</f>
        <v>H</v>
      </c>
      <c r="AW135" s="134" t="s">
        <v>301</v>
      </c>
      <c r="AX135" s="134" t="str">
        <f t="shared" ref="AX135:AX198" si="29">IF(OR(AW135="2 No 1 Yes",AW135="2 No"), "non-BHN", AW135)</f>
        <v>1 No</v>
      </c>
    </row>
    <row r="136" spans="1:50">
      <c r="A136" s="59">
        <v>130</v>
      </c>
      <c r="B136" s="28" t="s">
        <v>138</v>
      </c>
      <c r="C136" s="70">
        <v>13.167123287671233</v>
      </c>
      <c r="D136" s="75" t="s">
        <v>6</v>
      </c>
      <c r="E136" s="7" t="s">
        <v>8</v>
      </c>
      <c r="F136" s="7" t="s">
        <v>7</v>
      </c>
      <c r="G136" s="7" t="s">
        <v>7</v>
      </c>
      <c r="H136" s="7" t="s">
        <v>7</v>
      </c>
      <c r="I136" s="7" t="s">
        <v>8</v>
      </c>
      <c r="J136" s="7" t="s">
        <v>8</v>
      </c>
      <c r="K136" s="7" t="s">
        <v>7</v>
      </c>
      <c r="L136" s="7" t="s">
        <v>7</v>
      </c>
      <c r="M136" s="7" t="s">
        <v>7</v>
      </c>
      <c r="N136" s="7" t="s">
        <v>7</v>
      </c>
      <c r="O136" s="7" t="s">
        <v>7</v>
      </c>
      <c r="P136" s="7" t="s">
        <v>7</v>
      </c>
      <c r="Q136" s="7" t="s">
        <v>7</v>
      </c>
      <c r="R136" s="7" t="s">
        <v>8</v>
      </c>
      <c r="S136" s="7" t="s">
        <v>8</v>
      </c>
      <c r="T136" s="7" t="s">
        <v>8</v>
      </c>
      <c r="U136" s="7" t="s">
        <v>7</v>
      </c>
      <c r="V136" s="7" t="s">
        <v>7</v>
      </c>
      <c r="X136" s="7" t="s">
        <v>7</v>
      </c>
      <c r="Y136" s="7" t="s">
        <v>7</v>
      </c>
      <c r="Z136" s="7" t="s">
        <v>8</v>
      </c>
      <c r="AA136" s="7" t="s">
        <v>7</v>
      </c>
      <c r="AB136" s="7" t="s">
        <v>8</v>
      </c>
      <c r="AD136" s="7">
        <f t="shared" si="21"/>
        <v>8</v>
      </c>
      <c r="AE136" s="7">
        <f t="shared" si="22"/>
        <v>15</v>
      </c>
      <c r="AF136" s="7">
        <f t="shared" si="23"/>
        <v>1</v>
      </c>
      <c r="AG136" s="7">
        <f t="shared" si="24"/>
        <v>23</v>
      </c>
      <c r="AH136" s="12">
        <f t="shared" si="25"/>
        <v>34.782608695652172</v>
      </c>
      <c r="AI136" s="127" t="str">
        <f t="shared" si="26"/>
        <v>No</v>
      </c>
      <c r="AJ136" s="7" t="str">
        <f t="shared" si="27"/>
        <v>Yes</v>
      </c>
      <c r="AK136" s="7" t="str">
        <f t="shared" si="28"/>
        <v>No</v>
      </c>
      <c r="AM136" s="42" t="s">
        <v>267</v>
      </c>
      <c r="AN136" s="93"/>
      <c r="AO136" s="96"/>
      <c r="AP136" s="36"/>
      <c r="AQ136" s="107">
        <v>160</v>
      </c>
      <c r="AR136" s="40" t="s">
        <v>6</v>
      </c>
      <c r="AS136" s="36">
        <v>24.305743453038232</v>
      </c>
      <c r="AT136" s="125">
        <f>IF(AN136&gt;0,AN136,AQ136)</f>
        <v>160</v>
      </c>
      <c r="AU136" s="31">
        <f>IF(AP136&gt;0,AP136,AS136)</f>
        <v>24.305743453038232</v>
      </c>
      <c r="AV136" s="7" t="str">
        <f>IF(AU136&gt;=$AU$243,"H","L")</f>
        <v>L</v>
      </c>
      <c r="AW136" s="7" t="s">
        <v>255</v>
      </c>
      <c r="AX136" s="7" t="str">
        <f t="shared" si="29"/>
        <v>non-BHN</v>
      </c>
    </row>
    <row r="137" spans="1:50">
      <c r="A137" s="59">
        <v>131</v>
      </c>
      <c r="B137" s="28" t="s">
        <v>139</v>
      </c>
      <c r="C137" s="70">
        <v>6.0383561643835613</v>
      </c>
      <c r="D137" s="75" t="s">
        <v>6</v>
      </c>
      <c r="E137" s="7" t="s">
        <v>8</v>
      </c>
      <c r="F137" s="7" t="s">
        <v>7</v>
      </c>
      <c r="G137" s="7" t="s">
        <v>7</v>
      </c>
      <c r="H137" s="7" t="s">
        <v>7</v>
      </c>
      <c r="I137" s="7" t="s">
        <v>7</v>
      </c>
      <c r="J137" s="7" t="s">
        <v>7</v>
      </c>
      <c r="K137" s="7" t="s">
        <v>7</v>
      </c>
      <c r="L137" s="7" t="s">
        <v>8</v>
      </c>
      <c r="M137" s="7" t="s">
        <v>7</v>
      </c>
      <c r="N137" s="7" t="s">
        <v>8</v>
      </c>
      <c r="O137" s="7" t="s">
        <v>8</v>
      </c>
      <c r="P137" s="7" t="s">
        <v>7</v>
      </c>
      <c r="Q137" s="7" t="s">
        <v>7</v>
      </c>
      <c r="R137" s="7" t="s">
        <v>8</v>
      </c>
      <c r="S137" s="7" t="s">
        <v>7</v>
      </c>
      <c r="T137" s="7" t="s">
        <v>8</v>
      </c>
      <c r="U137" s="7" t="s">
        <v>7</v>
      </c>
      <c r="V137" s="7" t="s">
        <v>7</v>
      </c>
      <c r="W137" s="7" t="s">
        <v>7</v>
      </c>
      <c r="X137" s="7" t="s">
        <v>8</v>
      </c>
      <c r="Y137" s="7" t="s">
        <v>7</v>
      </c>
      <c r="Z137" s="7" t="s">
        <v>8</v>
      </c>
      <c r="AA137" s="7" t="s">
        <v>7</v>
      </c>
      <c r="AB137" s="7" t="s">
        <v>8</v>
      </c>
      <c r="AD137" s="7">
        <f t="shared" si="21"/>
        <v>9</v>
      </c>
      <c r="AE137" s="7">
        <f t="shared" si="22"/>
        <v>15</v>
      </c>
      <c r="AF137" s="7">
        <f t="shared" si="23"/>
        <v>0</v>
      </c>
      <c r="AG137" s="7">
        <f t="shared" si="24"/>
        <v>24</v>
      </c>
      <c r="AH137" s="12">
        <f t="shared" si="25"/>
        <v>37.5</v>
      </c>
      <c r="AI137" s="127" t="str">
        <f t="shared" si="26"/>
        <v>No</v>
      </c>
      <c r="AJ137" s="7" t="str">
        <f t="shared" si="27"/>
        <v>Yes</v>
      </c>
      <c r="AK137" s="7" t="str">
        <f t="shared" si="28"/>
        <v>No</v>
      </c>
      <c r="AM137" s="42" t="s">
        <v>268</v>
      </c>
      <c r="AN137" s="94">
        <v>74</v>
      </c>
      <c r="AO137" s="114" t="s">
        <v>6</v>
      </c>
      <c r="AP137" s="36">
        <v>48.648648648648653</v>
      </c>
      <c r="AQ137" s="101"/>
      <c r="AR137" s="108"/>
      <c r="AS137" s="36" t="s">
        <v>254</v>
      </c>
      <c r="AT137" s="125">
        <f>IF(AN137&gt;0,AN137,AQ137)</f>
        <v>74</v>
      </c>
      <c r="AU137" s="31">
        <f>IF(AP137&gt;0,AP137,AS137)</f>
        <v>48.648648648648653</v>
      </c>
      <c r="AV137" s="7" t="str">
        <f>IF(AU137&gt;=$AU$243,"H","L")</f>
        <v>H</v>
      </c>
      <c r="AW137" s="7" t="s">
        <v>255</v>
      </c>
      <c r="AX137" s="7" t="str">
        <f t="shared" si="29"/>
        <v>non-BHN</v>
      </c>
    </row>
    <row r="138" spans="1:50">
      <c r="A138" s="59">
        <v>132</v>
      </c>
      <c r="B138" s="28" t="s">
        <v>140</v>
      </c>
      <c r="C138" s="70">
        <v>4.882191780821918</v>
      </c>
      <c r="D138" s="75" t="s">
        <v>6</v>
      </c>
      <c r="E138" s="7" t="s">
        <v>8</v>
      </c>
      <c r="F138" s="7" t="s">
        <v>7</v>
      </c>
      <c r="G138" s="7" t="s">
        <v>7</v>
      </c>
      <c r="H138" s="7" t="s">
        <v>7</v>
      </c>
      <c r="I138" s="7" t="s">
        <v>8</v>
      </c>
      <c r="J138" s="7" t="s">
        <v>7</v>
      </c>
      <c r="K138" s="7" t="s">
        <v>8</v>
      </c>
      <c r="L138" s="7" t="s">
        <v>7</v>
      </c>
      <c r="M138" s="7" t="s">
        <v>8</v>
      </c>
      <c r="N138" s="7" t="s">
        <v>8</v>
      </c>
      <c r="O138" s="7" t="s">
        <v>8</v>
      </c>
      <c r="P138" s="7" t="s">
        <v>7</v>
      </c>
      <c r="Q138" s="7" t="s">
        <v>8</v>
      </c>
      <c r="R138" s="7" t="s">
        <v>8</v>
      </c>
      <c r="T138" s="7" t="s">
        <v>8</v>
      </c>
      <c r="V138" s="7" t="s">
        <v>7</v>
      </c>
      <c r="W138" s="7" t="s">
        <v>7</v>
      </c>
      <c r="X138" s="7" t="s">
        <v>7</v>
      </c>
      <c r="Y138" s="7" t="s">
        <v>8</v>
      </c>
      <c r="Z138" s="7" t="s">
        <v>8</v>
      </c>
      <c r="AA138" s="7" t="s">
        <v>7</v>
      </c>
      <c r="AB138" s="7" t="s">
        <v>8</v>
      </c>
      <c r="AD138" s="7">
        <f t="shared" si="21"/>
        <v>12</v>
      </c>
      <c r="AE138" s="7">
        <f t="shared" si="22"/>
        <v>10</v>
      </c>
      <c r="AF138" s="7">
        <f t="shared" si="23"/>
        <v>2</v>
      </c>
      <c r="AG138" s="7">
        <f t="shared" si="24"/>
        <v>22</v>
      </c>
      <c r="AH138" s="12">
        <f t="shared" si="25"/>
        <v>54.545454545454547</v>
      </c>
      <c r="AI138" s="127" t="str">
        <f t="shared" si="26"/>
        <v>No</v>
      </c>
      <c r="AJ138" s="7" t="str">
        <f t="shared" si="27"/>
        <v>Yes</v>
      </c>
      <c r="AK138" s="7" t="str">
        <f t="shared" si="28"/>
        <v>No</v>
      </c>
      <c r="AM138" s="42" t="s">
        <v>268</v>
      </c>
      <c r="AN138" s="94">
        <v>60</v>
      </c>
      <c r="AO138" s="114" t="s">
        <v>6</v>
      </c>
      <c r="AP138" s="36">
        <v>36.666666666666664</v>
      </c>
      <c r="AQ138" s="101"/>
      <c r="AR138" s="116"/>
      <c r="AS138" s="36" t="s">
        <v>254</v>
      </c>
      <c r="AT138" s="125">
        <f>IF(AN138&gt;0,AN138,AQ138)</f>
        <v>60</v>
      </c>
      <c r="AU138" s="31">
        <f>IF(AP138&gt;0,AP138,AS138)</f>
        <v>36.666666666666664</v>
      </c>
      <c r="AV138" s="7" t="str">
        <f>IF(AU138&gt;=$AU$243,"H","L")</f>
        <v>L</v>
      </c>
      <c r="AW138" s="7" t="s">
        <v>255</v>
      </c>
      <c r="AX138" s="7" t="str">
        <f t="shared" si="29"/>
        <v>non-BHN</v>
      </c>
    </row>
    <row r="139" spans="1:50">
      <c r="A139" s="59">
        <v>133</v>
      </c>
      <c r="B139" s="28" t="s">
        <v>141</v>
      </c>
      <c r="C139" s="70">
        <v>4.0630136986301366</v>
      </c>
      <c r="D139" s="75" t="s">
        <v>10</v>
      </c>
      <c r="E139" s="7" t="s">
        <v>7</v>
      </c>
      <c r="F139" s="7" t="s">
        <v>8</v>
      </c>
      <c r="G139" s="7" t="s">
        <v>8</v>
      </c>
      <c r="H139" s="7" t="s">
        <v>8</v>
      </c>
      <c r="I139" s="7" t="s">
        <v>8</v>
      </c>
      <c r="J139" s="7" t="s">
        <v>7</v>
      </c>
      <c r="K139" s="7" t="s">
        <v>8</v>
      </c>
      <c r="L139" s="7" t="s">
        <v>8</v>
      </c>
      <c r="M139" s="7" t="s">
        <v>7</v>
      </c>
      <c r="N139" s="7" t="s">
        <v>8</v>
      </c>
      <c r="O139" s="7" t="s">
        <v>8</v>
      </c>
      <c r="P139" s="7" t="s">
        <v>7</v>
      </c>
      <c r="Q139" s="7" t="s">
        <v>7</v>
      </c>
      <c r="R139" s="7" t="s">
        <v>8</v>
      </c>
      <c r="S139" s="7" t="s">
        <v>7</v>
      </c>
      <c r="T139" s="7" t="s">
        <v>8</v>
      </c>
      <c r="V139" s="7" t="s">
        <v>7</v>
      </c>
      <c r="W139" s="7" t="s">
        <v>8</v>
      </c>
      <c r="X139" s="7" t="s">
        <v>7</v>
      </c>
      <c r="Z139" s="7" t="s">
        <v>8</v>
      </c>
      <c r="AA139" s="7" t="s">
        <v>8</v>
      </c>
      <c r="AB139" s="7" t="s">
        <v>7</v>
      </c>
      <c r="AD139" s="7">
        <f t="shared" si="21"/>
        <v>13</v>
      </c>
      <c r="AE139" s="7">
        <f t="shared" si="22"/>
        <v>9</v>
      </c>
      <c r="AF139" s="7">
        <f t="shared" si="23"/>
        <v>2</v>
      </c>
      <c r="AG139" s="7">
        <f t="shared" si="24"/>
        <v>22</v>
      </c>
      <c r="AH139" s="12">
        <f t="shared" si="25"/>
        <v>59.090909090909093</v>
      </c>
      <c r="AI139" s="127" t="str">
        <f t="shared" si="26"/>
        <v>Yes</v>
      </c>
      <c r="AJ139" s="7" t="str">
        <f t="shared" si="27"/>
        <v>No</v>
      </c>
      <c r="AK139" s="7" t="str">
        <f t="shared" si="28"/>
        <v>No</v>
      </c>
      <c r="AM139" s="43"/>
      <c r="AN139" s="93"/>
      <c r="AO139" s="95"/>
      <c r="AP139" s="36"/>
      <c r="AQ139" s="101"/>
      <c r="AR139" s="39"/>
      <c r="AS139" s="36" t="s">
        <v>254</v>
      </c>
      <c r="AT139" s="36"/>
      <c r="AU139" s="31"/>
      <c r="AW139" s="7" t="s">
        <v>255</v>
      </c>
      <c r="AX139" s="7" t="str">
        <f t="shared" si="29"/>
        <v>non-BHN</v>
      </c>
    </row>
    <row r="140" spans="1:50">
      <c r="A140" s="59">
        <v>134</v>
      </c>
      <c r="B140" s="28" t="s">
        <v>142</v>
      </c>
      <c r="C140" s="70">
        <v>4.2273972602739729</v>
      </c>
      <c r="D140" s="75" t="s">
        <v>6</v>
      </c>
      <c r="E140" s="7" t="s">
        <v>8</v>
      </c>
      <c r="F140" s="7" t="s">
        <v>8</v>
      </c>
      <c r="G140" s="7" t="s">
        <v>7</v>
      </c>
      <c r="H140" s="7" t="s">
        <v>8</v>
      </c>
      <c r="I140" s="7" t="s">
        <v>7</v>
      </c>
      <c r="K140" s="7" t="s">
        <v>7</v>
      </c>
      <c r="L140" s="7" t="s">
        <v>8</v>
      </c>
      <c r="M140" s="7" t="s">
        <v>8</v>
      </c>
      <c r="N140" s="7" t="s">
        <v>8</v>
      </c>
      <c r="O140" s="7" t="s">
        <v>8</v>
      </c>
      <c r="P140" s="7" t="s">
        <v>7</v>
      </c>
      <c r="Q140" s="7" t="s">
        <v>8</v>
      </c>
      <c r="R140" s="7" t="s">
        <v>7</v>
      </c>
      <c r="T140" s="7" t="s">
        <v>8</v>
      </c>
      <c r="V140" s="7" t="s">
        <v>8</v>
      </c>
      <c r="W140" s="7" t="s">
        <v>8</v>
      </c>
      <c r="X140" s="7" t="s">
        <v>7</v>
      </c>
      <c r="Y140" s="7" t="s">
        <v>8</v>
      </c>
      <c r="Z140" s="7" t="s">
        <v>8</v>
      </c>
      <c r="AA140" s="7" t="s">
        <v>8</v>
      </c>
      <c r="AB140" s="7" t="s">
        <v>8</v>
      </c>
      <c r="AD140" s="7">
        <f t="shared" si="21"/>
        <v>15</v>
      </c>
      <c r="AE140" s="7">
        <f t="shared" si="22"/>
        <v>6</v>
      </c>
      <c r="AF140" s="7">
        <f t="shared" si="23"/>
        <v>3</v>
      </c>
      <c r="AG140" s="7">
        <f t="shared" si="24"/>
        <v>21</v>
      </c>
      <c r="AH140" s="12">
        <f t="shared" si="25"/>
        <v>71.428571428571431</v>
      </c>
      <c r="AI140" s="127" t="str">
        <f t="shared" si="26"/>
        <v>Yes</v>
      </c>
      <c r="AJ140" s="7" t="str">
        <f t="shared" si="27"/>
        <v>No</v>
      </c>
      <c r="AK140" s="7" t="str">
        <f t="shared" si="28"/>
        <v>No</v>
      </c>
      <c r="AM140" s="42" t="s">
        <v>268</v>
      </c>
      <c r="AN140" s="94">
        <v>52</v>
      </c>
      <c r="AO140" s="114" t="s">
        <v>6</v>
      </c>
      <c r="AP140" s="36">
        <v>44.230769230769226</v>
      </c>
      <c r="AQ140" s="101"/>
      <c r="AR140" s="116"/>
      <c r="AS140" s="36" t="s">
        <v>254</v>
      </c>
      <c r="AT140" s="125">
        <f>IF(AN140&gt;0,AN140,AQ140)</f>
        <v>52</v>
      </c>
      <c r="AU140" s="31">
        <f>IF(AP140&gt;0,AP140,AS140)</f>
        <v>44.230769230769226</v>
      </c>
      <c r="AV140" s="7" t="str">
        <f>IF(AU140&gt;=$AU$243,"H","L")</f>
        <v>H</v>
      </c>
      <c r="AW140" s="7" t="s">
        <v>310</v>
      </c>
      <c r="AX140" s="7" t="str">
        <f t="shared" si="29"/>
        <v>BHN</v>
      </c>
    </row>
    <row r="141" spans="1:50">
      <c r="A141" s="59">
        <v>135</v>
      </c>
      <c r="B141" s="28" t="s">
        <v>143</v>
      </c>
      <c r="C141" s="70">
        <v>16.624657534246577</v>
      </c>
      <c r="D141" s="75" t="s">
        <v>10</v>
      </c>
      <c r="E141" s="7" t="s">
        <v>7</v>
      </c>
      <c r="F141" s="7" t="s">
        <v>7</v>
      </c>
      <c r="G141" s="7" t="s">
        <v>7</v>
      </c>
      <c r="H141" s="7" t="s">
        <v>7</v>
      </c>
      <c r="L141" s="7" t="s">
        <v>7</v>
      </c>
      <c r="M141" s="7" t="s">
        <v>7</v>
      </c>
      <c r="N141" s="7" t="s">
        <v>8</v>
      </c>
      <c r="O141" s="7" t="s">
        <v>7</v>
      </c>
      <c r="P141" s="7" t="s">
        <v>7</v>
      </c>
      <c r="Q141" s="7" t="s">
        <v>7</v>
      </c>
      <c r="R141" s="7" t="s">
        <v>8</v>
      </c>
      <c r="S141" s="7" t="s">
        <v>8</v>
      </c>
      <c r="T141" s="7" t="s">
        <v>7</v>
      </c>
      <c r="V141" s="7" t="s">
        <v>7</v>
      </c>
      <c r="W141" s="7" t="s">
        <v>7</v>
      </c>
      <c r="X141" s="7" t="s">
        <v>7</v>
      </c>
      <c r="Y141" s="7" t="s">
        <v>8</v>
      </c>
      <c r="Z141" s="7" t="s">
        <v>8</v>
      </c>
      <c r="AA141" s="7" t="s">
        <v>7</v>
      </c>
      <c r="AB141" s="7" t="s">
        <v>8</v>
      </c>
      <c r="AD141" s="7">
        <f t="shared" si="21"/>
        <v>6</v>
      </c>
      <c r="AE141" s="7">
        <f t="shared" si="22"/>
        <v>14</v>
      </c>
      <c r="AF141" s="7">
        <f t="shared" si="23"/>
        <v>4</v>
      </c>
      <c r="AG141" s="7">
        <f t="shared" si="24"/>
        <v>20</v>
      </c>
      <c r="AH141" s="12">
        <f t="shared" si="25"/>
        <v>30</v>
      </c>
      <c r="AI141" s="127" t="str">
        <f t="shared" si="26"/>
        <v>No</v>
      </c>
      <c r="AJ141" s="7" t="str">
        <f t="shared" si="27"/>
        <v>Yes</v>
      </c>
      <c r="AK141" s="7" t="str">
        <f t="shared" si="28"/>
        <v>No</v>
      </c>
      <c r="AM141" s="43"/>
      <c r="AN141" s="93"/>
      <c r="AO141" s="95"/>
      <c r="AP141" s="36"/>
      <c r="AQ141" s="101"/>
      <c r="AR141" s="39"/>
      <c r="AS141" s="36" t="s">
        <v>254</v>
      </c>
      <c r="AT141" s="36"/>
      <c r="AU141" s="31"/>
      <c r="AW141" s="7" t="s">
        <v>309</v>
      </c>
      <c r="AX141" s="7" t="str">
        <f t="shared" si="29"/>
        <v>non-BHN</v>
      </c>
    </row>
    <row r="142" spans="1:50">
      <c r="A142" s="59">
        <v>136</v>
      </c>
      <c r="B142" s="28" t="s">
        <v>144</v>
      </c>
      <c r="C142" s="70">
        <v>12.016438356164384</v>
      </c>
      <c r="D142" s="75" t="s">
        <v>6</v>
      </c>
      <c r="E142" s="7" t="s">
        <v>8</v>
      </c>
      <c r="F142" s="7" t="s">
        <v>8</v>
      </c>
      <c r="G142" s="7" t="s">
        <v>8</v>
      </c>
      <c r="H142" s="7" t="s">
        <v>8</v>
      </c>
      <c r="I142" s="7" t="s">
        <v>8</v>
      </c>
      <c r="J142" s="7" t="s">
        <v>8</v>
      </c>
      <c r="K142" s="7" t="s">
        <v>8</v>
      </c>
      <c r="L142" s="7" t="s">
        <v>254</v>
      </c>
      <c r="M142" s="7" t="s">
        <v>7</v>
      </c>
      <c r="N142" s="7" t="s">
        <v>8</v>
      </c>
      <c r="O142" s="7" t="s">
        <v>8</v>
      </c>
      <c r="P142" s="7" t="s">
        <v>8</v>
      </c>
      <c r="Q142" s="7" t="s">
        <v>8</v>
      </c>
      <c r="R142" s="7" t="s">
        <v>8</v>
      </c>
      <c r="T142" s="7" t="s">
        <v>8</v>
      </c>
      <c r="V142" s="7" t="s">
        <v>8</v>
      </c>
      <c r="W142" s="7" t="s">
        <v>8</v>
      </c>
      <c r="X142" s="7" t="s">
        <v>8</v>
      </c>
      <c r="Y142" s="7" t="s">
        <v>7</v>
      </c>
      <c r="Z142" s="7" t="s">
        <v>8</v>
      </c>
      <c r="AA142" s="7" t="s">
        <v>8</v>
      </c>
      <c r="AB142" s="7" t="s">
        <v>8</v>
      </c>
      <c r="AD142" s="7">
        <f t="shared" si="21"/>
        <v>19</v>
      </c>
      <c r="AE142" s="7">
        <f t="shared" si="22"/>
        <v>2</v>
      </c>
      <c r="AF142" s="7">
        <f t="shared" si="23"/>
        <v>3</v>
      </c>
      <c r="AG142" s="7">
        <f t="shared" si="24"/>
        <v>21</v>
      </c>
      <c r="AH142" s="12">
        <f t="shared" si="25"/>
        <v>90.476190476190482</v>
      </c>
      <c r="AI142" s="127" t="str">
        <f t="shared" si="26"/>
        <v>Yes</v>
      </c>
      <c r="AJ142" s="7" t="str">
        <f t="shared" si="27"/>
        <v>No</v>
      </c>
      <c r="AK142" s="7" t="str">
        <f t="shared" si="28"/>
        <v>No</v>
      </c>
      <c r="AM142" s="43"/>
      <c r="AN142" s="93"/>
      <c r="AO142" s="95"/>
      <c r="AP142" s="36"/>
      <c r="AQ142" s="101"/>
      <c r="AR142" s="39"/>
      <c r="AS142" s="36" t="s">
        <v>254</v>
      </c>
      <c r="AT142" s="36"/>
      <c r="AU142" s="31"/>
      <c r="AW142" s="7" t="s">
        <v>310</v>
      </c>
      <c r="AX142" s="7" t="str">
        <f t="shared" si="29"/>
        <v>BHN</v>
      </c>
    </row>
    <row r="143" spans="1:50" s="11" customFormat="1">
      <c r="A143" s="130">
        <v>137</v>
      </c>
      <c r="B143" s="148" t="s">
        <v>145</v>
      </c>
      <c r="C143" s="149">
        <v>5.0575342465753428</v>
      </c>
      <c r="D143" s="150" t="s">
        <v>6</v>
      </c>
      <c r="E143" s="134" t="s">
        <v>8</v>
      </c>
      <c r="F143" s="134" t="s">
        <v>7</v>
      </c>
      <c r="G143" s="134" t="s">
        <v>7</v>
      </c>
      <c r="H143" s="134" t="s">
        <v>7</v>
      </c>
      <c r="I143" s="134"/>
      <c r="J143" s="134"/>
      <c r="K143" s="134"/>
      <c r="L143" s="134" t="s">
        <v>254</v>
      </c>
      <c r="M143" s="134"/>
      <c r="N143" s="134" t="s">
        <v>8</v>
      </c>
      <c r="O143" s="134" t="s">
        <v>8</v>
      </c>
      <c r="P143" s="134" t="s">
        <v>8</v>
      </c>
      <c r="Q143" s="134" t="s">
        <v>7</v>
      </c>
      <c r="R143" s="134" t="s">
        <v>7</v>
      </c>
      <c r="S143" s="134" t="s">
        <v>7</v>
      </c>
      <c r="T143" s="134" t="s">
        <v>8</v>
      </c>
      <c r="U143" s="134"/>
      <c r="V143" s="134"/>
      <c r="W143" s="134"/>
      <c r="X143" s="134"/>
      <c r="Y143" s="134" t="s">
        <v>8</v>
      </c>
      <c r="Z143" s="134" t="s">
        <v>8</v>
      </c>
      <c r="AA143" s="134" t="s">
        <v>7</v>
      </c>
      <c r="AB143" s="134" t="s">
        <v>7</v>
      </c>
      <c r="AC143" s="134"/>
      <c r="AD143" s="134">
        <f t="shared" si="21"/>
        <v>7</v>
      </c>
      <c r="AE143" s="134">
        <f t="shared" si="22"/>
        <v>8</v>
      </c>
      <c r="AF143" s="134">
        <f t="shared" si="23"/>
        <v>9</v>
      </c>
      <c r="AG143" s="134">
        <f t="shared" si="24"/>
        <v>15</v>
      </c>
      <c r="AH143" s="135">
        <f t="shared" si="25"/>
        <v>46.666666666666664</v>
      </c>
      <c r="AI143" s="136" t="str">
        <f t="shared" si="26"/>
        <v/>
      </c>
      <c r="AJ143" s="134" t="str">
        <f t="shared" si="27"/>
        <v/>
      </c>
      <c r="AK143" s="134" t="str">
        <f t="shared" si="28"/>
        <v/>
      </c>
      <c r="AL143" s="134"/>
      <c r="AM143" s="154"/>
      <c r="AN143" s="138"/>
      <c r="AO143" s="139"/>
      <c r="AP143" s="143"/>
      <c r="AQ143" s="141"/>
      <c r="AR143" s="137"/>
      <c r="AS143" s="143" t="s">
        <v>254</v>
      </c>
      <c r="AT143" s="143"/>
      <c r="AU143" s="142"/>
      <c r="AV143" s="134"/>
      <c r="AW143" s="134" t="s">
        <v>302</v>
      </c>
      <c r="AX143" s="134" t="str">
        <f t="shared" si="29"/>
        <v>1 Yes 1 No</v>
      </c>
    </row>
    <row r="144" spans="1:50" s="11" customFormat="1">
      <c r="A144" s="130">
        <v>138</v>
      </c>
      <c r="B144" s="148" t="s">
        <v>146</v>
      </c>
      <c r="C144" s="149">
        <v>4.7178082191780826</v>
      </c>
      <c r="D144" s="150" t="s">
        <v>6</v>
      </c>
      <c r="E144" s="134"/>
      <c r="F144" s="134"/>
      <c r="G144" s="134" t="s">
        <v>8</v>
      </c>
      <c r="H144" s="134" t="s">
        <v>7</v>
      </c>
      <c r="I144" s="134" t="s">
        <v>8</v>
      </c>
      <c r="J144" s="134" t="s">
        <v>7</v>
      </c>
      <c r="K144" s="134" t="s">
        <v>7</v>
      </c>
      <c r="L144" s="134" t="s">
        <v>7</v>
      </c>
      <c r="M144" s="134"/>
      <c r="N144" s="134" t="s">
        <v>8</v>
      </c>
      <c r="O144" s="134" t="s">
        <v>8</v>
      </c>
      <c r="P144" s="134" t="s">
        <v>7</v>
      </c>
      <c r="Q144" s="134" t="s">
        <v>7</v>
      </c>
      <c r="R144" s="134" t="s">
        <v>8</v>
      </c>
      <c r="S144" s="134" t="s">
        <v>7</v>
      </c>
      <c r="T144" s="134" t="s">
        <v>8</v>
      </c>
      <c r="U144" s="134"/>
      <c r="V144" s="134"/>
      <c r="W144" s="134"/>
      <c r="X144" s="134"/>
      <c r="Y144" s="134" t="s">
        <v>8</v>
      </c>
      <c r="Z144" s="134" t="s">
        <v>8</v>
      </c>
      <c r="AA144" s="134"/>
      <c r="AB144" s="134"/>
      <c r="AC144" s="134"/>
      <c r="AD144" s="134">
        <f t="shared" si="21"/>
        <v>8</v>
      </c>
      <c r="AE144" s="134">
        <f t="shared" si="22"/>
        <v>7</v>
      </c>
      <c r="AF144" s="134">
        <f t="shared" si="23"/>
        <v>9</v>
      </c>
      <c r="AG144" s="134">
        <f t="shared" si="24"/>
        <v>15</v>
      </c>
      <c r="AH144" s="135">
        <f t="shared" si="25"/>
        <v>53.333333333333336</v>
      </c>
      <c r="AI144" s="136" t="str">
        <f t="shared" si="26"/>
        <v/>
      </c>
      <c r="AJ144" s="134" t="str">
        <f t="shared" si="27"/>
        <v/>
      </c>
      <c r="AK144" s="134" t="str">
        <f t="shared" si="28"/>
        <v/>
      </c>
      <c r="AL144" s="134"/>
      <c r="AM144" s="145" t="s">
        <v>268</v>
      </c>
      <c r="AN144" s="151">
        <v>62</v>
      </c>
      <c r="AO144" s="152" t="s">
        <v>6</v>
      </c>
      <c r="AP144" s="143">
        <v>38.70967741935484</v>
      </c>
      <c r="AQ144" s="141"/>
      <c r="AR144" s="147"/>
      <c r="AS144" s="143" t="s">
        <v>254</v>
      </c>
      <c r="AT144" s="153">
        <f>IF(AN144&gt;0,AN144,AQ144)</f>
        <v>62</v>
      </c>
      <c r="AU144" s="142">
        <f>IF(AP144&gt;0,AP144,AS144)</f>
        <v>38.70967741935484</v>
      </c>
      <c r="AV144" s="134" t="str">
        <f>IF(AU144&gt;=$AU$243,"H","L")</f>
        <v>L</v>
      </c>
      <c r="AW144" s="134" t="s">
        <v>303</v>
      </c>
      <c r="AX144" s="134" t="str">
        <f t="shared" si="29"/>
        <v>NA</v>
      </c>
    </row>
    <row r="145" spans="1:50">
      <c r="A145" s="59">
        <v>139</v>
      </c>
      <c r="B145" s="28" t="s">
        <v>147</v>
      </c>
      <c r="C145" s="70">
        <v>4.0575342465753428</v>
      </c>
      <c r="D145" s="75" t="s">
        <v>6</v>
      </c>
      <c r="E145" s="7" t="s">
        <v>8</v>
      </c>
      <c r="F145" s="7" t="s">
        <v>8</v>
      </c>
      <c r="G145" s="7" t="s">
        <v>7</v>
      </c>
      <c r="H145" s="7" t="s">
        <v>7</v>
      </c>
      <c r="I145" s="7" t="s">
        <v>8</v>
      </c>
      <c r="J145" s="7" t="s">
        <v>7</v>
      </c>
      <c r="L145" s="7" t="s">
        <v>8</v>
      </c>
      <c r="M145" s="7" t="s">
        <v>7</v>
      </c>
      <c r="N145" s="7" t="s">
        <v>7</v>
      </c>
      <c r="O145" s="7" t="s">
        <v>7</v>
      </c>
      <c r="Q145" s="7" t="s">
        <v>8</v>
      </c>
      <c r="R145" s="7" t="s">
        <v>8</v>
      </c>
      <c r="S145" s="7" t="s">
        <v>8</v>
      </c>
      <c r="T145" s="7" t="s">
        <v>8</v>
      </c>
      <c r="V145" s="7" t="s">
        <v>7</v>
      </c>
      <c r="W145" s="7" t="s">
        <v>7</v>
      </c>
      <c r="X145" s="7" t="s">
        <v>7</v>
      </c>
      <c r="Y145" s="7" t="s">
        <v>7</v>
      </c>
      <c r="Z145" s="7" t="s">
        <v>8</v>
      </c>
      <c r="AA145" s="7" t="s">
        <v>7</v>
      </c>
      <c r="AB145" s="7" t="s">
        <v>8</v>
      </c>
      <c r="AD145" s="7">
        <f t="shared" si="21"/>
        <v>10</v>
      </c>
      <c r="AE145" s="7">
        <f t="shared" si="22"/>
        <v>11</v>
      </c>
      <c r="AF145" s="7">
        <f t="shared" si="23"/>
        <v>3</v>
      </c>
      <c r="AG145" s="7">
        <f t="shared" si="24"/>
        <v>21</v>
      </c>
      <c r="AH145" s="12">
        <f t="shared" si="25"/>
        <v>47.61904761904762</v>
      </c>
      <c r="AI145" s="127" t="str">
        <f t="shared" si="26"/>
        <v>No</v>
      </c>
      <c r="AJ145" s="7" t="str">
        <f t="shared" si="27"/>
        <v>Yes</v>
      </c>
      <c r="AK145" s="7" t="str">
        <f t="shared" si="28"/>
        <v>No</v>
      </c>
      <c r="AM145" s="43"/>
      <c r="AN145" s="93"/>
      <c r="AO145" s="95"/>
      <c r="AP145" s="36"/>
      <c r="AQ145" s="101"/>
      <c r="AR145" s="39"/>
      <c r="AS145" s="36" t="s">
        <v>254</v>
      </c>
      <c r="AT145" s="36"/>
      <c r="AU145" s="31"/>
      <c r="AW145" s="7" t="s">
        <v>255</v>
      </c>
      <c r="AX145" s="7" t="str">
        <f t="shared" si="29"/>
        <v>non-BHN</v>
      </c>
    </row>
    <row r="146" spans="1:50">
      <c r="A146" s="59">
        <v>140</v>
      </c>
      <c r="B146" s="28" t="s">
        <v>148</v>
      </c>
      <c r="C146" s="70">
        <v>11.624657534246575</v>
      </c>
      <c r="D146" s="75" t="s">
        <v>6</v>
      </c>
      <c r="E146" s="7" t="s">
        <v>8</v>
      </c>
      <c r="F146" s="7" t="s">
        <v>8</v>
      </c>
      <c r="G146" s="7" t="s">
        <v>7</v>
      </c>
      <c r="H146" s="7" t="s">
        <v>8</v>
      </c>
      <c r="J146" s="7" t="s">
        <v>8</v>
      </c>
      <c r="L146" s="7" t="s">
        <v>8</v>
      </c>
      <c r="M146" s="7" t="s">
        <v>7</v>
      </c>
      <c r="N146" s="7" t="s">
        <v>8</v>
      </c>
      <c r="O146" s="7" t="s">
        <v>8</v>
      </c>
      <c r="P146" s="7" t="s">
        <v>7</v>
      </c>
      <c r="Q146" s="7" t="s">
        <v>8</v>
      </c>
      <c r="R146" s="7" t="s">
        <v>8</v>
      </c>
      <c r="S146" s="7" t="s">
        <v>8</v>
      </c>
      <c r="T146" s="7" t="s">
        <v>8</v>
      </c>
      <c r="V146" s="7" t="s">
        <v>7</v>
      </c>
      <c r="X146" s="7" t="s">
        <v>8</v>
      </c>
      <c r="Y146" s="7" t="s">
        <v>8</v>
      </c>
      <c r="Z146" s="7" t="s">
        <v>8</v>
      </c>
      <c r="AA146" s="7" t="s">
        <v>8</v>
      </c>
      <c r="AB146" s="7" t="s">
        <v>8</v>
      </c>
      <c r="AD146" s="7">
        <f t="shared" si="21"/>
        <v>16</v>
      </c>
      <c r="AE146" s="7">
        <f t="shared" si="22"/>
        <v>4</v>
      </c>
      <c r="AF146" s="7">
        <f t="shared" si="23"/>
        <v>4</v>
      </c>
      <c r="AG146" s="7">
        <f t="shared" si="24"/>
        <v>20</v>
      </c>
      <c r="AH146" s="12">
        <f t="shared" si="25"/>
        <v>80</v>
      </c>
      <c r="AI146" s="127" t="str">
        <f t="shared" si="26"/>
        <v>Yes</v>
      </c>
      <c r="AJ146" s="7" t="str">
        <f t="shared" si="27"/>
        <v>No</v>
      </c>
      <c r="AK146" s="7" t="str">
        <f t="shared" si="28"/>
        <v>No</v>
      </c>
      <c r="AM146" s="43"/>
      <c r="AN146" s="93"/>
      <c r="AO146" s="95"/>
      <c r="AP146" s="36"/>
      <c r="AQ146" s="101"/>
      <c r="AR146" s="39"/>
      <c r="AS146" s="36" t="s">
        <v>254</v>
      </c>
      <c r="AT146" s="36"/>
      <c r="AU146" s="31"/>
      <c r="AW146" s="7" t="s">
        <v>256</v>
      </c>
      <c r="AX146" s="7" t="str">
        <f t="shared" si="29"/>
        <v>2 Yes 1 No</v>
      </c>
    </row>
    <row r="147" spans="1:50">
      <c r="A147" s="59">
        <v>141</v>
      </c>
      <c r="B147" s="28" t="s">
        <v>149</v>
      </c>
      <c r="C147" s="70">
        <v>7.8219178082191778</v>
      </c>
      <c r="D147" s="75" t="s">
        <v>6</v>
      </c>
      <c r="E147" s="7" t="s">
        <v>8</v>
      </c>
      <c r="F147" s="7" t="s">
        <v>7</v>
      </c>
      <c r="G147" s="7" t="s">
        <v>7</v>
      </c>
      <c r="H147" s="7" t="s">
        <v>7</v>
      </c>
      <c r="L147" s="7" t="s">
        <v>254</v>
      </c>
      <c r="M147" s="7" t="s">
        <v>7</v>
      </c>
      <c r="N147" s="7" t="s">
        <v>8</v>
      </c>
      <c r="O147" s="7" t="s">
        <v>8</v>
      </c>
      <c r="P147" s="7" t="s">
        <v>7</v>
      </c>
      <c r="Q147" s="7" t="s">
        <v>7</v>
      </c>
      <c r="R147" s="7" t="s">
        <v>8</v>
      </c>
      <c r="T147" s="7" t="s">
        <v>8</v>
      </c>
      <c r="U147" s="7" t="s">
        <v>7</v>
      </c>
      <c r="V147" s="7" t="s">
        <v>8</v>
      </c>
      <c r="W147" s="7" t="s">
        <v>8</v>
      </c>
      <c r="X147" s="7" t="s">
        <v>8</v>
      </c>
      <c r="Y147" s="7" t="s">
        <v>8</v>
      </c>
      <c r="Z147" s="7" t="s">
        <v>8</v>
      </c>
      <c r="AA147" s="7" t="s">
        <v>8</v>
      </c>
      <c r="AB147" s="7" t="s">
        <v>8</v>
      </c>
      <c r="AD147" s="7">
        <f t="shared" si="21"/>
        <v>12</v>
      </c>
      <c r="AE147" s="7">
        <f t="shared" si="22"/>
        <v>7</v>
      </c>
      <c r="AF147" s="7">
        <f t="shared" si="23"/>
        <v>5</v>
      </c>
      <c r="AG147" s="7">
        <f t="shared" si="24"/>
        <v>19</v>
      </c>
      <c r="AH147" s="12">
        <f t="shared" si="25"/>
        <v>63.157894736842103</v>
      </c>
      <c r="AI147" s="127" t="str">
        <f t="shared" si="26"/>
        <v>No</v>
      </c>
      <c r="AJ147" s="7" t="str">
        <f t="shared" si="27"/>
        <v>Yes</v>
      </c>
      <c r="AK147" s="7" t="str">
        <f t="shared" si="28"/>
        <v>No</v>
      </c>
      <c r="AM147" s="42" t="s">
        <v>267</v>
      </c>
      <c r="AN147" s="93"/>
      <c r="AO147" s="95"/>
      <c r="AP147" s="36"/>
      <c r="AQ147" s="107">
        <v>95</v>
      </c>
      <c r="AR147" s="40" t="s">
        <v>6</v>
      </c>
      <c r="AS147" s="36">
        <v>27.68176374117462</v>
      </c>
      <c r="AT147" s="125">
        <f>IF(AN147&gt;0,AN147,AQ147)</f>
        <v>95</v>
      </c>
      <c r="AU147" s="31">
        <f>IF(AP147&gt;0,AP147,AS147)</f>
        <v>27.68176374117462</v>
      </c>
      <c r="AV147" s="7" t="str">
        <f>IF(AU147&gt;=$AU$243,"H","L")</f>
        <v>L</v>
      </c>
      <c r="AW147" s="7" t="s">
        <v>310</v>
      </c>
      <c r="AX147" s="7" t="str">
        <f t="shared" si="29"/>
        <v>BHN</v>
      </c>
    </row>
    <row r="148" spans="1:50">
      <c r="A148" s="59">
        <v>142</v>
      </c>
      <c r="B148" s="28" t="s">
        <v>150</v>
      </c>
      <c r="C148" s="70">
        <v>3.2575342465753425</v>
      </c>
      <c r="D148" s="75" t="s">
        <v>6</v>
      </c>
      <c r="E148" s="7" t="s">
        <v>8</v>
      </c>
      <c r="F148" s="7" t="s">
        <v>8</v>
      </c>
      <c r="G148" s="7" t="s">
        <v>7</v>
      </c>
      <c r="H148" s="7" t="s">
        <v>7</v>
      </c>
      <c r="I148" s="7" t="s">
        <v>8</v>
      </c>
      <c r="K148" s="7" t="s">
        <v>8</v>
      </c>
      <c r="L148" s="7" t="s">
        <v>7</v>
      </c>
      <c r="M148" s="7" t="s">
        <v>8</v>
      </c>
      <c r="N148" s="7" t="s">
        <v>8</v>
      </c>
      <c r="O148" s="7" t="s">
        <v>8</v>
      </c>
      <c r="Q148" s="7" t="s">
        <v>7</v>
      </c>
      <c r="R148" s="7" t="s">
        <v>8</v>
      </c>
      <c r="S148" s="7" t="s">
        <v>8</v>
      </c>
      <c r="T148" s="7" t="s">
        <v>8</v>
      </c>
      <c r="U148" s="7" t="s">
        <v>7</v>
      </c>
      <c r="V148" s="7" t="s">
        <v>7</v>
      </c>
      <c r="X148" s="7" t="s">
        <v>8</v>
      </c>
      <c r="Y148" s="7" t="s">
        <v>7</v>
      </c>
      <c r="Z148" s="7" t="s">
        <v>8</v>
      </c>
      <c r="AB148" s="7" t="s">
        <v>8</v>
      </c>
      <c r="AD148" s="7">
        <f t="shared" si="21"/>
        <v>13</v>
      </c>
      <c r="AE148" s="7">
        <f t="shared" si="22"/>
        <v>7</v>
      </c>
      <c r="AF148" s="7">
        <f t="shared" si="23"/>
        <v>4</v>
      </c>
      <c r="AG148" s="7">
        <f t="shared" si="24"/>
        <v>20</v>
      </c>
      <c r="AH148" s="12">
        <f t="shared" si="25"/>
        <v>65</v>
      </c>
      <c r="AI148" s="127" t="str">
        <f t="shared" si="26"/>
        <v>Yes</v>
      </c>
      <c r="AJ148" s="7" t="str">
        <f t="shared" si="27"/>
        <v>No</v>
      </c>
      <c r="AK148" s="7" t="str">
        <f t="shared" si="28"/>
        <v>No</v>
      </c>
      <c r="AM148" s="42" t="s">
        <v>268</v>
      </c>
      <c r="AN148" s="94">
        <v>40</v>
      </c>
      <c r="AO148" s="114" t="s">
        <v>6</v>
      </c>
      <c r="AP148" s="36">
        <v>50</v>
      </c>
      <c r="AQ148" s="101"/>
      <c r="AR148" s="116"/>
      <c r="AS148" s="36" t="s">
        <v>254</v>
      </c>
      <c r="AT148" s="125">
        <f>IF(AN148&gt;0,AN148,AQ148)</f>
        <v>40</v>
      </c>
      <c r="AU148" s="31">
        <f>IF(AP148&gt;0,AP148,AS148)</f>
        <v>50</v>
      </c>
      <c r="AV148" s="7" t="str">
        <f>IF(AU148&gt;=$AU$243,"H","L")</f>
        <v>H</v>
      </c>
      <c r="AW148" s="7" t="s">
        <v>302</v>
      </c>
      <c r="AX148" s="7" t="str">
        <f t="shared" si="29"/>
        <v>1 Yes 1 No</v>
      </c>
    </row>
    <row r="149" spans="1:50">
      <c r="A149" s="59">
        <v>143</v>
      </c>
      <c r="B149" s="28" t="s">
        <v>151</v>
      </c>
      <c r="C149" s="70">
        <v>8.0109589041095894</v>
      </c>
      <c r="D149" s="75" t="s">
        <v>6</v>
      </c>
      <c r="E149" s="7" t="s">
        <v>7</v>
      </c>
      <c r="F149" s="7" t="s">
        <v>8</v>
      </c>
      <c r="G149" s="7" t="s">
        <v>7</v>
      </c>
      <c r="H149" s="7" t="s">
        <v>7</v>
      </c>
      <c r="I149" s="7" t="s">
        <v>8</v>
      </c>
      <c r="J149" s="7" t="s">
        <v>8</v>
      </c>
      <c r="K149" s="7" t="s">
        <v>8</v>
      </c>
      <c r="L149" s="7" t="s">
        <v>7</v>
      </c>
      <c r="M149" s="7" t="s">
        <v>7</v>
      </c>
      <c r="N149" s="7" t="s">
        <v>8</v>
      </c>
      <c r="O149" s="7" t="s">
        <v>7</v>
      </c>
      <c r="P149" s="7" t="s">
        <v>7</v>
      </c>
      <c r="Q149" s="7" t="s">
        <v>7</v>
      </c>
      <c r="R149" s="7" t="s">
        <v>8</v>
      </c>
      <c r="S149" s="7" t="s">
        <v>8</v>
      </c>
      <c r="V149" s="7" t="s">
        <v>8</v>
      </c>
      <c r="W149" s="7" t="s">
        <v>8</v>
      </c>
      <c r="X149" s="7" t="s">
        <v>8</v>
      </c>
      <c r="Y149" s="7" t="s">
        <v>8</v>
      </c>
      <c r="AB149" s="7" t="s">
        <v>8</v>
      </c>
      <c r="AD149" s="7">
        <f t="shared" si="21"/>
        <v>12</v>
      </c>
      <c r="AE149" s="7">
        <f t="shared" si="22"/>
        <v>8</v>
      </c>
      <c r="AF149" s="7">
        <f t="shared" si="23"/>
        <v>4</v>
      </c>
      <c r="AG149" s="7">
        <f t="shared" si="24"/>
        <v>20</v>
      </c>
      <c r="AH149" s="12">
        <f t="shared" si="25"/>
        <v>60</v>
      </c>
      <c r="AI149" s="127" t="str">
        <f t="shared" si="26"/>
        <v>No</v>
      </c>
      <c r="AJ149" s="7" t="str">
        <f t="shared" si="27"/>
        <v>Yes</v>
      </c>
      <c r="AK149" s="7" t="str">
        <f t="shared" si="28"/>
        <v>No</v>
      </c>
      <c r="AM149" s="43"/>
      <c r="AN149" s="93"/>
      <c r="AO149" s="95"/>
      <c r="AP149" s="36"/>
      <c r="AQ149" s="101"/>
      <c r="AR149" s="39"/>
      <c r="AS149" s="36" t="s">
        <v>254</v>
      </c>
      <c r="AT149" s="36"/>
      <c r="AU149" s="31"/>
      <c r="AW149" s="7" t="s">
        <v>302</v>
      </c>
      <c r="AX149" s="7" t="str">
        <f t="shared" si="29"/>
        <v>1 Yes 1 No</v>
      </c>
    </row>
    <row r="150" spans="1:50">
      <c r="A150" s="59">
        <v>144</v>
      </c>
      <c r="B150" s="28" t="s">
        <v>152</v>
      </c>
      <c r="C150" s="70">
        <v>6</v>
      </c>
      <c r="D150" s="75" t="s">
        <v>6</v>
      </c>
      <c r="E150" s="7" t="s">
        <v>8</v>
      </c>
      <c r="F150" s="7" t="s">
        <v>8</v>
      </c>
      <c r="G150" s="7" t="s">
        <v>8</v>
      </c>
      <c r="H150" s="7" t="s">
        <v>7</v>
      </c>
      <c r="I150" s="7" t="s">
        <v>8</v>
      </c>
      <c r="L150" s="7" t="s">
        <v>254</v>
      </c>
      <c r="M150" s="7" t="s">
        <v>7</v>
      </c>
      <c r="N150" s="7" t="s">
        <v>8</v>
      </c>
      <c r="O150" s="7" t="s">
        <v>8</v>
      </c>
      <c r="P150" s="7" t="s">
        <v>7</v>
      </c>
      <c r="Q150" s="7" t="s">
        <v>8</v>
      </c>
      <c r="R150" s="7" t="s">
        <v>8</v>
      </c>
      <c r="S150" s="7" t="s">
        <v>8</v>
      </c>
      <c r="T150" s="7" t="s">
        <v>8</v>
      </c>
      <c r="W150" s="7" t="s">
        <v>8</v>
      </c>
      <c r="X150" s="7" t="s">
        <v>8</v>
      </c>
      <c r="Y150" s="7" t="s">
        <v>7</v>
      </c>
      <c r="Z150" s="7" t="s">
        <v>8</v>
      </c>
      <c r="AB150" s="7" t="s">
        <v>7</v>
      </c>
      <c r="AD150" s="7">
        <f t="shared" si="21"/>
        <v>13</v>
      </c>
      <c r="AE150" s="7">
        <f t="shared" si="22"/>
        <v>5</v>
      </c>
      <c r="AF150" s="7">
        <f t="shared" si="23"/>
        <v>6</v>
      </c>
      <c r="AG150" s="7">
        <f t="shared" si="24"/>
        <v>18</v>
      </c>
      <c r="AH150" s="12">
        <f t="shared" si="25"/>
        <v>72.222222222222229</v>
      </c>
      <c r="AI150" s="127" t="str">
        <f t="shared" si="26"/>
        <v>Yes</v>
      </c>
      <c r="AJ150" s="7" t="str">
        <f t="shared" si="27"/>
        <v>No</v>
      </c>
      <c r="AK150" s="7" t="str">
        <f t="shared" si="28"/>
        <v>No</v>
      </c>
      <c r="AM150" s="42" t="s">
        <v>268</v>
      </c>
      <c r="AN150" s="94">
        <v>74</v>
      </c>
      <c r="AO150" s="114" t="s">
        <v>6</v>
      </c>
      <c r="AP150" s="36">
        <v>37.837837837837839</v>
      </c>
      <c r="AQ150" s="101"/>
      <c r="AR150" s="116"/>
      <c r="AS150" s="36" t="s">
        <v>254</v>
      </c>
      <c r="AT150" s="125">
        <f>IF(AN150&gt;0,AN150,AQ150)</f>
        <v>74</v>
      </c>
      <c r="AU150" s="31">
        <f>IF(AP150&gt;0,AP150,AS150)</f>
        <v>37.837837837837839</v>
      </c>
      <c r="AV150" s="7" t="str">
        <f>IF(AU150&gt;=$AU$243,"H","L")</f>
        <v>L</v>
      </c>
      <c r="AW150" s="7" t="s">
        <v>304</v>
      </c>
      <c r="AX150" s="7" t="str">
        <f t="shared" si="29"/>
        <v>1 Yes</v>
      </c>
    </row>
    <row r="151" spans="1:50" s="11" customFormat="1">
      <c r="A151" s="130">
        <v>145</v>
      </c>
      <c r="B151" s="148" t="s">
        <v>153</v>
      </c>
      <c r="C151" s="149">
        <v>7.3260273972602743</v>
      </c>
      <c r="D151" s="155" t="s">
        <v>6</v>
      </c>
      <c r="E151" s="134"/>
      <c r="F151" s="134" t="s">
        <v>8</v>
      </c>
      <c r="G151" s="134" t="s">
        <v>8</v>
      </c>
      <c r="H151" s="134" t="s">
        <v>8</v>
      </c>
      <c r="I151" s="134" t="s">
        <v>7</v>
      </c>
      <c r="J151" s="134" t="s">
        <v>8</v>
      </c>
      <c r="K151" s="134" t="s">
        <v>8</v>
      </c>
      <c r="L151" s="134" t="s">
        <v>7</v>
      </c>
      <c r="M151" s="134" t="s">
        <v>7</v>
      </c>
      <c r="N151" s="134" t="s">
        <v>8</v>
      </c>
      <c r="O151" s="134" t="s">
        <v>8</v>
      </c>
      <c r="P151" s="134" t="s">
        <v>7</v>
      </c>
      <c r="Q151" s="134"/>
      <c r="R151" s="134" t="s">
        <v>8</v>
      </c>
      <c r="S151" s="134"/>
      <c r="T151" s="134"/>
      <c r="U151" s="134"/>
      <c r="V151" s="134"/>
      <c r="W151" s="134" t="s">
        <v>8</v>
      </c>
      <c r="X151" s="134" t="s">
        <v>8</v>
      </c>
      <c r="Y151" s="134" t="s">
        <v>8</v>
      </c>
      <c r="Z151" s="134" t="s">
        <v>8</v>
      </c>
      <c r="AA151" s="134"/>
      <c r="AB151" s="134" t="s">
        <v>8</v>
      </c>
      <c r="AC151" s="134"/>
      <c r="AD151" s="134">
        <f t="shared" si="21"/>
        <v>13</v>
      </c>
      <c r="AE151" s="134">
        <f t="shared" si="22"/>
        <v>4</v>
      </c>
      <c r="AF151" s="134">
        <f t="shared" si="23"/>
        <v>7</v>
      </c>
      <c r="AG151" s="134">
        <f t="shared" si="24"/>
        <v>17</v>
      </c>
      <c r="AH151" s="135">
        <f t="shared" si="25"/>
        <v>76.470588235294116</v>
      </c>
      <c r="AI151" s="136" t="str">
        <f t="shared" si="26"/>
        <v/>
      </c>
      <c r="AJ151" s="134" t="str">
        <f t="shared" si="27"/>
        <v/>
      </c>
      <c r="AK151" s="134" t="str">
        <f t="shared" si="28"/>
        <v/>
      </c>
      <c r="AL151" s="134"/>
      <c r="AM151" s="145" t="s">
        <v>267</v>
      </c>
      <c r="AN151" s="138"/>
      <c r="AO151" s="139"/>
      <c r="AP151" s="143"/>
      <c r="AQ151" s="146">
        <v>97</v>
      </c>
      <c r="AR151" s="156" t="s">
        <v>6</v>
      </c>
      <c r="AS151" s="143">
        <v>24.223996943468816</v>
      </c>
      <c r="AT151" s="153">
        <f>IF(AN151&gt;0,AN151,AQ151)</f>
        <v>97</v>
      </c>
      <c r="AU151" s="142">
        <f>IF(AP151&gt;0,AP151,AS151)</f>
        <v>24.223996943468816</v>
      </c>
      <c r="AV151" s="134" t="str">
        <f>IF(AU151&gt;=$AU$243,"H","L")</f>
        <v>L</v>
      </c>
      <c r="AW151" s="134" t="s">
        <v>303</v>
      </c>
      <c r="AX151" s="134" t="str">
        <f t="shared" si="29"/>
        <v>NA</v>
      </c>
    </row>
    <row r="152" spans="1:50" s="11" customFormat="1">
      <c r="A152" s="130">
        <v>146</v>
      </c>
      <c r="B152" s="148" t="s">
        <v>154</v>
      </c>
      <c r="C152" s="149">
        <v>3.0383561643835617</v>
      </c>
      <c r="D152" s="150" t="s">
        <v>6</v>
      </c>
      <c r="E152" s="134"/>
      <c r="F152" s="134" t="s">
        <v>8</v>
      </c>
      <c r="G152" s="134" t="s">
        <v>7</v>
      </c>
      <c r="H152" s="134" t="s">
        <v>7</v>
      </c>
      <c r="I152" s="134"/>
      <c r="J152" s="134"/>
      <c r="K152" s="134"/>
      <c r="L152" s="134" t="s">
        <v>254</v>
      </c>
      <c r="M152" s="134"/>
      <c r="N152" s="134" t="s">
        <v>8</v>
      </c>
      <c r="O152" s="134"/>
      <c r="P152" s="134" t="s">
        <v>7</v>
      </c>
      <c r="Q152" s="134" t="s">
        <v>7</v>
      </c>
      <c r="R152" s="134" t="s">
        <v>8</v>
      </c>
      <c r="S152" s="134"/>
      <c r="T152" s="134" t="s">
        <v>8</v>
      </c>
      <c r="U152" s="134"/>
      <c r="V152" s="134" t="s">
        <v>7</v>
      </c>
      <c r="W152" s="134"/>
      <c r="X152" s="134" t="s">
        <v>8</v>
      </c>
      <c r="Y152" s="134" t="s">
        <v>7</v>
      </c>
      <c r="Z152" s="134" t="s">
        <v>8</v>
      </c>
      <c r="AA152" s="134"/>
      <c r="AB152" s="134"/>
      <c r="AC152" s="134"/>
      <c r="AD152" s="134">
        <f t="shared" si="21"/>
        <v>6</v>
      </c>
      <c r="AE152" s="134">
        <f t="shared" si="22"/>
        <v>6</v>
      </c>
      <c r="AF152" s="134">
        <f t="shared" si="23"/>
        <v>12</v>
      </c>
      <c r="AG152" s="134">
        <f t="shared" si="24"/>
        <v>12</v>
      </c>
      <c r="AH152" s="135">
        <f t="shared" si="25"/>
        <v>50</v>
      </c>
      <c r="AI152" s="136" t="str">
        <f t="shared" si="26"/>
        <v/>
      </c>
      <c r="AJ152" s="134" t="str">
        <f t="shared" si="27"/>
        <v/>
      </c>
      <c r="AK152" s="134" t="str">
        <f t="shared" si="28"/>
        <v/>
      </c>
      <c r="AL152" s="134"/>
      <c r="AM152" s="145" t="s">
        <v>268</v>
      </c>
      <c r="AN152" s="151">
        <v>38</v>
      </c>
      <c r="AO152" s="152" t="s">
        <v>6</v>
      </c>
      <c r="AP152" s="143">
        <v>60.526315789473685</v>
      </c>
      <c r="AQ152" s="141"/>
      <c r="AR152" s="147"/>
      <c r="AS152" s="143" t="s">
        <v>254</v>
      </c>
      <c r="AT152" s="153">
        <f>IF(AN152&gt;0,AN152,AQ152)</f>
        <v>38</v>
      </c>
      <c r="AU152" s="142">
        <f>IF(AP152&gt;0,AP152,AS152)</f>
        <v>60.526315789473685</v>
      </c>
      <c r="AV152" s="134" t="str">
        <f>IF(AU152&gt;=$AU$243,"H","L")</f>
        <v>H</v>
      </c>
      <c r="AW152" s="134" t="s">
        <v>301</v>
      </c>
      <c r="AX152" s="134" t="str">
        <f t="shared" si="29"/>
        <v>1 No</v>
      </c>
    </row>
    <row r="153" spans="1:50">
      <c r="A153" s="59">
        <v>147</v>
      </c>
      <c r="B153" s="28" t="s">
        <v>155</v>
      </c>
      <c r="C153" s="70">
        <v>10.989041095890411</v>
      </c>
      <c r="D153" s="75" t="s">
        <v>10</v>
      </c>
      <c r="E153" s="7" t="s">
        <v>8</v>
      </c>
      <c r="F153" s="7" t="s">
        <v>8</v>
      </c>
      <c r="G153" s="7" t="s">
        <v>8</v>
      </c>
      <c r="H153" s="7" t="s">
        <v>7</v>
      </c>
      <c r="I153" s="7" t="s">
        <v>7</v>
      </c>
      <c r="J153" s="7" t="s">
        <v>8</v>
      </c>
      <c r="K153" s="7" t="s">
        <v>8</v>
      </c>
      <c r="L153" s="7" t="s">
        <v>7</v>
      </c>
      <c r="N153" s="7" t="s">
        <v>8</v>
      </c>
      <c r="O153" s="7" t="s">
        <v>7</v>
      </c>
      <c r="P153" s="7" t="s">
        <v>7</v>
      </c>
      <c r="Q153" s="7" t="s">
        <v>8</v>
      </c>
      <c r="R153" s="7" t="s">
        <v>8</v>
      </c>
      <c r="S153" s="7" t="s">
        <v>8</v>
      </c>
      <c r="T153" s="7" t="s">
        <v>8</v>
      </c>
      <c r="V153" s="7" t="s">
        <v>8</v>
      </c>
      <c r="W153" s="7" t="s">
        <v>8</v>
      </c>
      <c r="X153" s="7" t="s">
        <v>8</v>
      </c>
      <c r="Y153" s="7" t="s">
        <v>8</v>
      </c>
      <c r="Z153" s="7" t="s">
        <v>8</v>
      </c>
      <c r="AA153" s="7" t="s">
        <v>8</v>
      </c>
      <c r="AB153" s="7" t="s">
        <v>8</v>
      </c>
      <c r="AD153" s="7">
        <f t="shared" si="21"/>
        <v>17</v>
      </c>
      <c r="AE153" s="7">
        <f t="shared" si="22"/>
        <v>5</v>
      </c>
      <c r="AF153" s="7">
        <f t="shared" si="23"/>
        <v>2</v>
      </c>
      <c r="AG153" s="7">
        <f t="shared" si="24"/>
        <v>22</v>
      </c>
      <c r="AH153" s="12">
        <f t="shared" si="25"/>
        <v>77.272727272727266</v>
      </c>
      <c r="AI153" s="127" t="str">
        <f t="shared" si="26"/>
        <v>Yes</v>
      </c>
      <c r="AJ153" s="7" t="str">
        <f t="shared" si="27"/>
        <v>No</v>
      </c>
      <c r="AK153" s="7" t="str">
        <f t="shared" si="28"/>
        <v>No</v>
      </c>
      <c r="AM153" s="42" t="s">
        <v>267</v>
      </c>
      <c r="AN153" s="93"/>
      <c r="AO153" s="95"/>
      <c r="AP153" s="36"/>
      <c r="AQ153" s="107">
        <v>133</v>
      </c>
      <c r="AR153" s="111" t="s">
        <v>10</v>
      </c>
      <c r="AS153" s="36">
        <v>40.321181315080899</v>
      </c>
      <c r="AT153" s="125">
        <f>IF(AN153&gt;0,AN153,AQ153)</f>
        <v>133</v>
      </c>
      <c r="AU153" s="31">
        <f>IF(AP153&gt;0,AP153,AS153)</f>
        <v>40.321181315080899</v>
      </c>
      <c r="AV153" s="7" t="str">
        <f>IF(AU153&gt;=$AU$243,"H","L")</f>
        <v>H</v>
      </c>
      <c r="AW153" s="7" t="s">
        <v>310</v>
      </c>
      <c r="AX153" s="7" t="str">
        <f t="shared" si="29"/>
        <v>BHN</v>
      </c>
    </row>
    <row r="154" spans="1:50">
      <c r="A154" s="59">
        <v>148</v>
      </c>
      <c r="B154" s="28" t="s">
        <v>156</v>
      </c>
      <c r="C154" s="70">
        <v>4.353424657534247</v>
      </c>
      <c r="D154" s="75" t="s">
        <v>10</v>
      </c>
      <c r="F154" s="7" t="s">
        <v>8</v>
      </c>
      <c r="G154" s="7" t="s">
        <v>8</v>
      </c>
      <c r="H154" s="7" t="s">
        <v>8</v>
      </c>
      <c r="J154" s="7" t="s">
        <v>7</v>
      </c>
      <c r="K154" s="7" t="s">
        <v>8</v>
      </c>
      <c r="L154" s="7" t="s">
        <v>254</v>
      </c>
      <c r="M154" s="7" t="s">
        <v>7</v>
      </c>
      <c r="N154" s="7" t="s">
        <v>8</v>
      </c>
      <c r="O154" s="7" t="s">
        <v>7</v>
      </c>
      <c r="P154" s="7" t="s">
        <v>7</v>
      </c>
      <c r="R154" s="7" t="s">
        <v>8</v>
      </c>
      <c r="S154" s="7" t="s">
        <v>7</v>
      </c>
      <c r="V154" s="7" t="s">
        <v>8</v>
      </c>
      <c r="W154" s="7" t="s">
        <v>8</v>
      </c>
      <c r="X154" s="7" t="s">
        <v>8</v>
      </c>
      <c r="Y154" s="7" t="s">
        <v>8</v>
      </c>
      <c r="Z154" s="7" t="s">
        <v>8</v>
      </c>
      <c r="AA154" s="7" t="s">
        <v>8</v>
      </c>
      <c r="AB154" s="7" t="s">
        <v>7</v>
      </c>
      <c r="AD154" s="7">
        <f t="shared" si="21"/>
        <v>12</v>
      </c>
      <c r="AE154" s="7">
        <f t="shared" si="22"/>
        <v>6</v>
      </c>
      <c r="AF154" s="7">
        <f t="shared" si="23"/>
        <v>6</v>
      </c>
      <c r="AG154" s="7">
        <f t="shared" si="24"/>
        <v>18</v>
      </c>
      <c r="AH154" s="12">
        <f t="shared" si="25"/>
        <v>66.666666666666671</v>
      </c>
      <c r="AI154" s="127" t="str">
        <f t="shared" si="26"/>
        <v>No</v>
      </c>
      <c r="AJ154" s="7" t="str">
        <f t="shared" si="27"/>
        <v>Yes</v>
      </c>
      <c r="AK154" s="7" t="str">
        <f t="shared" si="28"/>
        <v>No</v>
      </c>
      <c r="AM154" s="43"/>
      <c r="AN154" s="93"/>
      <c r="AO154" s="95"/>
      <c r="AP154" s="36"/>
      <c r="AQ154" s="101"/>
      <c r="AR154" s="39"/>
      <c r="AS154" s="36" t="s">
        <v>254</v>
      </c>
      <c r="AT154" s="36"/>
      <c r="AU154" s="31"/>
      <c r="AW154" s="7" t="s">
        <v>257</v>
      </c>
      <c r="AX154" s="7" t="str">
        <f t="shared" si="29"/>
        <v>2 Yes</v>
      </c>
    </row>
    <row r="155" spans="1:50" s="11" customFormat="1">
      <c r="A155" s="130">
        <v>149</v>
      </c>
      <c r="B155" s="148" t="s">
        <v>157</v>
      </c>
      <c r="C155" s="149">
        <v>6.0191780821917806</v>
      </c>
      <c r="D155" s="150" t="s">
        <v>10</v>
      </c>
      <c r="E155" s="134"/>
      <c r="F155" s="134" t="s">
        <v>8</v>
      </c>
      <c r="G155" s="134" t="s">
        <v>7</v>
      </c>
      <c r="H155" s="134" t="s">
        <v>7</v>
      </c>
      <c r="I155" s="134"/>
      <c r="J155" s="134"/>
      <c r="K155" s="134"/>
      <c r="L155" s="134" t="s">
        <v>254</v>
      </c>
      <c r="M155" s="134"/>
      <c r="N155" s="134" t="s">
        <v>8</v>
      </c>
      <c r="O155" s="134" t="s">
        <v>8</v>
      </c>
      <c r="P155" s="134" t="s">
        <v>7</v>
      </c>
      <c r="Q155" s="134" t="s">
        <v>7</v>
      </c>
      <c r="R155" s="134" t="s">
        <v>8</v>
      </c>
      <c r="S155" s="134"/>
      <c r="T155" s="134" t="s">
        <v>8</v>
      </c>
      <c r="U155" s="134"/>
      <c r="V155" s="134"/>
      <c r="W155" s="134"/>
      <c r="X155" s="134"/>
      <c r="Y155" s="134" t="s">
        <v>7</v>
      </c>
      <c r="Z155" s="134" t="s">
        <v>8</v>
      </c>
      <c r="AA155" s="134"/>
      <c r="AB155" s="134" t="s">
        <v>8</v>
      </c>
      <c r="AC155" s="134"/>
      <c r="AD155" s="134">
        <f t="shared" si="21"/>
        <v>7</v>
      </c>
      <c r="AE155" s="134">
        <f t="shared" si="22"/>
        <v>5</v>
      </c>
      <c r="AF155" s="134">
        <f t="shared" si="23"/>
        <v>12</v>
      </c>
      <c r="AG155" s="134">
        <f t="shared" si="24"/>
        <v>12</v>
      </c>
      <c r="AH155" s="135">
        <f t="shared" si="25"/>
        <v>58.333333333333336</v>
      </c>
      <c r="AI155" s="136" t="str">
        <f t="shared" si="26"/>
        <v/>
      </c>
      <c r="AJ155" s="134" t="str">
        <f t="shared" si="27"/>
        <v/>
      </c>
      <c r="AK155" s="134" t="str">
        <f t="shared" si="28"/>
        <v/>
      </c>
      <c r="AL155" s="134"/>
      <c r="AM155" s="154"/>
      <c r="AN155" s="138"/>
      <c r="AO155" s="139"/>
      <c r="AP155" s="143"/>
      <c r="AQ155" s="141"/>
      <c r="AR155" s="137"/>
      <c r="AS155" s="143" t="s">
        <v>254</v>
      </c>
      <c r="AT155" s="143"/>
      <c r="AU155" s="142"/>
      <c r="AV155" s="134"/>
      <c r="AW155" s="134" t="s">
        <v>303</v>
      </c>
      <c r="AX155" s="134" t="str">
        <f t="shared" si="29"/>
        <v>NA</v>
      </c>
    </row>
    <row r="156" spans="1:50">
      <c r="A156" s="59">
        <v>150</v>
      </c>
      <c r="B156" s="28" t="s">
        <v>158</v>
      </c>
      <c r="C156" s="70">
        <v>25.016438356164382</v>
      </c>
      <c r="D156" s="75" t="s">
        <v>10</v>
      </c>
      <c r="F156" s="7" t="s">
        <v>8</v>
      </c>
      <c r="G156" s="7" t="s">
        <v>8</v>
      </c>
      <c r="H156" s="7" t="s">
        <v>7</v>
      </c>
      <c r="I156" s="7" t="s">
        <v>8</v>
      </c>
      <c r="J156" s="7" t="s">
        <v>7</v>
      </c>
      <c r="L156" s="7" t="s">
        <v>254</v>
      </c>
      <c r="M156" s="7" t="s">
        <v>7</v>
      </c>
      <c r="N156" s="7" t="s">
        <v>8</v>
      </c>
      <c r="O156" s="7" t="s">
        <v>7</v>
      </c>
      <c r="P156" s="7" t="s">
        <v>7</v>
      </c>
      <c r="Q156" s="7" t="s">
        <v>8</v>
      </c>
      <c r="R156" s="7" t="s">
        <v>7</v>
      </c>
      <c r="S156" s="7" t="s">
        <v>7</v>
      </c>
      <c r="T156" s="7" t="s">
        <v>8</v>
      </c>
      <c r="U156" s="7" t="s">
        <v>7</v>
      </c>
      <c r="V156" s="7" t="s">
        <v>7</v>
      </c>
      <c r="W156" s="7" t="s">
        <v>7</v>
      </c>
      <c r="X156" s="7" t="s">
        <v>7</v>
      </c>
      <c r="Y156" s="7" t="s">
        <v>8</v>
      </c>
      <c r="Z156" s="7" t="s">
        <v>8</v>
      </c>
      <c r="AB156" s="7" t="s">
        <v>8</v>
      </c>
      <c r="AD156" s="7">
        <f t="shared" si="21"/>
        <v>9</v>
      </c>
      <c r="AE156" s="7">
        <f t="shared" si="22"/>
        <v>11</v>
      </c>
      <c r="AF156" s="7">
        <f t="shared" si="23"/>
        <v>4</v>
      </c>
      <c r="AG156" s="7">
        <f t="shared" si="24"/>
        <v>20</v>
      </c>
      <c r="AH156" s="12">
        <f t="shared" si="25"/>
        <v>45</v>
      </c>
      <c r="AI156" s="127" t="str">
        <f t="shared" si="26"/>
        <v>No</v>
      </c>
      <c r="AJ156" s="7" t="str">
        <f t="shared" si="27"/>
        <v>Yes</v>
      </c>
      <c r="AK156" s="7" t="str">
        <f t="shared" si="28"/>
        <v>No</v>
      </c>
      <c r="AM156" s="43"/>
      <c r="AN156" s="93"/>
      <c r="AO156" s="95"/>
      <c r="AP156" s="36"/>
      <c r="AQ156" s="101"/>
      <c r="AR156" s="39"/>
      <c r="AS156" s="36" t="s">
        <v>254</v>
      </c>
      <c r="AT156" s="36"/>
      <c r="AU156" s="31"/>
      <c r="AW156" s="7" t="s">
        <v>301</v>
      </c>
      <c r="AX156" s="7" t="str">
        <f t="shared" si="29"/>
        <v>1 No</v>
      </c>
    </row>
    <row r="157" spans="1:50">
      <c r="A157" s="59">
        <v>151</v>
      </c>
      <c r="B157" s="28" t="s">
        <v>159</v>
      </c>
      <c r="C157" s="70">
        <v>4.2410958904109588</v>
      </c>
      <c r="D157" s="75" t="s">
        <v>6</v>
      </c>
      <c r="E157" s="7" t="s">
        <v>7</v>
      </c>
      <c r="F157" s="7" t="s">
        <v>8</v>
      </c>
      <c r="G157" s="7" t="s">
        <v>8</v>
      </c>
      <c r="H157" s="7" t="s">
        <v>8</v>
      </c>
      <c r="I157" s="7" t="s">
        <v>8</v>
      </c>
      <c r="J157" s="7" t="s">
        <v>8</v>
      </c>
      <c r="K157" s="7" t="s">
        <v>8</v>
      </c>
      <c r="L157" s="7" t="s">
        <v>8</v>
      </c>
      <c r="M157" s="7" t="s">
        <v>7</v>
      </c>
      <c r="N157" s="7" t="s">
        <v>8</v>
      </c>
      <c r="O157" s="7" t="s">
        <v>8</v>
      </c>
      <c r="P157" s="7" t="s">
        <v>7</v>
      </c>
      <c r="Q157" s="7" t="s">
        <v>7</v>
      </c>
      <c r="R157" s="7" t="s">
        <v>7</v>
      </c>
      <c r="S157" s="7" t="s">
        <v>7</v>
      </c>
      <c r="T157" s="7" t="s">
        <v>8</v>
      </c>
      <c r="U157" s="7" t="s">
        <v>7</v>
      </c>
      <c r="V157" s="7" t="s">
        <v>7</v>
      </c>
      <c r="W157" s="7" t="s">
        <v>8</v>
      </c>
      <c r="X157" s="7" t="s">
        <v>8</v>
      </c>
      <c r="Y157" s="7" t="s">
        <v>7</v>
      </c>
      <c r="Z157" s="7" t="s">
        <v>8</v>
      </c>
      <c r="AA157" s="7" t="s">
        <v>8</v>
      </c>
      <c r="AB157" s="7" t="s">
        <v>8</v>
      </c>
      <c r="AD157" s="7">
        <f t="shared" si="21"/>
        <v>15</v>
      </c>
      <c r="AE157" s="7">
        <f t="shared" si="22"/>
        <v>9</v>
      </c>
      <c r="AF157" s="7">
        <f t="shared" si="23"/>
        <v>0</v>
      </c>
      <c r="AG157" s="7">
        <f t="shared" si="24"/>
        <v>24</v>
      </c>
      <c r="AH157" s="12">
        <f t="shared" si="25"/>
        <v>62.5</v>
      </c>
      <c r="AI157" s="127" t="str">
        <f t="shared" si="26"/>
        <v>Yes</v>
      </c>
      <c r="AJ157" s="7" t="str">
        <f t="shared" si="27"/>
        <v>No</v>
      </c>
      <c r="AK157" s="7" t="str">
        <f t="shared" si="28"/>
        <v>No</v>
      </c>
      <c r="AM157" s="42" t="s">
        <v>268</v>
      </c>
      <c r="AN157" s="94">
        <v>52</v>
      </c>
      <c r="AO157" s="114" t="s">
        <v>6</v>
      </c>
      <c r="AP157" s="36">
        <v>53.846153846153847</v>
      </c>
      <c r="AQ157" s="101"/>
      <c r="AR157" s="116"/>
      <c r="AS157" s="36" t="s">
        <v>254</v>
      </c>
      <c r="AT157" s="125">
        <f t="shared" ref="AT157:AT164" si="30">IF(AN157&gt;0,AN157,AQ157)</f>
        <v>52</v>
      </c>
      <c r="AU157" s="31">
        <f t="shared" ref="AU157:AU164" si="31">IF(AP157&gt;0,AP157,AS157)</f>
        <v>53.846153846153847</v>
      </c>
      <c r="AV157" s="7" t="str">
        <f t="shared" ref="AV157:AV164" si="32">IF(AU157&gt;=$AU$243,"H","L")</f>
        <v>H</v>
      </c>
      <c r="AW157" s="7" t="s">
        <v>255</v>
      </c>
      <c r="AX157" s="7" t="str">
        <f t="shared" si="29"/>
        <v>non-BHN</v>
      </c>
    </row>
    <row r="158" spans="1:50" s="11" customFormat="1">
      <c r="A158" s="130">
        <v>152</v>
      </c>
      <c r="B158" s="148" t="s">
        <v>160</v>
      </c>
      <c r="C158" s="149">
        <v>7.8958904109589039</v>
      </c>
      <c r="D158" s="150" t="s">
        <v>10</v>
      </c>
      <c r="E158" s="134"/>
      <c r="F158" s="134" t="s">
        <v>8</v>
      </c>
      <c r="G158" s="134" t="s">
        <v>7</v>
      </c>
      <c r="H158" s="134" t="s">
        <v>8</v>
      </c>
      <c r="I158" s="134"/>
      <c r="J158" s="134"/>
      <c r="K158" s="134"/>
      <c r="L158" s="134" t="s">
        <v>254</v>
      </c>
      <c r="M158" s="134"/>
      <c r="N158" s="134" t="s">
        <v>8</v>
      </c>
      <c r="O158" s="134" t="s">
        <v>8</v>
      </c>
      <c r="P158" s="134" t="s">
        <v>8</v>
      </c>
      <c r="Q158" s="134" t="s">
        <v>7</v>
      </c>
      <c r="R158" s="134" t="s">
        <v>8</v>
      </c>
      <c r="S158" s="134" t="s">
        <v>8</v>
      </c>
      <c r="T158" s="134" t="s">
        <v>8</v>
      </c>
      <c r="U158" s="134"/>
      <c r="V158" s="134" t="s">
        <v>7</v>
      </c>
      <c r="W158" s="134" t="s">
        <v>8</v>
      </c>
      <c r="X158" s="134" t="s">
        <v>8</v>
      </c>
      <c r="Y158" s="134" t="s">
        <v>8</v>
      </c>
      <c r="Z158" s="134" t="s">
        <v>8</v>
      </c>
      <c r="AA158" s="134" t="s">
        <v>7</v>
      </c>
      <c r="AB158" s="134" t="s">
        <v>8</v>
      </c>
      <c r="AC158" s="134"/>
      <c r="AD158" s="134">
        <f t="shared" si="21"/>
        <v>13</v>
      </c>
      <c r="AE158" s="134">
        <f t="shared" si="22"/>
        <v>4</v>
      </c>
      <c r="AF158" s="134">
        <f t="shared" si="23"/>
        <v>7</v>
      </c>
      <c r="AG158" s="134">
        <f t="shared" si="24"/>
        <v>17</v>
      </c>
      <c r="AH158" s="135">
        <f t="shared" si="25"/>
        <v>76.470588235294116</v>
      </c>
      <c r="AI158" s="136" t="str">
        <f t="shared" si="26"/>
        <v/>
      </c>
      <c r="AJ158" s="134" t="str">
        <f t="shared" si="27"/>
        <v/>
      </c>
      <c r="AK158" s="134" t="str">
        <f t="shared" si="28"/>
        <v/>
      </c>
      <c r="AL158" s="134"/>
      <c r="AM158" s="145" t="s">
        <v>267</v>
      </c>
      <c r="AN158" s="138"/>
      <c r="AO158" s="139"/>
      <c r="AP158" s="143"/>
      <c r="AQ158" s="146">
        <v>96</v>
      </c>
      <c r="AR158" s="157" t="s">
        <v>10</v>
      </c>
      <c r="AS158" s="143">
        <v>27.308012606509902</v>
      </c>
      <c r="AT158" s="153">
        <f t="shared" si="30"/>
        <v>96</v>
      </c>
      <c r="AU158" s="142">
        <f t="shared" si="31"/>
        <v>27.308012606509902</v>
      </c>
      <c r="AV158" s="134" t="str">
        <f t="shared" si="32"/>
        <v>L</v>
      </c>
      <c r="AW158" s="134" t="s">
        <v>258</v>
      </c>
      <c r="AX158" s="134" t="str">
        <f t="shared" si="29"/>
        <v>non-BHN</v>
      </c>
    </row>
    <row r="159" spans="1:50">
      <c r="A159" s="59">
        <v>153</v>
      </c>
      <c r="B159" s="28" t="s">
        <v>161</v>
      </c>
      <c r="C159" s="70">
        <v>4.6493150684931503</v>
      </c>
      <c r="D159" s="75" t="s">
        <v>10</v>
      </c>
      <c r="E159" s="7" t="s">
        <v>8</v>
      </c>
      <c r="F159" s="7" t="s">
        <v>8</v>
      </c>
      <c r="G159" s="7" t="s">
        <v>8</v>
      </c>
      <c r="H159" s="7" t="s">
        <v>8</v>
      </c>
      <c r="J159" s="7" t="s">
        <v>7</v>
      </c>
      <c r="L159" s="7" t="s">
        <v>7</v>
      </c>
      <c r="M159" s="7" t="s">
        <v>7</v>
      </c>
      <c r="N159" s="7" t="s">
        <v>8</v>
      </c>
      <c r="O159" s="7" t="s">
        <v>8</v>
      </c>
      <c r="P159" s="7" t="s">
        <v>7</v>
      </c>
      <c r="R159" s="7" t="s">
        <v>8</v>
      </c>
      <c r="S159" s="7" t="s">
        <v>8</v>
      </c>
      <c r="T159" s="7" t="s">
        <v>8</v>
      </c>
      <c r="V159" s="7" t="s">
        <v>8</v>
      </c>
      <c r="W159" s="7" t="s">
        <v>8</v>
      </c>
      <c r="X159" s="7" t="s">
        <v>8</v>
      </c>
      <c r="Y159" s="7" t="s">
        <v>7</v>
      </c>
      <c r="Z159" s="7" t="s">
        <v>8</v>
      </c>
      <c r="AD159" s="7">
        <f t="shared" si="21"/>
        <v>13</v>
      </c>
      <c r="AE159" s="7">
        <f t="shared" si="22"/>
        <v>5</v>
      </c>
      <c r="AF159" s="7">
        <f t="shared" si="23"/>
        <v>6</v>
      </c>
      <c r="AG159" s="7">
        <f t="shared" si="24"/>
        <v>18</v>
      </c>
      <c r="AH159" s="12">
        <f t="shared" si="25"/>
        <v>72.222222222222229</v>
      </c>
      <c r="AI159" s="127" t="str">
        <f t="shared" si="26"/>
        <v>Yes</v>
      </c>
      <c r="AJ159" s="7" t="str">
        <f t="shared" si="27"/>
        <v>No</v>
      </c>
      <c r="AK159" s="7" t="str">
        <f t="shared" si="28"/>
        <v>No</v>
      </c>
      <c r="AM159" s="42" t="s">
        <v>268</v>
      </c>
      <c r="AN159" s="94">
        <v>58</v>
      </c>
      <c r="AO159" s="95" t="s">
        <v>10</v>
      </c>
      <c r="AP159" s="36">
        <v>55.172413793103445</v>
      </c>
      <c r="AQ159" s="101"/>
      <c r="AR159" s="116"/>
      <c r="AS159" s="36" t="s">
        <v>254</v>
      </c>
      <c r="AT159" s="125">
        <f t="shared" si="30"/>
        <v>58</v>
      </c>
      <c r="AU159" s="31">
        <f t="shared" si="31"/>
        <v>55.172413793103445</v>
      </c>
      <c r="AV159" s="7" t="str">
        <f t="shared" si="32"/>
        <v>H</v>
      </c>
      <c r="AW159" s="7" t="s">
        <v>257</v>
      </c>
      <c r="AX159" s="7" t="str">
        <f t="shared" si="29"/>
        <v>2 Yes</v>
      </c>
    </row>
    <row r="160" spans="1:50">
      <c r="A160" s="59">
        <v>154</v>
      </c>
      <c r="B160" s="28" t="s">
        <v>162</v>
      </c>
      <c r="C160" s="70">
        <v>7.1068493150684935</v>
      </c>
      <c r="D160" s="75" t="s">
        <v>10</v>
      </c>
      <c r="E160" s="7" t="s">
        <v>8</v>
      </c>
      <c r="F160" s="7" t="s">
        <v>8</v>
      </c>
      <c r="G160" s="7" t="s">
        <v>8</v>
      </c>
      <c r="H160" s="7" t="s">
        <v>8</v>
      </c>
      <c r="I160" s="7" t="s">
        <v>8</v>
      </c>
      <c r="J160" s="7" t="s">
        <v>8</v>
      </c>
      <c r="K160" s="7" t="s">
        <v>8</v>
      </c>
      <c r="L160" s="7" t="s">
        <v>254</v>
      </c>
      <c r="M160" s="7" t="s">
        <v>8</v>
      </c>
      <c r="N160" s="7" t="s">
        <v>8</v>
      </c>
      <c r="O160" s="7" t="s">
        <v>8</v>
      </c>
      <c r="P160" s="7" t="s">
        <v>7</v>
      </c>
      <c r="Q160" s="7" t="s">
        <v>7</v>
      </c>
      <c r="R160" s="7" t="s">
        <v>8</v>
      </c>
      <c r="U160" s="7" t="s">
        <v>8</v>
      </c>
      <c r="V160" s="7" t="s">
        <v>8</v>
      </c>
      <c r="X160" s="7" t="s">
        <v>8</v>
      </c>
      <c r="Y160" s="7" t="s">
        <v>8</v>
      </c>
      <c r="Z160" s="7" t="s">
        <v>8</v>
      </c>
      <c r="AB160" s="7" t="s">
        <v>8</v>
      </c>
      <c r="AD160" s="7">
        <f t="shared" si="21"/>
        <v>17</v>
      </c>
      <c r="AE160" s="7">
        <f t="shared" si="22"/>
        <v>2</v>
      </c>
      <c r="AF160" s="7">
        <f t="shared" si="23"/>
        <v>5</v>
      </c>
      <c r="AG160" s="7">
        <f t="shared" si="24"/>
        <v>19</v>
      </c>
      <c r="AH160" s="12">
        <f t="shared" si="25"/>
        <v>89.473684210526315</v>
      </c>
      <c r="AI160" s="127" t="str">
        <f t="shared" si="26"/>
        <v>Yes</v>
      </c>
      <c r="AJ160" s="7" t="str">
        <f t="shared" si="27"/>
        <v>No</v>
      </c>
      <c r="AK160" s="7" t="str">
        <f t="shared" si="28"/>
        <v>No</v>
      </c>
      <c r="AM160" s="42" t="s">
        <v>267</v>
      </c>
      <c r="AN160" s="93"/>
      <c r="AO160" s="95"/>
      <c r="AP160" s="36"/>
      <c r="AQ160" s="107">
        <v>87</v>
      </c>
      <c r="AR160" s="111" t="s">
        <v>10</v>
      </c>
      <c r="AS160" s="36">
        <v>38.094026797085299</v>
      </c>
      <c r="AT160" s="125">
        <f t="shared" si="30"/>
        <v>87</v>
      </c>
      <c r="AU160" s="31">
        <f t="shared" si="31"/>
        <v>38.094026797085299</v>
      </c>
      <c r="AV160" s="7" t="str">
        <f t="shared" si="32"/>
        <v>L</v>
      </c>
      <c r="AW160" s="7" t="s">
        <v>257</v>
      </c>
      <c r="AX160" s="7" t="str">
        <f t="shared" si="29"/>
        <v>2 Yes</v>
      </c>
    </row>
    <row r="161" spans="1:50" s="11" customFormat="1">
      <c r="A161" s="130">
        <v>155</v>
      </c>
      <c r="B161" s="148" t="s">
        <v>163</v>
      </c>
      <c r="C161" s="149">
        <v>12.123287671232877</v>
      </c>
      <c r="D161" s="150" t="s">
        <v>6</v>
      </c>
      <c r="E161" s="134"/>
      <c r="F161" s="134" t="s">
        <v>7</v>
      </c>
      <c r="G161" s="134"/>
      <c r="H161" s="134"/>
      <c r="I161" s="134"/>
      <c r="J161" s="134"/>
      <c r="K161" s="134"/>
      <c r="L161" s="134" t="s">
        <v>254</v>
      </c>
      <c r="M161" s="134" t="s">
        <v>7</v>
      </c>
      <c r="N161" s="134" t="s">
        <v>8</v>
      </c>
      <c r="O161" s="134"/>
      <c r="P161" s="134"/>
      <c r="Q161" s="134"/>
      <c r="R161" s="134" t="s">
        <v>8</v>
      </c>
      <c r="S161" s="134" t="s">
        <v>7</v>
      </c>
      <c r="T161" s="134" t="s">
        <v>8</v>
      </c>
      <c r="U161" s="134" t="s">
        <v>8</v>
      </c>
      <c r="V161" s="134" t="s">
        <v>7</v>
      </c>
      <c r="W161" s="134"/>
      <c r="X161" s="134" t="s">
        <v>8</v>
      </c>
      <c r="Y161" s="134" t="s">
        <v>8</v>
      </c>
      <c r="Z161" s="134"/>
      <c r="AA161" s="134"/>
      <c r="AB161" s="134" t="s">
        <v>8</v>
      </c>
      <c r="AC161" s="134"/>
      <c r="AD161" s="134">
        <f t="shared" si="21"/>
        <v>7</v>
      </c>
      <c r="AE161" s="134">
        <f t="shared" si="22"/>
        <v>4</v>
      </c>
      <c r="AF161" s="134">
        <f t="shared" si="23"/>
        <v>13</v>
      </c>
      <c r="AG161" s="134">
        <f t="shared" si="24"/>
        <v>11</v>
      </c>
      <c r="AH161" s="135">
        <f t="shared" si="25"/>
        <v>63.636363636363633</v>
      </c>
      <c r="AI161" s="136" t="str">
        <f t="shared" si="26"/>
        <v/>
      </c>
      <c r="AJ161" s="134" t="str">
        <f t="shared" si="27"/>
        <v/>
      </c>
      <c r="AK161" s="134" t="str">
        <f t="shared" si="28"/>
        <v/>
      </c>
      <c r="AL161" s="134"/>
      <c r="AM161" s="145" t="s">
        <v>267</v>
      </c>
      <c r="AN161" s="138"/>
      <c r="AO161" s="139"/>
      <c r="AP161" s="143"/>
      <c r="AQ161" s="146">
        <v>147</v>
      </c>
      <c r="AR161" s="156" t="s">
        <v>6</v>
      </c>
      <c r="AS161" s="143">
        <v>24.471458403658684</v>
      </c>
      <c r="AT161" s="153">
        <f t="shared" si="30"/>
        <v>147</v>
      </c>
      <c r="AU161" s="142">
        <f t="shared" si="31"/>
        <v>24.471458403658684</v>
      </c>
      <c r="AV161" s="134" t="str">
        <f t="shared" si="32"/>
        <v>L</v>
      </c>
      <c r="AW161" s="134" t="s">
        <v>301</v>
      </c>
      <c r="AX161" s="134" t="str">
        <f t="shared" si="29"/>
        <v>1 No</v>
      </c>
    </row>
    <row r="162" spans="1:50" s="11" customFormat="1">
      <c r="A162" s="130">
        <v>156</v>
      </c>
      <c r="B162" s="148" t="s">
        <v>164</v>
      </c>
      <c r="C162" s="149">
        <v>7.2054794520547949</v>
      </c>
      <c r="D162" s="150" t="s">
        <v>10</v>
      </c>
      <c r="E162" s="134"/>
      <c r="F162" s="134" t="s">
        <v>8</v>
      </c>
      <c r="G162" s="134"/>
      <c r="H162" s="134"/>
      <c r="I162" s="134"/>
      <c r="J162" s="134" t="s">
        <v>7</v>
      </c>
      <c r="K162" s="134"/>
      <c r="L162" s="134" t="s">
        <v>254</v>
      </c>
      <c r="M162" s="134" t="s">
        <v>8</v>
      </c>
      <c r="N162" s="134" t="s">
        <v>8</v>
      </c>
      <c r="O162" s="134" t="s">
        <v>7</v>
      </c>
      <c r="P162" s="134" t="s">
        <v>7</v>
      </c>
      <c r="Q162" s="134"/>
      <c r="R162" s="134" t="s">
        <v>8</v>
      </c>
      <c r="S162" s="134" t="s">
        <v>8</v>
      </c>
      <c r="T162" s="134" t="s">
        <v>8</v>
      </c>
      <c r="U162" s="134"/>
      <c r="V162" s="134" t="s">
        <v>8</v>
      </c>
      <c r="W162" s="134" t="s">
        <v>8</v>
      </c>
      <c r="X162" s="134"/>
      <c r="Y162" s="134" t="s">
        <v>7</v>
      </c>
      <c r="Z162" s="134"/>
      <c r="AA162" s="134"/>
      <c r="AB162" s="134" t="s">
        <v>8</v>
      </c>
      <c r="AC162" s="134"/>
      <c r="AD162" s="134">
        <f t="shared" si="21"/>
        <v>9</v>
      </c>
      <c r="AE162" s="134">
        <f t="shared" si="22"/>
        <v>4</v>
      </c>
      <c r="AF162" s="134">
        <f t="shared" si="23"/>
        <v>11</v>
      </c>
      <c r="AG162" s="134">
        <f t="shared" si="24"/>
        <v>13</v>
      </c>
      <c r="AH162" s="135">
        <f t="shared" si="25"/>
        <v>69.230769230769226</v>
      </c>
      <c r="AI162" s="136" t="str">
        <f t="shared" si="26"/>
        <v/>
      </c>
      <c r="AJ162" s="134" t="str">
        <f t="shared" si="27"/>
        <v/>
      </c>
      <c r="AK162" s="134" t="str">
        <f t="shared" si="28"/>
        <v/>
      </c>
      <c r="AL162" s="134"/>
      <c r="AM162" s="145" t="s">
        <v>267</v>
      </c>
      <c r="AN162" s="138"/>
      <c r="AO162" s="139"/>
      <c r="AP162" s="143"/>
      <c r="AQ162" s="146">
        <v>87</v>
      </c>
      <c r="AR162" s="157" t="s">
        <v>10</v>
      </c>
      <c r="AS162" s="143">
        <v>34.65624604437366</v>
      </c>
      <c r="AT162" s="153">
        <f t="shared" si="30"/>
        <v>87</v>
      </c>
      <c r="AU162" s="142">
        <f t="shared" si="31"/>
        <v>34.65624604437366</v>
      </c>
      <c r="AV162" s="134" t="str">
        <f t="shared" si="32"/>
        <v>L</v>
      </c>
      <c r="AW162" s="134" t="s">
        <v>304</v>
      </c>
      <c r="AX162" s="134" t="str">
        <f t="shared" si="29"/>
        <v>1 Yes</v>
      </c>
    </row>
    <row r="163" spans="1:50">
      <c r="A163" s="59">
        <v>157</v>
      </c>
      <c r="B163" s="28" t="s">
        <v>165</v>
      </c>
      <c r="C163" s="70">
        <v>7.0273972602739727</v>
      </c>
      <c r="D163" s="75" t="s">
        <v>6</v>
      </c>
      <c r="E163" s="7" t="s">
        <v>8</v>
      </c>
      <c r="F163" s="7" t="s">
        <v>8</v>
      </c>
      <c r="G163" s="7" t="s">
        <v>7</v>
      </c>
      <c r="H163" s="7" t="s">
        <v>7</v>
      </c>
      <c r="I163" s="7" t="s">
        <v>7</v>
      </c>
      <c r="J163" s="7" t="s">
        <v>8</v>
      </c>
      <c r="L163" s="7" t="s">
        <v>7</v>
      </c>
      <c r="M163" s="7" t="s">
        <v>7</v>
      </c>
      <c r="N163" s="7" t="s">
        <v>8</v>
      </c>
      <c r="O163" s="7" t="s">
        <v>8</v>
      </c>
      <c r="P163" s="7" t="s">
        <v>7</v>
      </c>
      <c r="Q163" s="7" t="s">
        <v>7</v>
      </c>
      <c r="R163" s="7" t="s">
        <v>8</v>
      </c>
      <c r="T163" s="7" t="s">
        <v>8</v>
      </c>
      <c r="V163" s="7" t="s">
        <v>7</v>
      </c>
      <c r="W163" s="7" t="s">
        <v>8</v>
      </c>
      <c r="X163" s="7" t="s">
        <v>7</v>
      </c>
      <c r="Y163" s="7" t="s">
        <v>8</v>
      </c>
      <c r="Z163" s="7" t="s">
        <v>8</v>
      </c>
      <c r="AA163" s="7" t="s">
        <v>8</v>
      </c>
      <c r="AB163" s="7" t="s">
        <v>8</v>
      </c>
      <c r="AD163" s="7">
        <f t="shared" si="21"/>
        <v>12</v>
      </c>
      <c r="AE163" s="7">
        <f t="shared" si="22"/>
        <v>9</v>
      </c>
      <c r="AF163" s="7">
        <f t="shared" si="23"/>
        <v>3</v>
      </c>
      <c r="AG163" s="7">
        <f t="shared" si="24"/>
        <v>21</v>
      </c>
      <c r="AH163" s="12">
        <f t="shared" si="25"/>
        <v>57.142857142857146</v>
      </c>
      <c r="AI163" s="127" t="str">
        <f t="shared" si="26"/>
        <v>No</v>
      </c>
      <c r="AJ163" s="7" t="str">
        <f t="shared" si="27"/>
        <v>Yes</v>
      </c>
      <c r="AK163" s="7" t="str">
        <f t="shared" si="28"/>
        <v>No</v>
      </c>
      <c r="AM163" s="42" t="s">
        <v>267</v>
      </c>
      <c r="AN163" s="93"/>
      <c r="AO163" s="95"/>
      <c r="AP163" s="36"/>
      <c r="AQ163" s="107">
        <v>85</v>
      </c>
      <c r="AR163" s="40" t="s">
        <v>6</v>
      </c>
      <c r="AS163" s="36">
        <v>47.259675404103781</v>
      </c>
      <c r="AT163" s="125">
        <f t="shared" si="30"/>
        <v>85</v>
      </c>
      <c r="AU163" s="31">
        <f t="shared" si="31"/>
        <v>47.259675404103781</v>
      </c>
      <c r="AV163" s="7" t="str">
        <f t="shared" si="32"/>
        <v>H</v>
      </c>
      <c r="AW163" s="7" t="s">
        <v>256</v>
      </c>
      <c r="AX163" s="7" t="str">
        <f t="shared" si="29"/>
        <v>2 Yes 1 No</v>
      </c>
    </row>
    <row r="164" spans="1:50">
      <c r="A164" s="59">
        <v>158</v>
      </c>
      <c r="B164" s="28" t="s">
        <v>166</v>
      </c>
      <c r="C164" s="70">
        <v>3.095890410958904</v>
      </c>
      <c r="D164" s="75" t="s">
        <v>6</v>
      </c>
      <c r="E164" s="7" t="s">
        <v>8</v>
      </c>
      <c r="F164" s="7" t="s">
        <v>7</v>
      </c>
      <c r="G164" s="7" t="s">
        <v>7</v>
      </c>
      <c r="H164" s="7" t="s">
        <v>7</v>
      </c>
      <c r="I164" s="7" t="s">
        <v>8</v>
      </c>
      <c r="J164" s="7" t="s">
        <v>7</v>
      </c>
      <c r="K164" s="7" t="s">
        <v>8</v>
      </c>
      <c r="L164" s="7" t="s">
        <v>7</v>
      </c>
      <c r="M164" s="7" t="s">
        <v>7</v>
      </c>
      <c r="N164" s="7" t="s">
        <v>8</v>
      </c>
      <c r="O164" s="7" t="s">
        <v>8</v>
      </c>
      <c r="P164" s="7" t="s">
        <v>7</v>
      </c>
      <c r="Q164" s="7" t="s">
        <v>7</v>
      </c>
      <c r="R164" s="7" t="s">
        <v>8</v>
      </c>
      <c r="S164" s="7" t="s">
        <v>8</v>
      </c>
      <c r="T164" s="7" t="s">
        <v>7</v>
      </c>
      <c r="V164" s="7" t="s">
        <v>7</v>
      </c>
      <c r="W164" s="7" t="s">
        <v>7</v>
      </c>
      <c r="X164" s="7" t="s">
        <v>8</v>
      </c>
      <c r="Y164" s="7" t="s">
        <v>7</v>
      </c>
      <c r="Z164" s="7" t="s">
        <v>7</v>
      </c>
      <c r="AA164" s="7" t="s">
        <v>7</v>
      </c>
      <c r="AD164" s="7">
        <f t="shared" si="21"/>
        <v>8</v>
      </c>
      <c r="AE164" s="7">
        <f t="shared" si="22"/>
        <v>14</v>
      </c>
      <c r="AF164" s="7">
        <f t="shared" si="23"/>
        <v>2</v>
      </c>
      <c r="AG164" s="7">
        <f t="shared" si="24"/>
        <v>22</v>
      </c>
      <c r="AH164" s="12">
        <f t="shared" si="25"/>
        <v>36.363636363636367</v>
      </c>
      <c r="AI164" s="127" t="str">
        <f t="shared" si="26"/>
        <v>No</v>
      </c>
      <c r="AJ164" s="7" t="str">
        <f t="shared" si="27"/>
        <v>Yes</v>
      </c>
      <c r="AK164" s="7" t="str">
        <f t="shared" si="28"/>
        <v>No</v>
      </c>
      <c r="AM164" s="42" t="s">
        <v>268</v>
      </c>
      <c r="AN164" s="94">
        <v>39</v>
      </c>
      <c r="AO164" s="114" t="s">
        <v>6</v>
      </c>
      <c r="AP164" s="36">
        <v>61.53846153846154</v>
      </c>
      <c r="AQ164" s="101"/>
      <c r="AR164" s="116"/>
      <c r="AS164" s="36" t="s">
        <v>254</v>
      </c>
      <c r="AT164" s="125">
        <f t="shared" si="30"/>
        <v>39</v>
      </c>
      <c r="AU164" s="31">
        <f t="shared" si="31"/>
        <v>61.53846153846154</v>
      </c>
      <c r="AV164" s="7" t="str">
        <f t="shared" si="32"/>
        <v>H</v>
      </c>
      <c r="AW164" s="7" t="s">
        <v>255</v>
      </c>
      <c r="AX164" s="7" t="str">
        <f t="shared" si="29"/>
        <v>non-BHN</v>
      </c>
    </row>
    <row r="165" spans="1:50">
      <c r="A165" s="59">
        <v>159</v>
      </c>
      <c r="B165" s="28" t="s">
        <v>167</v>
      </c>
      <c r="C165" s="70">
        <v>12.758904109589041</v>
      </c>
      <c r="D165" s="75" t="s">
        <v>10</v>
      </c>
      <c r="E165" s="7" t="s">
        <v>7</v>
      </c>
      <c r="F165" s="7" t="s">
        <v>7</v>
      </c>
      <c r="G165" s="7" t="s">
        <v>8</v>
      </c>
      <c r="H165" s="7" t="s">
        <v>8</v>
      </c>
      <c r="I165" s="7" t="s">
        <v>7</v>
      </c>
      <c r="J165" s="7" t="s">
        <v>8</v>
      </c>
      <c r="K165" s="7" t="s">
        <v>7</v>
      </c>
      <c r="L165" s="7" t="s">
        <v>254</v>
      </c>
      <c r="M165" s="7" t="s">
        <v>7</v>
      </c>
      <c r="N165" s="7" t="s">
        <v>8</v>
      </c>
      <c r="O165" s="7" t="s">
        <v>7</v>
      </c>
      <c r="P165" s="7" t="s">
        <v>7</v>
      </c>
      <c r="Q165" s="7" t="s">
        <v>7</v>
      </c>
      <c r="R165" s="7" t="s">
        <v>7</v>
      </c>
      <c r="S165" s="7" t="s">
        <v>8</v>
      </c>
      <c r="T165" s="7" t="s">
        <v>7</v>
      </c>
      <c r="V165" s="7" t="s">
        <v>7</v>
      </c>
      <c r="W165" s="7" t="s">
        <v>8</v>
      </c>
      <c r="X165" s="7" t="s">
        <v>8</v>
      </c>
      <c r="Y165" s="7" t="s">
        <v>7</v>
      </c>
      <c r="Z165" s="7" t="s">
        <v>7</v>
      </c>
      <c r="AA165" s="7" t="s">
        <v>7</v>
      </c>
      <c r="AB165" s="7" t="s">
        <v>7</v>
      </c>
      <c r="AD165" s="7">
        <f t="shared" si="21"/>
        <v>7</v>
      </c>
      <c r="AE165" s="7">
        <f t="shared" si="22"/>
        <v>15</v>
      </c>
      <c r="AF165" s="7">
        <f t="shared" si="23"/>
        <v>2</v>
      </c>
      <c r="AG165" s="7">
        <f t="shared" si="24"/>
        <v>22</v>
      </c>
      <c r="AH165" s="12">
        <f t="shared" si="25"/>
        <v>31.818181818181817</v>
      </c>
      <c r="AI165" s="127" t="str">
        <f t="shared" si="26"/>
        <v>No</v>
      </c>
      <c r="AJ165" s="7" t="str">
        <f t="shared" si="27"/>
        <v>Yes</v>
      </c>
      <c r="AK165" s="7" t="str">
        <f t="shared" si="28"/>
        <v>No</v>
      </c>
      <c r="AM165" s="43"/>
      <c r="AN165" s="93"/>
      <c r="AO165" s="95"/>
      <c r="AP165" s="36"/>
      <c r="AQ165" s="101"/>
      <c r="AR165" s="39"/>
      <c r="AS165" s="36" t="s">
        <v>254</v>
      </c>
      <c r="AT165" s="36"/>
      <c r="AU165" s="31"/>
      <c r="AW165" s="7" t="s">
        <v>309</v>
      </c>
      <c r="AX165" s="7" t="str">
        <f t="shared" si="29"/>
        <v>non-BHN</v>
      </c>
    </row>
    <row r="166" spans="1:50">
      <c r="A166" s="59">
        <v>160</v>
      </c>
      <c r="B166" s="28" t="s">
        <v>168</v>
      </c>
      <c r="C166" s="70">
        <v>4.9315068493150687</v>
      </c>
      <c r="D166" s="75" t="s">
        <v>10</v>
      </c>
      <c r="E166" s="7" t="s">
        <v>8</v>
      </c>
      <c r="F166" s="7" t="s">
        <v>8</v>
      </c>
      <c r="H166" s="7" t="s">
        <v>7</v>
      </c>
      <c r="I166" s="7" t="s">
        <v>8</v>
      </c>
      <c r="J166" s="7" t="s">
        <v>7</v>
      </c>
      <c r="K166" s="7" t="s">
        <v>8</v>
      </c>
      <c r="L166" s="7" t="s">
        <v>7</v>
      </c>
      <c r="M166" s="7" t="s">
        <v>8</v>
      </c>
      <c r="N166" s="7" t="s">
        <v>8</v>
      </c>
      <c r="O166" s="7" t="s">
        <v>7</v>
      </c>
      <c r="P166" s="7" t="s">
        <v>7</v>
      </c>
      <c r="Q166" s="7" t="s">
        <v>7</v>
      </c>
      <c r="R166" s="7" t="s">
        <v>7</v>
      </c>
      <c r="S166" s="7" t="s">
        <v>7</v>
      </c>
      <c r="T166" s="7" t="s">
        <v>7</v>
      </c>
      <c r="V166" s="7" t="s">
        <v>8</v>
      </c>
      <c r="W166" s="7" t="s">
        <v>8</v>
      </c>
      <c r="X166" s="7" t="s">
        <v>8</v>
      </c>
      <c r="Y166" s="7" t="s">
        <v>7</v>
      </c>
      <c r="Z166" s="7" t="s">
        <v>8</v>
      </c>
      <c r="AA166" s="7" t="s">
        <v>7</v>
      </c>
      <c r="AD166" s="7">
        <f t="shared" si="21"/>
        <v>10</v>
      </c>
      <c r="AE166" s="7">
        <f t="shared" si="22"/>
        <v>11</v>
      </c>
      <c r="AF166" s="7">
        <f t="shared" si="23"/>
        <v>3</v>
      </c>
      <c r="AG166" s="7">
        <f t="shared" si="24"/>
        <v>21</v>
      </c>
      <c r="AH166" s="12">
        <f t="shared" si="25"/>
        <v>47.61904761904762</v>
      </c>
      <c r="AI166" s="127" t="str">
        <f t="shared" si="26"/>
        <v>No</v>
      </c>
      <c r="AJ166" s="7" t="str">
        <f t="shared" si="27"/>
        <v>Yes</v>
      </c>
      <c r="AK166" s="7" t="str">
        <f t="shared" si="28"/>
        <v>No</v>
      </c>
      <c r="AM166" s="42" t="s">
        <v>268</v>
      </c>
      <c r="AN166" s="94">
        <v>61</v>
      </c>
      <c r="AO166" s="95" t="s">
        <v>10</v>
      </c>
      <c r="AP166" s="36">
        <v>40.983606557377051</v>
      </c>
      <c r="AQ166" s="101"/>
      <c r="AR166" s="116"/>
      <c r="AS166" s="36" t="s">
        <v>254</v>
      </c>
      <c r="AT166" s="125">
        <f>IF(AN166&gt;0,AN166,AQ166)</f>
        <v>61</v>
      </c>
      <c r="AU166" s="31">
        <f>IF(AP166&gt;0,AP166,AS166)</f>
        <v>40.983606557377051</v>
      </c>
      <c r="AV166" s="7" t="str">
        <f>IF(AU166&gt;=$AU$243,"H","L")</f>
        <v>H</v>
      </c>
      <c r="AW166" s="7" t="s">
        <v>256</v>
      </c>
      <c r="AX166" s="7" t="str">
        <f t="shared" si="29"/>
        <v>2 Yes 1 No</v>
      </c>
    </row>
    <row r="167" spans="1:50">
      <c r="A167" s="59">
        <v>161</v>
      </c>
      <c r="B167" s="28" t="s">
        <v>169</v>
      </c>
      <c r="C167" s="70">
        <v>6.0136986301369859</v>
      </c>
      <c r="D167" s="75" t="s">
        <v>6</v>
      </c>
      <c r="E167" s="7" t="s">
        <v>7</v>
      </c>
      <c r="F167" s="7" t="s">
        <v>8</v>
      </c>
      <c r="G167" s="7" t="s">
        <v>8</v>
      </c>
      <c r="H167" s="7" t="s">
        <v>7</v>
      </c>
      <c r="I167" s="7" t="s">
        <v>8</v>
      </c>
      <c r="J167" s="7" t="s">
        <v>8</v>
      </c>
      <c r="K167" s="7" t="s">
        <v>8</v>
      </c>
      <c r="L167" s="7" t="s">
        <v>7</v>
      </c>
      <c r="M167" s="7" t="s">
        <v>8</v>
      </c>
      <c r="N167" s="7" t="s">
        <v>8</v>
      </c>
      <c r="O167" s="7" t="s">
        <v>7</v>
      </c>
      <c r="Q167" s="7" t="s">
        <v>7</v>
      </c>
      <c r="R167" s="7" t="s">
        <v>8</v>
      </c>
      <c r="S167" s="7" t="s">
        <v>7</v>
      </c>
      <c r="V167" s="7" t="s">
        <v>7</v>
      </c>
      <c r="W167" s="7" t="s">
        <v>7</v>
      </c>
      <c r="X167" s="7" t="s">
        <v>8</v>
      </c>
      <c r="Y167" s="7" t="s">
        <v>7</v>
      </c>
      <c r="Z167" s="7" t="s">
        <v>7</v>
      </c>
      <c r="AA167" s="7" t="s">
        <v>7</v>
      </c>
      <c r="AD167" s="7">
        <f t="shared" si="21"/>
        <v>9</v>
      </c>
      <c r="AE167" s="7">
        <f t="shared" si="22"/>
        <v>11</v>
      </c>
      <c r="AF167" s="7">
        <f t="shared" si="23"/>
        <v>4</v>
      </c>
      <c r="AG167" s="7">
        <f t="shared" si="24"/>
        <v>20</v>
      </c>
      <c r="AH167" s="12">
        <f t="shared" si="25"/>
        <v>45</v>
      </c>
      <c r="AI167" s="127" t="str">
        <f t="shared" si="26"/>
        <v>No</v>
      </c>
      <c r="AJ167" s="7" t="str">
        <f t="shared" si="27"/>
        <v>Yes</v>
      </c>
      <c r="AK167" s="7" t="str">
        <f t="shared" si="28"/>
        <v>No</v>
      </c>
      <c r="AM167" s="42" t="s">
        <v>268</v>
      </c>
      <c r="AN167" s="94">
        <v>74</v>
      </c>
      <c r="AO167" s="114" t="s">
        <v>6</v>
      </c>
      <c r="AP167" s="36">
        <v>44.594594594594597</v>
      </c>
      <c r="AQ167" s="101"/>
      <c r="AR167" s="116"/>
      <c r="AS167" s="36" t="s">
        <v>254</v>
      </c>
      <c r="AT167" s="125">
        <f>IF(AN167&gt;0,AN167,AQ167)</f>
        <v>74</v>
      </c>
      <c r="AU167" s="31">
        <f>IF(AP167&gt;0,AP167,AS167)</f>
        <v>44.594594594594597</v>
      </c>
      <c r="AV167" s="7" t="str">
        <f>IF(AU167&gt;=$AU$243,"H","L")</f>
        <v>H</v>
      </c>
      <c r="AW167" s="7" t="s">
        <v>309</v>
      </c>
      <c r="AX167" s="7" t="str">
        <f t="shared" si="29"/>
        <v>non-BHN</v>
      </c>
    </row>
    <row r="168" spans="1:50">
      <c r="A168" s="59">
        <v>162</v>
      </c>
      <c r="B168" s="28" t="s">
        <v>170</v>
      </c>
      <c r="C168" s="70">
        <v>15.947945205479453</v>
      </c>
      <c r="D168" s="75" t="s">
        <v>10</v>
      </c>
      <c r="F168" s="7" t="s">
        <v>8</v>
      </c>
      <c r="G168" s="7" t="s">
        <v>7</v>
      </c>
      <c r="H168" s="7" t="s">
        <v>7</v>
      </c>
      <c r="I168" s="7" t="s">
        <v>8</v>
      </c>
      <c r="J168" s="7" t="s">
        <v>7</v>
      </c>
      <c r="K168" s="7" t="s">
        <v>8</v>
      </c>
      <c r="L168" s="7" t="s">
        <v>7</v>
      </c>
      <c r="M168" s="7" t="s">
        <v>7</v>
      </c>
      <c r="N168" s="7" t="s">
        <v>8</v>
      </c>
      <c r="P168" s="7" t="s">
        <v>8</v>
      </c>
      <c r="Q168" s="7" t="s">
        <v>7</v>
      </c>
      <c r="R168" s="7" t="s">
        <v>7</v>
      </c>
      <c r="S168" s="7" t="s">
        <v>7</v>
      </c>
      <c r="T168" s="7" t="s">
        <v>8</v>
      </c>
      <c r="V168" s="7" t="s">
        <v>8</v>
      </c>
      <c r="X168" s="7" t="s">
        <v>7</v>
      </c>
      <c r="Y168" s="7" t="s">
        <v>7</v>
      </c>
      <c r="Z168" s="7" t="s">
        <v>8</v>
      </c>
      <c r="AA168" s="7" t="s">
        <v>8</v>
      </c>
      <c r="AD168" s="7">
        <f t="shared" si="21"/>
        <v>9</v>
      </c>
      <c r="AE168" s="7">
        <f t="shared" si="22"/>
        <v>10</v>
      </c>
      <c r="AF168" s="7">
        <f t="shared" si="23"/>
        <v>5</v>
      </c>
      <c r="AG168" s="7">
        <f t="shared" si="24"/>
        <v>19</v>
      </c>
      <c r="AH168" s="12">
        <f t="shared" si="25"/>
        <v>47.368421052631582</v>
      </c>
      <c r="AI168" s="127" t="str">
        <f t="shared" si="26"/>
        <v>No</v>
      </c>
      <c r="AJ168" s="7" t="str">
        <f t="shared" si="27"/>
        <v>Yes</v>
      </c>
      <c r="AK168" s="7" t="str">
        <f t="shared" si="28"/>
        <v>No</v>
      </c>
      <c r="AM168" s="42" t="s">
        <v>267</v>
      </c>
      <c r="AN168" s="93"/>
      <c r="AO168" s="95"/>
      <c r="AP168" s="36"/>
      <c r="AQ168" s="107">
        <v>193</v>
      </c>
      <c r="AR168" s="111" t="s">
        <v>10</v>
      </c>
      <c r="AS168" s="36">
        <v>37.013659857890424</v>
      </c>
      <c r="AT168" s="125">
        <f>IF(AN168&gt;0,AN168,AQ168)</f>
        <v>193</v>
      </c>
      <c r="AU168" s="31">
        <f>IF(AP168&gt;0,AP168,AS168)</f>
        <v>37.013659857890424</v>
      </c>
      <c r="AV168" s="7" t="str">
        <f>IF(AU168&gt;=$AU$243,"H","L")</f>
        <v>L</v>
      </c>
      <c r="AW168" s="7" t="s">
        <v>257</v>
      </c>
      <c r="AX168" s="7" t="str">
        <f t="shared" si="29"/>
        <v>2 Yes</v>
      </c>
    </row>
    <row r="169" spans="1:50">
      <c r="A169" s="59">
        <v>163</v>
      </c>
      <c r="B169" s="28" t="s">
        <v>171</v>
      </c>
      <c r="C169" s="70">
        <v>14.087671232876712</v>
      </c>
      <c r="D169" s="75" t="s">
        <v>10</v>
      </c>
      <c r="E169" s="7" t="s">
        <v>7</v>
      </c>
      <c r="F169" s="7" t="s">
        <v>8</v>
      </c>
      <c r="G169" s="7" t="s">
        <v>8</v>
      </c>
      <c r="H169" s="7" t="s">
        <v>8</v>
      </c>
      <c r="I169" s="7" t="s">
        <v>8</v>
      </c>
      <c r="J169" s="7" t="s">
        <v>8</v>
      </c>
      <c r="K169" s="7" t="s">
        <v>8</v>
      </c>
      <c r="L169" s="7" t="s">
        <v>7</v>
      </c>
      <c r="M169" s="7" t="s">
        <v>7</v>
      </c>
      <c r="N169" s="7" t="s">
        <v>8</v>
      </c>
      <c r="O169" s="7" t="s">
        <v>8</v>
      </c>
      <c r="P169" s="7" t="s">
        <v>7</v>
      </c>
      <c r="Q169" s="7" t="s">
        <v>8</v>
      </c>
      <c r="R169" s="7" t="s">
        <v>8</v>
      </c>
      <c r="T169" s="7" t="s">
        <v>8</v>
      </c>
      <c r="V169" s="7" t="s">
        <v>7</v>
      </c>
      <c r="W169" s="7" t="s">
        <v>8</v>
      </c>
      <c r="X169" s="7" t="s">
        <v>7</v>
      </c>
      <c r="Y169" s="7" t="s">
        <v>7</v>
      </c>
      <c r="Z169" s="7" t="s">
        <v>8</v>
      </c>
      <c r="AA169" s="7" t="s">
        <v>7</v>
      </c>
      <c r="AD169" s="7">
        <f t="shared" si="21"/>
        <v>13</v>
      </c>
      <c r="AE169" s="7">
        <f t="shared" si="22"/>
        <v>8</v>
      </c>
      <c r="AF169" s="7">
        <f t="shared" si="23"/>
        <v>3</v>
      </c>
      <c r="AG169" s="7">
        <f t="shared" si="24"/>
        <v>21</v>
      </c>
      <c r="AH169" s="12">
        <f t="shared" si="25"/>
        <v>61.904761904761905</v>
      </c>
      <c r="AI169" s="127" t="str">
        <f t="shared" si="26"/>
        <v>Yes</v>
      </c>
      <c r="AJ169" s="7" t="str">
        <f t="shared" si="27"/>
        <v>No</v>
      </c>
      <c r="AK169" s="7" t="str">
        <f t="shared" si="28"/>
        <v>No</v>
      </c>
      <c r="AM169" s="42" t="s">
        <v>267</v>
      </c>
      <c r="AN169" s="93"/>
      <c r="AO169" s="95"/>
      <c r="AP169" s="36"/>
      <c r="AQ169" s="107">
        <v>169</v>
      </c>
      <c r="AR169" s="111" t="s">
        <v>10</v>
      </c>
      <c r="AS169" s="36">
        <v>37.165557798623304</v>
      </c>
      <c r="AT169" s="125">
        <f>IF(AN169&gt;0,AN169,AQ169)</f>
        <v>169</v>
      </c>
      <c r="AU169" s="31">
        <f>IF(AP169&gt;0,AP169,AS169)</f>
        <v>37.165557798623304</v>
      </c>
      <c r="AV169" s="7" t="str">
        <f>IF(AU169&gt;=$AU$243,"H","L")</f>
        <v>L</v>
      </c>
      <c r="AW169" s="7" t="s">
        <v>309</v>
      </c>
      <c r="AX169" s="7" t="str">
        <f t="shared" si="29"/>
        <v>non-BHN</v>
      </c>
    </row>
    <row r="170" spans="1:50">
      <c r="A170" s="59">
        <v>164</v>
      </c>
      <c r="B170" s="28" t="s">
        <v>172</v>
      </c>
      <c r="C170" s="70">
        <v>12.027397260273972</v>
      </c>
      <c r="D170" s="75" t="s">
        <v>10</v>
      </c>
      <c r="E170" s="7" t="s">
        <v>7</v>
      </c>
      <c r="F170" s="7" t="s">
        <v>8</v>
      </c>
      <c r="G170" s="7" t="s">
        <v>7</v>
      </c>
      <c r="H170" s="7" t="s">
        <v>7</v>
      </c>
      <c r="I170" s="7" t="s">
        <v>7</v>
      </c>
      <c r="J170" s="7" t="s">
        <v>7</v>
      </c>
      <c r="K170" s="7" t="s">
        <v>7</v>
      </c>
      <c r="L170" s="7" t="s">
        <v>7</v>
      </c>
      <c r="M170" s="7" t="s">
        <v>8</v>
      </c>
      <c r="N170" s="7" t="s">
        <v>8</v>
      </c>
      <c r="O170" s="7" t="s">
        <v>8</v>
      </c>
      <c r="P170" s="7" t="s">
        <v>7</v>
      </c>
      <c r="Q170" s="13" t="s">
        <v>7</v>
      </c>
      <c r="R170" s="7" t="s">
        <v>8</v>
      </c>
      <c r="S170" s="7" t="s">
        <v>7</v>
      </c>
      <c r="T170" s="7" t="s">
        <v>8</v>
      </c>
      <c r="U170" s="7" t="s">
        <v>8</v>
      </c>
      <c r="V170" s="7" t="s">
        <v>8</v>
      </c>
      <c r="X170" s="7" t="s">
        <v>8</v>
      </c>
      <c r="Y170" s="7" t="s">
        <v>7</v>
      </c>
      <c r="Z170" s="7" t="s">
        <v>8</v>
      </c>
      <c r="AA170" s="7" t="s">
        <v>8</v>
      </c>
      <c r="AB170" s="7" t="s">
        <v>7</v>
      </c>
      <c r="AD170" s="7">
        <f t="shared" si="21"/>
        <v>11</v>
      </c>
      <c r="AE170" s="7">
        <f t="shared" si="22"/>
        <v>12</v>
      </c>
      <c r="AF170" s="7">
        <f t="shared" si="23"/>
        <v>1</v>
      </c>
      <c r="AG170" s="7">
        <f t="shared" si="24"/>
        <v>23</v>
      </c>
      <c r="AH170" s="12">
        <f t="shared" si="25"/>
        <v>47.826086956521742</v>
      </c>
      <c r="AI170" s="127" t="str">
        <f t="shared" si="26"/>
        <v>No</v>
      </c>
      <c r="AJ170" s="7" t="str">
        <f t="shared" si="27"/>
        <v>Yes</v>
      </c>
      <c r="AK170" s="7" t="str">
        <f t="shared" si="28"/>
        <v>No</v>
      </c>
      <c r="AM170" s="42" t="s">
        <v>267</v>
      </c>
      <c r="AN170" s="93"/>
      <c r="AO170" s="95"/>
      <c r="AP170" s="36"/>
      <c r="AQ170" s="107">
        <v>144</v>
      </c>
      <c r="AR170" s="111" t="s">
        <v>10</v>
      </c>
      <c r="AS170" s="36">
        <v>42.409511220145198</v>
      </c>
      <c r="AT170" s="125">
        <f>IF(AN170&gt;0,AN170,AQ170)</f>
        <v>144</v>
      </c>
      <c r="AU170" s="31">
        <f>IF(AP170&gt;0,AP170,AS170)</f>
        <v>42.409511220145198</v>
      </c>
      <c r="AV170" s="7" t="str">
        <f>IF(AU170&gt;=$AU$243,"H","L")</f>
        <v>H</v>
      </c>
      <c r="AW170" s="7" t="s">
        <v>256</v>
      </c>
      <c r="AX170" s="7" t="str">
        <f t="shared" si="29"/>
        <v>2 Yes 1 No</v>
      </c>
    </row>
    <row r="171" spans="1:50">
      <c r="A171" s="59">
        <v>165</v>
      </c>
      <c r="B171" s="28" t="s">
        <v>173</v>
      </c>
      <c r="C171" s="70">
        <v>20.032876712328768</v>
      </c>
      <c r="D171" s="75" t="s">
        <v>10</v>
      </c>
      <c r="E171" s="7" t="s">
        <v>8</v>
      </c>
      <c r="F171" s="7" t="s">
        <v>8</v>
      </c>
      <c r="G171" s="7" t="s">
        <v>7</v>
      </c>
      <c r="H171" s="7" t="s">
        <v>7</v>
      </c>
      <c r="K171" s="7" t="s">
        <v>8</v>
      </c>
      <c r="L171" s="7" t="s">
        <v>254</v>
      </c>
      <c r="M171" s="7" t="s">
        <v>8</v>
      </c>
      <c r="N171" s="7" t="s">
        <v>8</v>
      </c>
      <c r="O171" s="7" t="s">
        <v>8</v>
      </c>
      <c r="P171" s="7" t="s">
        <v>7</v>
      </c>
      <c r="Q171" s="7" t="s">
        <v>7</v>
      </c>
      <c r="R171" s="7" t="s">
        <v>8</v>
      </c>
      <c r="S171" s="7" t="s">
        <v>8</v>
      </c>
      <c r="T171" s="7" t="s">
        <v>8</v>
      </c>
      <c r="V171" s="7" t="s">
        <v>8</v>
      </c>
      <c r="W171" s="7" t="s">
        <v>8</v>
      </c>
      <c r="X171" s="7" t="s">
        <v>8</v>
      </c>
      <c r="Y171" s="7" t="s">
        <v>7</v>
      </c>
      <c r="Z171" s="7" t="s">
        <v>8</v>
      </c>
      <c r="AA171" s="7" t="s">
        <v>8</v>
      </c>
      <c r="AB171" s="7" t="s">
        <v>8</v>
      </c>
      <c r="AD171" s="7">
        <f t="shared" si="21"/>
        <v>15</v>
      </c>
      <c r="AE171" s="7">
        <f t="shared" si="22"/>
        <v>5</v>
      </c>
      <c r="AF171" s="7">
        <f t="shared" si="23"/>
        <v>4</v>
      </c>
      <c r="AG171" s="7">
        <f t="shared" si="24"/>
        <v>20</v>
      </c>
      <c r="AH171" s="12">
        <f t="shared" si="25"/>
        <v>75</v>
      </c>
      <c r="AI171" s="127" t="str">
        <f t="shared" si="26"/>
        <v>Yes</v>
      </c>
      <c r="AJ171" s="7" t="str">
        <f t="shared" si="27"/>
        <v>No</v>
      </c>
      <c r="AK171" s="7" t="str">
        <f t="shared" si="28"/>
        <v>No</v>
      </c>
      <c r="AM171" s="43"/>
      <c r="AN171" s="93"/>
      <c r="AO171" s="95"/>
      <c r="AP171" s="36"/>
      <c r="AQ171" s="101"/>
      <c r="AR171" s="39"/>
      <c r="AS171" s="36" t="s">
        <v>254</v>
      </c>
      <c r="AT171" s="36"/>
      <c r="AU171" s="31"/>
      <c r="AW171" s="7" t="s">
        <v>310</v>
      </c>
      <c r="AX171" s="7" t="str">
        <f t="shared" si="29"/>
        <v>BHN</v>
      </c>
    </row>
    <row r="172" spans="1:50" s="11" customFormat="1">
      <c r="A172" s="130">
        <v>166</v>
      </c>
      <c r="B172" s="148" t="s">
        <v>174</v>
      </c>
      <c r="C172" s="149">
        <v>4.1479452054794521</v>
      </c>
      <c r="D172" s="150" t="s">
        <v>10</v>
      </c>
      <c r="E172" s="134"/>
      <c r="F172" s="134" t="s">
        <v>8</v>
      </c>
      <c r="G172" s="134" t="s">
        <v>7</v>
      </c>
      <c r="H172" s="134" t="s">
        <v>7</v>
      </c>
      <c r="I172" s="134"/>
      <c r="J172" s="134"/>
      <c r="K172" s="134"/>
      <c r="L172" s="134" t="s">
        <v>254</v>
      </c>
      <c r="M172" s="134"/>
      <c r="N172" s="134" t="s">
        <v>8</v>
      </c>
      <c r="O172" s="134" t="s">
        <v>8</v>
      </c>
      <c r="P172" s="134" t="s">
        <v>7</v>
      </c>
      <c r="Q172" s="134" t="s">
        <v>8</v>
      </c>
      <c r="R172" s="134" t="s">
        <v>7</v>
      </c>
      <c r="S172" s="134" t="s">
        <v>7</v>
      </c>
      <c r="T172" s="134" t="s">
        <v>8</v>
      </c>
      <c r="U172" s="134"/>
      <c r="V172" s="134"/>
      <c r="W172" s="134"/>
      <c r="X172" s="134"/>
      <c r="Y172" s="134"/>
      <c r="Z172" s="134" t="s">
        <v>7</v>
      </c>
      <c r="AA172" s="134"/>
      <c r="AB172" s="134" t="s">
        <v>8</v>
      </c>
      <c r="AC172" s="134"/>
      <c r="AD172" s="134">
        <f t="shared" si="21"/>
        <v>6</v>
      </c>
      <c r="AE172" s="134">
        <f t="shared" si="22"/>
        <v>6</v>
      </c>
      <c r="AF172" s="134">
        <f t="shared" si="23"/>
        <v>12</v>
      </c>
      <c r="AG172" s="134">
        <f t="shared" si="24"/>
        <v>12</v>
      </c>
      <c r="AH172" s="135">
        <f t="shared" si="25"/>
        <v>50</v>
      </c>
      <c r="AI172" s="136" t="str">
        <f t="shared" si="26"/>
        <v/>
      </c>
      <c r="AJ172" s="134" t="str">
        <f t="shared" si="27"/>
        <v/>
      </c>
      <c r="AK172" s="134" t="str">
        <f t="shared" si="28"/>
        <v/>
      </c>
      <c r="AL172" s="134"/>
      <c r="AM172" s="145" t="s">
        <v>268</v>
      </c>
      <c r="AN172" s="151">
        <v>51</v>
      </c>
      <c r="AO172" s="139" t="s">
        <v>10</v>
      </c>
      <c r="AP172" s="143">
        <v>50.980392156862742</v>
      </c>
      <c r="AQ172" s="141"/>
      <c r="AR172" s="147"/>
      <c r="AS172" s="143" t="s">
        <v>254</v>
      </c>
      <c r="AT172" s="153">
        <f>IF(AN172&gt;0,AN172,AQ172)</f>
        <v>51</v>
      </c>
      <c r="AU172" s="142">
        <f>IF(AP172&gt;0,AP172,AS172)</f>
        <v>50.980392156862742</v>
      </c>
      <c r="AV172" s="134" t="str">
        <f>IF(AU172&gt;=$AU$243,"H","L")</f>
        <v>H</v>
      </c>
      <c r="AW172" s="134" t="s">
        <v>303</v>
      </c>
      <c r="AX172" s="134" t="str">
        <f t="shared" si="29"/>
        <v>NA</v>
      </c>
    </row>
    <row r="173" spans="1:50">
      <c r="A173" s="59">
        <v>167</v>
      </c>
      <c r="B173" s="28" t="s">
        <v>175</v>
      </c>
      <c r="C173" s="70">
        <v>16.019178082191782</v>
      </c>
      <c r="D173" s="75" t="s">
        <v>10</v>
      </c>
      <c r="E173" s="7" t="s">
        <v>7</v>
      </c>
      <c r="F173" s="7" t="s">
        <v>7</v>
      </c>
      <c r="G173" s="7" t="s">
        <v>7</v>
      </c>
      <c r="H173" s="7" t="s">
        <v>7</v>
      </c>
      <c r="I173" s="7" t="s">
        <v>8</v>
      </c>
      <c r="J173" s="7" t="s">
        <v>8</v>
      </c>
      <c r="K173" s="7" t="s">
        <v>8</v>
      </c>
      <c r="L173" s="7" t="s">
        <v>7</v>
      </c>
      <c r="M173" s="7" t="s">
        <v>7</v>
      </c>
      <c r="N173" s="7" t="s">
        <v>8</v>
      </c>
      <c r="P173" s="7" t="s">
        <v>8</v>
      </c>
      <c r="Q173" s="7" t="s">
        <v>8</v>
      </c>
      <c r="R173" s="7" t="s">
        <v>8</v>
      </c>
      <c r="S173" s="7" t="s">
        <v>8</v>
      </c>
      <c r="T173" s="7" t="s">
        <v>8</v>
      </c>
      <c r="V173" s="7" t="s">
        <v>7</v>
      </c>
      <c r="W173" s="7" t="s">
        <v>8</v>
      </c>
      <c r="X173" s="7" t="s">
        <v>8</v>
      </c>
      <c r="Y173" s="7" t="s">
        <v>8</v>
      </c>
      <c r="Z173" s="7" t="s">
        <v>8</v>
      </c>
      <c r="AA173" s="7" t="s">
        <v>7</v>
      </c>
      <c r="AB173" s="7" t="s">
        <v>8</v>
      </c>
      <c r="AD173" s="7">
        <f t="shared" si="21"/>
        <v>14</v>
      </c>
      <c r="AE173" s="7">
        <f t="shared" si="22"/>
        <v>8</v>
      </c>
      <c r="AF173" s="7">
        <f t="shared" si="23"/>
        <v>2</v>
      </c>
      <c r="AG173" s="7">
        <f t="shared" si="24"/>
        <v>22</v>
      </c>
      <c r="AH173" s="12">
        <f t="shared" si="25"/>
        <v>63.636363636363633</v>
      </c>
      <c r="AI173" s="127" t="str">
        <f t="shared" si="26"/>
        <v>Yes</v>
      </c>
      <c r="AJ173" s="7" t="str">
        <f t="shared" si="27"/>
        <v>No</v>
      </c>
      <c r="AK173" s="7" t="str">
        <f t="shared" si="28"/>
        <v>No</v>
      </c>
      <c r="AM173" s="43"/>
      <c r="AN173" s="93"/>
      <c r="AO173" s="95"/>
      <c r="AP173" s="36"/>
      <c r="AQ173" s="101"/>
      <c r="AR173" s="39"/>
      <c r="AS173" s="36" t="s">
        <v>254</v>
      </c>
      <c r="AT173" s="36"/>
      <c r="AU173" s="31"/>
      <c r="AW173" s="7" t="s">
        <v>309</v>
      </c>
      <c r="AX173" s="7" t="str">
        <f t="shared" si="29"/>
        <v>non-BHN</v>
      </c>
    </row>
    <row r="174" spans="1:50">
      <c r="A174" s="59">
        <v>168</v>
      </c>
      <c r="B174" s="28" t="s">
        <v>176</v>
      </c>
      <c r="C174" s="70">
        <v>15.07123287671233</v>
      </c>
      <c r="D174" s="75" t="s">
        <v>6</v>
      </c>
      <c r="F174" s="7" t="s">
        <v>8</v>
      </c>
      <c r="G174" s="7" t="s">
        <v>8</v>
      </c>
      <c r="H174" s="7" t="s">
        <v>8</v>
      </c>
      <c r="I174" s="7" t="s">
        <v>8</v>
      </c>
      <c r="J174" s="7" t="s">
        <v>8</v>
      </c>
      <c r="K174" s="7" t="s">
        <v>8</v>
      </c>
      <c r="L174" s="7" t="s">
        <v>8</v>
      </c>
      <c r="M174" s="7" t="s">
        <v>8</v>
      </c>
      <c r="N174" s="7" t="s">
        <v>8</v>
      </c>
      <c r="O174" s="7" t="s">
        <v>7</v>
      </c>
      <c r="P174" s="7" t="s">
        <v>7</v>
      </c>
      <c r="R174" s="7" t="s">
        <v>8</v>
      </c>
      <c r="S174" s="7" t="s">
        <v>7</v>
      </c>
      <c r="T174" s="7" t="s">
        <v>8</v>
      </c>
      <c r="V174" s="7" t="s">
        <v>8</v>
      </c>
      <c r="X174" s="7" t="s">
        <v>8</v>
      </c>
      <c r="Y174" s="7" t="s">
        <v>8</v>
      </c>
      <c r="Z174" s="7" t="s">
        <v>8</v>
      </c>
      <c r="AB174" s="7" t="s">
        <v>8</v>
      </c>
      <c r="AD174" s="7">
        <f t="shared" si="21"/>
        <v>16</v>
      </c>
      <c r="AE174" s="7">
        <f t="shared" si="22"/>
        <v>3</v>
      </c>
      <c r="AF174" s="7">
        <f t="shared" si="23"/>
        <v>5</v>
      </c>
      <c r="AG174" s="7">
        <f t="shared" si="24"/>
        <v>19</v>
      </c>
      <c r="AH174" s="12">
        <f t="shared" si="25"/>
        <v>84.21052631578948</v>
      </c>
      <c r="AI174" s="127" t="str">
        <f t="shared" si="26"/>
        <v>Yes</v>
      </c>
      <c r="AJ174" s="7" t="str">
        <f t="shared" si="27"/>
        <v>No</v>
      </c>
      <c r="AK174" s="7" t="str">
        <f t="shared" si="28"/>
        <v>No</v>
      </c>
      <c r="AM174" s="42" t="s">
        <v>267</v>
      </c>
      <c r="AN174" s="93"/>
      <c r="AO174" s="95"/>
      <c r="AP174" s="36"/>
      <c r="AQ174" s="107">
        <v>181</v>
      </c>
      <c r="AR174" s="40" t="s">
        <v>6</v>
      </c>
      <c r="AS174" s="36">
        <v>34.569057176523444</v>
      </c>
      <c r="AT174" s="125">
        <f>IF(AN174&gt;0,AN174,AQ174)</f>
        <v>181</v>
      </c>
      <c r="AU174" s="31">
        <f>IF(AP174&gt;0,AP174,AS174)</f>
        <v>34.569057176523444</v>
      </c>
      <c r="AV174" s="7" t="str">
        <f>IF(AU174&gt;=$AU$243,"H","L")</f>
        <v>L</v>
      </c>
      <c r="AW174" s="7" t="s">
        <v>304</v>
      </c>
      <c r="AX174" s="7" t="str">
        <f t="shared" si="29"/>
        <v>1 Yes</v>
      </c>
    </row>
    <row r="175" spans="1:50">
      <c r="A175" s="59">
        <v>169</v>
      </c>
      <c r="B175" s="28" t="s">
        <v>177</v>
      </c>
      <c r="C175" s="70">
        <v>25.027397260273972</v>
      </c>
      <c r="D175" s="75" t="s">
        <v>6</v>
      </c>
      <c r="F175" s="7" t="s">
        <v>8</v>
      </c>
      <c r="G175" s="7" t="s">
        <v>7</v>
      </c>
      <c r="H175" s="7" t="s">
        <v>7</v>
      </c>
      <c r="J175" s="7" t="s">
        <v>7</v>
      </c>
      <c r="L175" s="7" t="s">
        <v>8</v>
      </c>
      <c r="M175" s="7" t="s">
        <v>7</v>
      </c>
      <c r="N175" s="7" t="s">
        <v>8</v>
      </c>
      <c r="O175" s="7" t="s">
        <v>7</v>
      </c>
      <c r="P175" s="7" t="s">
        <v>8</v>
      </c>
      <c r="Q175" s="7" t="s">
        <v>8</v>
      </c>
      <c r="R175" s="7" t="s">
        <v>8</v>
      </c>
      <c r="S175" s="7" t="s">
        <v>7</v>
      </c>
      <c r="T175" s="7" t="s">
        <v>8</v>
      </c>
      <c r="V175" s="7" t="s">
        <v>8</v>
      </c>
      <c r="W175" s="7" t="s">
        <v>7</v>
      </c>
      <c r="X175" s="7" t="s">
        <v>8</v>
      </c>
      <c r="Y175" s="7" t="s">
        <v>8</v>
      </c>
      <c r="Z175" s="7" t="s">
        <v>8</v>
      </c>
      <c r="AD175" s="7">
        <f t="shared" si="21"/>
        <v>11</v>
      </c>
      <c r="AE175" s="7">
        <f t="shared" si="22"/>
        <v>7</v>
      </c>
      <c r="AF175" s="7">
        <f t="shared" si="23"/>
        <v>6</v>
      </c>
      <c r="AG175" s="7">
        <f t="shared" si="24"/>
        <v>18</v>
      </c>
      <c r="AH175" s="12">
        <f t="shared" si="25"/>
        <v>61.111111111111114</v>
      </c>
      <c r="AI175" s="127" t="str">
        <f t="shared" si="26"/>
        <v>No</v>
      </c>
      <c r="AJ175" s="7" t="str">
        <f t="shared" si="27"/>
        <v>Yes</v>
      </c>
      <c r="AK175" s="7" t="str">
        <f t="shared" si="28"/>
        <v>No</v>
      </c>
      <c r="AM175" s="43"/>
      <c r="AN175" s="93"/>
      <c r="AO175" s="95"/>
      <c r="AP175" s="36"/>
      <c r="AQ175" s="101"/>
      <c r="AR175" s="39"/>
      <c r="AS175" s="36" t="s">
        <v>254</v>
      </c>
      <c r="AT175" s="36"/>
      <c r="AU175" s="31"/>
      <c r="AW175" s="7" t="s">
        <v>304</v>
      </c>
      <c r="AX175" s="7" t="str">
        <f t="shared" si="29"/>
        <v>1 Yes</v>
      </c>
    </row>
    <row r="176" spans="1:50" s="11" customFormat="1">
      <c r="A176" s="130">
        <v>170</v>
      </c>
      <c r="B176" s="148" t="s">
        <v>178</v>
      </c>
      <c r="C176" s="149">
        <v>16.202739726027396</v>
      </c>
      <c r="D176" s="150" t="s">
        <v>10</v>
      </c>
      <c r="E176" s="134"/>
      <c r="F176" s="134"/>
      <c r="G176" s="134" t="s">
        <v>7</v>
      </c>
      <c r="H176" s="134" t="s">
        <v>7</v>
      </c>
      <c r="I176" s="134"/>
      <c r="J176" s="134"/>
      <c r="K176" s="134"/>
      <c r="L176" s="134" t="s">
        <v>254</v>
      </c>
      <c r="M176" s="134"/>
      <c r="N176" s="134"/>
      <c r="O176" s="134"/>
      <c r="P176" s="134"/>
      <c r="Q176" s="134"/>
      <c r="R176" s="134" t="s">
        <v>8</v>
      </c>
      <c r="S176" s="134" t="s">
        <v>8</v>
      </c>
      <c r="T176" s="134"/>
      <c r="U176" s="134"/>
      <c r="V176" s="134"/>
      <c r="W176" s="134"/>
      <c r="X176" s="134"/>
      <c r="Y176" s="134"/>
      <c r="Z176" s="134"/>
      <c r="AA176" s="134"/>
      <c r="AB176" s="134"/>
      <c r="AC176" s="134"/>
      <c r="AD176" s="134">
        <f t="shared" si="21"/>
        <v>2</v>
      </c>
      <c r="AE176" s="134">
        <f t="shared" si="22"/>
        <v>2</v>
      </c>
      <c r="AF176" s="134">
        <f t="shared" si="23"/>
        <v>20</v>
      </c>
      <c r="AG176" s="134">
        <f t="shared" si="24"/>
        <v>4</v>
      </c>
      <c r="AH176" s="135">
        <f t="shared" si="25"/>
        <v>50</v>
      </c>
      <c r="AI176" s="136" t="str">
        <f t="shared" si="26"/>
        <v/>
      </c>
      <c r="AJ176" s="134" t="str">
        <f t="shared" si="27"/>
        <v/>
      </c>
      <c r="AK176" s="134" t="str">
        <f t="shared" si="28"/>
        <v/>
      </c>
      <c r="AL176" s="134"/>
      <c r="AM176" s="145" t="s">
        <v>267</v>
      </c>
      <c r="AN176" s="138"/>
      <c r="AO176" s="139"/>
      <c r="AP176" s="143"/>
      <c r="AQ176" s="146">
        <v>195</v>
      </c>
      <c r="AR176" s="157" t="s">
        <v>10</v>
      </c>
      <c r="AS176" s="143">
        <v>30.371936930515954</v>
      </c>
      <c r="AT176" s="153">
        <f>IF(AN176&gt;0,AN176,AQ176)</f>
        <v>195</v>
      </c>
      <c r="AU176" s="142">
        <f>IF(AP176&gt;0,AP176,AS176)</f>
        <v>30.371936930515954</v>
      </c>
      <c r="AV176" s="134" t="str">
        <f>IF(AU176&gt;=$AU$243,"H","L")</f>
        <v>L</v>
      </c>
      <c r="AW176" s="134" t="s">
        <v>303</v>
      </c>
      <c r="AX176" s="134" t="str">
        <f t="shared" si="29"/>
        <v>NA</v>
      </c>
    </row>
    <row r="177" spans="1:50">
      <c r="A177" s="59">
        <v>171</v>
      </c>
      <c r="B177" s="28" t="s">
        <v>179</v>
      </c>
      <c r="C177" s="70">
        <v>11.641095890410959</v>
      </c>
      <c r="D177" s="75" t="s">
        <v>10</v>
      </c>
      <c r="E177" s="7" t="s">
        <v>8</v>
      </c>
      <c r="F177" s="7" t="s">
        <v>8</v>
      </c>
      <c r="G177" s="7" t="s">
        <v>7</v>
      </c>
      <c r="H177" s="7" t="s">
        <v>7</v>
      </c>
      <c r="I177" s="7" t="s">
        <v>7</v>
      </c>
      <c r="J177" s="7" t="s">
        <v>7</v>
      </c>
      <c r="K177" s="7" t="s">
        <v>7</v>
      </c>
      <c r="L177" s="7" t="s">
        <v>7</v>
      </c>
      <c r="M177" s="7" t="s">
        <v>7</v>
      </c>
      <c r="N177" s="7" t="s">
        <v>8</v>
      </c>
      <c r="O177" s="7" t="s">
        <v>8</v>
      </c>
      <c r="P177" s="7" t="s">
        <v>7</v>
      </c>
      <c r="Q177" s="7" t="s">
        <v>8</v>
      </c>
      <c r="T177" s="7" t="s">
        <v>8</v>
      </c>
      <c r="U177" s="7" t="s">
        <v>8</v>
      </c>
      <c r="V177" s="7" t="s">
        <v>8</v>
      </c>
      <c r="W177" s="7" t="s">
        <v>8</v>
      </c>
      <c r="X177" s="7" t="s">
        <v>8</v>
      </c>
      <c r="Y177" s="7" t="s">
        <v>7</v>
      </c>
      <c r="Z177" s="7" t="s">
        <v>8</v>
      </c>
      <c r="AA177" s="7" t="s">
        <v>7</v>
      </c>
      <c r="AB177" s="7" t="s">
        <v>8</v>
      </c>
      <c r="AD177" s="7">
        <f t="shared" si="21"/>
        <v>12</v>
      </c>
      <c r="AE177" s="7">
        <f t="shared" si="22"/>
        <v>10</v>
      </c>
      <c r="AF177" s="7">
        <f t="shared" si="23"/>
        <v>2</v>
      </c>
      <c r="AG177" s="7">
        <f t="shared" si="24"/>
        <v>22</v>
      </c>
      <c r="AH177" s="12">
        <f t="shared" si="25"/>
        <v>54.545454545454547</v>
      </c>
      <c r="AI177" s="127" t="str">
        <f t="shared" si="26"/>
        <v>No</v>
      </c>
      <c r="AJ177" s="7" t="str">
        <f t="shared" si="27"/>
        <v>Yes</v>
      </c>
      <c r="AK177" s="7" t="str">
        <f t="shared" si="28"/>
        <v>No</v>
      </c>
      <c r="AM177" s="42" t="s">
        <v>267</v>
      </c>
      <c r="AN177" s="93"/>
      <c r="AO177" s="95"/>
      <c r="AP177" s="36"/>
      <c r="AQ177" s="107">
        <v>139</v>
      </c>
      <c r="AR177" s="111" t="s">
        <v>10</v>
      </c>
      <c r="AS177" s="36">
        <v>44.906707501823206</v>
      </c>
      <c r="AT177" s="125">
        <f>IF(AN177&gt;0,AN177,AQ177)</f>
        <v>139</v>
      </c>
      <c r="AU177" s="31">
        <f>IF(AP177&gt;0,AP177,AS177)</f>
        <v>44.906707501823206</v>
      </c>
      <c r="AV177" s="7" t="str">
        <f>IF(AU177&gt;=$AU$243,"H","L")</f>
        <v>H</v>
      </c>
      <c r="AW177" s="7" t="s">
        <v>256</v>
      </c>
      <c r="AX177" s="7" t="str">
        <f t="shared" si="29"/>
        <v>2 Yes 1 No</v>
      </c>
    </row>
    <row r="178" spans="1:50" s="11" customFormat="1">
      <c r="A178" s="130">
        <v>172</v>
      </c>
      <c r="B178" s="148" t="s">
        <v>180</v>
      </c>
      <c r="C178" s="149">
        <v>17.865753424657534</v>
      </c>
      <c r="D178" s="150" t="s">
        <v>6</v>
      </c>
      <c r="E178" s="134"/>
      <c r="F178" s="134" t="s">
        <v>8</v>
      </c>
      <c r="G178" s="134" t="s">
        <v>7</v>
      </c>
      <c r="H178" s="134" t="s">
        <v>7</v>
      </c>
      <c r="I178" s="134"/>
      <c r="J178" s="134"/>
      <c r="K178" s="134"/>
      <c r="L178" s="134" t="s">
        <v>254</v>
      </c>
      <c r="M178" s="134" t="s">
        <v>8</v>
      </c>
      <c r="N178" s="134" t="s">
        <v>8</v>
      </c>
      <c r="O178" s="134" t="s">
        <v>8</v>
      </c>
      <c r="P178" s="134" t="s">
        <v>7</v>
      </c>
      <c r="Q178" s="134" t="s">
        <v>8</v>
      </c>
      <c r="R178" s="134" t="s">
        <v>7</v>
      </c>
      <c r="S178" s="134" t="s">
        <v>7</v>
      </c>
      <c r="T178" s="134"/>
      <c r="U178" s="134"/>
      <c r="V178" s="134"/>
      <c r="W178" s="134"/>
      <c r="X178" s="134"/>
      <c r="Y178" s="134"/>
      <c r="Z178" s="134"/>
      <c r="AA178" s="134"/>
      <c r="AB178" s="134" t="s">
        <v>8</v>
      </c>
      <c r="AC178" s="134"/>
      <c r="AD178" s="134">
        <f t="shared" si="21"/>
        <v>6</v>
      </c>
      <c r="AE178" s="134">
        <f t="shared" si="22"/>
        <v>5</v>
      </c>
      <c r="AF178" s="134">
        <f t="shared" si="23"/>
        <v>13</v>
      </c>
      <c r="AG178" s="134">
        <f t="shared" si="24"/>
        <v>11</v>
      </c>
      <c r="AH178" s="135">
        <f t="shared" si="25"/>
        <v>54.545454545454547</v>
      </c>
      <c r="AI178" s="136" t="str">
        <f t="shared" si="26"/>
        <v/>
      </c>
      <c r="AJ178" s="134" t="str">
        <f t="shared" si="27"/>
        <v/>
      </c>
      <c r="AK178" s="134" t="str">
        <f t="shared" si="28"/>
        <v/>
      </c>
      <c r="AL178" s="134"/>
      <c r="AM178" s="154"/>
      <c r="AN178" s="138"/>
      <c r="AO178" s="139"/>
      <c r="AP178" s="143"/>
      <c r="AQ178" s="141"/>
      <c r="AR178" s="137"/>
      <c r="AS178" s="143" t="s">
        <v>254</v>
      </c>
      <c r="AT178" s="143"/>
      <c r="AU178" s="142"/>
      <c r="AV178" s="134"/>
      <c r="AW178" s="134" t="s">
        <v>303</v>
      </c>
      <c r="AX178" s="134" t="str">
        <f t="shared" si="29"/>
        <v>NA</v>
      </c>
    </row>
    <row r="179" spans="1:50">
      <c r="A179" s="59">
        <v>173</v>
      </c>
      <c r="B179" s="28" t="s">
        <v>181</v>
      </c>
      <c r="C179" s="70">
        <v>10.986301369863014</v>
      </c>
      <c r="D179" s="75" t="s">
        <v>10</v>
      </c>
      <c r="E179" s="7" t="s">
        <v>8</v>
      </c>
      <c r="F179" s="7" t="s">
        <v>7</v>
      </c>
      <c r="G179" s="7" t="s">
        <v>7</v>
      </c>
      <c r="H179" s="7" t="s">
        <v>7</v>
      </c>
      <c r="I179" s="7" t="s">
        <v>8</v>
      </c>
      <c r="J179" s="7" t="s">
        <v>8</v>
      </c>
      <c r="K179" s="7" t="s">
        <v>8</v>
      </c>
      <c r="L179" s="7" t="s">
        <v>7</v>
      </c>
      <c r="M179" s="7" t="s">
        <v>8</v>
      </c>
      <c r="N179" s="7" t="s">
        <v>8</v>
      </c>
      <c r="O179" s="7" t="s">
        <v>8</v>
      </c>
      <c r="P179" s="7" t="s">
        <v>7</v>
      </c>
      <c r="Q179" s="7" t="s">
        <v>7</v>
      </c>
      <c r="R179" s="7" t="s">
        <v>8</v>
      </c>
      <c r="T179" s="7" t="s">
        <v>8</v>
      </c>
      <c r="U179" s="7" t="s">
        <v>8</v>
      </c>
      <c r="V179" s="7" t="s">
        <v>8</v>
      </c>
      <c r="W179" s="7" t="s">
        <v>8</v>
      </c>
      <c r="X179" s="7" t="s">
        <v>8</v>
      </c>
      <c r="Y179" s="7" t="s">
        <v>7</v>
      </c>
      <c r="Z179" s="7" t="s">
        <v>8</v>
      </c>
      <c r="AA179" s="7" t="s">
        <v>8</v>
      </c>
      <c r="AB179" s="7" t="s">
        <v>8</v>
      </c>
      <c r="AD179" s="7">
        <f t="shared" si="21"/>
        <v>16</v>
      </c>
      <c r="AE179" s="7">
        <f t="shared" si="22"/>
        <v>7</v>
      </c>
      <c r="AF179" s="7">
        <f t="shared" si="23"/>
        <v>1</v>
      </c>
      <c r="AG179" s="7">
        <f t="shared" si="24"/>
        <v>23</v>
      </c>
      <c r="AH179" s="12">
        <f t="shared" si="25"/>
        <v>69.565217391304344</v>
      </c>
      <c r="AI179" s="127" t="str">
        <f t="shared" si="26"/>
        <v>Yes</v>
      </c>
      <c r="AJ179" s="7" t="str">
        <f t="shared" si="27"/>
        <v>No</v>
      </c>
      <c r="AK179" s="7" t="str">
        <f t="shared" si="28"/>
        <v>No</v>
      </c>
      <c r="AM179" s="43"/>
      <c r="AN179" s="93"/>
      <c r="AO179" s="95"/>
      <c r="AP179" s="36"/>
      <c r="AQ179" s="101"/>
      <c r="AR179" s="39"/>
      <c r="AS179" s="36" t="s">
        <v>254</v>
      </c>
      <c r="AT179" s="36"/>
      <c r="AU179" s="31"/>
      <c r="AW179" s="7" t="s">
        <v>310</v>
      </c>
      <c r="AX179" s="7" t="str">
        <f t="shared" si="29"/>
        <v>BHN</v>
      </c>
    </row>
    <row r="180" spans="1:50">
      <c r="A180" s="59">
        <v>174</v>
      </c>
      <c r="B180" s="28" t="s">
        <v>182</v>
      </c>
      <c r="C180" s="70">
        <v>10.010958904109589</v>
      </c>
      <c r="D180" s="75" t="s">
        <v>6</v>
      </c>
      <c r="E180" s="7" t="s">
        <v>7</v>
      </c>
      <c r="F180" s="7" t="s">
        <v>7</v>
      </c>
      <c r="G180" s="7" t="s">
        <v>7</v>
      </c>
      <c r="H180" s="7" t="s">
        <v>7</v>
      </c>
      <c r="I180" s="7" t="s">
        <v>8</v>
      </c>
      <c r="J180" s="7" t="s">
        <v>7</v>
      </c>
      <c r="K180" s="7" t="s">
        <v>8</v>
      </c>
      <c r="L180" s="7" t="s">
        <v>254</v>
      </c>
      <c r="M180" s="7" t="s">
        <v>8</v>
      </c>
      <c r="O180" s="7" t="s">
        <v>8</v>
      </c>
      <c r="P180" s="7" t="s">
        <v>7</v>
      </c>
      <c r="Q180" s="7" t="s">
        <v>7</v>
      </c>
      <c r="R180" s="7" t="s">
        <v>7</v>
      </c>
      <c r="S180" s="7" t="s">
        <v>7</v>
      </c>
      <c r="T180" s="7" t="s">
        <v>8</v>
      </c>
      <c r="V180" s="7" t="s">
        <v>7</v>
      </c>
      <c r="W180" s="7" t="s">
        <v>8</v>
      </c>
      <c r="X180" s="7" t="s">
        <v>8</v>
      </c>
      <c r="Y180" s="7" t="s">
        <v>7</v>
      </c>
      <c r="AA180" s="7" t="s">
        <v>7</v>
      </c>
      <c r="AB180" s="7" t="s">
        <v>7</v>
      </c>
      <c r="AD180" s="7">
        <f t="shared" si="21"/>
        <v>7</v>
      </c>
      <c r="AE180" s="7">
        <f t="shared" si="22"/>
        <v>13</v>
      </c>
      <c r="AF180" s="7">
        <f t="shared" si="23"/>
        <v>4</v>
      </c>
      <c r="AG180" s="7">
        <f t="shared" si="24"/>
        <v>20</v>
      </c>
      <c r="AH180" s="12">
        <f t="shared" si="25"/>
        <v>35</v>
      </c>
      <c r="AI180" s="127" t="str">
        <f t="shared" si="26"/>
        <v>No</v>
      </c>
      <c r="AJ180" s="7" t="str">
        <f t="shared" si="27"/>
        <v>Yes</v>
      </c>
      <c r="AK180" s="7" t="str">
        <f t="shared" si="28"/>
        <v>No</v>
      </c>
      <c r="AM180" s="42" t="s">
        <v>267</v>
      </c>
      <c r="AN180" s="93"/>
      <c r="AO180" s="95"/>
      <c r="AP180" s="36"/>
      <c r="AQ180" s="107">
        <v>120</v>
      </c>
      <c r="AR180" s="40" t="s">
        <v>6</v>
      </c>
      <c r="AS180" s="36">
        <v>29.116420172524744</v>
      </c>
      <c r="AT180" s="125">
        <f>IF(AN180&gt;0,AN180,AQ180)</f>
        <v>120</v>
      </c>
      <c r="AU180" s="31">
        <f>IF(AP180&gt;0,AP180,AS180)</f>
        <v>29.116420172524744</v>
      </c>
      <c r="AV180" s="7" t="str">
        <f>IF(AU180&gt;=$AU$243,"H","L")</f>
        <v>L</v>
      </c>
      <c r="AW180" s="7" t="s">
        <v>309</v>
      </c>
      <c r="AX180" s="7" t="str">
        <f t="shared" si="29"/>
        <v>non-BHN</v>
      </c>
    </row>
    <row r="181" spans="1:50">
      <c r="A181" s="59">
        <v>175</v>
      </c>
      <c r="B181" s="27" t="s">
        <v>183</v>
      </c>
      <c r="C181" s="70">
        <v>3.2136986301369861</v>
      </c>
      <c r="D181" s="72" t="s">
        <v>6</v>
      </c>
      <c r="E181" s="7" t="s">
        <v>8</v>
      </c>
      <c r="F181" s="7" t="s">
        <v>8</v>
      </c>
      <c r="G181" s="7" t="s">
        <v>7</v>
      </c>
      <c r="H181" s="7" t="s">
        <v>7</v>
      </c>
      <c r="I181" s="7" t="s">
        <v>8</v>
      </c>
      <c r="J181" s="7" t="s">
        <v>7</v>
      </c>
      <c r="K181" s="7" t="s">
        <v>8</v>
      </c>
      <c r="L181" s="7" t="s">
        <v>7</v>
      </c>
      <c r="M181" s="7" t="s">
        <v>8</v>
      </c>
      <c r="N181" s="7" t="s">
        <v>8</v>
      </c>
      <c r="O181" s="7" t="s">
        <v>7</v>
      </c>
      <c r="P181" s="7" t="s">
        <v>8</v>
      </c>
      <c r="R181" s="7" t="s">
        <v>8</v>
      </c>
      <c r="S181" s="7" t="s">
        <v>8</v>
      </c>
      <c r="T181" s="7" t="s">
        <v>8</v>
      </c>
      <c r="V181" s="7" t="s">
        <v>7</v>
      </c>
      <c r="W181" s="7" t="s">
        <v>7</v>
      </c>
      <c r="X181" s="7" t="s">
        <v>7</v>
      </c>
      <c r="Y181" s="7" t="s">
        <v>7</v>
      </c>
      <c r="Z181" s="7" t="s">
        <v>7</v>
      </c>
      <c r="AA181" s="7" t="s">
        <v>7</v>
      </c>
      <c r="AB181" s="7" t="s">
        <v>8</v>
      </c>
      <c r="AD181" s="7">
        <f t="shared" si="21"/>
        <v>11</v>
      </c>
      <c r="AE181" s="7">
        <f t="shared" si="22"/>
        <v>11</v>
      </c>
      <c r="AF181" s="7">
        <f t="shared" si="23"/>
        <v>2</v>
      </c>
      <c r="AG181" s="7">
        <f t="shared" si="24"/>
        <v>22</v>
      </c>
      <c r="AH181" s="12">
        <f t="shared" si="25"/>
        <v>50</v>
      </c>
      <c r="AI181" s="127" t="str">
        <f t="shared" si="26"/>
        <v>No</v>
      </c>
      <c r="AJ181" s="7" t="str">
        <f t="shared" si="27"/>
        <v>Yes</v>
      </c>
      <c r="AK181" s="7" t="str">
        <f t="shared" si="28"/>
        <v>No</v>
      </c>
      <c r="AM181" s="40" t="s">
        <v>268</v>
      </c>
      <c r="AN181" s="95">
        <v>49</v>
      </c>
      <c r="AO181" s="114" t="s">
        <v>6</v>
      </c>
      <c r="AP181" s="34">
        <v>26.530612244897959</v>
      </c>
      <c r="AQ181" s="40"/>
      <c r="AR181" s="40"/>
      <c r="AS181" s="31"/>
      <c r="AT181" s="125">
        <f>IF(AN181&gt;0,AN181,AQ181)</f>
        <v>49</v>
      </c>
      <c r="AU181" s="31">
        <f>IF(AP181&gt;0,AP181,AS181)</f>
        <v>26.530612244897959</v>
      </c>
      <c r="AV181" s="7" t="str">
        <f>IF(AU181&gt;=$AU$243,"H","L")</f>
        <v>L</v>
      </c>
      <c r="AW181" s="7" t="s">
        <v>255</v>
      </c>
      <c r="AX181" s="7" t="str">
        <f t="shared" si="29"/>
        <v>non-BHN</v>
      </c>
    </row>
    <row r="182" spans="1:50">
      <c r="A182" s="59">
        <v>176</v>
      </c>
      <c r="B182" s="28" t="s">
        <v>184</v>
      </c>
      <c r="C182" s="70">
        <v>2.967123287671233</v>
      </c>
      <c r="D182" s="75" t="s">
        <v>6</v>
      </c>
      <c r="E182" s="7" t="s">
        <v>8</v>
      </c>
      <c r="F182" s="7" t="s">
        <v>7</v>
      </c>
      <c r="G182" s="7" t="s">
        <v>8</v>
      </c>
      <c r="H182" s="7" t="s">
        <v>8</v>
      </c>
      <c r="I182" s="7" t="s">
        <v>8</v>
      </c>
      <c r="J182" s="7" t="s">
        <v>7</v>
      </c>
      <c r="K182" s="7" t="s">
        <v>8</v>
      </c>
      <c r="L182" s="7" t="s">
        <v>7</v>
      </c>
      <c r="M182" s="7" t="s">
        <v>7</v>
      </c>
      <c r="N182" s="7" t="s">
        <v>8</v>
      </c>
      <c r="O182" s="7" t="s">
        <v>8</v>
      </c>
      <c r="P182" s="7" t="s">
        <v>8</v>
      </c>
      <c r="Q182" s="7" t="s">
        <v>7</v>
      </c>
      <c r="T182" s="7" t="s">
        <v>7</v>
      </c>
      <c r="V182" s="7" t="s">
        <v>8</v>
      </c>
      <c r="W182" s="7" t="s">
        <v>8</v>
      </c>
      <c r="X182" s="7" t="s">
        <v>7</v>
      </c>
      <c r="Y182" s="7" t="s">
        <v>8</v>
      </c>
      <c r="Z182" s="7" t="s">
        <v>8</v>
      </c>
      <c r="AA182" s="7" t="s">
        <v>8</v>
      </c>
      <c r="AB182" s="7" t="s">
        <v>7</v>
      </c>
      <c r="AD182" s="7">
        <f t="shared" si="21"/>
        <v>13</v>
      </c>
      <c r="AE182" s="7">
        <f t="shared" si="22"/>
        <v>8</v>
      </c>
      <c r="AF182" s="7">
        <f t="shared" si="23"/>
        <v>3</v>
      </c>
      <c r="AG182" s="7">
        <f t="shared" si="24"/>
        <v>21</v>
      </c>
      <c r="AH182" s="12">
        <f t="shared" si="25"/>
        <v>61.904761904761905</v>
      </c>
      <c r="AI182" s="127" t="str">
        <f t="shared" si="26"/>
        <v>Yes</v>
      </c>
      <c r="AJ182" s="7" t="str">
        <f t="shared" si="27"/>
        <v>No</v>
      </c>
      <c r="AK182" s="7" t="str">
        <f t="shared" si="28"/>
        <v>No</v>
      </c>
      <c r="AM182" s="42" t="s">
        <v>268</v>
      </c>
      <c r="AN182" s="94">
        <v>37</v>
      </c>
      <c r="AO182" s="114" t="s">
        <v>6</v>
      </c>
      <c r="AP182" s="36">
        <v>27.027027027027028</v>
      </c>
      <c r="AQ182" s="101"/>
      <c r="AR182" s="116"/>
      <c r="AS182" s="36" t="s">
        <v>254</v>
      </c>
      <c r="AT182" s="125">
        <f>IF(AN182&gt;0,AN182,AQ182)</f>
        <v>37</v>
      </c>
      <c r="AU182" s="31">
        <f>IF(AP182&gt;0,AP182,AS182)</f>
        <v>27.027027027027028</v>
      </c>
      <c r="AV182" s="7" t="str">
        <f>IF(AU182&gt;=$AU$243,"H","L")</f>
        <v>L</v>
      </c>
      <c r="AW182" s="7" t="s">
        <v>310</v>
      </c>
      <c r="AX182" s="7" t="str">
        <f t="shared" si="29"/>
        <v>BHN</v>
      </c>
    </row>
    <row r="183" spans="1:50">
      <c r="A183" s="59">
        <v>177</v>
      </c>
      <c r="B183" s="28" t="s">
        <v>185</v>
      </c>
      <c r="C183" s="70">
        <v>6.0109589041095894</v>
      </c>
      <c r="D183" s="75" t="s">
        <v>10</v>
      </c>
      <c r="E183" s="7" t="s">
        <v>8</v>
      </c>
      <c r="F183" s="7" t="s">
        <v>8</v>
      </c>
      <c r="G183" s="7" t="s">
        <v>8</v>
      </c>
      <c r="H183" s="7" t="s">
        <v>8</v>
      </c>
      <c r="I183" s="7" t="s">
        <v>8</v>
      </c>
      <c r="J183" s="7" t="s">
        <v>7</v>
      </c>
      <c r="K183" s="7" t="s">
        <v>8</v>
      </c>
      <c r="L183" s="7" t="s">
        <v>8</v>
      </c>
      <c r="M183" s="7" t="s">
        <v>7</v>
      </c>
      <c r="N183" s="7" t="s">
        <v>8</v>
      </c>
      <c r="O183" s="7" t="s">
        <v>8</v>
      </c>
      <c r="P183" s="7" t="s">
        <v>7</v>
      </c>
      <c r="Q183" s="7" t="s">
        <v>7</v>
      </c>
      <c r="R183" s="7" t="s">
        <v>7</v>
      </c>
      <c r="S183" s="7" t="s">
        <v>7</v>
      </c>
      <c r="T183" s="7" t="s">
        <v>8</v>
      </c>
      <c r="V183" s="7" t="s">
        <v>8</v>
      </c>
      <c r="W183" s="7" t="s">
        <v>8</v>
      </c>
      <c r="X183" s="7" t="s">
        <v>8</v>
      </c>
      <c r="Y183" s="7" t="s">
        <v>7</v>
      </c>
      <c r="Z183" s="7" t="s">
        <v>8</v>
      </c>
      <c r="AA183" s="7" t="s">
        <v>8</v>
      </c>
      <c r="AB183" s="7" t="s">
        <v>8</v>
      </c>
      <c r="AD183" s="7">
        <f t="shared" si="21"/>
        <v>16</v>
      </c>
      <c r="AE183" s="7">
        <f t="shared" si="22"/>
        <v>7</v>
      </c>
      <c r="AF183" s="7">
        <f t="shared" si="23"/>
        <v>1</v>
      </c>
      <c r="AG183" s="7">
        <f t="shared" si="24"/>
        <v>23</v>
      </c>
      <c r="AH183" s="12">
        <f t="shared" si="25"/>
        <v>69.565217391304344</v>
      </c>
      <c r="AI183" s="127" t="str">
        <f t="shared" si="26"/>
        <v>Yes</v>
      </c>
      <c r="AJ183" s="7" t="str">
        <f t="shared" si="27"/>
        <v>No</v>
      </c>
      <c r="AK183" s="7" t="str">
        <f t="shared" si="28"/>
        <v>No</v>
      </c>
      <c r="AM183" s="43"/>
      <c r="AN183" s="93"/>
      <c r="AO183" s="95"/>
      <c r="AP183" s="36" t="s">
        <v>254</v>
      </c>
      <c r="AQ183" s="101"/>
      <c r="AR183" s="39"/>
      <c r="AS183" s="36" t="s">
        <v>254</v>
      </c>
      <c r="AT183" s="36"/>
      <c r="AU183" s="31"/>
      <c r="AW183" s="7" t="s">
        <v>310</v>
      </c>
      <c r="AX183" s="7" t="str">
        <f t="shared" si="29"/>
        <v>BHN</v>
      </c>
    </row>
    <row r="184" spans="1:50">
      <c r="A184" s="59">
        <v>178</v>
      </c>
      <c r="B184" s="28" t="s">
        <v>186</v>
      </c>
      <c r="C184" s="70">
        <v>3.4684931506849317</v>
      </c>
      <c r="D184" s="75" t="s">
        <v>10</v>
      </c>
      <c r="E184" s="7" t="s">
        <v>8</v>
      </c>
      <c r="F184" s="7" t="s">
        <v>7</v>
      </c>
      <c r="G184" s="7" t="s">
        <v>7</v>
      </c>
      <c r="H184" s="7" t="s">
        <v>7</v>
      </c>
      <c r="I184" s="7" t="s">
        <v>8</v>
      </c>
      <c r="J184" s="7" t="s">
        <v>7</v>
      </c>
      <c r="K184" s="7" t="s">
        <v>8</v>
      </c>
      <c r="L184" s="7" t="s">
        <v>7</v>
      </c>
      <c r="M184" s="7" t="s">
        <v>8</v>
      </c>
      <c r="N184" s="7" t="s">
        <v>8</v>
      </c>
      <c r="O184" s="7" t="s">
        <v>8</v>
      </c>
      <c r="P184" s="7" t="s">
        <v>7</v>
      </c>
      <c r="R184" s="7" t="s">
        <v>7</v>
      </c>
      <c r="S184" s="7" t="s">
        <v>7</v>
      </c>
      <c r="T184" s="7" t="s">
        <v>8</v>
      </c>
      <c r="U184" s="7" t="s">
        <v>7</v>
      </c>
      <c r="V184" s="7" t="s">
        <v>8</v>
      </c>
      <c r="W184" s="7" t="s">
        <v>8</v>
      </c>
      <c r="X184" s="7" t="s">
        <v>8</v>
      </c>
      <c r="Y184" s="7" t="s">
        <v>7</v>
      </c>
      <c r="Z184" s="7" t="s">
        <v>7</v>
      </c>
      <c r="AA184" s="7" t="s">
        <v>7</v>
      </c>
      <c r="AB184" s="7" t="s">
        <v>7</v>
      </c>
      <c r="AD184" s="7">
        <f t="shared" si="21"/>
        <v>10</v>
      </c>
      <c r="AE184" s="7">
        <f t="shared" si="22"/>
        <v>13</v>
      </c>
      <c r="AF184" s="7">
        <f t="shared" si="23"/>
        <v>1</v>
      </c>
      <c r="AG184" s="7">
        <f t="shared" si="24"/>
        <v>23</v>
      </c>
      <c r="AH184" s="12">
        <f t="shared" si="25"/>
        <v>43.478260869565219</v>
      </c>
      <c r="AI184" s="127" t="str">
        <f t="shared" si="26"/>
        <v>No</v>
      </c>
      <c r="AJ184" s="7" t="str">
        <f t="shared" si="27"/>
        <v>Yes</v>
      </c>
      <c r="AK184" s="7" t="str">
        <f t="shared" si="28"/>
        <v>No</v>
      </c>
      <c r="AM184" s="42" t="s">
        <v>268</v>
      </c>
      <c r="AN184" s="94">
        <v>43</v>
      </c>
      <c r="AO184" s="95" t="s">
        <v>10</v>
      </c>
      <c r="AP184" s="36">
        <v>27.906976744186046</v>
      </c>
      <c r="AQ184" s="101"/>
      <c r="AR184" s="116"/>
      <c r="AS184" s="36" t="s">
        <v>254</v>
      </c>
      <c r="AT184" s="125">
        <f>IF(AN184&gt;0,AN184,AQ184)</f>
        <v>43</v>
      </c>
      <c r="AU184" s="31">
        <f>IF(AP184&gt;0,AP184,AS184)</f>
        <v>27.906976744186046</v>
      </c>
      <c r="AV184" s="7" t="str">
        <f>IF(AU184&gt;=$AU$243,"H","L")</f>
        <v>L</v>
      </c>
      <c r="AW184" s="7" t="s">
        <v>256</v>
      </c>
      <c r="AX184" s="7" t="str">
        <f t="shared" si="29"/>
        <v>2 Yes 1 No</v>
      </c>
    </row>
    <row r="185" spans="1:50">
      <c r="A185" s="59">
        <v>179</v>
      </c>
      <c r="B185" s="28" t="s">
        <v>187</v>
      </c>
      <c r="C185" s="70">
        <v>14.778082191780822</v>
      </c>
      <c r="D185" s="75" t="s">
        <v>6</v>
      </c>
      <c r="E185" s="13" t="s">
        <v>8</v>
      </c>
      <c r="F185" s="13"/>
      <c r="G185" s="13" t="s">
        <v>8</v>
      </c>
      <c r="H185" s="13" t="s">
        <v>8</v>
      </c>
      <c r="I185" s="13" t="s">
        <v>8</v>
      </c>
      <c r="J185" s="13" t="s">
        <v>8</v>
      </c>
      <c r="K185" s="13" t="s">
        <v>8</v>
      </c>
      <c r="L185" s="7" t="s">
        <v>7</v>
      </c>
      <c r="M185" s="13" t="s">
        <v>7</v>
      </c>
      <c r="N185" s="13" t="s">
        <v>8</v>
      </c>
      <c r="O185" s="13" t="s">
        <v>8</v>
      </c>
      <c r="P185" s="13" t="s">
        <v>7</v>
      </c>
      <c r="Q185" s="13" t="s">
        <v>7</v>
      </c>
      <c r="R185" s="13" t="s">
        <v>7</v>
      </c>
      <c r="S185" s="13" t="s">
        <v>7</v>
      </c>
      <c r="T185" s="13" t="s">
        <v>8</v>
      </c>
      <c r="U185" s="13"/>
      <c r="V185" s="13" t="s">
        <v>8</v>
      </c>
      <c r="W185" s="13" t="s">
        <v>8</v>
      </c>
      <c r="X185" s="13" t="s">
        <v>7</v>
      </c>
      <c r="Y185" s="13" t="s">
        <v>8</v>
      </c>
      <c r="Z185" s="13" t="s">
        <v>8</v>
      </c>
      <c r="AA185" s="13" t="s">
        <v>8</v>
      </c>
      <c r="AB185" s="13"/>
      <c r="AD185" s="7">
        <f t="shared" si="21"/>
        <v>14</v>
      </c>
      <c r="AE185" s="7">
        <f t="shared" si="22"/>
        <v>7</v>
      </c>
      <c r="AF185" s="7">
        <f t="shared" si="23"/>
        <v>3</v>
      </c>
      <c r="AG185" s="7">
        <f t="shared" si="24"/>
        <v>21</v>
      </c>
      <c r="AH185" s="12">
        <f t="shared" si="25"/>
        <v>66.666666666666671</v>
      </c>
      <c r="AI185" s="127" t="str">
        <f t="shared" si="26"/>
        <v>Yes</v>
      </c>
      <c r="AJ185" s="7" t="str">
        <f t="shared" si="27"/>
        <v>No</v>
      </c>
      <c r="AK185" s="7" t="str">
        <f t="shared" si="28"/>
        <v>No</v>
      </c>
      <c r="AL185" s="13"/>
      <c r="AM185" s="42" t="s">
        <v>267</v>
      </c>
      <c r="AN185" s="93"/>
      <c r="AO185" s="95"/>
      <c r="AP185" s="36"/>
      <c r="AQ185" s="107">
        <v>178</v>
      </c>
      <c r="AR185" s="40" t="s">
        <v>6</v>
      </c>
      <c r="AS185" s="36">
        <v>33.786832307994523</v>
      </c>
      <c r="AT185" s="125">
        <f>IF(AN185&gt;0,AN185,AQ185)</f>
        <v>178</v>
      </c>
      <c r="AU185" s="31">
        <f>IF(AP185&gt;0,AP185,AS185)</f>
        <v>33.786832307994523</v>
      </c>
      <c r="AV185" s="7" t="str">
        <f>IF(AU185&gt;=$AU$243,"H","L")</f>
        <v>L</v>
      </c>
      <c r="AW185" s="7" t="s">
        <v>310</v>
      </c>
      <c r="AX185" s="7" t="str">
        <f t="shared" si="29"/>
        <v>BHN</v>
      </c>
    </row>
    <row r="186" spans="1:50">
      <c r="A186" s="59">
        <v>180</v>
      </c>
      <c r="B186" s="28" t="s">
        <v>188</v>
      </c>
      <c r="C186" s="70">
        <v>7.1095890410958908</v>
      </c>
      <c r="D186" s="75" t="s">
        <v>10</v>
      </c>
      <c r="E186" s="13" t="s">
        <v>8</v>
      </c>
      <c r="F186" s="13"/>
      <c r="G186" s="13" t="s">
        <v>8</v>
      </c>
      <c r="H186" s="13" t="s">
        <v>8</v>
      </c>
      <c r="I186" s="13" t="s">
        <v>7</v>
      </c>
      <c r="J186" s="13" t="s">
        <v>8</v>
      </c>
      <c r="K186" s="13" t="s">
        <v>7</v>
      </c>
      <c r="L186" s="7" t="s">
        <v>8</v>
      </c>
      <c r="M186" s="13" t="s">
        <v>8</v>
      </c>
      <c r="N186" s="13" t="s">
        <v>8</v>
      </c>
      <c r="O186" s="13"/>
      <c r="P186" s="13" t="s">
        <v>7</v>
      </c>
      <c r="Q186" s="13" t="s">
        <v>8</v>
      </c>
      <c r="R186" s="13" t="s">
        <v>8</v>
      </c>
      <c r="S186" s="13"/>
      <c r="T186" s="13" t="s">
        <v>8</v>
      </c>
      <c r="U186" s="13" t="s">
        <v>8</v>
      </c>
      <c r="V186" s="13" t="s">
        <v>8</v>
      </c>
      <c r="W186" s="13" t="s">
        <v>8</v>
      </c>
      <c r="X186" s="13" t="s">
        <v>8</v>
      </c>
      <c r="Y186" s="13" t="s">
        <v>7</v>
      </c>
      <c r="Z186" s="13" t="s">
        <v>8</v>
      </c>
      <c r="AA186" s="13" t="s">
        <v>8</v>
      </c>
      <c r="AB186" s="13"/>
      <c r="AD186" s="7">
        <f t="shared" si="21"/>
        <v>16</v>
      </c>
      <c r="AE186" s="7">
        <f t="shared" si="22"/>
        <v>4</v>
      </c>
      <c r="AF186" s="7">
        <f t="shared" si="23"/>
        <v>4</v>
      </c>
      <c r="AG186" s="7">
        <f t="shared" si="24"/>
        <v>20</v>
      </c>
      <c r="AH186" s="12">
        <f t="shared" si="25"/>
        <v>80</v>
      </c>
      <c r="AI186" s="127" t="str">
        <f t="shared" si="26"/>
        <v>Yes</v>
      </c>
      <c r="AJ186" s="7" t="str">
        <f t="shared" si="27"/>
        <v>No</v>
      </c>
      <c r="AK186" s="7" t="str">
        <f t="shared" si="28"/>
        <v>No</v>
      </c>
      <c r="AL186" s="13"/>
      <c r="AM186" s="43"/>
      <c r="AN186" s="93"/>
      <c r="AO186" s="95"/>
      <c r="AP186" s="36" t="s">
        <v>254</v>
      </c>
      <c r="AQ186" s="101"/>
      <c r="AR186" s="39"/>
      <c r="AS186" s="36" t="s">
        <v>254</v>
      </c>
      <c r="AT186" s="36"/>
      <c r="AU186" s="31"/>
      <c r="AW186" s="7" t="s">
        <v>310</v>
      </c>
      <c r="AX186" s="7" t="str">
        <f t="shared" si="29"/>
        <v>BHN</v>
      </c>
    </row>
    <row r="187" spans="1:50" s="11" customFormat="1">
      <c r="A187" s="130">
        <v>181</v>
      </c>
      <c r="B187" s="148" t="s">
        <v>189</v>
      </c>
      <c r="C187" s="149">
        <v>4.0136986301369859</v>
      </c>
      <c r="D187" s="150" t="s">
        <v>10</v>
      </c>
      <c r="E187" s="134"/>
      <c r="F187" s="134"/>
      <c r="G187" s="134"/>
      <c r="H187" s="134" t="s">
        <v>8</v>
      </c>
      <c r="I187" s="134"/>
      <c r="J187" s="134"/>
      <c r="K187" s="134"/>
      <c r="L187" s="134" t="s">
        <v>254</v>
      </c>
      <c r="M187" s="134"/>
      <c r="N187" s="134"/>
      <c r="O187" s="134"/>
      <c r="P187" s="134"/>
      <c r="Q187" s="134"/>
      <c r="R187" s="134" t="s">
        <v>8</v>
      </c>
      <c r="S187" s="134" t="s">
        <v>8</v>
      </c>
      <c r="T187" s="134"/>
      <c r="U187" s="134"/>
      <c r="V187" s="134"/>
      <c r="W187" s="134"/>
      <c r="X187" s="134"/>
      <c r="Y187" s="134"/>
      <c r="Z187" s="134"/>
      <c r="AA187" s="134"/>
      <c r="AB187" s="134"/>
      <c r="AC187" s="134"/>
      <c r="AD187" s="134">
        <f t="shared" si="21"/>
        <v>3</v>
      </c>
      <c r="AE187" s="134">
        <f t="shared" si="22"/>
        <v>0</v>
      </c>
      <c r="AF187" s="134">
        <f t="shared" si="23"/>
        <v>21</v>
      </c>
      <c r="AG187" s="134">
        <f t="shared" si="24"/>
        <v>3</v>
      </c>
      <c r="AH187" s="135">
        <f t="shared" si="25"/>
        <v>100</v>
      </c>
      <c r="AI187" s="136" t="str">
        <f t="shared" si="26"/>
        <v/>
      </c>
      <c r="AJ187" s="134" t="str">
        <f t="shared" si="27"/>
        <v/>
      </c>
      <c r="AK187" s="134" t="str">
        <f t="shared" si="28"/>
        <v/>
      </c>
      <c r="AL187" s="134"/>
      <c r="AM187" s="145" t="s">
        <v>268</v>
      </c>
      <c r="AN187" s="151">
        <v>49</v>
      </c>
      <c r="AO187" s="139" t="s">
        <v>10</v>
      </c>
      <c r="AP187" s="143">
        <v>46.938775510204081</v>
      </c>
      <c r="AQ187" s="141"/>
      <c r="AR187" s="147"/>
      <c r="AS187" s="143" t="s">
        <v>254</v>
      </c>
      <c r="AT187" s="153">
        <f>IF(AN187&gt;0,AN187,AQ187)</f>
        <v>49</v>
      </c>
      <c r="AU187" s="142">
        <f>IF(AP187&gt;0,AP187,AS187)</f>
        <v>46.938775510204081</v>
      </c>
      <c r="AV187" s="134" t="str">
        <f>IF(AU187&gt;=$AU$243,"H","L")</f>
        <v>H</v>
      </c>
      <c r="AW187" s="134" t="s">
        <v>303</v>
      </c>
      <c r="AX187" s="134" t="str">
        <f t="shared" si="29"/>
        <v>NA</v>
      </c>
    </row>
    <row r="188" spans="1:50" s="11" customFormat="1">
      <c r="A188" s="130">
        <v>182</v>
      </c>
      <c r="B188" s="148" t="s">
        <v>190</v>
      </c>
      <c r="C188" s="149">
        <v>10.123287671232877</v>
      </c>
      <c r="D188" s="150" t="s">
        <v>10</v>
      </c>
      <c r="E188" s="134" t="s">
        <v>8</v>
      </c>
      <c r="F188" s="134" t="s">
        <v>8</v>
      </c>
      <c r="G188" s="134" t="s">
        <v>7</v>
      </c>
      <c r="H188" s="134" t="s">
        <v>7</v>
      </c>
      <c r="I188" s="134" t="s">
        <v>8</v>
      </c>
      <c r="J188" s="134" t="s">
        <v>7</v>
      </c>
      <c r="K188" s="134" t="s">
        <v>7</v>
      </c>
      <c r="L188" s="134" t="s">
        <v>7</v>
      </c>
      <c r="M188" s="134" t="s">
        <v>7</v>
      </c>
      <c r="N188" s="134" t="s">
        <v>8</v>
      </c>
      <c r="O188" s="134" t="s">
        <v>7</v>
      </c>
      <c r="P188" s="134"/>
      <c r="Q188" s="134"/>
      <c r="R188" s="134" t="s">
        <v>8</v>
      </c>
      <c r="S188" s="134"/>
      <c r="T188" s="134" t="s">
        <v>8</v>
      </c>
      <c r="U188" s="134"/>
      <c r="V188" s="134"/>
      <c r="W188" s="134"/>
      <c r="X188" s="134"/>
      <c r="Y188" s="134"/>
      <c r="Z188" s="134"/>
      <c r="AA188" s="134" t="s">
        <v>8</v>
      </c>
      <c r="AB188" s="134" t="s">
        <v>8</v>
      </c>
      <c r="AC188" s="134"/>
      <c r="AD188" s="134">
        <f t="shared" si="21"/>
        <v>8</v>
      </c>
      <c r="AE188" s="134">
        <f t="shared" si="22"/>
        <v>7</v>
      </c>
      <c r="AF188" s="134">
        <f t="shared" si="23"/>
        <v>9</v>
      </c>
      <c r="AG188" s="134">
        <f t="shared" si="24"/>
        <v>15</v>
      </c>
      <c r="AH188" s="135">
        <f t="shared" si="25"/>
        <v>53.333333333333336</v>
      </c>
      <c r="AI188" s="136" t="str">
        <f t="shared" si="26"/>
        <v/>
      </c>
      <c r="AJ188" s="134" t="str">
        <f t="shared" si="27"/>
        <v/>
      </c>
      <c r="AK188" s="134" t="str">
        <f t="shared" si="28"/>
        <v/>
      </c>
      <c r="AL188" s="134"/>
      <c r="AM188" s="145" t="s">
        <v>267</v>
      </c>
      <c r="AN188" s="138"/>
      <c r="AO188" s="139"/>
      <c r="AP188" s="143"/>
      <c r="AQ188" s="146">
        <v>194</v>
      </c>
      <c r="AR188" s="157" t="s">
        <v>10</v>
      </c>
      <c r="AS188" s="143">
        <v>29.120961802980627</v>
      </c>
      <c r="AT188" s="153">
        <f>IF(AN188&gt;0,AN188,AQ188)</f>
        <v>194</v>
      </c>
      <c r="AU188" s="142">
        <f>IF(AP188&gt;0,AP188,AS188)</f>
        <v>29.120961802980627</v>
      </c>
      <c r="AV188" s="134" t="str">
        <f>IF(AU188&gt;=$AU$243,"H","L")</f>
        <v>L</v>
      </c>
      <c r="AW188" s="134" t="s">
        <v>257</v>
      </c>
      <c r="AX188" s="134" t="str">
        <f t="shared" si="29"/>
        <v>2 Yes</v>
      </c>
    </row>
    <row r="189" spans="1:50">
      <c r="A189" s="59">
        <v>183</v>
      </c>
      <c r="B189" s="28" t="s">
        <v>191</v>
      </c>
      <c r="C189" s="70">
        <v>3.4821917808219176</v>
      </c>
      <c r="D189" s="75" t="s">
        <v>10</v>
      </c>
      <c r="E189" s="7" t="s">
        <v>7</v>
      </c>
      <c r="F189" s="7" t="s">
        <v>8</v>
      </c>
      <c r="G189" s="7" t="s">
        <v>8</v>
      </c>
      <c r="H189" s="7" t="s">
        <v>8</v>
      </c>
      <c r="I189" s="7" t="s">
        <v>8</v>
      </c>
      <c r="J189" s="7" t="s">
        <v>7</v>
      </c>
      <c r="K189" s="7" t="s">
        <v>8</v>
      </c>
      <c r="L189" s="7" t="s">
        <v>8</v>
      </c>
      <c r="M189" s="7" t="s">
        <v>8</v>
      </c>
      <c r="N189" s="7" t="s">
        <v>8</v>
      </c>
      <c r="O189" s="7" t="s">
        <v>8</v>
      </c>
      <c r="P189" s="7" t="s">
        <v>7</v>
      </c>
      <c r="Q189" s="7" t="s">
        <v>7</v>
      </c>
      <c r="R189" s="7" t="s">
        <v>8</v>
      </c>
      <c r="T189" s="7" t="s">
        <v>8</v>
      </c>
      <c r="W189" s="7" t="s">
        <v>8</v>
      </c>
      <c r="X189" s="7" t="s">
        <v>7</v>
      </c>
      <c r="AA189" s="7" t="s">
        <v>8</v>
      </c>
      <c r="AB189" s="7" t="s">
        <v>8</v>
      </c>
      <c r="AD189" s="7">
        <f t="shared" si="21"/>
        <v>14</v>
      </c>
      <c r="AE189" s="7">
        <f t="shared" si="22"/>
        <v>5</v>
      </c>
      <c r="AF189" s="7">
        <f t="shared" si="23"/>
        <v>5</v>
      </c>
      <c r="AG189" s="7">
        <f t="shared" si="24"/>
        <v>19</v>
      </c>
      <c r="AH189" s="12">
        <f t="shared" si="25"/>
        <v>73.684210526315795</v>
      </c>
      <c r="AI189" s="127" t="str">
        <f t="shared" si="26"/>
        <v>Yes</v>
      </c>
      <c r="AJ189" s="7" t="str">
        <f t="shared" si="27"/>
        <v>No</v>
      </c>
      <c r="AK189" s="7" t="str">
        <f t="shared" si="28"/>
        <v>No</v>
      </c>
      <c r="AM189" s="42" t="s">
        <v>268</v>
      </c>
      <c r="AN189" s="94">
        <v>42</v>
      </c>
      <c r="AO189" s="95" t="s">
        <v>10</v>
      </c>
      <c r="AP189" s="36">
        <v>54.761904761904766</v>
      </c>
      <c r="AQ189" s="101"/>
      <c r="AR189" s="116"/>
      <c r="AS189" s="36" t="s">
        <v>254</v>
      </c>
      <c r="AT189" s="125">
        <f>IF(AN189&gt;0,AN189,AQ189)</f>
        <v>42</v>
      </c>
      <c r="AU189" s="31">
        <f>IF(AP189&gt;0,AP189,AS189)</f>
        <v>54.761904761904766</v>
      </c>
      <c r="AV189" s="7" t="str">
        <f>IF(AU189&gt;=$AU$243,"H","L")</f>
        <v>H</v>
      </c>
      <c r="AW189" s="7" t="s">
        <v>302</v>
      </c>
      <c r="AX189" s="7" t="str">
        <f t="shared" si="29"/>
        <v>1 Yes 1 No</v>
      </c>
    </row>
    <row r="190" spans="1:50">
      <c r="A190" s="59">
        <v>184</v>
      </c>
      <c r="B190" s="28" t="s">
        <v>192</v>
      </c>
      <c r="C190" s="70">
        <v>3.0821917808219177</v>
      </c>
      <c r="D190" s="76" t="s">
        <v>6</v>
      </c>
      <c r="E190" s="7" t="s">
        <v>8</v>
      </c>
      <c r="F190" s="7" t="s">
        <v>8</v>
      </c>
      <c r="G190" s="7" t="s">
        <v>8</v>
      </c>
      <c r="H190" s="7" t="s">
        <v>7</v>
      </c>
      <c r="I190" s="7" t="s">
        <v>8</v>
      </c>
      <c r="J190" s="7" t="s">
        <v>7</v>
      </c>
      <c r="K190" s="7" t="s">
        <v>8</v>
      </c>
      <c r="L190" s="7" t="s">
        <v>7</v>
      </c>
      <c r="M190" s="7" t="s">
        <v>7</v>
      </c>
      <c r="N190" s="7" t="s">
        <v>8</v>
      </c>
      <c r="O190" s="7" t="s">
        <v>7</v>
      </c>
      <c r="P190" s="7" t="s">
        <v>7</v>
      </c>
      <c r="Q190" s="7" t="s">
        <v>8</v>
      </c>
      <c r="R190" s="7" t="s">
        <v>7</v>
      </c>
      <c r="S190" s="7" t="s">
        <v>7</v>
      </c>
      <c r="T190" s="7" t="s">
        <v>7</v>
      </c>
      <c r="V190" s="7" t="s">
        <v>7</v>
      </c>
      <c r="W190" s="7" t="s">
        <v>8</v>
      </c>
      <c r="X190" s="7" t="s">
        <v>8</v>
      </c>
      <c r="Y190" s="7" t="s">
        <v>8</v>
      </c>
      <c r="Z190" s="7" t="s">
        <v>8</v>
      </c>
      <c r="AA190" s="7" t="s">
        <v>8</v>
      </c>
      <c r="AD190" s="7">
        <f t="shared" si="21"/>
        <v>12</v>
      </c>
      <c r="AE190" s="7">
        <f t="shared" si="22"/>
        <v>10</v>
      </c>
      <c r="AF190" s="7">
        <f t="shared" si="23"/>
        <v>2</v>
      </c>
      <c r="AG190" s="7">
        <f t="shared" si="24"/>
        <v>22</v>
      </c>
      <c r="AH190" s="12">
        <f t="shared" si="25"/>
        <v>54.545454545454547</v>
      </c>
      <c r="AI190" s="127" t="str">
        <f t="shared" si="26"/>
        <v>No</v>
      </c>
      <c r="AJ190" s="7" t="str">
        <f t="shared" si="27"/>
        <v>Yes</v>
      </c>
      <c r="AK190" s="7" t="str">
        <f t="shared" si="28"/>
        <v>No</v>
      </c>
      <c r="AM190" s="42" t="s">
        <v>268</v>
      </c>
      <c r="AN190" s="94">
        <v>38</v>
      </c>
      <c r="AO190" s="114" t="s">
        <v>6</v>
      </c>
      <c r="AP190" s="36">
        <v>60.526315789473685</v>
      </c>
      <c r="AQ190" s="101"/>
      <c r="AR190" s="116"/>
      <c r="AS190" s="36" t="s">
        <v>254</v>
      </c>
      <c r="AT190" s="125">
        <f>IF(AN190&gt;0,AN190,AQ190)</f>
        <v>38</v>
      </c>
      <c r="AU190" s="31">
        <f>IF(AP190&gt;0,AP190,AS190)</f>
        <v>60.526315789473685</v>
      </c>
      <c r="AV190" s="7" t="str">
        <f>IF(AU190&gt;=$AU$243,"H","L")</f>
        <v>H</v>
      </c>
      <c r="AW190" s="7" t="s">
        <v>256</v>
      </c>
      <c r="AX190" s="7" t="str">
        <f t="shared" si="29"/>
        <v>2 Yes 1 No</v>
      </c>
    </row>
    <row r="191" spans="1:50">
      <c r="A191" s="59">
        <v>185</v>
      </c>
      <c r="B191" s="28" t="s">
        <v>193</v>
      </c>
      <c r="C191" s="70">
        <v>3.1150684931506851</v>
      </c>
      <c r="D191" s="77" t="s">
        <v>10</v>
      </c>
      <c r="E191" s="7" t="s">
        <v>7</v>
      </c>
      <c r="F191" s="7" t="s">
        <v>8</v>
      </c>
      <c r="G191" s="7" t="s">
        <v>7</v>
      </c>
      <c r="H191" s="7" t="s">
        <v>7</v>
      </c>
      <c r="I191" s="7" t="s">
        <v>7</v>
      </c>
      <c r="J191" s="7" t="s">
        <v>7</v>
      </c>
      <c r="K191" s="7" t="s">
        <v>7</v>
      </c>
      <c r="L191" s="7" t="s">
        <v>8</v>
      </c>
      <c r="M191" s="7" t="s">
        <v>8</v>
      </c>
      <c r="N191" s="7" t="s">
        <v>8</v>
      </c>
      <c r="O191" s="7" t="s">
        <v>7</v>
      </c>
      <c r="P191" s="7" t="s">
        <v>7</v>
      </c>
      <c r="Q191" s="7" t="s">
        <v>7</v>
      </c>
      <c r="R191" s="7" t="s">
        <v>8</v>
      </c>
      <c r="S191" s="7" t="s">
        <v>7</v>
      </c>
      <c r="T191" s="7" t="s">
        <v>8</v>
      </c>
      <c r="V191" s="7" t="s">
        <v>8</v>
      </c>
      <c r="W191" s="7" t="s">
        <v>8</v>
      </c>
      <c r="X191" s="7" t="s">
        <v>8</v>
      </c>
      <c r="Y191" s="7" t="s">
        <v>7</v>
      </c>
      <c r="Z191" s="7" t="s">
        <v>8</v>
      </c>
      <c r="AA191" s="7" t="s">
        <v>8</v>
      </c>
      <c r="AB191" s="7" t="s">
        <v>7</v>
      </c>
      <c r="AD191" s="7">
        <f t="shared" si="21"/>
        <v>11</v>
      </c>
      <c r="AE191" s="7">
        <f t="shared" si="22"/>
        <v>12</v>
      </c>
      <c r="AF191" s="7">
        <f t="shared" si="23"/>
        <v>1</v>
      </c>
      <c r="AG191" s="7">
        <f t="shared" si="24"/>
        <v>23</v>
      </c>
      <c r="AH191" s="12">
        <f t="shared" si="25"/>
        <v>47.826086956521742</v>
      </c>
      <c r="AI191" s="127" t="str">
        <f t="shared" si="26"/>
        <v>No</v>
      </c>
      <c r="AJ191" s="7" t="str">
        <f t="shared" si="27"/>
        <v>Yes</v>
      </c>
      <c r="AK191" s="7" t="str">
        <f t="shared" si="28"/>
        <v>No</v>
      </c>
      <c r="AM191" s="39"/>
      <c r="AN191" s="95"/>
      <c r="AO191" s="95"/>
      <c r="AP191" s="15"/>
      <c r="AQ191" s="39"/>
      <c r="AR191" s="39"/>
      <c r="AS191" s="15"/>
      <c r="AT191" s="15"/>
      <c r="AU191" s="31"/>
      <c r="AW191" s="7" t="s">
        <v>256</v>
      </c>
      <c r="AX191" s="7" t="str">
        <f t="shared" si="29"/>
        <v>2 Yes 1 No</v>
      </c>
    </row>
    <row r="192" spans="1:50">
      <c r="A192" s="59">
        <v>186</v>
      </c>
      <c r="B192" s="28" t="s">
        <v>194</v>
      </c>
      <c r="C192" s="70">
        <v>3.1041095890410957</v>
      </c>
      <c r="D192" s="77" t="s">
        <v>10</v>
      </c>
      <c r="E192" s="2" t="s">
        <v>8</v>
      </c>
      <c r="F192" s="2" t="s">
        <v>8</v>
      </c>
      <c r="G192" s="2" t="s">
        <v>8</v>
      </c>
      <c r="H192" s="2" t="s">
        <v>7</v>
      </c>
      <c r="I192" s="2" t="s">
        <v>8</v>
      </c>
      <c r="J192" s="2" t="s">
        <v>7</v>
      </c>
      <c r="K192" s="2" t="s">
        <v>8</v>
      </c>
      <c r="L192" s="7" t="s">
        <v>7</v>
      </c>
      <c r="M192" s="2" t="s">
        <v>7</v>
      </c>
      <c r="N192" s="2" t="s">
        <v>8</v>
      </c>
      <c r="P192" s="2" t="s">
        <v>8</v>
      </c>
      <c r="Q192" s="2" t="s">
        <v>7</v>
      </c>
      <c r="R192" s="2" t="s">
        <v>8</v>
      </c>
      <c r="S192" s="2" t="s">
        <v>7</v>
      </c>
      <c r="T192" s="2" t="s">
        <v>8</v>
      </c>
      <c r="V192" s="2" t="s">
        <v>7</v>
      </c>
      <c r="W192" s="2" t="s">
        <v>7</v>
      </c>
      <c r="X192" s="2" t="s">
        <v>7</v>
      </c>
      <c r="Y192" s="2" t="s">
        <v>7</v>
      </c>
      <c r="Z192" s="2" t="s">
        <v>7</v>
      </c>
      <c r="AA192" s="2" t="s">
        <v>8</v>
      </c>
      <c r="AB192" s="2" t="s">
        <v>8</v>
      </c>
      <c r="AD192" s="7">
        <f t="shared" si="21"/>
        <v>11</v>
      </c>
      <c r="AE192" s="7">
        <f t="shared" si="22"/>
        <v>11</v>
      </c>
      <c r="AF192" s="7">
        <f t="shared" si="23"/>
        <v>2</v>
      </c>
      <c r="AG192" s="7">
        <f t="shared" si="24"/>
        <v>22</v>
      </c>
      <c r="AH192" s="12">
        <f t="shared" si="25"/>
        <v>50</v>
      </c>
      <c r="AI192" s="127" t="str">
        <f t="shared" si="26"/>
        <v>No</v>
      </c>
      <c r="AJ192" s="7" t="str">
        <f t="shared" si="27"/>
        <v>Yes</v>
      </c>
      <c r="AK192" s="7" t="str">
        <f t="shared" si="28"/>
        <v>No</v>
      </c>
      <c r="AM192" s="40" t="s">
        <v>268</v>
      </c>
      <c r="AN192" s="95">
        <v>39</v>
      </c>
      <c r="AO192" s="95" t="s">
        <v>10</v>
      </c>
      <c r="AP192" s="15">
        <v>61.53846153846154</v>
      </c>
      <c r="AQ192" s="39"/>
      <c r="AR192" s="39" t="str">
        <f>IF(AQ192&gt;0,AQ192/#REF!*100,"")</f>
        <v/>
      </c>
      <c r="AS192" s="15"/>
      <c r="AT192" s="125">
        <f>IF(AN192&gt;0,AN192,AQ192)</f>
        <v>39</v>
      </c>
      <c r="AU192" s="31">
        <f>IF(AP192&gt;0,AP192,AS192)</f>
        <v>61.53846153846154</v>
      </c>
      <c r="AV192" s="7" t="str">
        <f>IF(AU192&gt;=$AU$243,"H","L")</f>
        <v>H</v>
      </c>
      <c r="AW192" s="7" t="s">
        <v>256</v>
      </c>
      <c r="AX192" s="7" t="str">
        <f t="shared" si="29"/>
        <v>2 Yes 1 No</v>
      </c>
    </row>
    <row r="193" spans="1:50">
      <c r="A193" s="59">
        <v>187</v>
      </c>
      <c r="B193" s="27" t="s">
        <v>195</v>
      </c>
      <c r="C193" s="70">
        <v>13.049315068493151</v>
      </c>
      <c r="D193" s="78" t="s">
        <v>6</v>
      </c>
      <c r="E193" s="2" t="s">
        <v>8</v>
      </c>
      <c r="F193" s="2" t="s">
        <v>7</v>
      </c>
      <c r="G193" s="2" t="s">
        <v>8</v>
      </c>
      <c r="H193" s="2" t="s">
        <v>7</v>
      </c>
      <c r="I193" s="2" t="s">
        <v>7</v>
      </c>
      <c r="J193" s="2" t="s">
        <v>8</v>
      </c>
      <c r="K193" s="2" t="s">
        <v>8</v>
      </c>
      <c r="L193" s="7" t="s">
        <v>7</v>
      </c>
      <c r="M193" s="2" t="s">
        <v>8</v>
      </c>
      <c r="N193" s="2" t="s">
        <v>8</v>
      </c>
      <c r="O193" s="2" t="s">
        <v>8</v>
      </c>
      <c r="P193" s="2" t="s">
        <v>7</v>
      </c>
      <c r="Q193" s="2" t="s">
        <v>7</v>
      </c>
      <c r="R193" s="2" t="s">
        <v>7</v>
      </c>
      <c r="T193" s="2" t="s">
        <v>8</v>
      </c>
      <c r="V193" s="2" t="s">
        <v>8</v>
      </c>
      <c r="W193" s="2" t="s">
        <v>8</v>
      </c>
      <c r="X193" s="2" t="s">
        <v>8</v>
      </c>
      <c r="Y193" s="2" t="s">
        <v>8</v>
      </c>
      <c r="Z193" s="2" t="s">
        <v>8</v>
      </c>
      <c r="AA193" s="2" t="s">
        <v>8</v>
      </c>
      <c r="AD193" s="7">
        <f t="shared" si="21"/>
        <v>14</v>
      </c>
      <c r="AE193" s="7">
        <f t="shared" si="22"/>
        <v>7</v>
      </c>
      <c r="AF193" s="7">
        <f t="shared" si="23"/>
        <v>3</v>
      </c>
      <c r="AG193" s="7">
        <f t="shared" si="24"/>
        <v>21</v>
      </c>
      <c r="AH193" s="12">
        <f t="shared" si="25"/>
        <v>66.666666666666671</v>
      </c>
      <c r="AI193" s="127" t="str">
        <f t="shared" si="26"/>
        <v>Yes</v>
      </c>
      <c r="AJ193" s="7" t="str">
        <f t="shared" si="27"/>
        <v>No</v>
      </c>
      <c r="AK193" s="7" t="str">
        <f t="shared" si="28"/>
        <v>No</v>
      </c>
      <c r="AM193" s="40"/>
      <c r="AN193" s="95"/>
      <c r="AO193" s="95"/>
      <c r="AP193" s="15"/>
      <c r="AQ193" s="39"/>
      <c r="AR193" s="39" t="str">
        <f>IF(AQ193&gt;0,AQ193/#REF!*100,"")</f>
        <v/>
      </c>
      <c r="AS193" s="15"/>
      <c r="AT193" s="15"/>
      <c r="AU193" s="31"/>
      <c r="AW193" s="7" t="s">
        <v>310</v>
      </c>
      <c r="AX193" s="7" t="str">
        <f t="shared" si="29"/>
        <v>BHN</v>
      </c>
    </row>
    <row r="194" spans="1:50">
      <c r="A194" s="59">
        <v>188</v>
      </c>
      <c r="B194" s="27" t="s">
        <v>196</v>
      </c>
      <c r="C194" s="70">
        <v>3.0575342465753423</v>
      </c>
      <c r="D194" s="78" t="s">
        <v>6</v>
      </c>
      <c r="E194" s="2" t="s">
        <v>7</v>
      </c>
      <c r="F194" s="2" t="s">
        <v>8</v>
      </c>
      <c r="G194" s="2" t="s">
        <v>7</v>
      </c>
      <c r="H194" s="2" t="s">
        <v>7</v>
      </c>
      <c r="I194" s="2" t="s">
        <v>7</v>
      </c>
      <c r="J194" s="2" t="s">
        <v>7</v>
      </c>
      <c r="K194" s="2" t="s">
        <v>7</v>
      </c>
      <c r="L194" s="7" t="s">
        <v>254</v>
      </c>
      <c r="N194" s="2" t="s">
        <v>8</v>
      </c>
      <c r="O194" s="2" t="s">
        <v>7</v>
      </c>
      <c r="P194" s="2" t="s">
        <v>7</v>
      </c>
      <c r="Q194" s="2" t="s">
        <v>7</v>
      </c>
      <c r="R194" s="2" t="s">
        <v>8</v>
      </c>
      <c r="T194" s="2" t="s">
        <v>8</v>
      </c>
      <c r="V194" s="2" t="s">
        <v>7</v>
      </c>
      <c r="W194" s="2" t="s">
        <v>8</v>
      </c>
      <c r="X194" s="2" t="s">
        <v>8</v>
      </c>
      <c r="Y194" s="2" t="s">
        <v>8</v>
      </c>
      <c r="Z194" s="2" t="s">
        <v>8</v>
      </c>
      <c r="AA194" s="2" t="s">
        <v>7</v>
      </c>
      <c r="AB194" s="2" t="s">
        <v>7</v>
      </c>
      <c r="AD194" s="7">
        <f t="shared" si="21"/>
        <v>8</v>
      </c>
      <c r="AE194" s="7">
        <f t="shared" si="22"/>
        <v>12</v>
      </c>
      <c r="AF194" s="7">
        <f t="shared" si="23"/>
        <v>4</v>
      </c>
      <c r="AG194" s="7">
        <f t="shared" si="24"/>
        <v>20</v>
      </c>
      <c r="AH194" s="12">
        <f t="shared" si="25"/>
        <v>40</v>
      </c>
      <c r="AI194" s="127" t="str">
        <f t="shared" si="26"/>
        <v>No</v>
      </c>
      <c r="AJ194" s="7" t="str">
        <f t="shared" si="27"/>
        <v>Yes</v>
      </c>
      <c r="AK194" s="7" t="str">
        <f t="shared" si="28"/>
        <v>No</v>
      </c>
      <c r="AM194" s="40" t="s">
        <v>268</v>
      </c>
      <c r="AN194" s="95">
        <v>39</v>
      </c>
      <c r="AO194" s="114" t="s">
        <v>6</v>
      </c>
      <c r="AP194" s="15">
        <v>33.333333333333329</v>
      </c>
      <c r="AQ194" s="39"/>
      <c r="AR194" s="39"/>
      <c r="AS194" s="15"/>
      <c r="AT194" s="125">
        <f>IF(AN194&gt;0,AN194,AQ194)</f>
        <v>39</v>
      </c>
      <c r="AU194" s="31">
        <f>IF(AP194&gt;0,AP194,AS194)</f>
        <v>33.333333333333329</v>
      </c>
      <c r="AV194" s="7" t="str">
        <f>IF(AU194&gt;=$AU$243,"H","L")</f>
        <v>L</v>
      </c>
      <c r="AW194" s="7" t="s">
        <v>309</v>
      </c>
      <c r="AX194" s="7" t="str">
        <f t="shared" si="29"/>
        <v>non-BHN</v>
      </c>
    </row>
    <row r="195" spans="1:50" s="11" customFormat="1">
      <c r="A195" s="130">
        <v>189</v>
      </c>
      <c r="B195" s="148" t="s">
        <v>197</v>
      </c>
      <c r="C195" s="149">
        <v>9.9506849315068493</v>
      </c>
      <c r="D195" s="158" t="s">
        <v>6</v>
      </c>
      <c r="E195" s="134"/>
      <c r="F195" s="134"/>
      <c r="G195" s="134"/>
      <c r="H195" s="134"/>
      <c r="I195" s="134"/>
      <c r="J195" s="134"/>
      <c r="K195" s="134"/>
      <c r="L195" s="134" t="s">
        <v>254</v>
      </c>
      <c r="M195" s="134"/>
      <c r="N195" s="134"/>
      <c r="O195" s="134"/>
      <c r="P195" s="159" t="s">
        <v>7</v>
      </c>
      <c r="Q195" s="159" t="s">
        <v>7</v>
      </c>
      <c r="R195" s="159" t="s">
        <v>7</v>
      </c>
      <c r="S195" s="159" t="s">
        <v>7</v>
      </c>
      <c r="T195" s="134"/>
      <c r="U195" s="134"/>
      <c r="V195" s="134"/>
      <c r="W195" s="134"/>
      <c r="X195" s="134"/>
      <c r="Y195" s="134"/>
      <c r="Z195" s="134"/>
      <c r="AA195" s="134"/>
      <c r="AB195" s="134"/>
      <c r="AC195" s="134"/>
      <c r="AD195" s="134">
        <f t="shared" si="21"/>
        <v>0</v>
      </c>
      <c r="AE195" s="134">
        <f t="shared" si="22"/>
        <v>4</v>
      </c>
      <c r="AF195" s="134">
        <f t="shared" si="23"/>
        <v>20</v>
      </c>
      <c r="AG195" s="134">
        <f t="shared" si="24"/>
        <v>4</v>
      </c>
      <c r="AH195" s="135">
        <f t="shared" si="25"/>
        <v>0</v>
      </c>
      <c r="AI195" s="136" t="str">
        <f t="shared" si="26"/>
        <v/>
      </c>
      <c r="AJ195" s="134" t="str">
        <f t="shared" si="27"/>
        <v/>
      </c>
      <c r="AK195" s="134" t="str">
        <f t="shared" si="28"/>
        <v/>
      </c>
      <c r="AL195" s="134"/>
      <c r="AM195" s="137"/>
      <c r="AN195" s="139"/>
      <c r="AO195" s="139"/>
      <c r="AP195" s="140"/>
      <c r="AQ195" s="137"/>
      <c r="AR195" s="137"/>
      <c r="AS195" s="140"/>
      <c r="AT195" s="140"/>
      <c r="AU195" s="142"/>
      <c r="AV195" s="134"/>
      <c r="AW195" s="134" t="s">
        <v>303</v>
      </c>
      <c r="AX195" s="134" t="str">
        <f t="shared" si="29"/>
        <v>NA</v>
      </c>
    </row>
    <row r="196" spans="1:50">
      <c r="A196" s="59">
        <v>190</v>
      </c>
      <c r="B196" s="27" t="s">
        <v>198</v>
      </c>
      <c r="C196" s="70">
        <v>3.0684931506849313</v>
      </c>
      <c r="D196" s="78" t="s">
        <v>6</v>
      </c>
      <c r="E196" s="2" t="s">
        <v>7</v>
      </c>
      <c r="F196" s="2" t="s">
        <v>8</v>
      </c>
      <c r="G196" s="2" t="s">
        <v>8</v>
      </c>
      <c r="H196" s="2" t="s">
        <v>7</v>
      </c>
      <c r="I196" s="2" t="s">
        <v>8</v>
      </c>
      <c r="K196" s="2" t="s">
        <v>8</v>
      </c>
      <c r="L196" s="7" t="s">
        <v>8</v>
      </c>
      <c r="M196" s="2" t="s">
        <v>7</v>
      </c>
      <c r="N196" s="2" t="s">
        <v>8</v>
      </c>
      <c r="O196" s="2" t="s">
        <v>8</v>
      </c>
      <c r="P196" s="2" t="s">
        <v>8</v>
      </c>
      <c r="Q196" s="2" t="s">
        <v>8</v>
      </c>
      <c r="R196" s="2" t="s">
        <v>8</v>
      </c>
      <c r="S196" s="2" t="s">
        <v>7</v>
      </c>
      <c r="T196" s="2" t="s">
        <v>8</v>
      </c>
      <c r="U196" s="2" t="s">
        <v>7</v>
      </c>
      <c r="V196" s="2" t="s">
        <v>7</v>
      </c>
      <c r="W196" s="2" t="s">
        <v>8</v>
      </c>
      <c r="X196" s="2" t="s">
        <v>8</v>
      </c>
      <c r="Y196" s="2" t="s">
        <v>7</v>
      </c>
      <c r="Z196" s="2" t="s">
        <v>8</v>
      </c>
      <c r="AB196" s="2" t="s">
        <v>8</v>
      </c>
      <c r="AD196" s="7">
        <f t="shared" si="21"/>
        <v>15</v>
      </c>
      <c r="AE196" s="7">
        <f t="shared" si="22"/>
        <v>7</v>
      </c>
      <c r="AF196" s="7">
        <f t="shared" si="23"/>
        <v>2</v>
      </c>
      <c r="AG196" s="7">
        <f t="shared" si="24"/>
        <v>22</v>
      </c>
      <c r="AH196" s="12">
        <f t="shared" si="25"/>
        <v>68.181818181818187</v>
      </c>
      <c r="AI196" s="127" t="str">
        <f t="shared" si="26"/>
        <v>Yes</v>
      </c>
      <c r="AJ196" s="7" t="str">
        <f t="shared" si="27"/>
        <v>No</v>
      </c>
      <c r="AK196" s="7" t="str">
        <f t="shared" si="28"/>
        <v>No</v>
      </c>
      <c r="AL196" s="2"/>
      <c r="AM196" s="39"/>
      <c r="AN196" s="95"/>
      <c r="AO196" s="95"/>
      <c r="AP196" s="15"/>
      <c r="AQ196" s="39"/>
      <c r="AR196" s="39"/>
      <c r="AS196" s="15"/>
      <c r="AT196" s="15"/>
      <c r="AU196" s="31"/>
      <c r="AW196" s="7" t="s">
        <v>258</v>
      </c>
      <c r="AX196" s="7" t="str">
        <f t="shared" si="29"/>
        <v>non-BHN</v>
      </c>
    </row>
    <row r="197" spans="1:50">
      <c r="A197" s="59">
        <v>191</v>
      </c>
      <c r="B197" s="27" t="s">
        <v>199</v>
      </c>
      <c r="C197" s="70">
        <v>11.654794520547945</v>
      </c>
      <c r="D197" s="78" t="s">
        <v>6</v>
      </c>
      <c r="E197" s="2" t="s">
        <v>7</v>
      </c>
      <c r="F197" s="2" t="s">
        <v>8</v>
      </c>
      <c r="G197" s="2" t="s">
        <v>8</v>
      </c>
      <c r="H197" s="2" t="s">
        <v>7</v>
      </c>
      <c r="I197" s="2" t="s">
        <v>7</v>
      </c>
      <c r="K197" s="2" t="s">
        <v>7</v>
      </c>
      <c r="L197" s="7" t="s">
        <v>8</v>
      </c>
      <c r="M197" s="2" t="s">
        <v>7</v>
      </c>
      <c r="N197" s="2" t="s">
        <v>7</v>
      </c>
      <c r="O197" s="2" t="s">
        <v>7</v>
      </c>
      <c r="P197" s="2" t="s">
        <v>8</v>
      </c>
      <c r="Q197" s="2" t="s">
        <v>7</v>
      </c>
      <c r="R197" s="2" t="s">
        <v>7</v>
      </c>
      <c r="S197" s="2" t="s">
        <v>7</v>
      </c>
      <c r="T197" s="2" t="s">
        <v>8</v>
      </c>
      <c r="U197" s="2" t="s">
        <v>7</v>
      </c>
      <c r="V197" s="2" t="s">
        <v>7</v>
      </c>
      <c r="W197" s="2" t="s">
        <v>7</v>
      </c>
      <c r="X197" s="2" t="s">
        <v>7</v>
      </c>
      <c r="Y197" s="2" t="s">
        <v>7</v>
      </c>
      <c r="Z197" s="2" t="s">
        <v>7</v>
      </c>
      <c r="AA197" s="2" t="s">
        <v>7</v>
      </c>
      <c r="AB197" s="2" t="s">
        <v>8</v>
      </c>
      <c r="AD197" s="7">
        <f t="shared" si="21"/>
        <v>6</v>
      </c>
      <c r="AE197" s="7">
        <f t="shared" si="22"/>
        <v>17</v>
      </c>
      <c r="AF197" s="7">
        <f t="shared" si="23"/>
        <v>1</v>
      </c>
      <c r="AG197" s="7">
        <f t="shared" si="24"/>
        <v>23</v>
      </c>
      <c r="AH197" s="12">
        <f t="shared" si="25"/>
        <v>26.086956521739129</v>
      </c>
      <c r="AI197" s="127" t="str">
        <f t="shared" si="26"/>
        <v>No</v>
      </c>
      <c r="AJ197" s="7" t="str">
        <f t="shared" si="27"/>
        <v>Yes</v>
      </c>
      <c r="AK197" s="7" t="str">
        <f t="shared" si="28"/>
        <v>No</v>
      </c>
      <c r="AM197" s="39"/>
      <c r="AN197" s="95"/>
      <c r="AO197" s="95"/>
      <c r="AP197" s="15"/>
      <c r="AQ197" s="39"/>
      <c r="AR197" s="39"/>
      <c r="AS197" s="15"/>
      <c r="AT197" s="15"/>
      <c r="AU197" s="31"/>
      <c r="AW197" s="7" t="s">
        <v>309</v>
      </c>
      <c r="AX197" s="7" t="str">
        <f t="shared" si="29"/>
        <v>non-BHN</v>
      </c>
    </row>
    <row r="198" spans="1:50" s="11" customFormat="1">
      <c r="A198" s="130">
        <v>192</v>
      </c>
      <c r="B198" s="148" t="s">
        <v>200</v>
      </c>
      <c r="C198" s="149">
        <v>27</v>
      </c>
      <c r="D198" s="158" t="s">
        <v>6</v>
      </c>
      <c r="E198" s="134"/>
      <c r="F198" s="159" t="s">
        <v>8</v>
      </c>
      <c r="G198" s="134"/>
      <c r="H198" s="159" t="s">
        <v>7</v>
      </c>
      <c r="I198" s="134"/>
      <c r="J198" s="134"/>
      <c r="K198" s="134"/>
      <c r="L198" s="134" t="s">
        <v>254</v>
      </c>
      <c r="M198" s="159" t="s">
        <v>7</v>
      </c>
      <c r="N198" s="159" t="s">
        <v>8</v>
      </c>
      <c r="O198" s="159" t="s">
        <v>8</v>
      </c>
      <c r="P198" s="159" t="s">
        <v>8</v>
      </c>
      <c r="Q198" s="159" t="s">
        <v>8</v>
      </c>
      <c r="R198" s="159" t="s">
        <v>8</v>
      </c>
      <c r="S198" s="134"/>
      <c r="T198" s="159" t="s">
        <v>8</v>
      </c>
      <c r="U198" s="134"/>
      <c r="V198" s="159" t="s">
        <v>8</v>
      </c>
      <c r="W198" s="159" t="s">
        <v>8</v>
      </c>
      <c r="X198" s="159" t="s">
        <v>7</v>
      </c>
      <c r="Y198" s="159" t="s">
        <v>7</v>
      </c>
      <c r="Z198" s="159" t="s">
        <v>8</v>
      </c>
      <c r="AA198" s="134"/>
      <c r="AB198" s="134"/>
      <c r="AC198" s="134"/>
      <c r="AD198" s="134">
        <f t="shared" si="21"/>
        <v>10</v>
      </c>
      <c r="AE198" s="134">
        <f t="shared" si="22"/>
        <v>4</v>
      </c>
      <c r="AF198" s="134">
        <f t="shared" si="23"/>
        <v>10</v>
      </c>
      <c r="AG198" s="134">
        <f t="shared" si="24"/>
        <v>14</v>
      </c>
      <c r="AH198" s="135">
        <f t="shared" si="25"/>
        <v>71.428571428571431</v>
      </c>
      <c r="AI198" s="136" t="str">
        <f t="shared" si="26"/>
        <v/>
      </c>
      <c r="AJ198" s="134" t="str">
        <f t="shared" si="27"/>
        <v/>
      </c>
      <c r="AK198" s="134" t="str">
        <f t="shared" si="28"/>
        <v/>
      </c>
      <c r="AL198" s="134"/>
      <c r="AM198" s="137"/>
      <c r="AN198" s="139"/>
      <c r="AO198" s="139"/>
      <c r="AP198" s="140"/>
      <c r="AQ198" s="137"/>
      <c r="AR198" s="137"/>
      <c r="AS198" s="140"/>
      <c r="AT198" s="140"/>
      <c r="AU198" s="142"/>
      <c r="AV198" s="134"/>
      <c r="AW198" s="134" t="s">
        <v>304</v>
      </c>
      <c r="AX198" s="134" t="str">
        <f t="shared" si="29"/>
        <v>1 Yes</v>
      </c>
    </row>
    <row r="199" spans="1:50">
      <c r="A199" s="59">
        <v>193</v>
      </c>
      <c r="B199" s="27" t="s">
        <v>201</v>
      </c>
      <c r="C199" s="70">
        <v>5.5863013698630137</v>
      </c>
      <c r="D199" s="78" t="s">
        <v>10</v>
      </c>
      <c r="E199" s="2" t="s">
        <v>7</v>
      </c>
      <c r="F199" s="2" t="s">
        <v>8</v>
      </c>
      <c r="G199" s="2" t="s">
        <v>8</v>
      </c>
      <c r="H199" s="2" t="s">
        <v>8</v>
      </c>
      <c r="I199" s="2" t="s">
        <v>8</v>
      </c>
      <c r="J199" s="2" t="s">
        <v>8</v>
      </c>
      <c r="K199" s="2" t="s">
        <v>8</v>
      </c>
      <c r="L199" s="7" t="s">
        <v>254</v>
      </c>
      <c r="O199" s="2" t="s">
        <v>8</v>
      </c>
      <c r="R199" s="2" t="s">
        <v>8</v>
      </c>
      <c r="S199" s="2" t="s">
        <v>8</v>
      </c>
      <c r="T199" s="2" t="s">
        <v>8</v>
      </c>
      <c r="U199" s="2" t="s">
        <v>7</v>
      </c>
      <c r="V199" s="2" t="s">
        <v>8</v>
      </c>
      <c r="W199" s="2" t="s">
        <v>8</v>
      </c>
      <c r="X199" s="2" t="s">
        <v>8</v>
      </c>
      <c r="Y199" s="2" t="s">
        <v>7</v>
      </c>
      <c r="Z199" s="2" t="s">
        <v>8</v>
      </c>
      <c r="AA199" s="2" t="s">
        <v>7</v>
      </c>
      <c r="AB199" s="2" t="s">
        <v>8</v>
      </c>
      <c r="AD199" s="7">
        <f t="shared" ref="AD199:AD239" si="33">COUNTIF($E199:$AB199,"Yes")</f>
        <v>15</v>
      </c>
      <c r="AE199" s="7">
        <f t="shared" ref="AE199:AE239" si="34">COUNTIF($E199:$AB199,"No")</f>
        <v>4</v>
      </c>
      <c r="AF199" s="7">
        <f t="shared" ref="AF199:AF239" si="35">COUNTBLANK($E199:$AB199)</f>
        <v>5</v>
      </c>
      <c r="AG199" s="7">
        <f t="shared" ref="AG199:AG239" si="36">AD199+AE199</f>
        <v>19</v>
      </c>
      <c r="AH199" s="12">
        <f t="shared" ref="AH199:AH239" si="37">$AD199*100/$AG199</f>
        <v>78.94736842105263</v>
      </c>
      <c r="AI199" s="127" t="str">
        <f t="shared" ref="AI199:AI239" si="38">IF(AG199&gt;17,IF(AD199&gt;12, "Yes", "No"),"")</f>
        <v>Yes</v>
      </c>
      <c r="AJ199" s="7" t="str">
        <f t="shared" ref="AJ199:AJ239" si="39">IF(AG199&gt;17,IF(AND(AD199&gt;4,AD199&lt;13), "Yes", "No"),"")</f>
        <v>No</v>
      </c>
      <c r="AK199" s="7" t="str">
        <f t="shared" ref="AK199:AK239" si="40">IF(AG199&gt;17,IF(AD199&lt;5, "Yes", "No"),"")</f>
        <v>No</v>
      </c>
      <c r="AM199" s="39"/>
      <c r="AN199" s="95"/>
      <c r="AO199" s="95"/>
      <c r="AP199" s="15"/>
      <c r="AQ199" s="39"/>
      <c r="AR199" s="39"/>
      <c r="AS199" s="15"/>
      <c r="AT199" s="15"/>
      <c r="AU199" s="31"/>
      <c r="AW199" s="7" t="s">
        <v>255</v>
      </c>
      <c r="AX199" s="7" t="str">
        <f t="shared" ref="AX199:AX239" si="41">IF(OR(AW199="2 No 1 Yes",AW199="2 No"), "non-BHN", AW199)</f>
        <v>non-BHN</v>
      </c>
    </row>
    <row r="200" spans="1:50">
      <c r="A200" s="59">
        <v>194</v>
      </c>
      <c r="B200" s="27" t="s">
        <v>202</v>
      </c>
      <c r="C200" s="70">
        <v>13.484931506849316</v>
      </c>
      <c r="D200" s="78" t="s">
        <v>6</v>
      </c>
      <c r="E200" s="2" t="s">
        <v>8</v>
      </c>
      <c r="F200" s="2" t="s">
        <v>8</v>
      </c>
      <c r="G200" s="2" t="s">
        <v>8</v>
      </c>
      <c r="H200" s="2" t="s">
        <v>8</v>
      </c>
      <c r="I200" s="2" t="s">
        <v>8</v>
      </c>
      <c r="J200" s="2" t="s">
        <v>8</v>
      </c>
      <c r="K200" s="2" t="s">
        <v>8</v>
      </c>
      <c r="L200" s="7" t="s">
        <v>7</v>
      </c>
      <c r="M200" s="2" t="s">
        <v>7</v>
      </c>
      <c r="N200" s="2" t="s">
        <v>8</v>
      </c>
      <c r="O200" s="2" t="s">
        <v>8</v>
      </c>
      <c r="P200" s="2" t="s">
        <v>7</v>
      </c>
      <c r="Q200" s="2" t="s">
        <v>7</v>
      </c>
      <c r="R200" s="2" t="s">
        <v>7</v>
      </c>
      <c r="S200" s="2" t="s">
        <v>7</v>
      </c>
      <c r="T200" s="2" t="s">
        <v>8</v>
      </c>
      <c r="V200" s="2" t="s">
        <v>7</v>
      </c>
      <c r="W200" s="2" t="s">
        <v>8</v>
      </c>
      <c r="X200" s="2" t="s">
        <v>8</v>
      </c>
      <c r="Y200" s="2" t="s">
        <v>7</v>
      </c>
      <c r="Z200" s="2" t="s">
        <v>8</v>
      </c>
      <c r="AA200" s="2" t="s">
        <v>8</v>
      </c>
      <c r="AD200" s="7">
        <f t="shared" si="33"/>
        <v>14</v>
      </c>
      <c r="AE200" s="7">
        <f t="shared" si="34"/>
        <v>8</v>
      </c>
      <c r="AF200" s="7">
        <f t="shared" si="35"/>
        <v>2</v>
      </c>
      <c r="AG200" s="7">
        <f t="shared" si="36"/>
        <v>22</v>
      </c>
      <c r="AH200" s="12">
        <f t="shared" si="37"/>
        <v>63.636363636363633</v>
      </c>
      <c r="AI200" s="127" t="str">
        <f t="shared" si="38"/>
        <v>Yes</v>
      </c>
      <c r="AJ200" s="7" t="str">
        <f t="shared" si="39"/>
        <v>No</v>
      </c>
      <c r="AK200" s="7" t="str">
        <f t="shared" si="40"/>
        <v>No</v>
      </c>
      <c r="AM200" s="45"/>
      <c r="AN200" s="95"/>
      <c r="AO200" s="95"/>
      <c r="AP200" s="15"/>
      <c r="AQ200" s="39"/>
      <c r="AR200" s="39"/>
      <c r="AS200" s="15"/>
      <c r="AT200" s="15"/>
      <c r="AU200" s="31"/>
      <c r="AW200" s="7" t="s">
        <v>256</v>
      </c>
      <c r="AX200" s="7" t="str">
        <f t="shared" si="41"/>
        <v>2 Yes 1 No</v>
      </c>
    </row>
    <row r="201" spans="1:50" s="11" customFormat="1">
      <c r="A201" s="130">
        <v>195</v>
      </c>
      <c r="B201" s="148" t="s">
        <v>203</v>
      </c>
      <c r="C201" s="149">
        <v>13.484931506849316</v>
      </c>
      <c r="D201" s="158" t="s">
        <v>6</v>
      </c>
      <c r="E201" s="134"/>
      <c r="F201" s="134"/>
      <c r="G201" s="134"/>
      <c r="H201" s="134"/>
      <c r="I201" s="134"/>
      <c r="J201" s="134"/>
      <c r="K201" s="134"/>
      <c r="L201" s="134" t="s">
        <v>254</v>
      </c>
      <c r="M201" s="134"/>
      <c r="N201" s="159" t="s">
        <v>8</v>
      </c>
      <c r="O201" s="159" t="s">
        <v>8</v>
      </c>
      <c r="P201" s="159" t="s">
        <v>7</v>
      </c>
      <c r="Q201" s="134"/>
      <c r="R201" s="159" t="s">
        <v>7</v>
      </c>
      <c r="S201" s="134"/>
      <c r="T201" s="134"/>
      <c r="U201" s="134"/>
      <c r="V201" s="159" t="s">
        <v>7</v>
      </c>
      <c r="W201" s="159" t="s">
        <v>8</v>
      </c>
      <c r="X201" s="159" t="s">
        <v>8</v>
      </c>
      <c r="Y201" s="159" t="s">
        <v>7</v>
      </c>
      <c r="Z201" s="159" t="s">
        <v>8</v>
      </c>
      <c r="AA201" s="134"/>
      <c r="AB201" s="134"/>
      <c r="AC201" s="134"/>
      <c r="AD201" s="134">
        <f t="shared" si="33"/>
        <v>5</v>
      </c>
      <c r="AE201" s="134">
        <f t="shared" si="34"/>
        <v>4</v>
      </c>
      <c r="AF201" s="134">
        <f t="shared" si="35"/>
        <v>15</v>
      </c>
      <c r="AG201" s="134">
        <f t="shared" si="36"/>
        <v>9</v>
      </c>
      <c r="AH201" s="135">
        <f t="shared" si="37"/>
        <v>55.555555555555557</v>
      </c>
      <c r="AI201" s="136" t="str">
        <f t="shared" si="38"/>
        <v/>
      </c>
      <c r="AJ201" s="134" t="str">
        <f t="shared" si="39"/>
        <v/>
      </c>
      <c r="AK201" s="134" t="str">
        <f t="shared" si="40"/>
        <v/>
      </c>
      <c r="AL201" s="134"/>
      <c r="AM201" s="156"/>
      <c r="AN201" s="139"/>
      <c r="AO201" s="139"/>
      <c r="AP201" s="140"/>
      <c r="AQ201" s="137"/>
      <c r="AR201" s="137"/>
      <c r="AS201" s="140"/>
      <c r="AT201" s="140"/>
      <c r="AU201" s="142"/>
      <c r="AV201" s="134"/>
      <c r="AW201" s="134" t="s">
        <v>301</v>
      </c>
      <c r="AX201" s="134" t="str">
        <f t="shared" si="41"/>
        <v>1 No</v>
      </c>
    </row>
    <row r="202" spans="1:50">
      <c r="A202" s="59">
        <v>196</v>
      </c>
      <c r="B202" s="27" t="s">
        <v>204</v>
      </c>
      <c r="C202" s="70">
        <v>3.2082191780821918</v>
      </c>
      <c r="D202" s="78" t="s">
        <v>6</v>
      </c>
      <c r="F202" s="2" t="s">
        <v>7</v>
      </c>
      <c r="G202" s="2" t="s">
        <v>8</v>
      </c>
      <c r="H202" s="2" t="s">
        <v>7</v>
      </c>
      <c r="I202" s="2" t="s">
        <v>8</v>
      </c>
      <c r="J202" s="2" t="s">
        <v>7</v>
      </c>
      <c r="K202" s="2" t="s">
        <v>8</v>
      </c>
      <c r="L202" s="7" t="s">
        <v>8</v>
      </c>
      <c r="M202" s="2" t="s">
        <v>7</v>
      </c>
      <c r="N202" s="2" t="s">
        <v>8</v>
      </c>
      <c r="O202" s="2" t="s">
        <v>8</v>
      </c>
      <c r="P202" s="2" t="s">
        <v>7</v>
      </c>
      <c r="Q202" s="2" t="s">
        <v>7</v>
      </c>
      <c r="R202" s="2" t="s">
        <v>7</v>
      </c>
      <c r="S202" s="2" t="s">
        <v>7</v>
      </c>
      <c r="T202" s="2" t="s">
        <v>7</v>
      </c>
      <c r="V202" s="2" t="s">
        <v>7</v>
      </c>
      <c r="W202" s="2" t="s">
        <v>7</v>
      </c>
      <c r="X202" s="2" t="s">
        <v>8</v>
      </c>
      <c r="Y202" s="2" t="s">
        <v>8</v>
      </c>
      <c r="Z202" s="2" t="s">
        <v>8</v>
      </c>
      <c r="AA202" s="2" t="s">
        <v>7</v>
      </c>
      <c r="AD202" s="7">
        <f t="shared" si="33"/>
        <v>9</v>
      </c>
      <c r="AE202" s="7">
        <f t="shared" si="34"/>
        <v>12</v>
      </c>
      <c r="AF202" s="7">
        <f t="shared" si="35"/>
        <v>3</v>
      </c>
      <c r="AG202" s="7">
        <f t="shared" si="36"/>
        <v>21</v>
      </c>
      <c r="AH202" s="12">
        <f t="shared" si="37"/>
        <v>42.857142857142854</v>
      </c>
      <c r="AI202" s="127" t="str">
        <f t="shared" si="38"/>
        <v>No</v>
      </c>
      <c r="AJ202" s="7" t="str">
        <f t="shared" si="39"/>
        <v>Yes</v>
      </c>
      <c r="AK202" s="7" t="str">
        <f t="shared" si="40"/>
        <v>No</v>
      </c>
      <c r="AM202" s="45" t="s">
        <v>268</v>
      </c>
      <c r="AN202" s="95">
        <v>40</v>
      </c>
      <c r="AO202" s="114" t="s">
        <v>6</v>
      </c>
      <c r="AP202" s="15">
        <v>60</v>
      </c>
      <c r="AQ202" s="39"/>
      <c r="AR202" s="39"/>
      <c r="AS202" s="15"/>
      <c r="AT202" s="125">
        <f>IF(AN202&gt;0,AN202,AQ202)</f>
        <v>40</v>
      </c>
      <c r="AU202" s="31">
        <f>IF(AP202&gt;0,AP202,AS202)</f>
        <v>60</v>
      </c>
      <c r="AV202" s="7" t="str">
        <f>IF(AU202&gt;=$AU$243,"H","L")</f>
        <v>H</v>
      </c>
      <c r="AW202" s="7" t="s">
        <v>258</v>
      </c>
      <c r="AX202" s="7" t="str">
        <f t="shared" si="41"/>
        <v>non-BHN</v>
      </c>
    </row>
    <row r="203" spans="1:50">
      <c r="A203" s="59">
        <v>197</v>
      </c>
      <c r="B203" s="27" t="s">
        <v>205</v>
      </c>
      <c r="C203" s="70">
        <v>8.1369863013698627</v>
      </c>
      <c r="D203" s="78" t="s">
        <v>6</v>
      </c>
      <c r="E203" s="2" t="s">
        <v>7</v>
      </c>
      <c r="F203" s="2" t="s">
        <v>7</v>
      </c>
      <c r="G203" s="2" t="s">
        <v>7</v>
      </c>
      <c r="H203" s="2" t="s">
        <v>8</v>
      </c>
      <c r="I203" s="2" t="s">
        <v>7</v>
      </c>
      <c r="J203" s="2" t="s">
        <v>8</v>
      </c>
      <c r="L203" s="7" t="s">
        <v>7</v>
      </c>
      <c r="M203" s="2" t="s">
        <v>7</v>
      </c>
      <c r="N203" s="2" t="s">
        <v>8</v>
      </c>
      <c r="O203" s="2" t="s">
        <v>8</v>
      </c>
      <c r="P203" s="2" t="s">
        <v>8</v>
      </c>
      <c r="T203" s="2" t="s">
        <v>7</v>
      </c>
      <c r="V203" s="2" t="s">
        <v>8</v>
      </c>
      <c r="W203" s="2" t="s">
        <v>8</v>
      </c>
      <c r="X203" s="2" t="s">
        <v>8</v>
      </c>
      <c r="Y203" s="2" t="s">
        <v>8</v>
      </c>
      <c r="Z203" s="2" t="s">
        <v>8</v>
      </c>
      <c r="AA203" s="2" t="s">
        <v>7</v>
      </c>
      <c r="AB203" s="2" t="s">
        <v>8</v>
      </c>
      <c r="AD203" s="7">
        <f t="shared" si="33"/>
        <v>11</v>
      </c>
      <c r="AE203" s="7">
        <f t="shared" si="34"/>
        <v>8</v>
      </c>
      <c r="AF203" s="7">
        <f t="shared" si="35"/>
        <v>5</v>
      </c>
      <c r="AG203" s="7">
        <f t="shared" si="36"/>
        <v>19</v>
      </c>
      <c r="AH203" s="12">
        <f t="shared" si="37"/>
        <v>57.89473684210526</v>
      </c>
      <c r="AI203" s="127" t="str">
        <f t="shared" si="38"/>
        <v>No</v>
      </c>
      <c r="AJ203" s="7" t="str">
        <f t="shared" si="39"/>
        <v>Yes</v>
      </c>
      <c r="AK203" s="7" t="str">
        <f t="shared" si="40"/>
        <v>No</v>
      </c>
      <c r="AM203" s="39"/>
      <c r="AN203" s="95"/>
      <c r="AO203" s="95"/>
      <c r="AP203" s="15"/>
      <c r="AQ203" s="39"/>
      <c r="AR203" s="39"/>
      <c r="AS203" s="15"/>
      <c r="AT203" s="15"/>
      <c r="AU203" s="31"/>
      <c r="AW203" s="7" t="s">
        <v>255</v>
      </c>
      <c r="AX203" s="7" t="str">
        <f t="shared" si="41"/>
        <v>non-BHN</v>
      </c>
    </row>
    <row r="204" spans="1:50" s="11" customFormat="1">
      <c r="A204" s="130">
        <v>198</v>
      </c>
      <c r="B204" s="148" t="s">
        <v>206</v>
      </c>
      <c r="C204" s="149">
        <v>10.082191780821917</v>
      </c>
      <c r="D204" s="158" t="s">
        <v>10</v>
      </c>
      <c r="E204" s="159" t="s">
        <v>8</v>
      </c>
      <c r="F204" s="159" t="s">
        <v>8</v>
      </c>
      <c r="G204" s="159" t="s">
        <v>8</v>
      </c>
      <c r="H204" s="159" t="s">
        <v>8</v>
      </c>
      <c r="I204" s="134"/>
      <c r="J204" s="134"/>
      <c r="K204" s="134"/>
      <c r="L204" s="134" t="s">
        <v>254</v>
      </c>
      <c r="M204" s="159" t="s">
        <v>7</v>
      </c>
      <c r="N204" s="159" t="s">
        <v>8</v>
      </c>
      <c r="O204" s="159" t="s">
        <v>8</v>
      </c>
      <c r="P204" s="159" t="s">
        <v>7</v>
      </c>
      <c r="Q204" s="159" t="s">
        <v>8</v>
      </c>
      <c r="R204" s="159" t="s">
        <v>8</v>
      </c>
      <c r="S204" s="159" t="s">
        <v>8</v>
      </c>
      <c r="T204" s="159" t="s">
        <v>8</v>
      </c>
      <c r="U204" s="134"/>
      <c r="V204" s="159" t="s">
        <v>7</v>
      </c>
      <c r="W204" s="159" t="s">
        <v>7</v>
      </c>
      <c r="X204" s="159" t="s">
        <v>8</v>
      </c>
      <c r="Y204" s="134"/>
      <c r="Z204" s="134"/>
      <c r="AA204" s="159" t="s">
        <v>7</v>
      </c>
      <c r="AB204" s="134"/>
      <c r="AC204" s="134"/>
      <c r="AD204" s="134">
        <f t="shared" si="33"/>
        <v>11</v>
      </c>
      <c r="AE204" s="134">
        <f t="shared" si="34"/>
        <v>5</v>
      </c>
      <c r="AF204" s="134">
        <f t="shared" si="35"/>
        <v>8</v>
      </c>
      <c r="AG204" s="134">
        <f t="shared" si="36"/>
        <v>16</v>
      </c>
      <c r="AH204" s="135">
        <f t="shared" si="37"/>
        <v>68.75</v>
      </c>
      <c r="AI204" s="136" t="str">
        <f t="shared" si="38"/>
        <v/>
      </c>
      <c r="AJ204" s="134" t="str">
        <f t="shared" si="39"/>
        <v/>
      </c>
      <c r="AK204" s="134" t="str">
        <f t="shared" si="40"/>
        <v/>
      </c>
      <c r="AL204" s="134"/>
      <c r="AM204" s="156" t="s">
        <v>267</v>
      </c>
      <c r="AN204" s="139"/>
      <c r="AO204" s="139"/>
      <c r="AP204" s="140"/>
      <c r="AQ204" s="137">
        <v>122</v>
      </c>
      <c r="AR204" s="157" t="s">
        <v>10</v>
      </c>
      <c r="AS204" s="140">
        <v>37.83606557377049</v>
      </c>
      <c r="AT204" s="153">
        <f>IF(AN204&gt;0,AN204,AQ204)</f>
        <v>122</v>
      </c>
      <c r="AU204" s="142">
        <f>IF(AP204&gt;0,AP204,AS204)</f>
        <v>37.83606557377049</v>
      </c>
      <c r="AV204" s="134" t="str">
        <f>IF(AU204&gt;=$AU$243,"H","L")</f>
        <v>L</v>
      </c>
      <c r="AW204" s="134" t="s">
        <v>255</v>
      </c>
      <c r="AX204" s="134" t="str">
        <f t="shared" si="41"/>
        <v>non-BHN</v>
      </c>
    </row>
    <row r="205" spans="1:50" s="11" customFormat="1">
      <c r="A205" s="130">
        <v>199</v>
      </c>
      <c r="B205" s="148" t="s">
        <v>207</v>
      </c>
      <c r="C205" s="149">
        <v>5.0410958904109586</v>
      </c>
      <c r="D205" s="158" t="s">
        <v>6</v>
      </c>
      <c r="E205" s="159" t="s">
        <v>8</v>
      </c>
      <c r="F205" s="159" t="s">
        <v>8</v>
      </c>
      <c r="G205" s="134"/>
      <c r="H205" s="134"/>
      <c r="I205" s="134"/>
      <c r="J205" s="134"/>
      <c r="K205" s="134"/>
      <c r="L205" s="134" t="s">
        <v>254</v>
      </c>
      <c r="M205" s="159" t="s">
        <v>7</v>
      </c>
      <c r="N205" s="159" t="s">
        <v>8</v>
      </c>
      <c r="O205" s="159" t="s">
        <v>7</v>
      </c>
      <c r="P205" s="159" t="s">
        <v>8</v>
      </c>
      <c r="Q205" s="159" t="s">
        <v>8</v>
      </c>
      <c r="R205" s="159" t="s">
        <v>7</v>
      </c>
      <c r="S205" s="159" t="s">
        <v>7</v>
      </c>
      <c r="T205" s="159" t="s">
        <v>8</v>
      </c>
      <c r="U205" s="134"/>
      <c r="V205" s="159" t="s">
        <v>8</v>
      </c>
      <c r="W205" s="159" t="s">
        <v>7</v>
      </c>
      <c r="X205" s="159" t="s">
        <v>7</v>
      </c>
      <c r="Y205" s="159" t="s">
        <v>7</v>
      </c>
      <c r="Z205" s="134"/>
      <c r="AA205" s="159" t="s">
        <v>7</v>
      </c>
      <c r="AB205" s="134"/>
      <c r="AC205" s="134"/>
      <c r="AD205" s="134">
        <f t="shared" si="33"/>
        <v>7</v>
      </c>
      <c r="AE205" s="134">
        <f t="shared" si="34"/>
        <v>8</v>
      </c>
      <c r="AF205" s="134">
        <f t="shared" si="35"/>
        <v>9</v>
      </c>
      <c r="AG205" s="134">
        <f t="shared" si="36"/>
        <v>15</v>
      </c>
      <c r="AH205" s="135">
        <f t="shared" si="37"/>
        <v>46.666666666666664</v>
      </c>
      <c r="AI205" s="136" t="str">
        <f t="shared" si="38"/>
        <v/>
      </c>
      <c r="AJ205" s="134" t="str">
        <f t="shared" si="39"/>
        <v/>
      </c>
      <c r="AK205" s="134" t="str">
        <f t="shared" si="40"/>
        <v/>
      </c>
      <c r="AL205" s="134"/>
      <c r="AM205" s="156" t="s">
        <v>268</v>
      </c>
      <c r="AN205" s="139">
        <v>62</v>
      </c>
      <c r="AO205" s="152" t="s">
        <v>6</v>
      </c>
      <c r="AP205" s="140">
        <v>40.322580645161288</v>
      </c>
      <c r="AQ205" s="137"/>
      <c r="AR205" s="137"/>
      <c r="AS205" s="140"/>
      <c r="AT205" s="153">
        <f>IF(AN205&gt;0,AN205,AQ205)</f>
        <v>62</v>
      </c>
      <c r="AU205" s="142">
        <f>IF(AP205&gt;0,AP205,AS205)</f>
        <v>40.322580645161288</v>
      </c>
      <c r="AV205" s="134" t="str">
        <f>IF(AU205&gt;=$AU$243,"H","L")</f>
        <v>H</v>
      </c>
      <c r="AW205" s="134" t="s">
        <v>256</v>
      </c>
      <c r="AX205" s="134" t="str">
        <f t="shared" si="41"/>
        <v>2 Yes 1 No</v>
      </c>
    </row>
    <row r="206" spans="1:50">
      <c r="A206" s="59">
        <v>200</v>
      </c>
      <c r="B206" s="27" t="s">
        <v>208</v>
      </c>
      <c r="C206" s="70">
        <v>4.904109589041096</v>
      </c>
      <c r="D206" s="78" t="s">
        <v>6</v>
      </c>
      <c r="E206" s="2" t="s">
        <v>8</v>
      </c>
      <c r="F206" s="2" t="s">
        <v>8</v>
      </c>
      <c r="G206" s="2" t="s">
        <v>7</v>
      </c>
      <c r="H206" s="2" t="s">
        <v>7</v>
      </c>
      <c r="I206" s="2" t="s">
        <v>7</v>
      </c>
      <c r="J206" s="2" t="s">
        <v>7</v>
      </c>
      <c r="K206" s="2" t="s">
        <v>7</v>
      </c>
      <c r="L206" s="7" t="s">
        <v>7</v>
      </c>
      <c r="M206" s="2" t="s">
        <v>8</v>
      </c>
      <c r="N206" s="2" t="s">
        <v>8</v>
      </c>
      <c r="O206" s="2" t="s">
        <v>8</v>
      </c>
      <c r="P206" s="2" t="s">
        <v>7</v>
      </c>
      <c r="Q206" s="2" t="s">
        <v>7</v>
      </c>
      <c r="R206" s="2" t="s">
        <v>8</v>
      </c>
      <c r="S206" s="2" t="s">
        <v>7</v>
      </c>
      <c r="T206" s="2" t="s">
        <v>8</v>
      </c>
      <c r="U206" s="2" t="s">
        <v>8</v>
      </c>
      <c r="V206" s="2" t="s">
        <v>8</v>
      </c>
      <c r="W206" s="2" t="s">
        <v>8</v>
      </c>
      <c r="X206" s="2" t="s">
        <v>7</v>
      </c>
      <c r="Y206" s="2" t="s">
        <v>7</v>
      </c>
      <c r="Z206" s="2" t="s">
        <v>8</v>
      </c>
      <c r="AA206" s="2" t="s">
        <v>7</v>
      </c>
      <c r="AB206" s="2" t="s">
        <v>8</v>
      </c>
      <c r="AD206" s="7">
        <f t="shared" si="33"/>
        <v>12</v>
      </c>
      <c r="AE206" s="7">
        <f t="shared" si="34"/>
        <v>12</v>
      </c>
      <c r="AF206" s="7">
        <f t="shared" si="35"/>
        <v>0</v>
      </c>
      <c r="AG206" s="7">
        <f t="shared" si="36"/>
        <v>24</v>
      </c>
      <c r="AH206" s="12">
        <f t="shared" si="37"/>
        <v>50</v>
      </c>
      <c r="AI206" s="127" t="str">
        <f t="shared" si="38"/>
        <v>No</v>
      </c>
      <c r="AJ206" s="7" t="str">
        <f t="shared" si="39"/>
        <v>Yes</v>
      </c>
      <c r="AK206" s="7" t="str">
        <f t="shared" si="40"/>
        <v>No</v>
      </c>
      <c r="AL206" s="2"/>
      <c r="AM206" s="39"/>
      <c r="AN206" s="95"/>
      <c r="AO206" s="95"/>
      <c r="AP206" s="15"/>
      <c r="AQ206" s="39"/>
      <c r="AR206" s="39"/>
      <c r="AS206" s="15"/>
      <c r="AT206" s="15"/>
      <c r="AU206" s="31"/>
      <c r="AW206" s="7" t="s">
        <v>256</v>
      </c>
      <c r="AX206" s="7" t="str">
        <f t="shared" si="41"/>
        <v>2 Yes 1 No</v>
      </c>
    </row>
    <row r="207" spans="1:50">
      <c r="A207" s="59">
        <v>201</v>
      </c>
      <c r="B207" s="27" t="s">
        <v>209</v>
      </c>
      <c r="C207" s="70">
        <v>11.715068493150685</v>
      </c>
      <c r="D207" s="78" t="s">
        <v>6</v>
      </c>
      <c r="E207" s="2" t="s">
        <v>8</v>
      </c>
      <c r="F207" s="2" t="s">
        <v>8</v>
      </c>
      <c r="G207" s="2" t="s">
        <v>8</v>
      </c>
      <c r="H207" s="2" t="s">
        <v>8</v>
      </c>
      <c r="I207" s="2" t="s">
        <v>7</v>
      </c>
      <c r="J207" s="2" t="s">
        <v>8</v>
      </c>
      <c r="K207" s="2" t="s">
        <v>7</v>
      </c>
      <c r="L207" s="7" t="s">
        <v>8</v>
      </c>
      <c r="M207" s="2" t="s">
        <v>8</v>
      </c>
      <c r="N207" s="2" t="s">
        <v>8</v>
      </c>
      <c r="O207" s="2" t="s">
        <v>8</v>
      </c>
      <c r="P207" s="2" t="s">
        <v>7</v>
      </c>
      <c r="Q207" s="2" t="s">
        <v>8</v>
      </c>
      <c r="R207" s="2" t="s">
        <v>7</v>
      </c>
      <c r="S207" s="2" t="s">
        <v>7</v>
      </c>
      <c r="T207" s="2" t="s">
        <v>8</v>
      </c>
      <c r="V207" s="2" t="s">
        <v>7</v>
      </c>
      <c r="W207" s="2" t="s">
        <v>7</v>
      </c>
      <c r="X207" s="2" t="s">
        <v>8</v>
      </c>
      <c r="Y207" s="2" t="s">
        <v>8</v>
      </c>
      <c r="Z207" s="2" t="s">
        <v>8</v>
      </c>
      <c r="AA207" s="2" t="s">
        <v>8</v>
      </c>
      <c r="AD207" s="7">
        <f t="shared" si="33"/>
        <v>15</v>
      </c>
      <c r="AE207" s="7">
        <f t="shared" si="34"/>
        <v>7</v>
      </c>
      <c r="AF207" s="7">
        <f t="shared" si="35"/>
        <v>2</v>
      </c>
      <c r="AG207" s="7">
        <f t="shared" si="36"/>
        <v>22</v>
      </c>
      <c r="AH207" s="12">
        <f t="shared" si="37"/>
        <v>68.181818181818187</v>
      </c>
      <c r="AI207" s="127" t="str">
        <f t="shared" si="38"/>
        <v>Yes</v>
      </c>
      <c r="AJ207" s="7" t="str">
        <f t="shared" si="39"/>
        <v>No</v>
      </c>
      <c r="AK207" s="7" t="str">
        <f t="shared" si="40"/>
        <v>No</v>
      </c>
      <c r="AM207" s="39"/>
      <c r="AN207" s="95"/>
      <c r="AO207" s="95"/>
      <c r="AP207" s="15"/>
      <c r="AQ207" s="39"/>
      <c r="AR207" s="39"/>
      <c r="AS207" s="15"/>
      <c r="AT207" s="15"/>
      <c r="AU207" s="31"/>
      <c r="AW207" s="7" t="s">
        <v>256</v>
      </c>
      <c r="AX207" s="7" t="str">
        <f t="shared" si="41"/>
        <v>2 Yes 1 No</v>
      </c>
    </row>
    <row r="208" spans="1:50">
      <c r="A208" s="59">
        <v>202</v>
      </c>
      <c r="B208" s="27" t="s">
        <v>210</v>
      </c>
      <c r="C208" s="70">
        <v>13.53972602739726</v>
      </c>
      <c r="D208" s="78" t="s">
        <v>6</v>
      </c>
      <c r="E208" s="2" t="s">
        <v>8</v>
      </c>
      <c r="F208" s="2" t="s">
        <v>8</v>
      </c>
      <c r="G208" s="2" t="s">
        <v>7</v>
      </c>
      <c r="H208" s="2" t="s">
        <v>7</v>
      </c>
      <c r="I208" s="2" t="s">
        <v>7</v>
      </c>
      <c r="J208" s="2" t="s">
        <v>8</v>
      </c>
      <c r="K208" s="2" t="s">
        <v>7</v>
      </c>
      <c r="L208" s="7" t="s">
        <v>7</v>
      </c>
      <c r="N208" s="2" t="s">
        <v>8</v>
      </c>
      <c r="O208" s="2" t="s">
        <v>8</v>
      </c>
      <c r="P208" s="2" t="s">
        <v>7</v>
      </c>
      <c r="R208" s="2" t="s">
        <v>8</v>
      </c>
      <c r="T208" s="2" t="s">
        <v>7</v>
      </c>
      <c r="V208" s="2" t="s">
        <v>8</v>
      </c>
      <c r="W208" s="2" t="s">
        <v>8</v>
      </c>
      <c r="X208" s="2" t="s">
        <v>7</v>
      </c>
      <c r="Y208" s="2" t="s">
        <v>7</v>
      </c>
      <c r="Z208" s="2" t="s">
        <v>7</v>
      </c>
      <c r="AA208" s="2" t="s">
        <v>7</v>
      </c>
      <c r="AD208" s="7">
        <f t="shared" si="33"/>
        <v>8</v>
      </c>
      <c r="AE208" s="7">
        <f t="shared" si="34"/>
        <v>11</v>
      </c>
      <c r="AF208" s="7">
        <f t="shared" si="35"/>
        <v>5</v>
      </c>
      <c r="AG208" s="7">
        <f t="shared" si="36"/>
        <v>19</v>
      </c>
      <c r="AH208" s="12">
        <f t="shared" si="37"/>
        <v>42.10526315789474</v>
      </c>
      <c r="AI208" s="127" t="str">
        <f t="shared" si="38"/>
        <v>No</v>
      </c>
      <c r="AJ208" s="7" t="str">
        <f t="shared" si="39"/>
        <v>Yes</v>
      </c>
      <c r="AK208" s="7" t="str">
        <f t="shared" si="40"/>
        <v>No</v>
      </c>
      <c r="AM208" s="39"/>
      <c r="AN208" s="95"/>
      <c r="AO208" s="95"/>
      <c r="AP208" s="15"/>
      <c r="AQ208" s="39"/>
      <c r="AR208" s="39"/>
      <c r="AS208" s="15"/>
      <c r="AT208" s="15"/>
      <c r="AU208" s="31"/>
      <c r="AW208" s="7" t="s">
        <v>256</v>
      </c>
      <c r="AX208" s="7" t="str">
        <f t="shared" si="41"/>
        <v>2 Yes 1 No</v>
      </c>
    </row>
    <row r="209" spans="1:50">
      <c r="A209" s="59">
        <v>203</v>
      </c>
      <c r="B209" s="27" t="s">
        <v>211</v>
      </c>
      <c r="C209" s="70">
        <v>13.975342465753425</v>
      </c>
      <c r="D209" s="78" t="s">
        <v>6</v>
      </c>
      <c r="E209" s="2" t="s">
        <v>7</v>
      </c>
      <c r="F209" s="2" t="s">
        <v>7</v>
      </c>
      <c r="G209" s="2" t="s">
        <v>7</v>
      </c>
      <c r="H209" s="2" t="s">
        <v>7</v>
      </c>
      <c r="I209" s="2" t="s">
        <v>8</v>
      </c>
      <c r="J209" s="2" t="s">
        <v>7</v>
      </c>
      <c r="K209" s="2" t="s">
        <v>8</v>
      </c>
      <c r="L209" s="7" t="s">
        <v>7</v>
      </c>
      <c r="M209" s="2" t="s">
        <v>7</v>
      </c>
      <c r="N209" s="2" t="s">
        <v>8</v>
      </c>
      <c r="O209" s="2" t="s">
        <v>7</v>
      </c>
      <c r="P209" s="2" t="s">
        <v>7</v>
      </c>
      <c r="R209" s="2" t="s">
        <v>7</v>
      </c>
      <c r="S209" s="2" t="s">
        <v>7</v>
      </c>
      <c r="T209" s="2" t="s">
        <v>7</v>
      </c>
      <c r="V209" s="2" t="s">
        <v>8</v>
      </c>
      <c r="X209" s="2" t="s">
        <v>7</v>
      </c>
      <c r="Y209" s="2" t="s">
        <v>7</v>
      </c>
      <c r="Z209" s="2" t="s">
        <v>7</v>
      </c>
      <c r="AA209" s="2" t="s">
        <v>7</v>
      </c>
      <c r="AB209" s="2" t="s">
        <v>8</v>
      </c>
      <c r="AD209" s="7">
        <f t="shared" si="33"/>
        <v>5</v>
      </c>
      <c r="AE209" s="7">
        <f t="shared" si="34"/>
        <v>16</v>
      </c>
      <c r="AF209" s="7">
        <f t="shared" si="35"/>
        <v>3</v>
      </c>
      <c r="AG209" s="7">
        <f t="shared" si="36"/>
        <v>21</v>
      </c>
      <c r="AH209" s="12">
        <f t="shared" si="37"/>
        <v>23.80952380952381</v>
      </c>
      <c r="AI209" s="127" t="str">
        <f t="shared" si="38"/>
        <v>No</v>
      </c>
      <c r="AJ209" s="7" t="str">
        <f t="shared" si="39"/>
        <v>Yes</v>
      </c>
      <c r="AK209" s="7" t="str">
        <f t="shared" si="40"/>
        <v>No</v>
      </c>
      <c r="AM209" s="39"/>
      <c r="AN209" s="95"/>
      <c r="AO209" s="95"/>
      <c r="AP209" s="15"/>
      <c r="AQ209" s="39"/>
      <c r="AR209" s="39"/>
      <c r="AS209" s="15"/>
      <c r="AT209" s="15"/>
      <c r="AU209" s="31"/>
      <c r="AW209" s="7" t="s">
        <v>255</v>
      </c>
      <c r="AX209" s="7" t="str">
        <f t="shared" si="41"/>
        <v>non-BHN</v>
      </c>
    </row>
    <row r="210" spans="1:50">
      <c r="A210" s="59">
        <v>204</v>
      </c>
      <c r="B210" s="27" t="s">
        <v>212</v>
      </c>
      <c r="C210" s="70">
        <v>7.4547945205479449</v>
      </c>
      <c r="D210" s="78" t="s">
        <v>10</v>
      </c>
      <c r="E210" s="2" t="s">
        <v>8</v>
      </c>
      <c r="F210" s="2" t="s">
        <v>8</v>
      </c>
      <c r="G210" s="2" t="s">
        <v>8</v>
      </c>
      <c r="H210" s="2" t="s">
        <v>8</v>
      </c>
      <c r="I210" s="2" t="s">
        <v>7</v>
      </c>
      <c r="J210" s="2" t="s">
        <v>7</v>
      </c>
      <c r="K210" s="2" t="s">
        <v>7</v>
      </c>
      <c r="L210" s="7" t="s">
        <v>7</v>
      </c>
      <c r="M210" s="2" t="s">
        <v>7</v>
      </c>
      <c r="N210" s="2" t="s">
        <v>8</v>
      </c>
      <c r="O210" s="2" t="s">
        <v>8</v>
      </c>
      <c r="Q210" s="2" t="s">
        <v>8</v>
      </c>
      <c r="R210" s="2" t="s">
        <v>7</v>
      </c>
      <c r="S210" s="2" t="s">
        <v>7</v>
      </c>
      <c r="T210" s="2" t="s">
        <v>8</v>
      </c>
      <c r="U210" s="14" t="s">
        <v>7</v>
      </c>
      <c r="V210" s="14" t="s">
        <v>7</v>
      </c>
      <c r="W210" s="2" t="s">
        <v>8</v>
      </c>
      <c r="X210" s="2" t="s">
        <v>8</v>
      </c>
      <c r="Y210" s="14" t="s">
        <v>7</v>
      </c>
      <c r="Z210" s="2" t="s">
        <v>8</v>
      </c>
      <c r="AA210" s="2" t="s">
        <v>7</v>
      </c>
      <c r="AB210" s="2" t="s">
        <v>8</v>
      </c>
      <c r="AD210" s="7">
        <f t="shared" si="33"/>
        <v>12</v>
      </c>
      <c r="AE210" s="7">
        <f t="shared" si="34"/>
        <v>11</v>
      </c>
      <c r="AF210" s="7">
        <f t="shared" si="35"/>
        <v>1</v>
      </c>
      <c r="AG210" s="7">
        <f t="shared" si="36"/>
        <v>23</v>
      </c>
      <c r="AH210" s="12">
        <f t="shared" si="37"/>
        <v>52.173913043478258</v>
      </c>
      <c r="AI210" s="127" t="str">
        <f t="shared" si="38"/>
        <v>No</v>
      </c>
      <c r="AJ210" s="7" t="str">
        <f t="shared" si="39"/>
        <v>Yes</v>
      </c>
      <c r="AK210" s="7" t="str">
        <f t="shared" si="40"/>
        <v>No</v>
      </c>
      <c r="AM210" s="45" t="s">
        <v>267</v>
      </c>
      <c r="AN210" s="95"/>
      <c r="AO210" s="95"/>
      <c r="AP210" s="15"/>
      <c r="AQ210" s="39">
        <v>91</v>
      </c>
      <c r="AR210" s="111" t="s">
        <v>10</v>
      </c>
      <c r="AS210" s="15">
        <v>43.497081575473729</v>
      </c>
      <c r="AT210" s="125">
        <f>IF(AN210&gt;0,AN210,AQ210)</f>
        <v>91</v>
      </c>
      <c r="AU210" s="31">
        <f>IF(AP210&gt;0,AP210,AS210)</f>
        <v>43.497081575473729</v>
      </c>
      <c r="AV210" s="7" t="str">
        <f>IF(AU210&gt;=$AU$243,"H","L")</f>
        <v>H</v>
      </c>
      <c r="AW210" s="7" t="s">
        <v>255</v>
      </c>
      <c r="AX210" s="7" t="str">
        <f t="shared" si="41"/>
        <v>non-BHN</v>
      </c>
    </row>
    <row r="211" spans="1:50">
      <c r="A211" s="59">
        <v>205</v>
      </c>
      <c r="B211" s="27" t="s">
        <v>213</v>
      </c>
      <c r="C211" s="70">
        <v>4.6301369863013697</v>
      </c>
      <c r="D211" s="78" t="s">
        <v>6</v>
      </c>
      <c r="E211" s="2" t="s">
        <v>7</v>
      </c>
      <c r="F211" s="2" t="s">
        <v>7</v>
      </c>
      <c r="G211" s="2" t="s">
        <v>8</v>
      </c>
      <c r="H211" s="2" t="s">
        <v>7</v>
      </c>
      <c r="I211" s="7" t="s">
        <v>8</v>
      </c>
      <c r="J211" s="2" t="s">
        <v>7</v>
      </c>
      <c r="K211" s="2" t="s">
        <v>7</v>
      </c>
      <c r="L211" s="7" t="s">
        <v>8</v>
      </c>
      <c r="M211" s="2" t="s">
        <v>7</v>
      </c>
      <c r="N211" s="2" t="s">
        <v>8</v>
      </c>
      <c r="O211" s="2" t="s">
        <v>8</v>
      </c>
      <c r="P211" s="2" t="s">
        <v>7</v>
      </c>
      <c r="Q211" s="2" t="s">
        <v>8</v>
      </c>
      <c r="R211" s="2" t="s">
        <v>7</v>
      </c>
      <c r="S211" s="2" t="s">
        <v>7</v>
      </c>
      <c r="T211" s="2" t="s">
        <v>8</v>
      </c>
      <c r="V211" s="2" t="s">
        <v>7</v>
      </c>
      <c r="W211" s="2" t="s">
        <v>8</v>
      </c>
      <c r="X211" s="2" t="s">
        <v>8</v>
      </c>
      <c r="Y211" s="2" t="s">
        <v>7</v>
      </c>
      <c r="Z211" s="2" t="s">
        <v>8</v>
      </c>
      <c r="AA211" s="2" t="s">
        <v>7</v>
      </c>
      <c r="AB211" s="2" t="s">
        <v>7</v>
      </c>
      <c r="AD211" s="7">
        <f t="shared" si="33"/>
        <v>10</v>
      </c>
      <c r="AE211" s="7">
        <f t="shared" si="34"/>
        <v>13</v>
      </c>
      <c r="AF211" s="7">
        <f t="shared" si="35"/>
        <v>1</v>
      </c>
      <c r="AG211" s="7">
        <f t="shared" si="36"/>
        <v>23</v>
      </c>
      <c r="AH211" s="12">
        <f t="shared" si="37"/>
        <v>43.478260869565219</v>
      </c>
      <c r="AI211" s="127" t="str">
        <f t="shared" si="38"/>
        <v>No</v>
      </c>
      <c r="AJ211" s="7" t="str">
        <f t="shared" si="39"/>
        <v>Yes</v>
      </c>
      <c r="AK211" s="7" t="str">
        <f t="shared" si="40"/>
        <v>No</v>
      </c>
      <c r="AM211" s="45" t="s">
        <v>268</v>
      </c>
      <c r="AN211" s="95">
        <v>57</v>
      </c>
      <c r="AO211" s="114" t="s">
        <v>6</v>
      </c>
      <c r="AP211" s="34">
        <v>42.105263157894733</v>
      </c>
      <c r="AQ211" s="39"/>
      <c r="AR211" s="39"/>
      <c r="AS211" s="15"/>
      <c r="AT211" s="125">
        <f>IF(AN211&gt;0,AN211,AQ211)</f>
        <v>57</v>
      </c>
      <c r="AU211" s="31">
        <f>IF(AP211&gt;0,AP211,AS211)</f>
        <v>42.105263157894733</v>
      </c>
      <c r="AV211" s="7" t="str">
        <f>IF(AU211&gt;=$AU$243,"H","L")</f>
        <v>H</v>
      </c>
      <c r="AW211" s="7" t="s">
        <v>309</v>
      </c>
      <c r="AX211" s="7" t="str">
        <f t="shared" si="41"/>
        <v>non-BHN</v>
      </c>
    </row>
    <row r="212" spans="1:50">
      <c r="A212" s="59">
        <v>206</v>
      </c>
      <c r="B212" s="27" t="s">
        <v>214</v>
      </c>
      <c r="C212" s="70">
        <v>9.1342465753424662</v>
      </c>
      <c r="D212" s="78" t="s">
        <v>6</v>
      </c>
      <c r="E212" s="2" t="s">
        <v>8</v>
      </c>
      <c r="F212" s="2" t="s">
        <v>8</v>
      </c>
      <c r="G212" s="2" t="s">
        <v>8</v>
      </c>
      <c r="H212" s="2" t="s">
        <v>7</v>
      </c>
      <c r="I212" s="2" t="s">
        <v>8</v>
      </c>
      <c r="J212" s="2" t="s">
        <v>8</v>
      </c>
      <c r="K212" s="2" t="s">
        <v>8</v>
      </c>
      <c r="L212" s="7" t="s">
        <v>7</v>
      </c>
      <c r="M212" s="2" t="s">
        <v>8</v>
      </c>
      <c r="N212" s="2" t="s">
        <v>8</v>
      </c>
      <c r="O212" s="2" t="s">
        <v>8</v>
      </c>
      <c r="P212" s="2" t="s">
        <v>7</v>
      </c>
      <c r="R212" s="2" t="s">
        <v>7</v>
      </c>
      <c r="S212" s="2" t="s">
        <v>7</v>
      </c>
      <c r="V212" s="2" t="s">
        <v>8</v>
      </c>
      <c r="W212" s="2" t="s">
        <v>7</v>
      </c>
      <c r="X212" s="2" t="s">
        <v>7</v>
      </c>
      <c r="Y212" s="2" t="s">
        <v>8</v>
      </c>
      <c r="Z212" s="2" t="s">
        <v>8</v>
      </c>
      <c r="AA212" s="2" t="s">
        <v>8</v>
      </c>
      <c r="AD212" s="7">
        <f t="shared" si="33"/>
        <v>13</v>
      </c>
      <c r="AE212" s="7">
        <f t="shared" si="34"/>
        <v>7</v>
      </c>
      <c r="AF212" s="7">
        <f t="shared" si="35"/>
        <v>4</v>
      </c>
      <c r="AG212" s="7">
        <f t="shared" si="36"/>
        <v>20</v>
      </c>
      <c r="AH212" s="12">
        <f t="shared" si="37"/>
        <v>65</v>
      </c>
      <c r="AI212" s="127" t="str">
        <f t="shared" si="38"/>
        <v>Yes</v>
      </c>
      <c r="AJ212" s="7" t="str">
        <f t="shared" si="39"/>
        <v>No</v>
      </c>
      <c r="AK212" s="7" t="str">
        <f t="shared" si="40"/>
        <v>No</v>
      </c>
      <c r="AL212" s="2"/>
      <c r="AM212" s="39"/>
      <c r="AN212" s="95"/>
      <c r="AO212" s="95"/>
      <c r="AP212" s="15"/>
      <c r="AQ212" s="39"/>
      <c r="AR212" s="39"/>
      <c r="AS212" s="15"/>
      <c r="AT212" s="15"/>
      <c r="AU212" s="31"/>
      <c r="AW212" s="7" t="s">
        <v>310</v>
      </c>
      <c r="AX212" s="7" t="str">
        <f t="shared" si="41"/>
        <v>BHN</v>
      </c>
    </row>
    <row r="213" spans="1:50">
      <c r="A213" s="59">
        <v>207</v>
      </c>
      <c r="B213" s="27" t="s">
        <v>215</v>
      </c>
      <c r="C213" s="70">
        <v>14.487671232876712</v>
      </c>
      <c r="D213" s="78" t="s">
        <v>6</v>
      </c>
      <c r="E213" s="2" t="s">
        <v>7</v>
      </c>
      <c r="F213" s="2" t="s">
        <v>7</v>
      </c>
      <c r="G213" s="2" t="s">
        <v>8</v>
      </c>
      <c r="H213" s="2" t="s">
        <v>8</v>
      </c>
      <c r="I213" s="2" t="s">
        <v>8</v>
      </c>
      <c r="J213" s="2" t="s">
        <v>8</v>
      </c>
      <c r="K213" s="2" t="s">
        <v>8</v>
      </c>
      <c r="L213" s="7" t="s">
        <v>7</v>
      </c>
      <c r="M213" s="2" t="s">
        <v>7</v>
      </c>
      <c r="N213" s="2" t="s">
        <v>8</v>
      </c>
      <c r="O213" s="2" t="s">
        <v>8</v>
      </c>
      <c r="P213" s="2" t="s">
        <v>7</v>
      </c>
      <c r="Q213" s="2" t="s">
        <v>8</v>
      </c>
      <c r="R213" s="2" t="s">
        <v>8</v>
      </c>
      <c r="S213" s="2" t="s">
        <v>8</v>
      </c>
      <c r="T213" s="2" t="s">
        <v>8</v>
      </c>
      <c r="U213" s="2" t="s">
        <v>7</v>
      </c>
      <c r="V213" s="2" t="s">
        <v>8</v>
      </c>
      <c r="W213" s="2" t="s">
        <v>8</v>
      </c>
      <c r="X213" s="2" t="s">
        <v>8</v>
      </c>
      <c r="Y213" s="2" t="s">
        <v>8</v>
      </c>
      <c r="Z213" s="2" t="s">
        <v>8</v>
      </c>
      <c r="AA213" s="2" t="s">
        <v>7</v>
      </c>
      <c r="AB213" s="2" t="s">
        <v>7</v>
      </c>
      <c r="AD213" s="7">
        <f t="shared" si="33"/>
        <v>16</v>
      </c>
      <c r="AE213" s="7">
        <f t="shared" si="34"/>
        <v>8</v>
      </c>
      <c r="AF213" s="7">
        <f t="shared" si="35"/>
        <v>0</v>
      </c>
      <c r="AG213" s="7">
        <f t="shared" si="36"/>
        <v>24</v>
      </c>
      <c r="AH213" s="12">
        <f t="shared" si="37"/>
        <v>66.666666666666671</v>
      </c>
      <c r="AI213" s="127" t="str">
        <f t="shared" si="38"/>
        <v>Yes</v>
      </c>
      <c r="AJ213" s="7" t="str">
        <f t="shared" si="39"/>
        <v>No</v>
      </c>
      <c r="AK213" s="7" t="str">
        <f t="shared" si="40"/>
        <v>No</v>
      </c>
      <c r="AM213" s="45" t="s">
        <v>267</v>
      </c>
      <c r="AN213" s="95"/>
      <c r="AO213" s="95"/>
      <c r="AP213" s="15"/>
      <c r="AQ213" s="39">
        <v>175</v>
      </c>
      <c r="AR213" s="40" t="s">
        <v>6</v>
      </c>
      <c r="AS213" s="15">
        <v>27.060632501249483</v>
      </c>
      <c r="AT213" s="125">
        <f>IF(AN213&gt;0,AN213,AQ213)</f>
        <v>175</v>
      </c>
      <c r="AU213" s="31">
        <f>IF(AP213&gt;0,AP213,AS213)</f>
        <v>27.060632501249483</v>
      </c>
      <c r="AV213" s="7" t="str">
        <f>IF(AU213&gt;=$AU$243,"H","L")</f>
        <v>L</v>
      </c>
      <c r="AW213" s="7" t="s">
        <v>255</v>
      </c>
      <c r="AX213" s="7" t="str">
        <f t="shared" si="41"/>
        <v>non-BHN</v>
      </c>
    </row>
    <row r="214" spans="1:50">
      <c r="A214" s="59">
        <v>208</v>
      </c>
      <c r="B214" s="27" t="s">
        <v>216</v>
      </c>
      <c r="C214" s="70">
        <v>13.265753424657534</v>
      </c>
      <c r="D214" s="78" t="s">
        <v>6</v>
      </c>
      <c r="E214" s="2" t="s">
        <v>7</v>
      </c>
      <c r="F214" s="2" t="s">
        <v>7</v>
      </c>
      <c r="G214" s="2" t="s">
        <v>7</v>
      </c>
      <c r="H214" s="2" t="s">
        <v>8</v>
      </c>
      <c r="I214" s="2" t="s">
        <v>8</v>
      </c>
      <c r="J214" s="2" t="s">
        <v>7</v>
      </c>
      <c r="K214" s="2" t="s">
        <v>8</v>
      </c>
      <c r="L214" s="7" t="s">
        <v>7</v>
      </c>
      <c r="M214" s="2" t="s">
        <v>7</v>
      </c>
      <c r="N214" s="2" t="s">
        <v>8</v>
      </c>
      <c r="O214" s="2" t="s">
        <v>7</v>
      </c>
      <c r="P214" s="2" t="s">
        <v>7</v>
      </c>
      <c r="Q214" s="2" t="s">
        <v>7</v>
      </c>
      <c r="R214" s="2" t="s">
        <v>8</v>
      </c>
      <c r="S214" s="2" t="s">
        <v>8</v>
      </c>
      <c r="T214" s="2" t="s">
        <v>7</v>
      </c>
      <c r="V214" s="2" t="s">
        <v>7</v>
      </c>
      <c r="W214" s="2" t="s">
        <v>7</v>
      </c>
      <c r="X214" s="2" t="s">
        <v>7</v>
      </c>
      <c r="Z214" s="2" t="s">
        <v>8</v>
      </c>
      <c r="AA214" s="2" t="s">
        <v>7</v>
      </c>
      <c r="AD214" s="7">
        <f t="shared" si="33"/>
        <v>7</v>
      </c>
      <c r="AE214" s="7">
        <f t="shared" si="34"/>
        <v>14</v>
      </c>
      <c r="AF214" s="7">
        <f t="shared" si="35"/>
        <v>3</v>
      </c>
      <c r="AG214" s="7">
        <f t="shared" si="36"/>
        <v>21</v>
      </c>
      <c r="AH214" s="12">
        <f t="shared" si="37"/>
        <v>33.333333333333336</v>
      </c>
      <c r="AI214" s="127" t="str">
        <f t="shared" si="38"/>
        <v>No</v>
      </c>
      <c r="AJ214" s="7" t="str">
        <f t="shared" si="39"/>
        <v>Yes</v>
      </c>
      <c r="AK214" s="7" t="str">
        <f t="shared" si="40"/>
        <v>No</v>
      </c>
      <c r="AM214" s="45" t="s">
        <v>267</v>
      </c>
      <c r="AN214" s="95"/>
      <c r="AO214" s="95"/>
      <c r="AP214" s="15"/>
      <c r="AQ214" s="39">
        <v>161</v>
      </c>
      <c r="AR214" s="40" t="s">
        <v>6</v>
      </c>
      <c r="AS214" s="15">
        <v>40.644455429181725</v>
      </c>
      <c r="AT214" s="125">
        <f>IF(AN214&gt;0,AN214,AQ214)</f>
        <v>161</v>
      </c>
      <c r="AU214" s="31">
        <f>IF(AP214&gt;0,AP214,AS214)</f>
        <v>40.644455429181725</v>
      </c>
      <c r="AV214" s="7" t="str">
        <f>IF(AU214&gt;=$AU$243,"H","L")</f>
        <v>H</v>
      </c>
      <c r="AW214" s="7" t="s">
        <v>309</v>
      </c>
      <c r="AX214" s="7" t="str">
        <f t="shared" si="41"/>
        <v>non-BHN</v>
      </c>
    </row>
    <row r="215" spans="1:50">
      <c r="A215" s="59">
        <v>209</v>
      </c>
      <c r="B215" s="27" t="s">
        <v>217</v>
      </c>
      <c r="C215" s="70">
        <v>24.709589041095889</v>
      </c>
      <c r="D215" s="78" t="s">
        <v>6</v>
      </c>
      <c r="E215" s="2" t="s">
        <v>7</v>
      </c>
      <c r="F215" s="2" t="s">
        <v>8</v>
      </c>
      <c r="G215" s="2" t="s">
        <v>8</v>
      </c>
      <c r="H215" s="2" t="s">
        <v>8</v>
      </c>
      <c r="I215" s="2" t="s">
        <v>8</v>
      </c>
      <c r="J215" s="2" t="s">
        <v>8</v>
      </c>
      <c r="K215" s="2" t="s">
        <v>7</v>
      </c>
      <c r="L215" s="7" t="s">
        <v>8</v>
      </c>
      <c r="M215" s="2" t="s">
        <v>7</v>
      </c>
      <c r="N215" s="2" t="s">
        <v>8</v>
      </c>
      <c r="O215" s="2" t="s">
        <v>8</v>
      </c>
      <c r="P215" s="2" t="s">
        <v>7</v>
      </c>
      <c r="R215" s="2" t="s">
        <v>8</v>
      </c>
      <c r="S215" s="2" t="s">
        <v>8</v>
      </c>
      <c r="T215" s="2" t="s">
        <v>8</v>
      </c>
      <c r="V215" s="2" t="s">
        <v>8</v>
      </c>
      <c r="W215" s="2" t="s">
        <v>8</v>
      </c>
      <c r="X215" s="2" t="s">
        <v>7</v>
      </c>
      <c r="Y215" s="2" t="s">
        <v>8</v>
      </c>
      <c r="Z215" s="2" t="s">
        <v>8</v>
      </c>
      <c r="AA215" s="2" t="s">
        <v>8</v>
      </c>
      <c r="AD215" s="7">
        <f t="shared" si="33"/>
        <v>16</v>
      </c>
      <c r="AE215" s="7">
        <f t="shared" si="34"/>
        <v>5</v>
      </c>
      <c r="AF215" s="7">
        <f t="shared" si="35"/>
        <v>3</v>
      </c>
      <c r="AG215" s="7">
        <f t="shared" si="36"/>
        <v>21</v>
      </c>
      <c r="AH215" s="12">
        <f t="shared" si="37"/>
        <v>76.19047619047619</v>
      </c>
      <c r="AI215" s="127" t="str">
        <f t="shared" si="38"/>
        <v>Yes</v>
      </c>
      <c r="AJ215" s="7" t="str">
        <f t="shared" si="39"/>
        <v>No</v>
      </c>
      <c r="AK215" s="7" t="str">
        <f t="shared" si="40"/>
        <v>No</v>
      </c>
      <c r="AM215" s="39"/>
      <c r="AN215" s="95"/>
      <c r="AO215" s="95"/>
      <c r="AP215" s="15"/>
      <c r="AQ215" s="39"/>
      <c r="AR215" s="39"/>
      <c r="AS215" s="15"/>
      <c r="AT215" s="15"/>
      <c r="AU215" s="31"/>
      <c r="AW215" s="7" t="s">
        <v>256</v>
      </c>
      <c r="AX215" s="7" t="str">
        <f t="shared" si="41"/>
        <v>2 Yes 1 No</v>
      </c>
    </row>
    <row r="216" spans="1:50">
      <c r="A216" s="59">
        <v>210</v>
      </c>
      <c r="B216" s="27" t="s">
        <v>218</v>
      </c>
      <c r="C216" s="70">
        <v>19.035616438356165</v>
      </c>
      <c r="D216" s="78" t="s">
        <v>6</v>
      </c>
      <c r="E216" s="2" t="s">
        <v>7</v>
      </c>
      <c r="F216" s="2" t="s">
        <v>7</v>
      </c>
      <c r="G216" s="2" t="s">
        <v>7</v>
      </c>
      <c r="H216" s="2" t="s">
        <v>8</v>
      </c>
      <c r="I216" s="2" t="s">
        <v>8</v>
      </c>
      <c r="J216" s="2" t="s">
        <v>8</v>
      </c>
      <c r="K216" s="2" t="s">
        <v>8</v>
      </c>
      <c r="L216" s="7" t="s">
        <v>7</v>
      </c>
      <c r="M216" s="2" t="s">
        <v>8</v>
      </c>
      <c r="N216" s="2" t="s">
        <v>8</v>
      </c>
      <c r="O216" s="2" t="s">
        <v>7</v>
      </c>
      <c r="P216" s="2" t="s">
        <v>7</v>
      </c>
      <c r="R216" s="2" t="s">
        <v>7</v>
      </c>
      <c r="S216" s="2" t="s">
        <v>7</v>
      </c>
      <c r="V216" s="2" t="s">
        <v>7</v>
      </c>
      <c r="W216" s="2" t="s">
        <v>7</v>
      </c>
      <c r="X216" s="2" t="s">
        <v>8</v>
      </c>
      <c r="Y216" s="2" t="s">
        <v>8</v>
      </c>
      <c r="Z216" s="2" t="s">
        <v>8</v>
      </c>
      <c r="AD216" s="7">
        <f t="shared" si="33"/>
        <v>9</v>
      </c>
      <c r="AE216" s="7">
        <f t="shared" si="34"/>
        <v>10</v>
      </c>
      <c r="AF216" s="7">
        <f t="shared" si="35"/>
        <v>5</v>
      </c>
      <c r="AG216" s="7">
        <f t="shared" si="36"/>
        <v>19</v>
      </c>
      <c r="AH216" s="12">
        <f t="shared" si="37"/>
        <v>47.368421052631582</v>
      </c>
      <c r="AI216" s="127" t="str">
        <f t="shared" si="38"/>
        <v>No</v>
      </c>
      <c r="AJ216" s="7" t="str">
        <f t="shared" si="39"/>
        <v>Yes</v>
      </c>
      <c r="AK216" s="7" t="str">
        <f t="shared" si="40"/>
        <v>No</v>
      </c>
      <c r="AM216" s="40"/>
      <c r="AN216" s="95"/>
      <c r="AO216" s="95"/>
      <c r="AP216" s="15"/>
      <c r="AQ216" s="39"/>
      <c r="AR216" s="39"/>
      <c r="AS216" s="15"/>
      <c r="AT216" s="15"/>
      <c r="AU216" s="31"/>
      <c r="AW216" s="7" t="s">
        <v>258</v>
      </c>
      <c r="AX216" s="7" t="str">
        <f t="shared" si="41"/>
        <v>non-BHN</v>
      </c>
    </row>
    <row r="217" spans="1:50">
      <c r="A217" s="59">
        <v>211</v>
      </c>
      <c r="B217" s="28" t="s">
        <v>219</v>
      </c>
      <c r="C217" s="70">
        <v>6.1561643835616442</v>
      </c>
      <c r="D217" s="77" t="s">
        <v>6</v>
      </c>
      <c r="E217" s="2" t="s">
        <v>8</v>
      </c>
      <c r="F217" s="2" t="s">
        <v>8</v>
      </c>
      <c r="G217" s="2" t="s">
        <v>7</v>
      </c>
      <c r="H217" s="2" t="s">
        <v>7</v>
      </c>
      <c r="I217" s="16"/>
      <c r="J217" s="2" t="s">
        <v>8</v>
      </c>
      <c r="K217" s="16"/>
      <c r="L217" s="7" t="s">
        <v>8</v>
      </c>
      <c r="M217" s="2" t="s">
        <v>8</v>
      </c>
      <c r="N217" s="2" t="s">
        <v>8</v>
      </c>
      <c r="O217" s="16"/>
      <c r="P217" s="2" t="s">
        <v>7</v>
      </c>
      <c r="Q217" s="17" t="s">
        <v>8</v>
      </c>
      <c r="R217" s="2" t="s">
        <v>8</v>
      </c>
      <c r="S217" s="2" t="s">
        <v>8</v>
      </c>
      <c r="T217" s="2" t="s">
        <v>8</v>
      </c>
      <c r="U217" s="2" t="s">
        <v>7</v>
      </c>
      <c r="V217" s="2" t="s">
        <v>7</v>
      </c>
      <c r="W217" s="2" t="s">
        <v>8</v>
      </c>
      <c r="X217" s="2" t="s">
        <v>8</v>
      </c>
      <c r="Y217" s="16"/>
      <c r="Z217" s="2" t="s">
        <v>8</v>
      </c>
      <c r="AA217" s="2" t="s">
        <v>7</v>
      </c>
      <c r="AB217" s="2" t="s">
        <v>8</v>
      </c>
      <c r="AD217" s="7">
        <f t="shared" si="33"/>
        <v>14</v>
      </c>
      <c r="AE217" s="7">
        <f t="shared" si="34"/>
        <v>6</v>
      </c>
      <c r="AF217" s="7">
        <f t="shared" si="35"/>
        <v>4</v>
      </c>
      <c r="AG217" s="7">
        <f t="shared" si="36"/>
        <v>20</v>
      </c>
      <c r="AH217" s="12">
        <f t="shared" si="37"/>
        <v>70</v>
      </c>
      <c r="AI217" s="127" t="str">
        <f t="shared" si="38"/>
        <v>Yes</v>
      </c>
      <c r="AJ217" s="7" t="str">
        <f t="shared" si="39"/>
        <v>No</v>
      </c>
      <c r="AK217" s="7" t="str">
        <f t="shared" si="40"/>
        <v>No</v>
      </c>
      <c r="AL217" s="16"/>
      <c r="AM217" s="6"/>
      <c r="AN217" s="95"/>
      <c r="AO217" s="95"/>
      <c r="AP217" s="15"/>
      <c r="AQ217" s="39"/>
      <c r="AR217" s="39"/>
      <c r="AS217" s="15"/>
      <c r="AT217" s="15"/>
      <c r="AU217" s="31"/>
      <c r="AW217" s="7" t="s">
        <v>255</v>
      </c>
      <c r="AX217" s="7" t="str">
        <f t="shared" si="41"/>
        <v>non-BHN</v>
      </c>
    </row>
    <row r="218" spans="1:50">
      <c r="A218" s="59">
        <v>212</v>
      </c>
      <c r="B218" s="29" t="s">
        <v>220</v>
      </c>
      <c r="C218" s="70">
        <v>20.317808219178083</v>
      </c>
      <c r="D218" s="79" t="s">
        <v>6</v>
      </c>
      <c r="E218" s="2" t="s">
        <v>8</v>
      </c>
      <c r="F218" s="2" t="s">
        <v>7</v>
      </c>
      <c r="G218" s="2" t="s">
        <v>7</v>
      </c>
      <c r="H218" s="2" t="s">
        <v>7</v>
      </c>
      <c r="I218" s="8"/>
      <c r="J218" s="2" t="s">
        <v>8</v>
      </c>
      <c r="K218" s="8"/>
      <c r="L218" s="7" t="s">
        <v>8</v>
      </c>
      <c r="M218" s="2" t="s">
        <v>7</v>
      </c>
      <c r="N218" s="18"/>
      <c r="O218" s="2" t="s">
        <v>7</v>
      </c>
      <c r="P218" s="17" t="s">
        <v>8</v>
      </c>
      <c r="Q218" s="17" t="s">
        <v>8</v>
      </c>
      <c r="R218" s="2" t="s">
        <v>7</v>
      </c>
      <c r="S218" s="2" t="s">
        <v>7</v>
      </c>
      <c r="T218" s="2" t="s">
        <v>8</v>
      </c>
      <c r="U218" s="18"/>
      <c r="V218" s="2" t="s">
        <v>8</v>
      </c>
      <c r="W218" s="2" t="s">
        <v>7</v>
      </c>
      <c r="X218" s="2" t="s">
        <v>8</v>
      </c>
      <c r="Y218" s="2" t="s">
        <v>7</v>
      </c>
      <c r="Z218" s="2" t="s">
        <v>8</v>
      </c>
      <c r="AA218" s="2" t="s">
        <v>8</v>
      </c>
      <c r="AB218" s="2" t="s">
        <v>8</v>
      </c>
      <c r="AD218" s="7">
        <f t="shared" si="33"/>
        <v>11</v>
      </c>
      <c r="AE218" s="7">
        <f t="shared" si="34"/>
        <v>9</v>
      </c>
      <c r="AF218" s="7">
        <f t="shared" si="35"/>
        <v>4</v>
      </c>
      <c r="AG218" s="7">
        <f t="shared" si="36"/>
        <v>20</v>
      </c>
      <c r="AH218" s="12">
        <f t="shared" si="37"/>
        <v>55</v>
      </c>
      <c r="AI218" s="127" t="str">
        <f t="shared" si="38"/>
        <v>No</v>
      </c>
      <c r="AJ218" s="7" t="str">
        <f t="shared" si="39"/>
        <v>Yes</v>
      </c>
      <c r="AK218" s="7" t="str">
        <f t="shared" si="40"/>
        <v>No</v>
      </c>
      <c r="AL218" s="8"/>
      <c r="AM218" s="46"/>
      <c r="AN218" s="96"/>
      <c r="AO218" s="96"/>
      <c r="AP218" s="35"/>
      <c r="AQ218" s="108"/>
      <c r="AR218" s="108"/>
      <c r="AS218" s="35"/>
      <c r="AT218" s="35"/>
      <c r="AU218" s="31"/>
      <c r="AW218" s="7" t="s">
        <v>310</v>
      </c>
      <c r="AX218" s="7" t="str">
        <f t="shared" si="41"/>
        <v>BHN</v>
      </c>
    </row>
    <row r="219" spans="1:50">
      <c r="A219" s="59">
        <v>213</v>
      </c>
      <c r="B219" s="29" t="s">
        <v>221</v>
      </c>
      <c r="C219" s="70">
        <v>2.1123287671232878</v>
      </c>
      <c r="D219" s="79" t="s">
        <v>10</v>
      </c>
      <c r="E219" s="2" t="s">
        <v>7</v>
      </c>
      <c r="F219" s="2" t="s">
        <v>8</v>
      </c>
      <c r="G219" s="2" t="s">
        <v>7</v>
      </c>
      <c r="H219" s="2" t="s">
        <v>7</v>
      </c>
      <c r="I219" s="2" t="s">
        <v>8</v>
      </c>
      <c r="J219" s="2" t="s">
        <v>7</v>
      </c>
      <c r="K219" s="2" t="s">
        <v>8</v>
      </c>
      <c r="L219" s="7" t="s">
        <v>8</v>
      </c>
      <c r="M219" s="2" t="s">
        <v>7</v>
      </c>
      <c r="N219" s="2" t="s">
        <v>8</v>
      </c>
      <c r="O219" s="2" t="s">
        <v>8</v>
      </c>
      <c r="P219" s="2" t="s">
        <v>7</v>
      </c>
      <c r="Q219" s="2" t="s">
        <v>7</v>
      </c>
      <c r="R219" s="2" t="s">
        <v>8</v>
      </c>
      <c r="S219" s="2" t="s">
        <v>8</v>
      </c>
      <c r="T219" s="2" t="s">
        <v>8</v>
      </c>
      <c r="V219" s="14" t="s">
        <v>7</v>
      </c>
      <c r="X219" s="14" t="s">
        <v>7</v>
      </c>
      <c r="Y219" s="2" t="s">
        <v>8</v>
      </c>
      <c r="Z219" s="2" t="s">
        <v>8</v>
      </c>
      <c r="AA219" s="2" t="s">
        <v>7</v>
      </c>
      <c r="AB219" s="2" t="s">
        <v>8</v>
      </c>
      <c r="AD219" s="7">
        <f t="shared" si="33"/>
        <v>12</v>
      </c>
      <c r="AE219" s="7">
        <f t="shared" si="34"/>
        <v>10</v>
      </c>
      <c r="AF219" s="7">
        <f t="shared" si="35"/>
        <v>2</v>
      </c>
      <c r="AG219" s="7">
        <f t="shared" si="36"/>
        <v>22</v>
      </c>
      <c r="AH219" s="12">
        <f t="shared" si="37"/>
        <v>54.545454545454547</v>
      </c>
      <c r="AI219" s="127" t="str">
        <f t="shared" si="38"/>
        <v>No</v>
      </c>
      <c r="AJ219" s="7" t="str">
        <f t="shared" si="39"/>
        <v>Yes</v>
      </c>
      <c r="AK219" s="7" t="str">
        <f t="shared" si="40"/>
        <v>No</v>
      </c>
      <c r="AM219" s="46"/>
      <c r="AN219" s="96"/>
      <c r="AO219" s="96"/>
      <c r="AP219" s="35"/>
      <c r="AQ219" s="108"/>
      <c r="AR219" s="108"/>
      <c r="AS219" s="35"/>
      <c r="AT219" s="35"/>
      <c r="AU219" s="31"/>
      <c r="AW219" s="7" t="s">
        <v>309</v>
      </c>
      <c r="AX219" s="7" t="str">
        <f t="shared" si="41"/>
        <v>non-BHN</v>
      </c>
    </row>
    <row r="220" spans="1:50">
      <c r="A220" s="59">
        <v>214</v>
      </c>
      <c r="B220" s="29" t="s">
        <v>222</v>
      </c>
      <c r="C220" s="70">
        <v>3.6739726027397261</v>
      </c>
      <c r="D220" s="79" t="s">
        <v>6</v>
      </c>
      <c r="E220" s="7" t="s">
        <v>8</v>
      </c>
      <c r="F220" s="7" t="s">
        <v>8</v>
      </c>
      <c r="G220" s="2" t="s">
        <v>7</v>
      </c>
      <c r="H220" s="2" t="s">
        <v>7</v>
      </c>
      <c r="I220" s="2" t="s">
        <v>8</v>
      </c>
      <c r="J220" s="2" t="s">
        <v>7</v>
      </c>
      <c r="K220" s="2" t="s">
        <v>8</v>
      </c>
      <c r="L220" s="7" t="s">
        <v>8</v>
      </c>
      <c r="M220" s="2" t="s">
        <v>8</v>
      </c>
      <c r="N220" s="2" t="s">
        <v>8</v>
      </c>
      <c r="O220" s="2" t="s">
        <v>8</v>
      </c>
      <c r="P220" s="2" t="s">
        <v>7</v>
      </c>
      <c r="Q220" s="2" t="s">
        <v>7</v>
      </c>
      <c r="R220" s="2" t="s">
        <v>8</v>
      </c>
      <c r="S220" s="2" t="s">
        <v>8</v>
      </c>
      <c r="T220" s="7" t="s">
        <v>8</v>
      </c>
      <c r="U220" s="7" t="s">
        <v>7</v>
      </c>
      <c r="V220" s="7" t="s">
        <v>7</v>
      </c>
      <c r="W220" s="7" t="s">
        <v>7</v>
      </c>
      <c r="X220" s="7" t="s">
        <v>7</v>
      </c>
      <c r="Y220" s="7" t="s">
        <v>8</v>
      </c>
      <c r="Z220" s="7" t="s">
        <v>8</v>
      </c>
      <c r="AA220" s="7" t="s">
        <v>8</v>
      </c>
      <c r="AB220" s="7" t="s">
        <v>8</v>
      </c>
      <c r="AD220" s="7">
        <f t="shared" si="33"/>
        <v>15</v>
      </c>
      <c r="AE220" s="7">
        <f t="shared" si="34"/>
        <v>9</v>
      </c>
      <c r="AF220" s="7">
        <f t="shared" si="35"/>
        <v>0</v>
      </c>
      <c r="AG220" s="7">
        <f t="shared" si="36"/>
        <v>24</v>
      </c>
      <c r="AH220" s="12">
        <f t="shared" si="37"/>
        <v>62.5</v>
      </c>
      <c r="AI220" s="127" t="str">
        <f t="shared" si="38"/>
        <v>Yes</v>
      </c>
      <c r="AJ220" s="7" t="str">
        <f t="shared" si="39"/>
        <v>No</v>
      </c>
      <c r="AK220" s="7" t="str">
        <f t="shared" si="40"/>
        <v>No</v>
      </c>
      <c r="AM220" s="46"/>
      <c r="AN220" s="96"/>
      <c r="AO220" s="96"/>
      <c r="AP220" s="35"/>
      <c r="AQ220" s="108"/>
      <c r="AR220" s="108"/>
      <c r="AS220" s="35"/>
      <c r="AT220" s="35"/>
      <c r="AU220" s="31"/>
      <c r="AW220" s="7" t="s">
        <v>256</v>
      </c>
      <c r="AX220" s="7" t="str">
        <f t="shared" si="41"/>
        <v>2 Yes 1 No</v>
      </c>
    </row>
    <row r="221" spans="1:50">
      <c r="A221" s="59">
        <v>215</v>
      </c>
      <c r="B221" s="29" t="s">
        <v>223</v>
      </c>
      <c r="C221" s="70">
        <v>4.8986301369863012</v>
      </c>
      <c r="D221" s="40" t="s">
        <v>10</v>
      </c>
      <c r="E221" s="7" t="s">
        <v>8</v>
      </c>
      <c r="F221" s="7" t="s">
        <v>8</v>
      </c>
      <c r="G221" s="2" t="s">
        <v>7</v>
      </c>
      <c r="H221" s="2" t="s">
        <v>7</v>
      </c>
      <c r="I221" s="2" t="s">
        <v>7</v>
      </c>
      <c r="J221" s="2" t="s">
        <v>7</v>
      </c>
      <c r="K221" s="2" t="s">
        <v>7</v>
      </c>
      <c r="L221" s="7" t="s">
        <v>7</v>
      </c>
      <c r="M221" s="2" t="s">
        <v>8</v>
      </c>
      <c r="N221" s="2" t="s">
        <v>8</v>
      </c>
      <c r="O221" s="2" t="s">
        <v>8</v>
      </c>
      <c r="P221" s="2" t="s">
        <v>7</v>
      </c>
      <c r="Q221" s="2" t="s">
        <v>7</v>
      </c>
      <c r="R221" s="2" t="s">
        <v>8</v>
      </c>
      <c r="S221" s="2" t="s">
        <v>8</v>
      </c>
      <c r="T221" s="19" t="s">
        <v>8</v>
      </c>
      <c r="V221" s="19" t="s">
        <v>7</v>
      </c>
      <c r="W221" s="19" t="s">
        <v>8</v>
      </c>
      <c r="X221" s="19" t="s">
        <v>8</v>
      </c>
      <c r="Y221" s="19" t="s">
        <v>7</v>
      </c>
      <c r="Z221" s="19" t="s">
        <v>8</v>
      </c>
      <c r="AA221" s="19" t="s">
        <v>8</v>
      </c>
      <c r="AB221" s="19" t="s">
        <v>8</v>
      </c>
      <c r="AD221" s="7">
        <f t="shared" si="33"/>
        <v>13</v>
      </c>
      <c r="AE221" s="7">
        <f t="shared" si="34"/>
        <v>10</v>
      </c>
      <c r="AF221" s="7">
        <f t="shared" si="35"/>
        <v>1</v>
      </c>
      <c r="AG221" s="7">
        <f t="shared" si="36"/>
        <v>23</v>
      </c>
      <c r="AH221" s="12">
        <f t="shared" si="37"/>
        <v>56.521739130434781</v>
      </c>
      <c r="AI221" s="127" t="str">
        <f t="shared" si="38"/>
        <v>Yes</v>
      </c>
      <c r="AJ221" s="7" t="str">
        <f t="shared" si="39"/>
        <v>No</v>
      </c>
      <c r="AK221" s="7" t="str">
        <f t="shared" si="40"/>
        <v>No</v>
      </c>
      <c r="AM221" s="45" t="s">
        <v>268</v>
      </c>
      <c r="AN221" s="95">
        <v>60</v>
      </c>
      <c r="AO221" s="95" t="s">
        <v>10</v>
      </c>
      <c r="AP221" s="38">
        <v>40</v>
      </c>
      <c r="AQ221" s="45"/>
      <c r="AR221" s="45"/>
      <c r="AS221" s="37"/>
      <c r="AT221" s="125">
        <f>IF(AN221&gt;0,AN221,AQ221)</f>
        <v>60</v>
      </c>
      <c r="AU221" s="31">
        <f>IF(AP221&gt;0,AP221,AS221)</f>
        <v>40</v>
      </c>
      <c r="AV221" s="7" t="str">
        <f>IF(AU221&gt;=$AU$243,"H","L")</f>
        <v>L</v>
      </c>
      <c r="AW221" s="7" t="s">
        <v>256</v>
      </c>
      <c r="AX221" s="7" t="str">
        <f t="shared" si="41"/>
        <v>2 Yes 1 No</v>
      </c>
    </row>
    <row r="222" spans="1:50" s="11" customFormat="1">
      <c r="A222" s="130">
        <v>216</v>
      </c>
      <c r="B222" s="160" t="s">
        <v>224</v>
      </c>
      <c r="C222" s="149">
        <v>13.076712328767123</v>
      </c>
      <c r="D222" s="156" t="s">
        <v>6</v>
      </c>
      <c r="E222" s="159" t="s">
        <v>8</v>
      </c>
      <c r="F222" s="159" t="s">
        <v>8</v>
      </c>
      <c r="G222" s="159" t="s">
        <v>7</v>
      </c>
      <c r="H222" s="159" t="s">
        <v>7</v>
      </c>
      <c r="I222" s="159" t="s">
        <v>8</v>
      </c>
      <c r="J222" s="159" t="s">
        <v>8</v>
      </c>
      <c r="K222" s="134"/>
      <c r="L222" s="134" t="s">
        <v>8</v>
      </c>
      <c r="M222" s="159" t="s">
        <v>7</v>
      </c>
      <c r="N222" s="134"/>
      <c r="O222" s="159" t="s">
        <v>7</v>
      </c>
      <c r="P222" s="134"/>
      <c r="Q222" s="134"/>
      <c r="R222" s="159" t="s">
        <v>7</v>
      </c>
      <c r="S222" s="159" t="s">
        <v>7</v>
      </c>
      <c r="T222" s="134"/>
      <c r="U222" s="134"/>
      <c r="V222" s="159" t="s">
        <v>7</v>
      </c>
      <c r="W222" s="159" t="s">
        <v>7</v>
      </c>
      <c r="X222" s="159" t="s">
        <v>7</v>
      </c>
      <c r="Y222" s="159" t="s">
        <v>7</v>
      </c>
      <c r="Z222" s="134"/>
      <c r="AA222" s="134"/>
      <c r="AB222" s="134"/>
      <c r="AC222" s="134"/>
      <c r="AD222" s="134">
        <f t="shared" si="33"/>
        <v>5</v>
      </c>
      <c r="AE222" s="134">
        <f t="shared" si="34"/>
        <v>10</v>
      </c>
      <c r="AF222" s="134">
        <f t="shared" si="35"/>
        <v>9</v>
      </c>
      <c r="AG222" s="134">
        <f t="shared" si="36"/>
        <v>15</v>
      </c>
      <c r="AH222" s="135">
        <f t="shared" si="37"/>
        <v>33.333333333333336</v>
      </c>
      <c r="AI222" s="136" t="str">
        <f t="shared" si="38"/>
        <v/>
      </c>
      <c r="AJ222" s="134" t="str">
        <f t="shared" si="39"/>
        <v/>
      </c>
      <c r="AK222" s="134" t="str">
        <f t="shared" si="40"/>
        <v/>
      </c>
      <c r="AL222" s="159"/>
      <c r="AM222" s="161"/>
      <c r="AN222" s="162"/>
      <c r="AO222" s="162"/>
      <c r="AP222" s="163"/>
      <c r="AQ222" s="164"/>
      <c r="AR222" s="164"/>
      <c r="AS222" s="163"/>
      <c r="AT222" s="163"/>
      <c r="AU222" s="142"/>
      <c r="AV222" s="134"/>
      <c r="AW222" s="134" t="s">
        <v>302</v>
      </c>
      <c r="AX222" s="134" t="str">
        <f t="shared" si="41"/>
        <v>1 Yes 1 No</v>
      </c>
    </row>
    <row r="223" spans="1:50">
      <c r="A223" s="59">
        <v>217</v>
      </c>
      <c r="B223" s="29" t="s">
        <v>225</v>
      </c>
      <c r="C223" s="70">
        <v>3.1890410958904107</v>
      </c>
      <c r="D223" s="79" t="s">
        <v>10</v>
      </c>
      <c r="E223" s="2" t="s">
        <v>8</v>
      </c>
      <c r="F223" s="2" t="s">
        <v>8</v>
      </c>
      <c r="G223" s="2" t="s">
        <v>7</v>
      </c>
      <c r="H223" s="2" t="s">
        <v>7</v>
      </c>
      <c r="J223" s="2" t="s">
        <v>7</v>
      </c>
      <c r="K223" s="2" t="s">
        <v>8</v>
      </c>
      <c r="L223" s="7" t="s">
        <v>7</v>
      </c>
      <c r="M223" s="2" t="s">
        <v>8</v>
      </c>
      <c r="N223" s="2" t="s">
        <v>8</v>
      </c>
      <c r="O223" s="2" t="s">
        <v>8</v>
      </c>
      <c r="P223" s="2" t="s">
        <v>7</v>
      </c>
      <c r="Q223" s="2" t="s">
        <v>8</v>
      </c>
      <c r="R223" s="2" t="s">
        <v>8</v>
      </c>
      <c r="T223" s="2" t="s">
        <v>8</v>
      </c>
      <c r="V223" s="2" t="s">
        <v>8</v>
      </c>
      <c r="W223" s="2" t="s">
        <v>8</v>
      </c>
      <c r="X223" s="2" t="s">
        <v>8</v>
      </c>
      <c r="Y223" s="2" t="s">
        <v>8</v>
      </c>
      <c r="Z223" s="2" t="s">
        <v>8</v>
      </c>
      <c r="AA223" s="2" t="s">
        <v>8</v>
      </c>
      <c r="AB223" s="2" t="s">
        <v>8</v>
      </c>
      <c r="AD223" s="7">
        <f t="shared" si="33"/>
        <v>16</v>
      </c>
      <c r="AE223" s="7">
        <f t="shared" si="34"/>
        <v>5</v>
      </c>
      <c r="AF223" s="7">
        <f t="shared" si="35"/>
        <v>3</v>
      </c>
      <c r="AG223" s="7">
        <f t="shared" si="36"/>
        <v>21</v>
      </c>
      <c r="AH223" s="12">
        <f t="shared" si="37"/>
        <v>76.19047619047619</v>
      </c>
      <c r="AI223" s="127" t="str">
        <f t="shared" si="38"/>
        <v>Yes</v>
      </c>
      <c r="AJ223" s="7" t="str">
        <f t="shared" si="39"/>
        <v>No</v>
      </c>
      <c r="AK223" s="7" t="str">
        <f t="shared" si="40"/>
        <v>No</v>
      </c>
      <c r="AL223" s="2"/>
      <c r="AM223" s="46"/>
      <c r="AN223" s="96"/>
      <c r="AO223" s="96"/>
      <c r="AP223" s="35"/>
      <c r="AQ223" s="108"/>
      <c r="AR223" s="108"/>
      <c r="AS223" s="35"/>
      <c r="AT223" s="35"/>
      <c r="AU223" s="31"/>
      <c r="AW223" s="7" t="s">
        <v>310</v>
      </c>
      <c r="AX223" s="7" t="str">
        <f t="shared" si="41"/>
        <v>BHN</v>
      </c>
    </row>
    <row r="224" spans="1:50">
      <c r="A224" s="59">
        <v>218</v>
      </c>
      <c r="B224" s="29" t="s">
        <v>226</v>
      </c>
      <c r="C224" s="70">
        <v>14.917808219178083</v>
      </c>
      <c r="D224" s="79" t="s">
        <v>10</v>
      </c>
      <c r="E224" s="2" t="s">
        <v>7</v>
      </c>
      <c r="F224" s="2" t="s">
        <v>7</v>
      </c>
      <c r="G224" s="2" t="s">
        <v>7</v>
      </c>
      <c r="H224" s="2" t="s">
        <v>7</v>
      </c>
      <c r="I224" s="2" t="s">
        <v>7</v>
      </c>
      <c r="J224" s="2" t="s">
        <v>8</v>
      </c>
      <c r="K224" s="2" t="s">
        <v>8</v>
      </c>
      <c r="L224" s="7" t="s">
        <v>8</v>
      </c>
      <c r="M224" s="2" t="s">
        <v>7</v>
      </c>
      <c r="N224" s="2" t="s">
        <v>8</v>
      </c>
      <c r="O224" s="2" t="s">
        <v>8</v>
      </c>
      <c r="P224" s="2" t="s">
        <v>7</v>
      </c>
      <c r="Q224" s="2" t="s">
        <v>8</v>
      </c>
      <c r="R224" s="2" t="s">
        <v>8</v>
      </c>
      <c r="S224" s="2" t="s">
        <v>8</v>
      </c>
      <c r="V224" s="2" t="s">
        <v>8</v>
      </c>
      <c r="W224" s="2" t="s">
        <v>8</v>
      </c>
      <c r="Y224" s="2" t="s">
        <v>7</v>
      </c>
      <c r="Z224" s="2" t="s">
        <v>8</v>
      </c>
      <c r="AA224" s="2" t="s">
        <v>7</v>
      </c>
      <c r="AB224" s="2" t="s">
        <v>8</v>
      </c>
      <c r="AD224" s="7">
        <f t="shared" si="33"/>
        <v>12</v>
      </c>
      <c r="AE224" s="7">
        <f t="shared" si="34"/>
        <v>9</v>
      </c>
      <c r="AF224" s="7">
        <f t="shared" si="35"/>
        <v>3</v>
      </c>
      <c r="AG224" s="7">
        <f t="shared" si="36"/>
        <v>21</v>
      </c>
      <c r="AH224" s="12">
        <f t="shared" si="37"/>
        <v>57.142857142857146</v>
      </c>
      <c r="AI224" s="127" t="str">
        <f t="shared" si="38"/>
        <v>No</v>
      </c>
      <c r="AJ224" s="7" t="str">
        <f t="shared" si="39"/>
        <v>Yes</v>
      </c>
      <c r="AK224" s="7" t="str">
        <f t="shared" si="40"/>
        <v>No</v>
      </c>
      <c r="AM224" s="46"/>
      <c r="AN224" s="96"/>
      <c r="AO224" s="96"/>
      <c r="AP224" s="35"/>
      <c r="AQ224" s="108"/>
      <c r="AR224" s="108"/>
      <c r="AS224" s="35"/>
      <c r="AT224" s="35"/>
      <c r="AU224" s="31"/>
      <c r="AW224" s="7" t="s">
        <v>255</v>
      </c>
      <c r="AX224" s="7" t="str">
        <f t="shared" si="41"/>
        <v>non-BHN</v>
      </c>
    </row>
    <row r="225" spans="1:50" s="11" customFormat="1">
      <c r="A225" s="130">
        <v>219</v>
      </c>
      <c r="B225" s="160" t="s">
        <v>227</v>
      </c>
      <c r="C225" s="149">
        <v>3.0849315068493151</v>
      </c>
      <c r="D225" s="165" t="s">
        <v>6</v>
      </c>
      <c r="E225" s="159" t="s">
        <v>8</v>
      </c>
      <c r="F225" s="159" t="s">
        <v>8</v>
      </c>
      <c r="G225" s="134"/>
      <c r="H225" s="134"/>
      <c r="I225" s="134"/>
      <c r="J225" s="134"/>
      <c r="K225" s="134"/>
      <c r="L225" s="134" t="s">
        <v>254</v>
      </c>
      <c r="M225" s="134"/>
      <c r="N225" s="159" t="s">
        <v>8</v>
      </c>
      <c r="O225" s="159" t="s">
        <v>8</v>
      </c>
      <c r="P225" s="134"/>
      <c r="Q225" s="159" t="s">
        <v>8</v>
      </c>
      <c r="R225" s="159" t="s">
        <v>8</v>
      </c>
      <c r="S225" s="159" t="s">
        <v>8</v>
      </c>
      <c r="T225" s="159" t="s">
        <v>8</v>
      </c>
      <c r="U225" s="134"/>
      <c r="V225" s="134"/>
      <c r="W225" s="134"/>
      <c r="X225" s="134"/>
      <c r="Y225" s="134"/>
      <c r="Z225" s="134"/>
      <c r="AA225" s="159" t="s">
        <v>8</v>
      </c>
      <c r="AB225" s="159" t="s">
        <v>8</v>
      </c>
      <c r="AC225" s="134"/>
      <c r="AD225" s="134">
        <f t="shared" si="33"/>
        <v>10</v>
      </c>
      <c r="AE225" s="134">
        <f t="shared" si="34"/>
        <v>0</v>
      </c>
      <c r="AF225" s="134">
        <f t="shared" si="35"/>
        <v>14</v>
      </c>
      <c r="AG225" s="134">
        <f t="shared" si="36"/>
        <v>10</v>
      </c>
      <c r="AH225" s="135">
        <f t="shared" si="37"/>
        <v>100</v>
      </c>
      <c r="AI225" s="136" t="str">
        <f t="shared" si="38"/>
        <v/>
      </c>
      <c r="AJ225" s="134" t="str">
        <f t="shared" si="39"/>
        <v/>
      </c>
      <c r="AK225" s="134" t="str">
        <f t="shared" si="40"/>
        <v/>
      </c>
      <c r="AL225" s="134"/>
      <c r="AM225" s="161"/>
      <c r="AN225" s="162"/>
      <c r="AO225" s="162"/>
      <c r="AP225" s="163"/>
      <c r="AQ225" s="164"/>
      <c r="AR225" s="164"/>
      <c r="AS225" s="163"/>
      <c r="AT225" s="163"/>
      <c r="AU225" s="142"/>
      <c r="AV225" s="134"/>
      <c r="AW225" s="134" t="s">
        <v>257</v>
      </c>
      <c r="AX225" s="134" t="str">
        <f t="shared" si="41"/>
        <v>2 Yes</v>
      </c>
    </row>
    <row r="226" spans="1:50">
      <c r="A226" s="59">
        <v>220</v>
      </c>
      <c r="B226" s="29" t="s">
        <v>228</v>
      </c>
      <c r="C226" s="70">
        <v>6.021917808219178</v>
      </c>
      <c r="D226" s="79" t="s">
        <v>6</v>
      </c>
      <c r="E226" s="2" t="s">
        <v>7</v>
      </c>
      <c r="F226" s="2" t="s">
        <v>7</v>
      </c>
      <c r="G226" s="2" t="s">
        <v>7</v>
      </c>
      <c r="H226" s="2" t="s">
        <v>8</v>
      </c>
      <c r="I226" s="2" t="s">
        <v>8</v>
      </c>
      <c r="J226" s="2" t="s">
        <v>8</v>
      </c>
      <c r="K226" s="2" t="s">
        <v>8</v>
      </c>
      <c r="L226" s="7" t="s">
        <v>7</v>
      </c>
      <c r="M226" s="2" t="s">
        <v>7</v>
      </c>
      <c r="N226" s="2" t="s">
        <v>8</v>
      </c>
      <c r="O226" s="2" t="s">
        <v>8</v>
      </c>
      <c r="P226" s="2" t="s">
        <v>7</v>
      </c>
      <c r="Q226" s="2" t="s">
        <v>7</v>
      </c>
      <c r="R226" s="2" t="s">
        <v>7</v>
      </c>
      <c r="S226" s="2" t="s">
        <v>8</v>
      </c>
      <c r="T226" s="2" t="s">
        <v>8</v>
      </c>
      <c r="V226" s="2" t="s">
        <v>7</v>
      </c>
      <c r="W226" s="2" t="s">
        <v>7</v>
      </c>
      <c r="X226" s="2" t="s">
        <v>8</v>
      </c>
      <c r="Y226" s="2" t="s">
        <v>7</v>
      </c>
      <c r="Z226" s="2" t="s">
        <v>8</v>
      </c>
      <c r="AA226" s="2" t="s">
        <v>7</v>
      </c>
      <c r="AD226" s="7">
        <f t="shared" si="33"/>
        <v>10</v>
      </c>
      <c r="AE226" s="7">
        <f t="shared" si="34"/>
        <v>12</v>
      </c>
      <c r="AF226" s="7">
        <f t="shared" si="35"/>
        <v>2</v>
      </c>
      <c r="AG226" s="7">
        <f t="shared" si="36"/>
        <v>22</v>
      </c>
      <c r="AH226" s="12">
        <f t="shared" si="37"/>
        <v>45.454545454545453</v>
      </c>
      <c r="AI226" s="127" t="str">
        <f t="shared" si="38"/>
        <v>No</v>
      </c>
      <c r="AJ226" s="7" t="str">
        <f t="shared" si="39"/>
        <v>Yes</v>
      </c>
      <c r="AK226" s="7" t="str">
        <f t="shared" si="40"/>
        <v>No</v>
      </c>
      <c r="AM226" s="46"/>
      <c r="AN226" s="96"/>
      <c r="AO226" s="96"/>
      <c r="AP226" s="35"/>
      <c r="AQ226" s="108"/>
      <c r="AR226" s="108"/>
      <c r="AS226" s="35"/>
      <c r="AT226" s="35"/>
      <c r="AU226" s="31"/>
      <c r="AW226" s="7" t="s">
        <v>309</v>
      </c>
      <c r="AX226" s="7" t="str">
        <f t="shared" si="41"/>
        <v>non-BHN</v>
      </c>
    </row>
    <row r="227" spans="1:50">
      <c r="A227" s="59">
        <v>221</v>
      </c>
      <c r="B227" s="29" t="s">
        <v>229</v>
      </c>
      <c r="C227" s="70">
        <v>6.2520547945205482</v>
      </c>
      <c r="D227" s="79" t="s">
        <v>6</v>
      </c>
      <c r="E227" s="20" t="s">
        <v>8</v>
      </c>
      <c r="F227" s="20" t="s">
        <v>8</v>
      </c>
      <c r="G227" s="20" t="s">
        <v>8</v>
      </c>
      <c r="H227" s="20" t="s">
        <v>8</v>
      </c>
      <c r="I227" s="20" t="s">
        <v>7</v>
      </c>
      <c r="J227" s="20" t="s">
        <v>7</v>
      </c>
      <c r="K227" s="20" t="s">
        <v>7</v>
      </c>
      <c r="L227" s="7" t="s">
        <v>8</v>
      </c>
      <c r="N227" s="20" t="s">
        <v>8</v>
      </c>
      <c r="O227" s="20" t="s">
        <v>8</v>
      </c>
      <c r="P227" s="20" t="s">
        <v>7</v>
      </c>
      <c r="Q227" s="20" t="s">
        <v>8</v>
      </c>
      <c r="R227" s="20" t="s">
        <v>7</v>
      </c>
      <c r="S227" s="20" t="s">
        <v>7</v>
      </c>
      <c r="T227" s="20" t="s">
        <v>8</v>
      </c>
      <c r="U227" s="20" t="s">
        <v>7</v>
      </c>
      <c r="V227" s="20" t="s">
        <v>7</v>
      </c>
      <c r="W227" s="20" t="s">
        <v>8</v>
      </c>
      <c r="X227" s="20" t="s">
        <v>8</v>
      </c>
      <c r="Y227" s="20" t="s">
        <v>7</v>
      </c>
      <c r="Z227" s="20" t="s">
        <v>8</v>
      </c>
      <c r="AA227" s="20" t="s">
        <v>8</v>
      </c>
      <c r="AB227" s="20" t="s">
        <v>8</v>
      </c>
      <c r="AD227" s="7">
        <f t="shared" si="33"/>
        <v>14</v>
      </c>
      <c r="AE227" s="7">
        <f t="shared" si="34"/>
        <v>9</v>
      </c>
      <c r="AF227" s="7">
        <f t="shared" si="35"/>
        <v>1</v>
      </c>
      <c r="AG227" s="7">
        <f t="shared" si="36"/>
        <v>23</v>
      </c>
      <c r="AH227" s="12">
        <f t="shared" si="37"/>
        <v>60.869565217391305</v>
      </c>
      <c r="AI227" s="127" t="str">
        <f t="shared" si="38"/>
        <v>Yes</v>
      </c>
      <c r="AJ227" s="7" t="str">
        <f t="shared" si="39"/>
        <v>No</v>
      </c>
      <c r="AK227" s="7" t="str">
        <f t="shared" si="40"/>
        <v>No</v>
      </c>
      <c r="AM227" s="46"/>
      <c r="AN227" s="96"/>
      <c r="AO227" s="96"/>
      <c r="AP227" s="35"/>
      <c r="AQ227" s="108"/>
      <c r="AR227" s="108"/>
      <c r="AS227" s="35"/>
      <c r="AT227" s="35"/>
      <c r="AU227" s="31"/>
      <c r="AW227" s="7" t="s">
        <v>256</v>
      </c>
      <c r="AX227" s="7" t="str">
        <f t="shared" si="41"/>
        <v>2 Yes 1 No</v>
      </c>
    </row>
    <row r="228" spans="1:50">
      <c r="A228" s="59">
        <v>222</v>
      </c>
      <c r="B228" s="29" t="s">
        <v>230</v>
      </c>
      <c r="C228" s="70">
        <v>5.3616438356164382</v>
      </c>
      <c r="D228" s="79" t="s">
        <v>10</v>
      </c>
      <c r="E228" s="20" t="s">
        <v>8</v>
      </c>
      <c r="F228" s="20" t="s">
        <v>8</v>
      </c>
      <c r="G228" s="20" t="s">
        <v>7</v>
      </c>
      <c r="H228" s="20" t="s">
        <v>7</v>
      </c>
      <c r="I228" s="20" t="s">
        <v>7</v>
      </c>
      <c r="J228" s="20" t="s">
        <v>7</v>
      </c>
      <c r="K228" s="20" t="s">
        <v>7</v>
      </c>
      <c r="L228" s="7" t="s">
        <v>8</v>
      </c>
      <c r="M228" s="20" t="s">
        <v>7</v>
      </c>
      <c r="N228" s="20" t="s">
        <v>8</v>
      </c>
      <c r="O228" s="20" t="s">
        <v>7</v>
      </c>
      <c r="P228" s="20" t="s">
        <v>7</v>
      </c>
      <c r="Q228" s="20" t="s">
        <v>7</v>
      </c>
      <c r="R228" s="20" t="s">
        <v>8</v>
      </c>
      <c r="S228" s="20" t="s">
        <v>8</v>
      </c>
      <c r="T228" s="20" t="s">
        <v>8</v>
      </c>
      <c r="V228" s="20" t="s">
        <v>7</v>
      </c>
      <c r="W228" s="20" t="s">
        <v>7</v>
      </c>
      <c r="X228" s="20" t="s">
        <v>7</v>
      </c>
      <c r="Y228" s="20" t="s">
        <v>8</v>
      </c>
      <c r="Z228" s="20" t="s">
        <v>8</v>
      </c>
      <c r="AA228" s="20" t="s">
        <v>8</v>
      </c>
      <c r="AB228" s="20" t="s">
        <v>8</v>
      </c>
      <c r="AD228" s="7">
        <f t="shared" si="33"/>
        <v>11</v>
      </c>
      <c r="AE228" s="7">
        <f t="shared" si="34"/>
        <v>12</v>
      </c>
      <c r="AF228" s="7">
        <f t="shared" si="35"/>
        <v>1</v>
      </c>
      <c r="AG228" s="7">
        <f t="shared" si="36"/>
        <v>23</v>
      </c>
      <c r="AH228" s="12">
        <f t="shared" si="37"/>
        <v>47.826086956521742</v>
      </c>
      <c r="AI228" s="127" t="str">
        <f t="shared" si="38"/>
        <v>No</v>
      </c>
      <c r="AJ228" s="7" t="str">
        <f t="shared" si="39"/>
        <v>Yes</v>
      </c>
      <c r="AK228" s="7" t="str">
        <f t="shared" si="40"/>
        <v>No</v>
      </c>
      <c r="AM228" s="46"/>
      <c r="AN228" s="96"/>
      <c r="AO228" s="96"/>
      <c r="AP228" s="35"/>
      <c r="AQ228" s="108"/>
      <c r="AR228" s="108"/>
      <c r="AS228" s="35"/>
      <c r="AT228" s="35"/>
      <c r="AU228" s="31"/>
      <c r="AW228" s="7" t="s">
        <v>256</v>
      </c>
      <c r="AX228" s="7" t="str">
        <f t="shared" si="41"/>
        <v>2 Yes 1 No</v>
      </c>
    </row>
    <row r="229" spans="1:50">
      <c r="A229" s="59">
        <v>223</v>
      </c>
      <c r="B229" s="29" t="s">
        <v>231</v>
      </c>
      <c r="C229" s="70">
        <v>3.032876712328767</v>
      </c>
      <c r="D229" s="79" t="s">
        <v>6</v>
      </c>
      <c r="E229" s="2" t="s">
        <v>8</v>
      </c>
      <c r="F229" s="2" t="s">
        <v>8</v>
      </c>
      <c r="G229" s="2" t="s">
        <v>8</v>
      </c>
      <c r="H229" s="2" t="s">
        <v>7</v>
      </c>
      <c r="I229" s="2" t="s">
        <v>8</v>
      </c>
      <c r="J229" s="2" t="s">
        <v>7</v>
      </c>
      <c r="K229" s="2" t="s">
        <v>8</v>
      </c>
      <c r="L229" s="7" t="s">
        <v>8</v>
      </c>
      <c r="M229" s="2" t="s">
        <v>8</v>
      </c>
      <c r="N229" s="2" t="s">
        <v>8</v>
      </c>
      <c r="O229" s="2" t="s">
        <v>8</v>
      </c>
      <c r="P229" s="2" t="s">
        <v>8</v>
      </c>
      <c r="R229" s="2" t="s">
        <v>7</v>
      </c>
      <c r="S229" s="2" t="s">
        <v>7</v>
      </c>
      <c r="T229" s="2" t="s">
        <v>8</v>
      </c>
      <c r="V229" s="2" t="s">
        <v>8</v>
      </c>
      <c r="W229" s="2" t="s">
        <v>7</v>
      </c>
      <c r="X229" s="2" t="s">
        <v>7</v>
      </c>
      <c r="Z229" s="2" t="s">
        <v>8</v>
      </c>
      <c r="AA229" s="2" t="s">
        <v>7</v>
      </c>
      <c r="AB229" s="2" t="s">
        <v>7</v>
      </c>
      <c r="AD229" s="7">
        <f t="shared" si="33"/>
        <v>13</v>
      </c>
      <c r="AE229" s="7">
        <f t="shared" si="34"/>
        <v>8</v>
      </c>
      <c r="AF229" s="7">
        <f t="shared" si="35"/>
        <v>3</v>
      </c>
      <c r="AG229" s="7">
        <f t="shared" si="36"/>
        <v>21</v>
      </c>
      <c r="AH229" s="12">
        <f t="shared" si="37"/>
        <v>61.904761904761905</v>
      </c>
      <c r="AI229" s="127" t="str">
        <f t="shared" si="38"/>
        <v>Yes</v>
      </c>
      <c r="AJ229" s="7" t="str">
        <f t="shared" si="39"/>
        <v>No</v>
      </c>
      <c r="AK229" s="7" t="str">
        <f t="shared" si="40"/>
        <v>No</v>
      </c>
      <c r="AM229" s="45" t="s">
        <v>268</v>
      </c>
      <c r="AN229" s="95">
        <v>38</v>
      </c>
      <c r="AO229" s="114" t="s">
        <v>6</v>
      </c>
      <c r="AP229" s="38">
        <v>52.631578947368418</v>
      </c>
      <c r="AQ229" s="45"/>
      <c r="AR229" s="45"/>
      <c r="AS229" s="37"/>
      <c r="AT229" s="125">
        <f>IF(AN229&gt;0,AN229,AQ229)</f>
        <v>38</v>
      </c>
      <c r="AU229" s="31">
        <f>IF(AP229&gt;0,AP229,AS229)</f>
        <v>52.631578947368418</v>
      </c>
      <c r="AV229" s="7" t="str">
        <f>IF(AU229&gt;=$AU$243,"H","L")</f>
        <v>H</v>
      </c>
      <c r="AW229" s="7" t="s">
        <v>256</v>
      </c>
      <c r="AX229" s="7" t="str">
        <f t="shared" si="41"/>
        <v>2 Yes 1 No</v>
      </c>
    </row>
    <row r="230" spans="1:50">
      <c r="A230" s="59">
        <v>224</v>
      </c>
      <c r="B230" s="29" t="s">
        <v>232</v>
      </c>
      <c r="C230" s="70">
        <v>10.016438356164384</v>
      </c>
      <c r="D230" s="79" t="s">
        <v>6</v>
      </c>
      <c r="E230" s="2" t="s">
        <v>7</v>
      </c>
      <c r="G230" s="2" t="s">
        <v>7</v>
      </c>
      <c r="H230" s="2" t="s">
        <v>7</v>
      </c>
      <c r="I230" s="2" t="s">
        <v>7</v>
      </c>
      <c r="J230" s="2" t="s">
        <v>7</v>
      </c>
      <c r="L230" s="7" t="s">
        <v>7</v>
      </c>
      <c r="M230" s="2" t="s">
        <v>7</v>
      </c>
      <c r="N230" s="2" t="s">
        <v>8</v>
      </c>
      <c r="O230" s="2" t="s">
        <v>8</v>
      </c>
      <c r="P230" s="2" t="s">
        <v>7</v>
      </c>
      <c r="Q230" s="2" t="s">
        <v>7</v>
      </c>
      <c r="R230" s="2" t="s">
        <v>7</v>
      </c>
      <c r="S230" s="2" t="s">
        <v>7</v>
      </c>
      <c r="T230" s="2" t="s">
        <v>8</v>
      </c>
      <c r="V230" s="2" t="s">
        <v>8</v>
      </c>
      <c r="W230" s="2" t="s">
        <v>8</v>
      </c>
      <c r="X230" s="2" t="s">
        <v>8</v>
      </c>
      <c r="Y230" s="2" t="s">
        <v>7</v>
      </c>
      <c r="AA230" s="2" t="s">
        <v>7</v>
      </c>
      <c r="AB230" s="2" t="s">
        <v>7</v>
      </c>
      <c r="AD230" s="7">
        <f t="shared" si="33"/>
        <v>6</v>
      </c>
      <c r="AE230" s="7">
        <f t="shared" si="34"/>
        <v>14</v>
      </c>
      <c r="AF230" s="7">
        <f t="shared" si="35"/>
        <v>4</v>
      </c>
      <c r="AG230" s="7">
        <f t="shared" si="36"/>
        <v>20</v>
      </c>
      <c r="AH230" s="12">
        <f t="shared" si="37"/>
        <v>30</v>
      </c>
      <c r="AI230" s="127" t="str">
        <f t="shared" si="38"/>
        <v>No</v>
      </c>
      <c r="AJ230" s="7" t="str">
        <f t="shared" si="39"/>
        <v>Yes</v>
      </c>
      <c r="AK230" s="7" t="str">
        <f t="shared" si="40"/>
        <v>No</v>
      </c>
      <c r="AM230" s="45" t="s">
        <v>267</v>
      </c>
      <c r="AN230" s="95"/>
      <c r="AO230" s="95"/>
      <c r="AP230" s="38"/>
      <c r="AQ230" s="45">
        <v>121</v>
      </c>
      <c r="AR230" s="40" t="s">
        <v>6</v>
      </c>
      <c r="AS230" s="37">
        <v>32.22384801323971</v>
      </c>
      <c r="AT230" s="125">
        <f>IF(AN230&gt;0,AN230,AQ230)</f>
        <v>121</v>
      </c>
      <c r="AU230" s="31">
        <f>IF(AP230&gt;0,AP230,AS230)</f>
        <v>32.22384801323971</v>
      </c>
      <c r="AV230" s="7" t="str">
        <f>IF(AU230&gt;=$AU$243,"H","L")</f>
        <v>L</v>
      </c>
      <c r="AW230" s="7" t="s">
        <v>255</v>
      </c>
      <c r="AX230" s="7" t="str">
        <f t="shared" si="41"/>
        <v>non-BHN</v>
      </c>
    </row>
    <row r="231" spans="1:50">
      <c r="A231" s="59">
        <v>225</v>
      </c>
      <c r="B231" s="29" t="s">
        <v>233</v>
      </c>
      <c r="C231" s="70">
        <v>3.4547945205479453</v>
      </c>
      <c r="D231" s="79" t="s">
        <v>10</v>
      </c>
      <c r="E231" s="14" t="s">
        <v>8</v>
      </c>
      <c r="F231" s="14" t="s">
        <v>7</v>
      </c>
      <c r="G231" s="14" t="s">
        <v>7</v>
      </c>
      <c r="H231" s="14" t="s">
        <v>7</v>
      </c>
      <c r="I231" s="14" t="s">
        <v>7</v>
      </c>
      <c r="J231" s="13"/>
      <c r="K231" s="14" t="s">
        <v>7</v>
      </c>
      <c r="L231" s="7" t="s">
        <v>8</v>
      </c>
      <c r="M231" s="14" t="s">
        <v>8</v>
      </c>
      <c r="N231" s="14" t="s">
        <v>8</v>
      </c>
      <c r="O231" s="14" t="s">
        <v>8</v>
      </c>
      <c r="P231" s="14" t="s">
        <v>7</v>
      </c>
      <c r="Q231" s="14" t="s">
        <v>7</v>
      </c>
      <c r="R231" s="14" t="s">
        <v>8</v>
      </c>
      <c r="S231" s="14" t="s">
        <v>7</v>
      </c>
      <c r="T231" s="14" t="s">
        <v>8</v>
      </c>
      <c r="U231" s="13"/>
      <c r="V231" s="14" t="s">
        <v>7</v>
      </c>
      <c r="W231" s="14" t="s">
        <v>7</v>
      </c>
      <c r="X231" s="14" t="s">
        <v>7</v>
      </c>
      <c r="Y231" s="14" t="s">
        <v>7</v>
      </c>
      <c r="Z231" s="14" t="s">
        <v>8</v>
      </c>
      <c r="AA231" s="14" t="s">
        <v>8</v>
      </c>
      <c r="AB231" s="13"/>
      <c r="AD231" s="7">
        <f t="shared" si="33"/>
        <v>9</v>
      </c>
      <c r="AE231" s="7">
        <f t="shared" si="34"/>
        <v>12</v>
      </c>
      <c r="AF231" s="7">
        <f t="shared" si="35"/>
        <v>3</v>
      </c>
      <c r="AG231" s="7">
        <f t="shared" si="36"/>
        <v>21</v>
      </c>
      <c r="AH231" s="12">
        <f t="shared" si="37"/>
        <v>42.857142857142854</v>
      </c>
      <c r="AI231" s="127" t="str">
        <f t="shared" si="38"/>
        <v>No</v>
      </c>
      <c r="AJ231" s="7" t="str">
        <f t="shared" si="39"/>
        <v>Yes</v>
      </c>
      <c r="AK231" s="7" t="str">
        <f t="shared" si="40"/>
        <v>No</v>
      </c>
      <c r="AL231" s="13"/>
      <c r="AM231" s="46"/>
      <c r="AN231" s="96"/>
      <c r="AO231" s="96"/>
      <c r="AP231" s="35" t="s">
        <v>254</v>
      </c>
      <c r="AQ231" s="108"/>
      <c r="AR231" s="108"/>
      <c r="AS231" s="35"/>
      <c r="AT231" s="35"/>
      <c r="AU231" s="31"/>
      <c r="AW231" s="7" t="s">
        <v>256</v>
      </c>
      <c r="AX231" s="7" t="str">
        <f t="shared" si="41"/>
        <v>2 Yes 1 No</v>
      </c>
    </row>
    <row r="232" spans="1:50">
      <c r="A232" s="59">
        <v>226</v>
      </c>
      <c r="B232" s="29" t="s">
        <v>234</v>
      </c>
      <c r="C232" s="70">
        <v>4.0493150684931507</v>
      </c>
      <c r="D232" s="79" t="s">
        <v>6</v>
      </c>
      <c r="E232" s="14" t="s">
        <v>8</v>
      </c>
      <c r="F232" s="14" t="s">
        <v>8</v>
      </c>
      <c r="G232" s="14" t="s">
        <v>7</v>
      </c>
      <c r="H232" s="14" t="s">
        <v>7</v>
      </c>
      <c r="I232" s="13"/>
      <c r="J232" s="14" t="s">
        <v>7</v>
      </c>
      <c r="K232" s="13"/>
      <c r="L232" s="7" t="s">
        <v>8</v>
      </c>
      <c r="M232" s="13"/>
      <c r="N232" s="14" t="s">
        <v>8</v>
      </c>
      <c r="O232" s="14" t="s">
        <v>8</v>
      </c>
      <c r="P232" s="14" t="s">
        <v>7</v>
      </c>
      <c r="Q232" s="14" t="s">
        <v>7</v>
      </c>
      <c r="R232" s="14" t="s">
        <v>8</v>
      </c>
      <c r="S232" s="14" t="s">
        <v>8</v>
      </c>
      <c r="T232" s="14" t="s">
        <v>8</v>
      </c>
      <c r="U232" s="13"/>
      <c r="V232" s="14" t="s">
        <v>8</v>
      </c>
      <c r="W232" s="14" t="s">
        <v>8</v>
      </c>
      <c r="X232" s="14" t="s">
        <v>7</v>
      </c>
      <c r="Y232" s="14" t="s">
        <v>8</v>
      </c>
      <c r="Z232" s="14" t="s">
        <v>8</v>
      </c>
      <c r="AA232" s="14" t="s">
        <v>8</v>
      </c>
      <c r="AB232" s="14" t="s">
        <v>7</v>
      </c>
      <c r="AD232" s="7">
        <f t="shared" si="33"/>
        <v>13</v>
      </c>
      <c r="AE232" s="7">
        <f t="shared" si="34"/>
        <v>7</v>
      </c>
      <c r="AF232" s="7">
        <f t="shared" si="35"/>
        <v>4</v>
      </c>
      <c r="AG232" s="7">
        <f t="shared" si="36"/>
        <v>20</v>
      </c>
      <c r="AH232" s="12">
        <f t="shared" si="37"/>
        <v>65</v>
      </c>
      <c r="AI232" s="127" t="str">
        <f t="shared" si="38"/>
        <v>Yes</v>
      </c>
      <c r="AJ232" s="7" t="str">
        <f t="shared" si="39"/>
        <v>No</v>
      </c>
      <c r="AK232" s="7" t="str">
        <f t="shared" si="40"/>
        <v>No</v>
      </c>
      <c r="AL232" s="13"/>
      <c r="AM232" s="46"/>
      <c r="AN232" s="96"/>
      <c r="AO232" s="96"/>
      <c r="AP232" s="35" t="s">
        <v>254</v>
      </c>
      <c r="AQ232" s="108"/>
      <c r="AR232" s="108"/>
      <c r="AS232" s="35"/>
      <c r="AT232" s="35"/>
      <c r="AU232" s="31"/>
      <c r="AW232" s="7" t="s">
        <v>310</v>
      </c>
      <c r="AX232" s="7" t="str">
        <f t="shared" si="41"/>
        <v>BHN</v>
      </c>
    </row>
    <row r="233" spans="1:50">
      <c r="A233" s="59">
        <v>227</v>
      </c>
      <c r="B233" s="29" t="s">
        <v>235</v>
      </c>
      <c r="C233" s="70">
        <v>15.032876712328767</v>
      </c>
      <c r="D233" s="79" t="s">
        <v>6</v>
      </c>
      <c r="E233" s="2" t="s">
        <v>8</v>
      </c>
      <c r="F233" s="2" t="s">
        <v>8</v>
      </c>
      <c r="G233" s="2" t="s">
        <v>8</v>
      </c>
      <c r="H233" s="2" t="s">
        <v>8</v>
      </c>
      <c r="I233" s="2" t="s">
        <v>7</v>
      </c>
      <c r="J233" s="2" t="s">
        <v>8</v>
      </c>
      <c r="K233" s="2" t="s">
        <v>7</v>
      </c>
      <c r="L233" s="7" t="s">
        <v>7</v>
      </c>
      <c r="M233" s="2" t="s">
        <v>7</v>
      </c>
      <c r="N233" s="2" t="s">
        <v>8</v>
      </c>
      <c r="P233" s="2" t="s">
        <v>7</v>
      </c>
      <c r="Q233" s="2" t="s">
        <v>7</v>
      </c>
      <c r="R233" s="2" t="s">
        <v>8</v>
      </c>
      <c r="T233" s="2" t="s">
        <v>8</v>
      </c>
      <c r="U233" s="2" t="s">
        <v>7</v>
      </c>
      <c r="V233" s="2" t="s">
        <v>7</v>
      </c>
      <c r="W233" s="2" t="s">
        <v>8</v>
      </c>
      <c r="X233" s="2" t="s">
        <v>8</v>
      </c>
      <c r="Y233" s="2" t="s">
        <v>8</v>
      </c>
      <c r="Z233" s="2" t="s">
        <v>8</v>
      </c>
      <c r="AA233" s="2" t="s">
        <v>7</v>
      </c>
      <c r="AB233" s="2" t="s">
        <v>8</v>
      </c>
      <c r="AD233" s="7">
        <f t="shared" si="33"/>
        <v>13</v>
      </c>
      <c r="AE233" s="7">
        <f t="shared" si="34"/>
        <v>9</v>
      </c>
      <c r="AF233" s="7">
        <f t="shared" si="35"/>
        <v>2</v>
      </c>
      <c r="AG233" s="7">
        <f t="shared" si="36"/>
        <v>22</v>
      </c>
      <c r="AH233" s="12">
        <f t="shared" si="37"/>
        <v>59.090909090909093</v>
      </c>
      <c r="AI233" s="127" t="str">
        <f t="shared" si="38"/>
        <v>Yes</v>
      </c>
      <c r="AJ233" s="7" t="str">
        <f t="shared" si="39"/>
        <v>No</v>
      </c>
      <c r="AK233" s="7" t="str">
        <f t="shared" si="40"/>
        <v>No</v>
      </c>
      <c r="AM233" s="46"/>
      <c r="AN233" s="96"/>
      <c r="AO233" s="96"/>
      <c r="AP233" s="35"/>
      <c r="AQ233" s="108"/>
      <c r="AR233" s="108"/>
      <c r="AS233" s="35"/>
      <c r="AT233" s="35"/>
      <c r="AU233" s="31"/>
      <c r="AW233" s="7" t="s">
        <v>255</v>
      </c>
      <c r="AX233" s="7" t="str">
        <f t="shared" si="41"/>
        <v>non-BHN</v>
      </c>
    </row>
    <row r="234" spans="1:50">
      <c r="A234" s="59">
        <v>228</v>
      </c>
      <c r="B234" s="29" t="s">
        <v>236</v>
      </c>
      <c r="C234" s="70">
        <v>4.838356164383562</v>
      </c>
      <c r="D234" s="79" t="s">
        <v>6</v>
      </c>
      <c r="E234" s="2" t="s">
        <v>8</v>
      </c>
      <c r="F234" s="2" t="s">
        <v>7</v>
      </c>
      <c r="G234" s="2" t="s">
        <v>7</v>
      </c>
      <c r="H234" s="2" t="s">
        <v>7</v>
      </c>
      <c r="I234" s="2" t="s">
        <v>8</v>
      </c>
      <c r="J234" s="2" t="s">
        <v>7</v>
      </c>
      <c r="L234" s="7" t="s">
        <v>8</v>
      </c>
      <c r="M234" s="2" t="s">
        <v>7</v>
      </c>
      <c r="N234" s="2" t="s">
        <v>8</v>
      </c>
      <c r="O234" s="2" t="s">
        <v>7</v>
      </c>
      <c r="P234" s="2" t="s">
        <v>7</v>
      </c>
      <c r="Q234" s="2" t="s">
        <v>7</v>
      </c>
      <c r="R234" s="2" t="s">
        <v>8</v>
      </c>
      <c r="S234" s="2" t="s">
        <v>7</v>
      </c>
      <c r="T234" s="2" t="s">
        <v>8</v>
      </c>
      <c r="V234" s="2" t="s">
        <v>7</v>
      </c>
      <c r="W234" s="2" t="s">
        <v>7</v>
      </c>
      <c r="X234" s="2" t="s">
        <v>7</v>
      </c>
      <c r="Y234" s="2" t="s">
        <v>8</v>
      </c>
      <c r="Z234" s="2" t="s">
        <v>8</v>
      </c>
      <c r="AA234" s="2" t="s">
        <v>7</v>
      </c>
      <c r="AD234" s="7">
        <f t="shared" si="33"/>
        <v>8</v>
      </c>
      <c r="AE234" s="7">
        <f t="shared" si="34"/>
        <v>13</v>
      </c>
      <c r="AF234" s="7">
        <f t="shared" si="35"/>
        <v>3</v>
      </c>
      <c r="AG234" s="7">
        <f t="shared" si="36"/>
        <v>21</v>
      </c>
      <c r="AH234" s="12">
        <f t="shared" si="37"/>
        <v>38.095238095238095</v>
      </c>
      <c r="AI234" s="127" t="str">
        <f t="shared" si="38"/>
        <v>No</v>
      </c>
      <c r="AJ234" s="7" t="str">
        <f t="shared" si="39"/>
        <v>Yes</v>
      </c>
      <c r="AK234" s="7" t="str">
        <f t="shared" si="40"/>
        <v>No</v>
      </c>
      <c r="AL234" s="2"/>
      <c r="AM234" s="46"/>
      <c r="AN234" s="96"/>
      <c r="AO234" s="96"/>
      <c r="AP234" s="35"/>
      <c r="AQ234" s="108"/>
      <c r="AR234" s="108"/>
      <c r="AS234" s="35"/>
      <c r="AT234" s="35"/>
      <c r="AU234" s="31"/>
      <c r="AW234" s="7" t="s">
        <v>255</v>
      </c>
      <c r="AX234" s="7" t="str">
        <f t="shared" si="41"/>
        <v>non-BHN</v>
      </c>
    </row>
    <row r="235" spans="1:50">
      <c r="A235" s="59">
        <v>229</v>
      </c>
      <c r="B235" s="30" t="s">
        <v>237</v>
      </c>
      <c r="C235" s="63">
        <v>4.3041095890410963</v>
      </c>
      <c r="D235" s="80" t="s">
        <v>10</v>
      </c>
      <c r="E235" s="2" t="s">
        <v>7</v>
      </c>
      <c r="F235" s="2" t="s">
        <v>8</v>
      </c>
      <c r="G235" s="2" t="s">
        <v>8</v>
      </c>
      <c r="H235" s="2" t="s">
        <v>7</v>
      </c>
      <c r="J235" s="2" t="s">
        <v>7</v>
      </c>
      <c r="L235" s="7" t="s">
        <v>254</v>
      </c>
      <c r="M235" s="2" t="s">
        <v>7</v>
      </c>
      <c r="N235" s="2" t="s">
        <v>8</v>
      </c>
      <c r="O235" s="2" t="s">
        <v>8</v>
      </c>
      <c r="Q235" s="2" t="s">
        <v>8</v>
      </c>
      <c r="R235" s="2" t="s">
        <v>7</v>
      </c>
      <c r="S235" s="2" t="s">
        <v>7</v>
      </c>
      <c r="T235" s="2" t="s">
        <v>8</v>
      </c>
      <c r="V235" s="2" t="s">
        <v>7</v>
      </c>
      <c r="W235" s="2" t="s">
        <v>7</v>
      </c>
      <c r="X235" s="2" t="s">
        <v>7</v>
      </c>
      <c r="Y235" s="2" t="s">
        <v>7</v>
      </c>
      <c r="Z235" s="2" t="s">
        <v>8</v>
      </c>
      <c r="AA235" s="2" t="s">
        <v>7</v>
      </c>
      <c r="AD235" s="7">
        <f t="shared" si="33"/>
        <v>7</v>
      </c>
      <c r="AE235" s="7">
        <f t="shared" si="34"/>
        <v>11</v>
      </c>
      <c r="AF235" s="7">
        <f t="shared" si="35"/>
        <v>6</v>
      </c>
      <c r="AG235" s="7">
        <f t="shared" si="36"/>
        <v>18</v>
      </c>
      <c r="AH235" s="12">
        <f t="shared" si="37"/>
        <v>38.888888888888886</v>
      </c>
      <c r="AI235" s="127" t="str">
        <f t="shared" si="38"/>
        <v>No</v>
      </c>
      <c r="AJ235" s="7" t="str">
        <f t="shared" si="39"/>
        <v>Yes</v>
      </c>
      <c r="AK235" s="7" t="str">
        <f t="shared" si="40"/>
        <v>No</v>
      </c>
      <c r="AM235" s="46"/>
      <c r="AN235" s="96"/>
      <c r="AO235" s="96"/>
      <c r="AP235" s="35"/>
      <c r="AQ235" s="108"/>
      <c r="AR235" s="108"/>
      <c r="AS235" s="35"/>
      <c r="AT235" s="35"/>
      <c r="AU235" s="31"/>
      <c r="AW235" s="7" t="s">
        <v>309</v>
      </c>
      <c r="AX235" s="7" t="str">
        <f t="shared" si="41"/>
        <v>non-BHN</v>
      </c>
    </row>
    <row r="236" spans="1:50">
      <c r="A236" s="59">
        <v>230</v>
      </c>
      <c r="B236" s="30" t="s">
        <v>238</v>
      </c>
      <c r="C236" s="63">
        <v>4.2602739726027394</v>
      </c>
      <c r="D236" s="80" t="s">
        <v>6</v>
      </c>
      <c r="E236" s="2" t="s">
        <v>8</v>
      </c>
      <c r="F236" s="2" t="s">
        <v>8</v>
      </c>
      <c r="G236" s="2" t="s">
        <v>7</v>
      </c>
      <c r="H236" s="2" t="s">
        <v>7</v>
      </c>
      <c r="I236" s="2" t="s">
        <v>7</v>
      </c>
      <c r="K236" s="2" t="s">
        <v>8</v>
      </c>
      <c r="L236" s="7" t="s">
        <v>8</v>
      </c>
      <c r="M236" s="2" t="s">
        <v>7</v>
      </c>
      <c r="N236" s="2" t="s">
        <v>8</v>
      </c>
      <c r="O236" s="2" t="s">
        <v>8</v>
      </c>
      <c r="P236" s="2" t="s">
        <v>7</v>
      </c>
      <c r="Q236" s="2" t="s">
        <v>7</v>
      </c>
      <c r="R236" s="2" t="s">
        <v>8</v>
      </c>
      <c r="S236" s="2" t="s">
        <v>8</v>
      </c>
      <c r="T236" s="2" t="s">
        <v>8</v>
      </c>
      <c r="V236" s="2" t="s">
        <v>7</v>
      </c>
      <c r="W236" s="2" t="s">
        <v>7</v>
      </c>
      <c r="X236" s="2" t="s">
        <v>7</v>
      </c>
      <c r="Y236" s="2" t="s">
        <v>7</v>
      </c>
      <c r="Z236" s="2" t="s">
        <v>7</v>
      </c>
      <c r="AA236" s="2" t="s">
        <v>8</v>
      </c>
      <c r="AB236" s="2" t="s">
        <v>8</v>
      </c>
      <c r="AD236" s="7">
        <f t="shared" si="33"/>
        <v>11</v>
      </c>
      <c r="AE236" s="7">
        <f t="shared" si="34"/>
        <v>11</v>
      </c>
      <c r="AF236" s="7">
        <f t="shared" si="35"/>
        <v>2</v>
      </c>
      <c r="AG236" s="7">
        <f t="shared" si="36"/>
        <v>22</v>
      </c>
      <c r="AH236" s="12">
        <f t="shared" si="37"/>
        <v>50</v>
      </c>
      <c r="AI236" s="127" t="str">
        <f t="shared" si="38"/>
        <v>No</v>
      </c>
      <c r="AJ236" s="7" t="str">
        <f t="shared" si="39"/>
        <v>Yes</v>
      </c>
      <c r="AK236" s="7" t="str">
        <f t="shared" si="40"/>
        <v>No</v>
      </c>
      <c r="AM236" s="46"/>
      <c r="AN236" s="96"/>
      <c r="AO236" s="96"/>
      <c r="AP236" s="35"/>
      <c r="AQ236" s="108"/>
      <c r="AR236" s="108"/>
      <c r="AS236" s="35"/>
      <c r="AT236" s="35"/>
      <c r="AU236" s="31"/>
      <c r="AW236" s="7" t="s">
        <v>256</v>
      </c>
      <c r="AX236" s="7" t="str">
        <f t="shared" si="41"/>
        <v>2 Yes 1 No</v>
      </c>
    </row>
    <row r="237" spans="1:50">
      <c r="A237" s="59">
        <v>231</v>
      </c>
      <c r="B237" s="29" t="s">
        <v>239</v>
      </c>
      <c r="C237" s="70">
        <v>9.7397260273972606</v>
      </c>
      <c r="D237" s="79" t="s">
        <v>6</v>
      </c>
      <c r="E237" s="2" t="s">
        <v>8</v>
      </c>
      <c r="F237" s="2" t="s">
        <v>7</v>
      </c>
      <c r="G237" s="2" t="s">
        <v>7</v>
      </c>
      <c r="H237" s="2" t="s">
        <v>7</v>
      </c>
      <c r="I237" s="2" t="s">
        <v>7</v>
      </c>
      <c r="J237" s="2" t="s">
        <v>8</v>
      </c>
      <c r="K237" s="2" t="s">
        <v>7</v>
      </c>
      <c r="L237" s="7" t="s">
        <v>7</v>
      </c>
      <c r="M237" s="2" t="s">
        <v>8</v>
      </c>
      <c r="P237" s="2" t="s">
        <v>7</v>
      </c>
      <c r="Q237" s="2" t="s">
        <v>7</v>
      </c>
      <c r="R237" s="2" t="s">
        <v>8</v>
      </c>
      <c r="S237" s="2" t="s">
        <v>7</v>
      </c>
      <c r="T237" s="2" t="s">
        <v>8</v>
      </c>
      <c r="V237" s="2" t="s">
        <v>7</v>
      </c>
      <c r="W237" s="2" t="s">
        <v>7</v>
      </c>
      <c r="X237" s="2" t="s">
        <v>7</v>
      </c>
      <c r="Y237" s="2" t="s">
        <v>7</v>
      </c>
      <c r="Z237" s="2" t="s">
        <v>8</v>
      </c>
      <c r="AA237" s="2" t="s">
        <v>7</v>
      </c>
      <c r="AB237" s="2" t="s">
        <v>8</v>
      </c>
      <c r="AD237" s="7">
        <f t="shared" si="33"/>
        <v>7</v>
      </c>
      <c r="AE237" s="7">
        <f t="shared" si="34"/>
        <v>14</v>
      </c>
      <c r="AF237" s="7">
        <f t="shared" si="35"/>
        <v>3</v>
      </c>
      <c r="AG237" s="7">
        <f t="shared" si="36"/>
        <v>21</v>
      </c>
      <c r="AH237" s="12">
        <f t="shared" si="37"/>
        <v>33.333333333333336</v>
      </c>
      <c r="AI237" s="127" t="str">
        <f t="shared" si="38"/>
        <v>No</v>
      </c>
      <c r="AJ237" s="7" t="str">
        <f t="shared" si="39"/>
        <v>Yes</v>
      </c>
      <c r="AK237" s="7" t="str">
        <f t="shared" si="40"/>
        <v>No</v>
      </c>
      <c r="AM237" s="46"/>
      <c r="AN237" s="96"/>
      <c r="AO237" s="96"/>
      <c r="AP237" s="35"/>
      <c r="AQ237" s="108"/>
      <c r="AR237" s="108"/>
      <c r="AS237" s="35"/>
      <c r="AT237" s="35"/>
      <c r="AU237" s="31"/>
      <c r="AW237" s="7" t="s">
        <v>255</v>
      </c>
      <c r="AX237" s="7" t="str">
        <f t="shared" si="41"/>
        <v>non-BHN</v>
      </c>
    </row>
    <row r="238" spans="1:50">
      <c r="A238" s="59">
        <v>232</v>
      </c>
      <c r="B238" s="29" t="s">
        <v>240</v>
      </c>
      <c r="C238" s="70">
        <v>3.0493150684931507</v>
      </c>
      <c r="D238" s="79" t="s">
        <v>10</v>
      </c>
      <c r="E238" s="2" t="s">
        <v>8</v>
      </c>
      <c r="F238" s="2" t="s">
        <v>8</v>
      </c>
      <c r="G238" s="2" t="s">
        <v>7</v>
      </c>
      <c r="H238" s="2" t="s">
        <v>7</v>
      </c>
      <c r="L238" s="7" t="s">
        <v>8</v>
      </c>
      <c r="N238" s="2" t="s">
        <v>8</v>
      </c>
      <c r="O238" s="2" t="s">
        <v>8</v>
      </c>
      <c r="P238" s="2" t="s">
        <v>7</v>
      </c>
      <c r="R238" s="2" t="s">
        <v>8</v>
      </c>
      <c r="S238" s="2" t="s">
        <v>7</v>
      </c>
      <c r="T238" s="2" t="s">
        <v>8</v>
      </c>
      <c r="V238" s="2" t="s">
        <v>8</v>
      </c>
      <c r="W238" s="2" t="s">
        <v>8</v>
      </c>
      <c r="X238" s="2" t="s">
        <v>7</v>
      </c>
      <c r="Y238" s="2" t="s">
        <v>8</v>
      </c>
      <c r="Z238" s="2" t="s">
        <v>8</v>
      </c>
      <c r="AA238" s="2" t="s">
        <v>8</v>
      </c>
      <c r="AB238" s="2" t="s">
        <v>8</v>
      </c>
      <c r="AD238" s="7">
        <f t="shared" si="33"/>
        <v>13</v>
      </c>
      <c r="AE238" s="7">
        <f t="shared" si="34"/>
        <v>5</v>
      </c>
      <c r="AF238" s="7">
        <f t="shared" si="35"/>
        <v>6</v>
      </c>
      <c r="AG238" s="7">
        <f t="shared" si="36"/>
        <v>18</v>
      </c>
      <c r="AH238" s="12">
        <f t="shared" si="37"/>
        <v>72.222222222222229</v>
      </c>
      <c r="AI238" s="127" t="str">
        <f t="shared" si="38"/>
        <v>Yes</v>
      </c>
      <c r="AJ238" s="7" t="str">
        <f t="shared" si="39"/>
        <v>No</v>
      </c>
      <c r="AK238" s="7" t="str">
        <f t="shared" si="40"/>
        <v>No</v>
      </c>
      <c r="AM238" s="46"/>
      <c r="AN238" s="96"/>
      <c r="AO238" s="96"/>
      <c r="AP238" s="35"/>
      <c r="AQ238" s="108"/>
      <c r="AR238" s="108"/>
      <c r="AS238" s="35"/>
      <c r="AT238" s="35"/>
      <c r="AU238" s="31"/>
      <c r="AW238" s="7" t="s">
        <v>310</v>
      </c>
      <c r="AX238" s="7" t="str">
        <f t="shared" si="41"/>
        <v>BHN</v>
      </c>
    </row>
    <row r="239" spans="1:50">
      <c r="A239" s="59">
        <v>233</v>
      </c>
      <c r="B239" s="29" t="s">
        <v>241</v>
      </c>
      <c r="C239" s="70">
        <v>4.0630136986301366</v>
      </c>
      <c r="D239" s="79" t="s">
        <v>10</v>
      </c>
      <c r="E239" s="2" t="s">
        <v>8</v>
      </c>
      <c r="F239" s="2" t="s">
        <v>7</v>
      </c>
      <c r="G239" s="2" t="s">
        <v>7</v>
      </c>
      <c r="H239" s="2" t="s">
        <v>7</v>
      </c>
      <c r="I239" s="2" t="s">
        <v>8</v>
      </c>
      <c r="J239" s="2" t="s">
        <v>7</v>
      </c>
      <c r="K239" s="2" t="s">
        <v>8</v>
      </c>
      <c r="L239" s="7" t="s">
        <v>254</v>
      </c>
      <c r="M239" s="2" t="s">
        <v>7</v>
      </c>
      <c r="N239" s="2" t="s">
        <v>8</v>
      </c>
      <c r="O239" s="2" t="s">
        <v>8</v>
      </c>
      <c r="P239" s="2" t="s">
        <v>7</v>
      </c>
      <c r="Q239" s="2" t="s">
        <v>7</v>
      </c>
      <c r="R239" s="2" t="s">
        <v>8</v>
      </c>
      <c r="S239" s="2" t="s">
        <v>8</v>
      </c>
      <c r="T239" s="2" t="s">
        <v>8</v>
      </c>
      <c r="V239" s="2" t="s">
        <v>7</v>
      </c>
      <c r="W239" s="2" t="s">
        <v>7</v>
      </c>
      <c r="X239" s="2" t="s">
        <v>8</v>
      </c>
      <c r="Y239" s="2" t="s">
        <v>8</v>
      </c>
      <c r="Z239" s="2" t="s">
        <v>8</v>
      </c>
      <c r="AA239" s="2" t="s">
        <v>7</v>
      </c>
      <c r="AB239" s="2" t="s">
        <v>8</v>
      </c>
      <c r="AD239" s="7">
        <f t="shared" si="33"/>
        <v>12</v>
      </c>
      <c r="AE239" s="7">
        <f t="shared" si="34"/>
        <v>10</v>
      </c>
      <c r="AF239" s="7">
        <f t="shared" si="35"/>
        <v>2</v>
      </c>
      <c r="AG239" s="7">
        <f t="shared" si="36"/>
        <v>22</v>
      </c>
      <c r="AH239" s="12">
        <f t="shared" si="37"/>
        <v>54.545454545454547</v>
      </c>
      <c r="AI239" s="127" t="str">
        <f t="shared" si="38"/>
        <v>No</v>
      </c>
      <c r="AJ239" s="7" t="str">
        <f t="shared" si="39"/>
        <v>Yes</v>
      </c>
      <c r="AK239" s="7" t="str">
        <f t="shared" si="40"/>
        <v>No</v>
      </c>
      <c r="AM239" s="46"/>
      <c r="AN239" s="96"/>
      <c r="AO239" s="96"/>
      <c r="AP239" s="35"/>
      <c r="AQ239" s="108"/>
      <c r="AR239" s="108"/>
      <c r="AS239" s="35"/>
      <c r="AT239" s="35"/>
      <c r="AU239" s="31"/>
      <c r="AW239" s="7" t="s">
        <v>255</v>
      </c>
      <c r="AX239" s="7" t="str">
        <f t="shared" si="41"/>
        <v>non-BHN</v>
      </c>
    </row>
    <row r="240" spans="1:50">
      <c r="B240" s="29"/>
      <c r="C240" s="81"/>
      <c r="D240" s="82"/>
      <c r="E240" s="2"/>
      <c r="G240" s="2"/>
      <c r="H240" s="2"/>
      <c r="I240" s="2"/>
      <c r="K240" s="2"/>
      <c r="L240" s="2"/>
      <c r="M240" s="2"/>
      <c r="O240" s="2"/>
      <c r="P240" s="2"/>
      <c r="Q240" s="2"/>
      <c r="R240" s="2"/>
      <c r="T240" s="2"/>
      <c r="U240" s="2"/>
      <c r="V240" s="2"/>
      <c r="X240" s="2"/>
      <c r="Y240" s="2"/>
      <c r="AL240" s="2"/>
      <c r="AM240" s="47"/>
      <c r="AN240" s="97"/>
      <c r="AO240" s="97"/>
      <c r="AP240" s="8"/>
      <c r="AQ240" s="109"/>
      <c r="AR240" s="109"/>
      <c r="AS240" s="8"/>
      <c r="AT240" s="8"/>
    </row>
    <row r="241" spans="3:50">
      <c r="C241" s="83"/>
      <c r="D241" s="84"/>
      <c r="E241" s="2"/>
      <c r="G241" s="2"/>
      <c r="H241" s="2"/>
      <c r="I241" s="2"/>
      <c r="K241" s="2"/>
      <c r="L241" s="2"/>
      <c r="M241" s="2"/>
      <c r="O241" s="2"/>
      <c r="P241" s="2"/>
      <c r="Q241" s="2"/>
      <c r="R241" s="2"/>
      <c r="T241" s="2"/>
      <c r="U241" s="2"/>
      <c r="V241" s="2"/>
      <c r="X241" s="2"/>
      <c r="Y241" s="2"/>
      <c r="AN241" s="91"/>
      <c r="AO241" s="91"/>
    </row>
    <row r="242" spans="3:50">
      <c r="C242" s="85" t="s">
        <v>243</v>
      </c>
      <c r="D242" s="84" t="s">
        <v>6</v>
      </c>
      <c r="E242" s="3" t="s">
        <v>8</v>
      </c>
      <c r="F242" s="3" t="s">
        <v>8</v>
      </c>
      <c r="G242" s="3" t="s">
        <v>8</v>
      </c>
      <c r="H242" s="3" t="s">
        <v>8</v>
      </c>
      <c r="I242" s="3" t="s">
        <v>8</v>
      </c>
      <c r="J242" s="3" t="s">
        <v>8</v>
      </c>
      <c r="K242" s="3" t="s">
        <v>8</v>
      </c>
      <c r="L242" s="3" t="s">
        <v>8</v>
      </c>
      <c r="M242" s="3" t="s">
        <v>8</v>
      </c>
      <c r="N242" s="3" t="s">
        <v>8</v>
      </c>
      <c r="O242" s="3" t="s">
        <v>8</v>
      </c>
      <c r="P242" s="3" t="s">
        <v>8</v>
      </c>
      <c r="Q242" s="3" t="s">
        <v>8</v>
      </c>
      <c r="R242" s="3" t="s">
        <v>8</v>
      </c>
      <c r="S242" s="3" t="s">
        <v>8</v>
      </c>
      <c r="T242" s="3" t="s">
        <v>8</v>
      </c>
      <c r="U242" s="3" t="s">
        <v>8</v>
      </c>
      <c r="V242" s="3" t="s">
        <v>8</v>
      </c>
      <c r="W242" s="3" t="s">
        <v>8</v>
      </c>
      <c r="X242" s="3" t="s">
        <v>8</v>
      </c>
      <c r="Y242" s="3" t="s">
        <v>8</v>
      </c>
      <c r="Z242" s="3" t="s">
        <v>8</v>
      </c>
      <c r="AA242" s="3" t="s">
        <v>8</v>
      </c>
      <c r="AB242" s="3" t="s">
        <v>8</v>
      </c>
      <c r="AH242" s="21"/>
      <c r="AI242" s="3" t="s">
        <v>8</v>
      </c>
      <c r="AJ242" s="3" t="s">
        <v>8</v>
      </c>
      <c r="AK242" s="3" t="s">
        <v>8</v>
      </c>
      <c r="AM242" s="4" t="s">
        <v>268</v>
      </c>
      <c r="AN242" s="85" t="s">
        <v>243</v>
      </c>
      <c r="AO242" s="4" t="s">
        <v>6</v>
      </c>
      <c r="AP242" s="85" t="s">
        <v>243</v>
      </c>
      <c r="AQ242" s="85" t="s">
        <v>243</v>
      </c>
      <c r="AR242" s="4" t="s">
        <v>6</v>
      </c>
      <c r="AS242" s="85" t="s">
        <v>243</v>
      </c>
      <c r="AT242" s="85" t="s">
        <v>243</v>
      </c>
      <c r="AU242" s="85" t="s">
        <v>243</v>
      </c>
      <c r="AV242" s="3" t="s">
        <v>295</v>
      </c>
      <c r="AW242" s="3" t="s">
        <v>310</v>
      </c>
      <c r="AX242" s="3" t="s">
        <v>310</v>
      </c>
    </row>
    <row r="243" spans="3:50">
      <c r="C243" s="110">
        <f>AVERAGE(C$7:C$239)</f>
        <v>9.7753973402735053</v>
      </c>
      <c r="D243" s="87">
        <f>COUNTIF(D7:D239,D242)</f>
        <v>142</v>
      </c>
      <c r="E243" s="9">
        <f t="shared" ref="E243:AB243" si="42">COUNTIF(E$7:E$239,E$242)</f>
        <v>160</v>
      </c>
      <c r="F243" s="9">
        <f t="shared" si="42"/>
        <v>156</v>
      </c>
      <c r="G243" s="9">
        <f t="shared" si="42"/>
        <v>105</v>
      </c>
      <c r="H243" s="9">
        <f t="shared" si="42"/>
        <v>93</v>
      </c>
      <c r="I243" s="9">
        <f t="shared" si="42"/>
        <v>137</v>
      </c>
      <c r="J243" s="9">
        <f t="shared" si="42"/>
        <v>113</v>
      </c>
      <c r="K243" s="9">
        <f t="shared" si="42"/>
        <v>136</v>
      </c>
      <c r="L243" s="9">
        <f t="shared" si="42"/>
        <v>82</v>
      </c>
      <c r="M243" s="9">
        <f t="shared" si="42"/>
        <v>81</v>
      </c>
      <c r="N243" s="9">
        <f t="shared" si="42"/>
        <v>212</v>
      </c>
      <c r="O243" s="9">
        <f t="shared" si="42"/>
        <v>170</v>
      </c>
      <c r="P243" s="9">
        <f t="shared" si="42"/>
        <v>46</v>
      </c>
      <c r="Q243" s="9">
        <f t="shared" si="42"/>
        <v>91</v>
      </c>
      <c r="R243" s="9">
        <f t="shared" si="42"/>
        <v>146</v>
      </c>
      <c r="S243" s="9">
        <f t="shared" si="42"/>
        <v>87</v>
      </c>
      <c r="T243" s="9">
        <f t="shared" si="42"/>
        <v>197</v>
      </c>
      <c r="U243" s="9">
        <f t="shared" si="42"/>
        <v>23</v>
      </c>
      <c r="V243" s="9">
        <f t="shared" si="42"/>
        <v>135</v>
      </c>
      <c r="W243" s="9">
        <f t="shared" si="42"/>
        <v>129</v>
      </c>
      <c r="X243" s="9">
        <f t="shared" si="42"/>
        <v>126</v>
      </c>
      <c r="Y243" s="9">
        <f t="shared" si="42"/>
        <v>99</v>
      </c>
      <c r="Z243" s="9">
        <f t="shared" si="42"/>
        <v>170</v>
      </c>
      <c r="AA243" s="9">
        <f t="shared" si="42"/>
        <v>131</v>
      </c>
      <c r="AB243" s="9">
        <f t="shared" si="42"/>
        <v>141</v>
      </c>
      <c r="AH243" s="12"/>
      <c r="AI243" s="9">
        <f t="shared" ref="AI243:AK243" si="43">COUNTIF(AI$7:AI$239,AI$242)</f>
        <v>132</v>
      </c>
      <c r="AJ243" s="9">
        <f t="shared" si="43"/>
        <v>75</v>
      </c>
      <c r="AK243" s="9">
        <f t="shared" si="43"/>
        <v>0</v>
      </c>
      <c r="AM243" s="48">
        <f>COUNTIF(AM$7:AM$239, AM242)</f>
        <v>43</v>
      </c>
      <c r="AN243" s="110">
        <f>AVERAGE(AN$7:AN$239)</f>
        <v>54.674418604651166</v>
      </c>
      <c r="AO243" s="4">
        <f>COUNTIF(AO$7:AO$239,AO242)</f>
        <v>28</v>
      </c>
      <c r="AP243" s="110">
        <f>AVERAGE(AP$7:AP$239)</f>
        <v>45.370214679643645</v>
      </c>
      <c r="AQ243" s="110">
        <f>AVERAGE(AQ$7:AQ$239)</f>
        <v>135.91549295774647</v>
      </c>
      <c r="AR243" s="4">
        <f>COUNTIF(AR$7:AR$239,AR242)</f>
        <v>41</v>
      </c>
      <c r="AS243" s="110">
        <f t="shared" ref="AS243:AU243" si="44">AVERAGE(AS$7:AS$239)</f>
        <v>37.236006846067959</v>
      </c>
      <c r="AT243" s="110">
        <f t="shared" si="44"/>
        <v>105.2719298245614</v>
      </c>
      <c r="AU243" s="110">
        <f t="shared" si="44"/>
        <v>40.304172958732472</v>
      </c>
      <c r="AV243" s="9">
        <f t="shared" ref="AV243:AX243" si="45">COUNTIF(AV$7:AV$239,AV$242)</f>
        <v>56</v>
      </c>
      <c r="AW243" s="9">
        <f t="shared" si="45"/>
        <v>86</v>
      </c>
      <c r="AX243" s="9">
        <f t="shared" si="45"/>
        <v>86</v>
      </c>
    </row>
    <row r="244" spans="3:50">
      <c r="C244" s="4" t="s">
        <v>244</v>
      </c>
      <c r="D244" s="55" t="s">
        <v>10</v>
      </c>
      <c r="E244" s="5" t="s">
        <v>7</v>
      </c>
      <c r="F244" s="5" t="s">
        <v>7</v>
      </c>
      <c r="G244" s="5" t="s">
        <v>7</v>
      </c>
      <c r="H244" s="5" t="s">
        <v>7</v>
      </c>
      <c r="I244" s="5" t="s">
        <v>7</v>
      </c>
      <c r="J244" s="5" t="s">
        <v>7</v>
      </c>
      <c r="K244" s="5" t="s">
        <v>7</v>
      </c>
      <c r="L244" s="5" t="s">
        <v>7</v>
      </c>
      <c r="M244" s="5" t="s">
        <v>7</v>
      </c>
      <c r="N244" s="5" t="s">
        <v>7</v>
      </c>
      <c r="O244" s="5" t="s">
        <v>7</v>
      </c>
      <c r="P244" s="5" t="s">
        <v>7</v>
      </c>
      <c r="Q244" s="5" t="s">
        <v>7</v>
      </c>
      <c r="R244" s="5" t="s">
        <v>7</v>
      </c>
      <c r="S244" s="5" t="s">
        <v>7</v>
      </c>
      <c r="T244" s="5" t="s">
        <v>7</v>
      </c>
      <c r="U244" s="5" t="s">
        <v>7</v>
      </c>
      <c r="V244" s="5" t="s">
        <v>7</v>
      </c>
      <c r="W244" s="5" t="s">
        <v>7</v>
      </c>
      <c r="X244" s="5" t="s">
        <v>7</v>
      </c>
      <c r="Y244" s="5" t="s">
        <v>7</v>
      </c>
      <c r="Z244" s="5" t="s">
        <v>7</v>
      </c>
      <c r="AA244" s="5" t="s">
        <v>7</v>
      </c>
      <c r="AB244" s="5" t="s">
        <v>7</v>
      </c>
      <c r="AI244" s="5" t="s">
        <v>7</v>
      </c>
      <c r="AJ244" s="5" t="s">
        <v>7</v>
      </c>
      <c r="AK244" s="5" t="s">
        <v>7</v>
      </c>
      <c r="AM244" s="5" t="s">
        <v>267</v>
      </c>
      <c r="AN244" s="98" t="s">
        <v>244</v>
      </c>
      <c r="AO244" s="5" t="s">
        <v>10</v>
      </c>
      <c r="AP244" s="98" t="s">
        <v>244</v>
      </c>
      <c r="AQ244" s="98" t="s">
        <v>244</v>
      </c>
      <c r="AR244" s="5" t="s">
        <v>10</v>
      </c>
      <c r="AS244" s="98" t="s">
        <v>244</v>
      </c>
      <c r="AT244" s="98" t="s">
        <v>244</v>
      </c>
      <c r="AU244" s="98" t="s">
        <v>244</v>
      </c>
      <c r="AV244" s="5" t="s">
        <v>296</v>
      </c>
      <c r="AW244" s="5" t="s">
        <v>309</v>
      </c>
      <c r="AX244" s="5" t="s">
        <v>309</v>
      </c>
    </row>
    <row r="245" spans="3:50">
      <c r="C245" s="88">
        <f>MEDIAN(C$7:C$239)</f>
        <v>8.0191649555099254</v>
      </c>
      <c r="D245" s="89">
        <f>COUNTIF(D7:D239,D244)</f>
        <v>91</v>
      </c>
      <c r="E245" s="99">
        <f t="shared" ref="E245:AB245" si="46">COUNTIF(E$7:E$239,E$244)</f>
        <v>52</v>
      </c>
      <c r="F245" s="99">
        <f t="shared" si="46"/>
        <v>67</v>
      </c>
      <c r="G245" s="99">
        <f t="shared" si="46"/>
        <v>116</v>
      </c>
      <c r="H245" s="99">
        <f t="shared" si="46"/>
        <v>132</v>
      </c>
      <c r="I245" s="99">
        <f t="shared" si="46"/>
        <v>47</v>
      </c>
      <c r="J245" s="99">
        <f t="shared" si="46"/>
        <v>80</v>
      </c>
      <c r="K245" s="99">
        <f t="shared" si="46"/>
        <v>50</v>
      </c>
      <c r="L245" s="99">
        <f t="shared" si="46"/>
        <v>95</v>
      </c>
      <c r="M245" s="99">
        <f t="shared" si="46"/>
        <v>127</v>
      </c>
      <c r="N245" s="99">
        <f t="shared" si="46"/>
        <v>6</v>
      </c>
      <c r="O245" s="99">
        <f t="shared" si="46"/>
        <v>35</v>
      </c>
      <c r="P245" s="99">
        <f t="shared" si="46"/>
        <v>172</v>
      </c>
      <c r="Q245" s="99">
        <f t="shared" si="46"/>
        <v>108</v>
      </c>
      <c r="R245" s="99">
        <f t="shared" si="46"/>
        <v>82</v>
      </c>
      <c r="S245" s="99">
        <f t="shared" si="46"/>
        <v>96</v>
      </c>
      <c r="T245" s="99">
        <f t="shared" si="46"/>
        <v>17</v>
      </c>
      <c r="U245" s="99">
        <f t="shared" si="46"/>
        <v>72</v>
      </c>
      <c r="V245" s="99">
        <f t="shared" si="46"/>
        <v>77</v>
      </c>
      <c r="W245" s="99">
        <f t="shared" si="46"/>
        <v>76</v>
      </c>
      <c r="X245" s="99">
        <f t="shared" si="46"/>
        <v>87</v>
      </c>
      <c r="Y245" s="99">
        <f t="shared" si="46"/>
        <v>117</v>
      </c>
      <c r="Z245" s="99">
        <f t="shared" si="46"/>
        <v>40</v>
      </c>
      <c r="AA245" s="99">
        <f t="shared" si="46"/>
        <v>70</v>
      </c>
      <c r="AB245" s="99">
        <f t="shared" si="46"/>
        <v>33</v>
      </c>
      <c r="AI245" s="99">
        <f t="shared" ref="AI245:AK245" si="47">COUNTIF(AI$7:AI$239,AI$244)</f>
        <v>75</v>
      </c>
      <c r="AJ245" s="99">
        <f t="shared" si="47"/>
        <v>132</v>
      </c>
      <c r="AK245" s="99">
        <f t="shared" si="47"/>
        <v>207</v>
      </c>
      <c r="AM245" s="49">
        <f>COUNTIF(AM$7:AM$239, AM244)</f>
        <v>71</v>
      </c>
      <c r="AN245" s="88">
        <f>MEDIAN(AN$7:AN$239)</f>
        <v>52</v>
      </c>
      <c r="AO245" s="5">
        <f>COUNTIF(AO$7:AO$239,AO244)</f>
        <v>15</v>
      </c>
      <c r="AP245" s="88">
        <f>MEDIAN(AP$7:AP$239)</f>
        <v>44.594594594594597</v>
      </c>
      <c r="AQ245" s="88">
        <f>MEDIAN(AQ$7:AQ$239)</f>
        <v>139</v>
      </c>
      <c r="AR245" s="5">
        <f>COUNTIF(AR$7:AR$239,AR244)</f>
        <v>30</v>
      </c>
      <c r="AS245" s="88">
        <f t="shared" ref="AS245:AU245" si="48">MEDIAN(AS$7:AS$239)</f>
        <v>36.354920319332066</v>
      </c>
      <c r="AT245" s="88">
        <f t="shared" si="48"/>
        <v>97</v>
      </c>
      <c r="AU245" s="88">
        <f t="shared" si="48"/>
        <v>40.14809834790421</v>
      </c>
      <c r="AV245" s="99">
        <f t="shared" ref="AV245:AX245" si="49">COUNTIF(AV$7:AV$239,AV$244)</f>
        <v>58</v>
      </c>
      <c r="AW245" s="99">
        <f t="shared" si="49"/>
        <v>21</v>
      </c>
      <c r="AX245" s="99">
        <f t="shared" si="49"/>
        <v>56</v>
      </c>
    </row>
    <row r="246" spans="3:50">
      <c r="C246" s="5" t="s">
        <v>245</v>
      </c>
      <c r="D246" s="55" t="s">
        <v>242</v>
      </c>
      <c r="E246" s="85" t="s">
        <v>242</v>
      </c>
      <c r="F246" s="85" t="s">
        <v>242</v>
      </c>
      <c r="G246" s="85" t="s">
        <v>242</v>
      </c>
      <c r="H246" s="85" t="s">
        <v>242</v>
      </c>
      <c r="I246" s="85" t="s">
        <v>242</v>
      </c>
      <c r="J246" s="85" t="s">
        <v>242</v>
      </c>
      <c r="K246" s="85" t="s">
        <v>242</v>
      </c>
      <c r="L246" s="85" t="s">
        <v>242</v>
      </c>
      <c r="M246" s="85" t="s">
        <v>242</v>
      </c>
      <c r="N246" s="85" t="s">
        <v>242</v>
      </c>
      <c r="O246" s="85" t="s">
        <v>242</v>
      </c>
      <c r="P246" s="85" t="s">
        <v>242</v>
      </c>
      <c r="Q246" s="85" t="s">
        <v>242</v>
      </c>
      <c r="R246" s="85" t="s">
        <v>242</v>
      </c>
      <c r="S246" s="85" t="s">
        <v>242</v>
      </c>
      <c r="T246" s="85" t="s">
        <v>242</v>
      </c>
      <c r="U246" s="85" t="s">
        <v>242</v>
      </c>
      <c r="V246" s="85" t="s">
        <v>242</v>
      </c>
      <c r="W246" s="85" t="s">
        <v>242</v>
      </c>
      <c r="X246" s="85" t="s">
        <v>242</v>
      </c>
      <c r="Y246" s="85" t="s">
        <v>242</v>
      </c>
      <c r="Z246" s="85" t="s">
        <v>242</v>
      </c>
      <c r="AA246" s="85" t="s">
        <v>242</v>
      </c>
      <c r="AB246" s="85" t="s">
        <v>242</v>
      </c>
      <c r="AI246" s="85" t="s">
        <v>307</v>
      </c>
      <c r="AJ246" s="85" t="s">
        <v>307</v>
      </c>
      <c r="AK246" s="85" t="s">
        <v>307</v>
      </c>
      <c r="AM246" s="50" t="s">
        <v>242</v>
      </c>
      <c r="AN246" s="5" t="s">
        <v>245</v>
      </c>
      <c r="AO246" s="85" t="s">
        <v>242</v>
      </c>
      <c r="AP246" s="5" t="s">
        <v>245</v>
      </c>
      <c r="AQ246" s="5" t="s">
        <v>245</v>
      </c>
      <c r="AR246" s="85" t="s">
        <v>242</v>
      </c>
      <c r="AS246" s="5" t="s">
        <v>245</v>
      </c>
      <c r="AT246" s="5" t="s">
        <v>245</v>
      </c>
      <c r="AU246" s="5" t="s">
        <v>245</v>
      </c>
      <c r="AW246" s="85"/>
      <c r="AX246" s="85"/>
    </row>
    <row r="247" spans="3:50">
      <c r="C247" s="90">
        <f>_xlfn.STDEV.S(C$7:C$239)</f>
        <v>6.2766761728234748</v>
      </c>
      <c r="D247" s="89">
        <f>COUNTBLANK(D7:D239)</f>
        <v>0</v>
      </c>
      <c r="E247" s="85">
        <f t="shared" ref="E247:AB247" si="50">COUNTBLANK(E$7:E$239)</f>
        <v>21</v>
      </c>
      <c r="F247" s="85">
        <f t="shared" si="50"/>
        <v>10</v>
      </c>
      <c r="G247" s="85">
        <f t="shared" si="50"/>
        <v>12</v>
      </c>
      <c r="H247" s="85">
        <f t="shared" si="50"/>
        <v>8</v>
      </c>
      <c r="I247" s="85">
        <f t="shared" si="50"/>
        <v>49</v>
      </c>
      <c r="J247" s="85">
        <f t="shared" si="50"/>
        <v>40</v>
      </c>
      <c r="K247" s="85">
        <f t="shared" si="50"/>
        <v>47</v>
      </c>
      <c r="L247" s="85">
        <f t="shared" si="50"/>
        <v>56</v>
      </c>
      <c r="M247" s="85">
        <f t="shared" si="50"/>
        <v>25</v>
      </c>
      <c r="N247" s="85">
        <f t="shared" si="50"/>
        <v>15</v>
      </c>
      <c r="O247" s="85">
        <f t="shared" si="50"/>
        <v>28</v>
      </c>
      <c r="P247" s="85">
        <f t="shared" si="50"/>
        <v>15</v>
      </c>
      <c r="Q247" s="85">
        <f t="shared" si="50"/>
        <v>34</v>
      </c>
      <c r="R247" s="85">
        <f t="shared" si="50"/>
        <v>5</v>
      </c>
      <c r="S247" s="85">
        <f t="shared" si="50"/>
        <v>50</v>
      </c>
      <c r="T247" s="85">
        <f t="shared" si="50"/>
        <v>19</v>
      </c>
      <c r="U247" s="85">
        <f t="shared" si="50"/>
        <v>138</v>
      </c>
      <c r="V247" s="85">
        <f t="shared" si="50"/>
        <v>21</v>
      </c>
      <c r="W247" s="85">
        <f t="shared" si="50"/>
        <v>28</v>
      </c>
      <c r="X247" s="85">
        <f t="shared" si="50"/>
        <v>20</v>
      </c>
      <c r="Y247" s="85">
        <f t="shared" si="50"/>
        <v>17</v>
      </c>
      <c r="Z247" s="85">
        <f t="shared" si="50"/>
        <v>23</v>
      </c>
      <c r="AA247" s="85">
        <f t="shared" si="50"/>
        <v>32</v>
      </c>
      <c r="AB247" s="85">
        <f t="shared" si="50"/>
        <v>59</v>
      </c>
      <c r="AI247" s="85">
        <f t="shared" ref="AI247:AK247" si="51">COUNTBLANK(AI$7:AI$239)</f>
        <v>26</v>
      </c>
      <c r="AJ247" s="85">
        <f t="shared" si="51"/>
        <v>26</v>
      </c>
      <c r="AK247" s="85">
        <f t="shared" si="51"/>
        <v>26</v>
      </c>
      <c r="AM247" s="51">
        <f>COUNTBLANK(AM$7:AM$239)</f>
        <v>119</v>
      </c>
      <c r="AN247" s="90">
        <f>_xlfn.STDEV.S(AN$7:AN$239)</f>
        <v>12.217709492747378</v>
      </c>
      <c r="AO247" s="86">
        <f>COUNTBLANK(AO$7:AO$239)</f>
        <v>190</v>
      </c>
      <c r="AP247" s="90">
        <f>_xlfn.STDEV.S(AP$7:AP$239)</f>
        <v>10.383212206881609</v>
      </c>
      <c r="AQ247" s="90">
        <f>_xlfn.STDEV.S(AQ$7:AQ$239)</f>
        <v>31.867469521160466</v>
      </c>
      <c r="AR247" s="86">
        <f>COUNTBLANK(AR$7:AR$239)</f>
        <v>162</v>
      </c>
      <c r="AS247" s="90">
        <f t="shared" ref="AS247:AU247" si="52">_xlfn.STDEV.S(AS$7:AS$239)</f>
        <v>10.839009398370088</v>
      </c>
      <c r="AT247" s="90">
        <f t="shared" si="52"/>
        <v>47.42134336838518</v>
      </c>
      <c r="AU247" s="90">
        <f t="shared" si="52"/>
        <v>11.337114595711499</v>
      </c>
      <c r="AW247" s="86"/>
      <c r="AX247" s="86"/>
    </row>
    <row r="248" spans="3:50">
      <c r="C248" s="91" t="s">
        <v>246</v>
      </c>
      <c r="D248" s="55"/>
      <c r="E248" s="122" t="s">
        <v>247</v>
      </c>
      <c r="F248" s="122" t="s">
        <v>247</v>
      </c>
      <c r="G248" s="122" t="s">
        <v>247</v>
      </c>
      <c r="H248" s="122" t="s">
        <v>247</v>
      </c>
      <c r="I248" s="122" t="s">
        <v>247</v>
      </c>
      <c r="J248" s="122" t="s">
        <v>247</v>
      </c>
      <c r="K248" s="122" t="s">
        <v>247</v>
      </c>
      <c r="L248" s="122" t="s">
        <v>247</v>
      </c>
      <c r="M248" s="122" t="s">
        <v>247</v>
      </c>
      <c r="N248" s="122" t="s">
        <v>247</v>
      </c>
      <c r="O248" s="122" t="s">
        <v>247</v>
      </c>
      <c r="P248" s="122" t="s">
        <v>247</v>
      </c>
      <c r="Q248" s="122" t="s">
        <v>247</v>
      </c>
      <c r="R248" s="122" t="s">
        <v>247</v>
      </c>
      <c r="S248" s="122" t="s">
        <v>247</v>
      </c>
      <c r="T248" s="122" t="s">
        <v>247</v>
      </c>
      <c r="U248" s="122" t="s">
        <v>247</v>
      </c>
      <c r="V248" s="122" t="s">
        <v>247</v>
      </c>
      <c r="W248" s="122" t="s">
        <v>247</v>
      </c>
      <c r="X248" s="122" t="s">
        <v>247</v>
      </c>
      <c r="Y248" s="122" t="s">
        <v>247</v>
      </c>
      <c r="Z248" s="122" t="s">
        <v>247</v>
      </c>
      <c r="AA248" s="122" t="s">
        <v>247</v>
      </c>
      <c r="AB248" s="122" t="s">
        <v>247</v>
      </c>
      <c r="AI248" s="122" t="s">
        <v>247</v>
      </c>
      <c r="AJ248" s="122" t="s">
        <v>247</v>
      </c>
      <c r="AK248" s="122" t="s">
        <v>247</v>
      </c>
      <c r="AM248" s="52" t="s">
        <v>247</v>
      </c>
      <c r="AN248" s="91" t="s">
        <v>246</v>
      </c>
      <c r="AO248" s="117" t="s">
        <v>247</v>
      </c>
      <c r="AP248" s="91" t="s">
        <v>246</v>
      </c>
      <c r="AQ248" s="91" t="s">
        <v>246</v>
      </c>
      <c r="AR248" s="117" t="s">
        <v>247</v>
      </c>
      <c r="AS248" s="91" t="s">
        <v>246</v>
      </c>
      <c r="AT248" s="91" t="s">
        <v>246</v>
      </c>
      <c r="AU248" s="91" t="s">
        <v>246</v>
      </c>
      <c r="AW248" s="122"/>
      <c r="AX248" s="122"/>
    </row>
    <row r="249" spans="3:50">
      <c r="C249" s="73">
        <f>MIN(C$7:C$239)</f>
        <v>2.0479123887748116</v>
      </c>
      <c r="D249" s="55"/>
      <c r="E249" s="122">
        <f t="shared" ref="E249:AB249" si="53">E$243+E$245+E$247</f>
        <v>233</v>
      </c>
      <c r="F249" s="122">
        <f t="shared" si="53"/>
        <v>233</v>
      </c>
      <c r="G249" s="122">
        <f t="shared" si="53"/>
        <v>233</v>
      </c>
      <c r="H249" s="122">
        <f t="shared" si="53"/>
        <v>233</v>
      </c>
      <c r="I249" s="122">
        <f t="shared" si="53"/>
        <v>233</v>
      </c>
      <c r="J249" s="122">
        <f t="shared" si="53"/>
        <v>233</v>
      </c>
      <c r="K249" s="122">
        <f t="shared" si="53"/>
        <v>233</v>
      </c>
      <c r="L249" s="122">
        <f t="shared" si="53"/>
        <v>233</v>
      </c>
      <c r="M249" s="122">
        <f t="shared" si="53"/>
        <v>233</v>
      </c>
      <c r="N249" s="122">
        <f t="shared" si="53"/>
        <v>233</v>
      </c>
      <c r="O249" s="122">
        <f t="shared" si="53"/>
        <v>233</v>
      </c>
      <c r="P249" s="122">
        <f t="shared" si="53"/>
        <v>233</v>
      </c>
      <c r="Q249" s="122">
        <f t="shared" si="53"/>
        <v>233</v>
      </c>
      <c r="R249" s="122">
        <f t="shared" si="53"/>
        <v>233</v>
      </c>
      <c r="S249" s="122">
        <f t="shared" si="53"/>
        <v>233</v>
      </c>
      <c r="T249" s="122">
        <f t="shared" si="53"/>
        <v>233</v>
      </c>
      <c r="U249" s="122">
        <f t="shared" si="53"/>
        <v>233</v>
      </c>
      <c r="V249" s="122">
        <f t="shared" si="53"/>
        <v>233</v>
      </c>
      <c r="W249" s="122">
        <f t="shared" si="53"/>
        <v>233</v>
      </c>
      <c r="X249" s="122">
        <f t="shared" si="53"/>
        <v>233</v>
      </c>
      <c r="Y249" s="122">
        <f t="shared" si="53"/>
        <v>233</v>
      </c>
      <c r="Z249" s="122">
        <f t="shared" si="53"/>
        <v>233</v>
      </c>
      <c r="AA249" s="122">
        <f t="shared" si="53"/>
        <v>233</v>
      </c>
      <c r="AB249" s="122">
        <f t="shared" si="53"/>
        <v>233</v>
      </c>
      <c r="AI249" s="122">
        <f t="shared" ref="AI249:AK249" si="54">AI$243+AI$245+AI$247</f>
        <v>233</v>
      </c>
      <c r="AJ249" s="122">
        <f t="shared" si="54"/>
        <v>233</v>
      </c>
      <c r="AK249" s="122">
        <f t="shared" si="54"/>
        <v>233</v>
      </c>
      <c r="AM249" s="53">
        <f>AM$243 + AM$245 + AM$247</f>
        <v>233</v>
      </c>
      <c r="AN249" s="100">
        <f>MIN(AN$7:AN$239)</f>
        <v>37</v>
      </c>
      <c r="AO249" s="118">
        <f>AO$243 + AO$245 + AO$247</f>
        <v>233</v>
      </c>
      <c r="AP249" s="73">
        <f>MIN(AP$7:AP$239)</f>
        <v>15.686274509803921</v>
      </c>
      <c r="AQ249" s="100">
        <f>MIN(AQ$7:AQ$239)</f>
        <v>85</v>
      </c>
      <c r="AR249" s="118">
        <f>AR$243 + AR$245 + AR$247</f>
        <v>233</v>
      </c>
      <c r="AS249" s="73">
        <f t="shared" ref="AS249:AU249" si="55">MIN(AS$7:AS$239)</f>
        <v>13.558101118050683</v>
      </c>
      <c r="AT249" s="73">
        <f t="shared" si="55"/>
        <v>37</v>
      </c>
      <c r="AU249" s="73">
        <f t="shared" si="55"/>
        <v>13.558101118050683</v>
      </c>
      <c r="AW249" s="122"/>
      <c r="AX249" s="122"/>
    </row>
    <row r="250" spans="3:50">
      <c r="C250" s="91" t="s">
        <v>248</v>
      </c>
      <c r="D250" s="55"/>
      <c r="E250" s="97" t="s">
        <v>249</v>
      </c>
      <c r="F250" s="97" t="s">
        <v>249</v>
      </c>
      <c r="G250" s="97" t="s">
        <v>249</v>
      </c>
      <c r="H250" s="97" t="s">
        <v>249</v>
      </c>
      <c r="I250" s="97" t="s">
        <v>249</v>
      </c>
      <c r="J250" s="97" t="s">
        <v>249</v>
      </c>
      <c r="K250" s="97" t="s">
        <v>249</v>
      </c>
      <c r="L250" s="97" t="s">
        <v>249</v>
      </c>
      <c r="M250" s="97" t="s">
        <v>249</v>
      </c>
      <c r="N250" s="97" t="s">
        <v>249</v>
      </c>
      <c r="O250" s="97" t="s">
        <v>249</v>
      </c>
      <c r="P250" s="97" t="s">
        <v>249</v>
      </c>
      <c r="Q250" s="97" t="s">
        <v>249</v>
      </c>
      <c r="R250" s="97" t="s">
        <v>249</v>
      </c>
      <c r="S250" s="97" t="s">
        <v>249</v>
      </c>
      <c r="T250" s="97" t="s">
        <v>249</v>
      </c>
      <c r="U250" s="97" t="s">
        <v>249</v>
      </c>
      <c r="V250" s="97" t="s">
        <v>249</v>
      </c>
      <c r="W250" s="97" t="s">
        <v>249</v>
      </c>
      <c r="X250" s="97" t="s">
        <v>249</v>
      </c>
      <c r="Y250" s="97" t="s">
        <v>249</v>
      </c>
      <c r="Z250" s="97" t="s">
        <v>249</v>
      </c>
      <c r="AA250" s="97" t="s">
        <v>249</v>
      </c>
      <c r="AB250" s="97" t="s">
        <v>249</v>
      </c>
      <c r="AI250" s="97" t="s">
        <v>308</v>
      </c>
      <c r="AJ250" s="97" t="s">
        <v>308</v>
      </c>
      <c r="AK250" s="97" t="s">
        <v>308</v>
      </c>
      <c r="AN250" s="91" t="s">
        <v>248</v>
      </c>
      <c r="AO250" s="91" t="s">
        <v>249</v>
      </c>
      <c r="AP250" s="91" t="s">
        <v>248</v>
      </c>
      <c r="AQ250" s="91" t="s">
        <v>248</v>
      </c>
      <c r="AR250" s="91" t="s">
        <v>249</v>
      </c>
      <c r="AS250" s="91" t="s">
        <v>248</v>
      </c>
      <c r="AT250" s="91" t="s">
        <v>248</v>
      </c>
      <c r="AU250" s="91" t="s">
        <v>248</v>
      </c>
      <c r="AW250" s="97"/>
      <c r="AX250" s="97"/>
    </row>
    <row r="251" spans="3:50">
      <c r="C251" s="73">
        <f>MAX(C$7:C$239)</f>
        <v>32.996577686516083</v>
      </c>
      <c r="D251" s="55"/>
      <c r="E251" s="97">
        <f t="shared" ref="E251:AB251" si="56">E$243+E$245</f>
        <v>212</v>
      </c>
      <c r="F251" s="97">
        <f t="shared" si="56"/>
        <v>223</v>
      </c>
      <c r="G251" s="97">
        <f t="shared" si="56"/>
        <v>221</v>
      </c>
      <c r="H251" s="97">
        <f t="shared" si="56"/>
        <v>225</v>
      </c>
      <c r="I251" s="97">
        <f t="shared" si="56"/>
        <v>184</v>
      </c>
      <c r="J251" s="97">
        <f t="shared" si="56"/>
        <v>193</v>
      </c>
      <c r="K251" s="97">
        <f t="shared" si="56"/>
        <v>186</v>
      </c>
      <c r="L251" s="97">
        <f t="shared" si="56"/>
        <v>177</v>
      </c>
      <c r="M251" s="97">
        <f t="shared" si="56"/>
        <v>208</v>
      </c>
      <c r="N251" s="97">
        <f t="shared" si="56"/>
        <v>218</v>
      </c>
      <c r="O251" s="97">
        <f t="shared" si="56"/>
        <v>205</v>
      </c>
      <c r="P251" s="97">
        <f t="shared" si="56"/>
        <v>218</v>
      </c>
      <c r="Q251" s="97">
        <f t="shared" si="56"/>
        <v>199</v>
      </c>
      <c r="R251" s="97">
        <f t="shared" si="56"/>
        <v>228</v>
      </c>
      <c r="S251" s="97">
        <f t="shared" si="56"/>
        <v>183</v>
      </c>
      <c r="T251" s="97">
        <f t="shared" si="56"/>
        <v>214</v>
      </c>
      <c r="U251" s="97">
        <f t="shared" si="56"/>
        <v>95</v>
      </c>
      <c r="V251" s="97">
        <f t="shared" si="56"/>
        <v>212</v>
      </c>
      <c r="W251" s="97">
        <f t="shared" si="56"/>
        <v>205</v>
      </c>
      <c r="X251" s="97">
        <f t="shared" si="56"/>
        <v>213</v>
      </c>
      <c r="Y251" s="97">
        <f t="shared" si="56"/>
        <v>216</v>
      </c>
      <c r="Z251" s="97">
        <f t="shared" si="56"/>
        <v>210</v>
      </c>
      <c r="AA251" s="97">
        <f t="shared" si="56"/>
        <v>201</v>
      </c>
      <c r="AB251" s="97">
        <f t="shared" si="56"/>
        <v>174</v>
      </c>
      <c r="AI251" s="97">
        <f t="shared" ref="AI251:AK251" si="57">AI$243+AI$245</f>
        <v>207</v>
      </c>
      <c r="AJ251" s="97">
        <f t="shared" si="57"/>
        <v>207</v>
      </c>
      <c r="AK251" s="97">
        <f t="shared" si="57"/>
        <v>207</v>
      </c>
      <c r="AM251" s="54"/>
      <c r="AN251" s="100">
        <f>MAX(AN$7:AN$239)</f>
        <v>76</v>
      </c>
      <c r="AO251" s="100">
        <f>AO$243+AO$245</f>
        <v>43</v>
      </c>
      <c r="AP251" s="73">
        <f>MAX(AP$7:AP$239)</f>
        <v>61.53846153846154</v>
      </c>
      <c r="AQ251" s="100">
        <f>MAX(AQ$7:AQ$239)</f>
        <v>195</v>
      </c>
      <c r="AR251" s="100">
        <f>AR$243+AR$245</f>
        <v>71</v>
      </c>
      <c r="AS251" s="73">
        <f t="shared" ref="AS251:AU251" si="58">MAX(AS$7:AS$239)</f>
        <v>62.67842254609932</v>
      </c>
      <c r="AT251" s="73">
        <f t="shared" si="58"/>
        <v>195</v>
      </c>
      <c r="AU251" s="73">
        <f t="shared" si="58"/>
        <v>62.67842254609932</v>
      </c>
      <c r="AW251" s="129"/>
      <c r="AX251" s="97"/>
    </row>
    <row r="252" spans="3:50">
      <c r="C252" s="92"/>
      <c r="D252" s="55"/>
      <c r="E252" s="123" t="s">
        <v>251</v>
      </c>
      <c r="F252" s="123" t="s">
        <v>251</v>
      </c>
      <c r="G252" s="123" t="s">
        <v>251</v>
      </c>
      <c r="H252" s="123" t="s">
        <v>251</v>
      </c>
      <c r="I252" s="123" t="s">
        <v>251</v>
      </c>
      <c r="J252" s="123" t="s">
        <v>251</v>
      </c>
      <c r="K252" s="123" t="s">
        <v>251</v>
      </c>
      <c r="L252" s="123" t="s">
        <v>251</v>
      </c>
      <c r="M252" s="123" t="s">
        <v>251</v>
      </c>
      <c r="N252" s="123" t="s">
        <v>251</v>
      </c>
      <c r="O252" s="123" t="s">
        <v>251</v>
      </c>
      <c r="P252" s="123" t="s">
        <v>251</v>
      </c>
      <c r="Q252" s="123" t="s">
        <v>251</v>
      </c>
      <c r="R252" s="123" t="s">
        <v>251</v>
      </c>
      <c r="S252" s="123" t="s">
        <v>251</v>
      </c>
      <c r="T252" s="123" t="s">
        <v>251</v>
      </c>
      <c r="U252" s="123" t="s">
        <v>251</v>
      </c>
      <c r="V252" s="123" t="s">
        <v>251</v>
      </c>
      <c r="W252" s="123" t="s">
        <v>251</v>
      </c>
      <c r="X252" s="123" t="s">
        <v>251</v>
      </c>
      <c r="Y252" s="123" t="s">
        <v>251</v>
      </c>
      <c r="Z252" s="123" t="s">
        <v>251</v>
      </c>
      <c r="AA252" s="123" t="s">
        <v>251</v>
      </c>
      <c r="AB252" s="123" t="s">
        <v>251</v>
      </c>
      <c r="AI252" s="123" t="s">
        <v>251</v>
      </c>
      <c r="AJ252" s="123" t="s">
        <v>251</v>
      </c>
      <c r="AK252" s="123" t="s">
        <v>251</v>
      </c>
      <c r="AM252" s="55"/>
      <c r="AN252" s="91"/>
      <c r="AO252" s="119" t="s">
        <v>250</v>
      </c>
      <c r="AR252" s="119" t="s">
        <v>250</v>
      </c>
      <c r="AW252" s="123"/>
      <c r="AX252" s="123"/>
    </row>
    <row r="253" spans="3:50">
      <c r="C253" s="92"/>
      <c r="D253" s="55"/>
      <c r="E253" s="120">
        <f t="shared" ref="E253:AB253" si="59">E$243*100/E$251</f>
        <v>75.471698113207552</v>
      </c>
      <c r="F253" s="120">
        <f t="shared" si="59"/>
        <v>69.955156950672645</v>
      </c>
      <c r="G253" s="120">
        <f t="shared" si="59"/>
        <v>47.511312217194572</v>
      </c>
      <c r="H253" s="120">
        <f t="shared" si="59"/>
        <v>41.333333333333336</v>
      </c>
      <c r="I253" s="120">
        <f t="shared" si="59"/>
        <v>74.456521739130437</v>
      </c>
      <c r="J253" s="120">
        <f t="shared" si="59"/>
        <v>58.549222797927463</v>
      </c>
      <c r="K253" s="120">
        <f t="shared" si="59"/>
        <v>73.118279569892479</v>
      </c>
      <c r="L253" s="120">
        <f t="shared" si="59"/>
        <v>46.327683615819211</v>
      </c>
      <c r="M253" s="120">
        <f t="shared" si="59"/>
        <v>38.942307692307693</v>
      </c>
      <c r="N253" s="120">
        <f t="shared" si="59"/>
        <v>97.247706422018354</v>
      </c>
      <c r="O253" s="120">
        <f t="shared" si="59"/>
        <v>82.926829268292678</v>
      </c>
      <c r="P253" s="120">
        <f t="shared" si="59"/>
        <v>21.100917431192659</v>
      </c>
      <c r="Q253" s="120">
        <f t="shared" si="59"/>
        <v>45.7286432160804</v>
      </c>
      <c r="R253" s="120">
        <f t="shared" si="59"/>
        <v>64.035087719298247</v>
      </c>
      <c r="S253" s="120">
        <f t="shared" si="59"/>
        <v>47.540983606557376</v>
      </c>
      <c r="T253" s="120">
        <f t="shared" si="59"/>
        <v>92.056074766355138</v>
      </c>
      <c r="U253" s="120">
        <f t="shared" si="59"/>
        <v>24.210526315789473</v>
      </c>
      <c r="V253" s="120">
        <f t="shared" si="59"/>
        <v>63.679245283018865</v>
      </c>
      <c r="W253" s="120">
        <f t="shared" si="59"/>
        <v>62.926829268292686</v>
      </c>
      <c r="X253" s="120">
        <f t="shared" si="59"/>
        <v>59.154929577464792</v>
      </c>
      <c r="Y253" s="120">
        <f t="shared" si="59"/>
        <v>45.833333333333336</v>
      </c>
      <c r="Z253" s="120">
        <f t="shared" si="59"/>
        <v>80.952380952380949</v>
      </c>
      <c r="AA253" s="120">
        <f t="shared" si="59"/>
        <v>65.174129353233837</v>
      </c>
      <c r="AB253" s="120">
        <f t="shared" si="59"/>
        <v>81.034482758620683</v>
      </c>
      <c r="AI253" s="120">
        <f t="shared" ref="AI253:AK253" si="60">AI$243*100/AI$251</f>
        <v>63.768115942028984</v>
      </c>
      <c r="AJ253" s="120">
        <f t="shared" si="60"/>
        <v>36.231884057971016</v>
      </c>
      <c r="AK253" s="120">
        <f t="shared" si="60"/>
        <v>0</v>
      </c>
      <c r="AM253" s="55"/>
      <c r="AN253" s="91"/>
      <c r="AO253" s="120">
        <f>AO$243*100/AO$251</f>
        <v>65.116279069767444</v>
      </c>
      <c r="AR253" s="120">
        <f>AR$243*100/AR$251</f>
        <v>57.74647887323944</v>
      </c>
      <c r="AW253" s="120"/>
      <c r="AX253" s="120"/>
    </row>
    <row r="254" spans="3:50">
      <c r="C254" s="92"/>
      <c r="D254" s="55"/>
      <c r="E254" s="92" t="s">
        <v>253</v>
      </c>
      <c r="F254" s="92" t="s">
        <v>253</v>
      </c>
      <c r="G254" s="92" t="s">
        <v>253</v>
      </c>
      <c r="H254" s="92" t="s">
        <v>253</v>
      </c>
      <c r="I254" s="92" t="s">
        <v>253</v>
      </c>
      <c r="J254" s="92" t="s">
        <v>253</v>
      </c>
      <c r="K254" s="92" t="s">
        <v>253</v>
      </c>
      <c r="L254" s="92" t="s">
        <v>253</v>
      </c>
      <c r="M254" s="92" t="s">
        <v>253</v>
      </c>
      <c r="N254" s="92" t="s">
        <v>253</v>
      </c>
      <c r="O254" s="92" t="s">
        <v>253</v>
      </c>
      <c r="P254" s="92" t="s">
        <v>253</v>
      </c>
      <c r="Q254" s="92" t="s">
        <v>253</v>
      </c>
      <c r="R254" s="92" t="s">
        <v>253</v>
      </c>
      <c r="S254" s="92" t="s">
        <v>253</v>
      </c>
      <c r="T254" s="92" t="s">
        <v>253</v>
      </c>
      <c r="U254" s="92" t="s">
        <v>253</v>
      </c>
      <c r="V254" s="92" t="s">
        <v>253</v>
      </c>
      <c r="W254" s="92" t="s">
        <v>253</v>
      </c>
      <c r="X254" s="92" t="s">
        <v>253</v>
      </c>
      <c r="Y254" s="92" t="s">
        <v>253</v>
      </c>
      <c r="Z254" s="92" t="s">
        <v>253</v>
      </c>
      <c r="AA254" s="92" t="s">
        <v>253</v>
      </c>
      <c r="AB254" s="92" t="s">
        <v>253</v>
      </c>
      <c r="AI254" s="92" t="s">
        <v>253</v>
      </c>
      <c r="AJ254" s="92" t="s">
        <v>253</v>
      </c>
      <c r="AK254" s="92" t="s">
        <v>253</v>
      </c>
      <c r="AM254" s="55"/>
      <c r="AN254" s="91"/>
      <c r="AO254" s="92" t="s">
        <v>252</v>
      </c>
      <c r="AR254" s="92" t="s">
        <v>252</v>
      </c>
      <c r="AW254" s="92"/>
      <c r="AX254" s="92"/>
    </row>
    <row r="255" spans="3:50">
      <c r="C255" s="92"/>
      <c r="D255" s="55"/>
      <c r="E255" s="83">
        <f t="shared" ref="E255:AB255" si="61">E$245*100/E$251</f>
        <v>24.528301886792452</v>
      </c>
      <c r="F255" s="83">
        <f t="shared" si="61"/>
        <v>30.044843049327355</v>
      </c>
      <c r="G255" s="83">
        <f t="shared" si="61"/>
        <v>52.488687782805428</v>
      </c>
      <c r="H255" s="83">
        <f t="shared" si="61"/>
        <v>58.666666666666664</v>
      </c>
      <c r="I255" s="83">
        <f t="shared" si="61"/>
        <v>25.543478260869566</v>
      </c>
      <c r="J255" s="83">
        <f t="shared" si="61"/>
        <v>41.450777202072537</v>
      </c>
      <c r="K255" s="83">
        <f t="shared" si="61"/>
        <v>26.881720430107528</v>
      </c>
      <c r="L255" s="83">
        <f t="shared" si="61"/>
        <v>53.672316384180789</v>
      </c>
      <c r="M255" s="83">
        <f t="shared" si="61"/>
        <v>61.057692307692307</v>
      </c>
      <c r="N255" s="83">
        <f t="shared" si="61"/>
        <v>2.7522935779816513</v>
      </c>
      <c r="O255" s="83">
        <f t="shared" si="61"/>
        <v>17.073170731707318</v>
      </c>
      <c r="P255" s="83">
        <f t="shared" si="61"/>
        <v>78.899082568807344</v>
      </c>
      <c r="Q255" s="83">
        <f t="shared" si="61"/>
        <v>54.2713567839196</v>
      </c>
      <c r="R255" s="83">
        <f t="shared" si="61"/>
        <v>35.964912280701753</v>
      </c>
      <c r="S255" s="83">
        <f t="shared" si="61"/>
        <v>52.459016393442624</v>
      </c>
      <c r="T255" s="83">
        <f t="shared" si="61"/>
        <v>7.94392523364486</v>
      </c>
      <c r="U255" s="83">
        <f t="shared" si="61"/>
        <v>75.78947368421052</v>
      </c>
      <c r="V255" s="83">
        <f t="shared" si="61"/>
        <v>36.320754716981135</v>
      </c>
      <c r="W255" s="83">
        <f t="shared" si="61"/>
        <v>37.073170731707314</v>
      </c>
      <c r="X255" s="83">
        <f t="shared" si="61"/>
        <v>40.845070422535208</v>
      </c>
      <c r="Y255" s="83">
        <f t="shared" si="61"/>
        <v>54.166666666666664</v>
      </c>
      <c r="Z255" s="83">
        <f t="shared" si="61"/>
        <v>19.047619047619047</v>
      </c>
      <c r="AA255" s="83">
        <f t="shared" si="61"/>
        <v>34.82587064676617</v>
      </c>
      <c r="AB255" s="83">
        <f t="shared" si="61"/>
        <v>18.96551724137931</v>
      </c>
      <c r="AI255" s="83">
        <f t="shared" ref="AI255:AK255" si="62">AI$245*100/AI$251</f>
        <v>36.231884057971016</v>
      </c>
      <c r="AJ255" s="83">
        <f t="shared" si="62"/>
        <v>63.768115942028984</v>
      </c>
      <c r="AK255" s="83">
        <f t="shared" si="62"/>
        <v>100</v>
      </c>
      <c r="AM255" s="55"/>
      <c r="AN255" s="91"/>
      <c r="AO255" s="121">
        <f>AO$245*100/AO$251</f>
        <v>34.883720930232556</v>
      </c>
      <c r="AR255" s="121">
        <f>AR$245*100/AR$251</f>
        <v>42.25352112676056</v>
      </c>
      <c r="AW255" s="83"/>
      <c r="AX255" s="83"/>
    </row>
    <row r="256" spans="3:50">
      <c r="C256" s="92"/>
      <c r="D256" s="55"/>
      <c r="AM256" s="56"/>
      <c r="AN256" s="91"/>
      <c r="AO256" s="91"/>
    </row>
    <row r="257" spans="3:41">
      <c r="C257" s="92"/>
      <c r="D257" s="55"/>
      <c r="AM257" s="56"/>
      <c r="AN257" s="91"/>
      <c r="AO257" s="91"/>
    </row>
    <row r="258" spans="3:41">
      <c r="C258" s="92"/>
      <c r="D258" s="55"/>
      <c r="AM258" s="56"/>
      <c r="AN258" s="91"/>
      <c r="AO258" s="91"/>
    </row>
    <row r="259" spans="3:41">
      <c r="C259" s="92"/>
      <c r="D259" s="55"/>
      <c r="AM259" s="56"/>
      <c r="AN259" s="91"/>
      <c r="AO259" s="91"/>
    </row>
    <row r="260" spans="3:41">
      <c r="C260" s="92"/>
      <c r="D260" s="55"/>
      <c r="AM260" s="56"/>
      <c r="AN260" s="91"/>
      <c r="AO260" s="91"/>
    </row>
    <row r="261" spans="3:41">
      <c r="C261" s="92"/>
      <c r="D261" s="55"/>
      <c r="AM261" s="56"/>
      <c r="AN261" s="91"/>
      <c r="AO261" s="91"/>
    </row>
    <row r="262" spans="3:41">
      <c r="C262" s="92"/>
      <c r="D262" s="55"/>
      <c r="AM262" s="56"/>
      <c r="AN262" s="91"/>
      <c r="AO262" s="91"/>
    </row>
    <row r="263" spans="3:41">
      <c r="C263" s="92"/>
      <c r="D263" s="55"/>
      <c r="AM263" s="56"/>
      <c r="AN263" s="91"/>
      <c r="AO263" s="91"/>
    </row>
    <row r="264" spans="3:41">
      <c r="C264" s="92"/>
      <c r="D264" s="55"/>
      <c r="AM264" s="56"/>
      <c r="AN264" s="91"/>
      <c r="AO264" s="91"/>
    </row>
    <row r="265" spans="3:41">
      <c r="C265" s="92"/>
      <c r="D265" s="55"/>
      <c r="AM265" s="56"/>
      <c r="AN265" s="91"/>
      <c r="AO265" s="91"/>
    </row>
    <row r="266" spans="3:41">
      <c r="C266" s="92"/>
      <c r="D266" s="55"/>
      <c r="AM266" s="56"/>
      <c r="AN266" s="91"/>
      <c r="AO266" s="91"/>
    </row>
    <row r="267" spans="3:41">
      <c r="C267" s="92"/>
      <c r="D267" s="55"/>
      <c r="AM267" s="56"/>
      <c r="AN267" s="91"/>
      <c r="AO267" s="91"/>
    </row>
    <row r="268" spans="3:41">
      <c r="C268" s="92"/>
      <c r="D268" s="55"/>
      <c r="AM268" s="56"/>
      <c r="AN268" s="91"/>
      <c r="AO268" s="91"/>
    </row>
    <row r="269" spans="3:41">
      <c r="C269" s="92"/>
      <c r="D269" s="55"/>
      <c r="AM269" s="55"/>
      <c r="AN269" s="91"/>
      <c r="AO269" s="91"/>
    </row>
    <row r="270" spans="3:41">
      <c r="C270" s="92"/>
      <c r="D270" s="55"/>
      <c r="AM270" s="55"/>
      <c r="AN270" s="91"/>
      <c r="AO270" s="91"/>
    </row>
    <row r="271" spans="3:41">
      <c r="C271" s="92"/>
      <c r="D271" s="55"/>
      <c r="AM271" s="55"/>
      <c r="AN271" s="91"/>
      <c r="AO271" s="91"/>
    </row>
    <row r="272" spans="3:41">
      <c r="C272" s="92"/>
      <c r="D272" s="55"/>
      <c r="AM272" s="55"/>
      <c r="AN272" s="91"/>
      <c r="AO272" s="91"/>
    </row>
    <row r="273" spans="3:41">
      <c r="C273" s="92"/>
      <c r="D273" s="55"/>
      <c r="AM273" s="55"/>
      <c r="AN273" s="91"/>
      <c r="AO273" s="91"/>
    </row>
    <row r="274" spans="3:41">
      <c r="C274" s="92"/>
      <c r="D274" s="55"/>
      <c r="AM274" s="55"/>
      <c r="AN274" s="91"/>
      <c r="AO274" s="91"/>
    </row>
    <row r="275" spans="3:41">
      <c r="C275" s="92"/>
      <c r="D275" s="55"/>
      <c r="AM275" s="55"/>
      <c r="AN275" s="91"/>
      <c r="AO275" s="91"/>
    </row>
    <row r="276" spans="3:41">
      <c r="C276" s="92"/>
      <c r="D276" s="55"/>
      <c r="AM276" s="55"/>
      <c r="AN276" s="91"/>
      <c r="AO276" s="91"/>
    </row>
    <row r="277" spans="3:41">
      <c r="C277" s="92"/>
      <c r="D277" s="55"/>
      <c r="AM277" s="55"/>
      <c r="AN277" s="91"/>
      <c r="AO277" s="91"/>
    </row>
    <row r="278" spans="3:41">
      <c r="C278" s="92"/>
      <c r="D278" s="55"/>
      <c r="AM278" s="55"/>
      <c r="AN278" s="91"/>
      <c r="AO278" s="91"/>
    </row>
    <row r="279" spans="3:41">
      <c r="C279" s="92"/>
      <c r="D279" s="55"/>
      <c r="AM279" s="55"/>
      <c r="AN279" s="91"/>
      <c r="AO279" s="91"/>
    </row>
    <row r="280" spans="3:41">
      <c r="C280" s="92"/>
      <c r="D280" s="55"/>
      <c r="AM280" s="55"/>
      <c r="AN280" s="91"/>
      <c r="AO280" s="91"/>
    </row>
    <row r="281" spans="3:41">
      <c r="C281" s="91"/>
      <c r="AN281" s="91"/>
      <c r="AO281" s="91"/>
    </row>
    <row r="282" spans="3:41">
      <c r="C282" s="91"/>
      <c r="AN282" s="91"/>
      <c r="AO282" s="91"/>
    </row>
    <row r="283" spans="3:41">
      <c r="C283" s="91"/>
      <c r="AN283" s="91"/>
      <c r="AO283" s="91"/>
    </row>
    <row r="284" spans="3:41">
      <c r="C284" s="91"/>
      <c r="AN284" s="91"/>
      <c r="AO284" s="91"/>
    </row>
    <row r="285" spans="3:41">
      <c r="C285" s="91"/>
      <c r="AN285" s="91"/>
      <c r="AO285" s="91"/>
    </row>
    <row r="286" spans="3:41">
      <c r="C286" s="91"/>
      <c r="AN286" s="91"/>
      <c r="AO286" s="91"/>
    </row>
    <row r="287" spans="3:41">
      <c r="C287" s="91"/>
      <c r="AN287" s="91"/>
      <c r="AO287" s="91"/>
    </row>
    <row r="288" spans="3:41">
      <c r="C288" s="91"/>
      <c r="AN288" s="91"/>
      <c r="AO288" s="91"/>
    </row>
    <row r="289" spans="3:41">
      <c r="C289" s="91"/>
      <c r="AN289" s="91"/>
      <c r="AO289" s="91"/>
    </row>
    <row r="290" spans="3:41">
      <c r="C290" s="91"/>
      <c r="AN290" s="91"/>
      <c r="AO290" s="91"/>
    </row>
    <row r="291" spans="3:41">
      <c r="C291" s="91"/>
      <c r="AN291" s="91"/>
      <c r="AO291" s="91"/>
    </row>
    <row r="292" spans="3:41">
      <c r="C292" s="91"/>
      <c r="AN292" s="91"/>
      <c r="AO292" s="91"/>
    </row>
    <row r="293" spans="3:41">
      <c r="C293" s="91"/>
      <c r="AN293" s="91"/>
      <c r="AO293" s="91"/>
    </row>
    <row r="294" spans="3:41">
      <c r="C294" s="91"/>
      <c r="AN294" s="91"/>
      <c r="AO294" s="91"/>
    </row>
    <row r="295" spans="3:41">
      <c r="C295" s="91"/>
      <c r="AN295" s="91"/>
      <c r="AO295" s="91"/>
    </row>
    <row r="296" spans="3:41">
      <c r="C296" s="91"/>
      <c r="AN296" s="91"/>
      <c r="AO296" s="91"/>
    </row>
    <row r="297" spans="3:41">
      <c r="C297" s="91"/>
      <c r="AN297" s="91"/>
      <c r="AO297" s="91"/>
    </row>
    <row r="298" spans="3:41">
      <c r="C298" s="91"/>
      <c r="AN298" s="91"/>
      <c r="AO298" s="91"/>
    </row>
    <row r="299" spans="3:41">
      <c r="C299" s="91"/>
      <c r="AN299" s="91"/>
      <c r="AO299" s="91"/>
    </row>
    <row r="300" spans="3:41">
      <c r="C300" s="91"/>
      <c r="AN300" s="91"/>
      <c r="AO300" s="91"/>
    </row>
    <row r="301" spans="3:41">
      <c r="C301" s="91"/>
      <c r="AN301" s="91"/>
      <c r="AO301" s="91"/>
    </row>
    <row r="302" spans="3:41">
      <c r="C302" s="91"/>
      <c r="AN302" s="91"/>
      <c r="AO302" s="91"/>
    </row>
    <row r="303" spans="3:41">
      <c r="C303" s="91"/>
      <c r="AN303" s="91"/>
      <c r="AO303" s="91"/>
    </row>
    <row r="304" spans="3:41">
      <c r="C304" s="91"/>
      <c r="AN304" s="91"/>
      <c r="AO304" s="91"/>
    </row>
    <row r="305" spans="3:41">
      <c r="C305" s="91"/>
      <c r="AN305" s="91"/>
      <c r="AO305" s="91"/>
    </row>
    <row r="306" spans="3:41">
      <c r="C306" s="91"/>
      <c r="AN306" s="91"/>
      <c r="AO306" s="91"/>
    </row>
    <row r="307" spans="3:41">
      <c r="C307" s="91"/>
      <c r="AN307" s="91"/>
      <c r="AO307" s="91"/>
    </row>
    <row r="308" spans="3:41">
      <c r="C308" s="91"/>
      <c r="AN308" s="91"/>
      <c r="AO308" s="91"/>
    </row>
    <row r="309" spans="3:41">
      <c r="C309" s="91"/>
      <c r="AN309" s="91"/>
      <c r="AO309" s="91"/>
    </row>
    <row r="310" spans="3:41">
      <c r="C310" s="91"/>
      <c r="AN310" s="91"/>
      <c r="AO310" s="91"/>
    </row>
    <row r="311" spans="3:41">
      <c r="C311" s="91"/>
      <c r="AN311" s="91"/>
      <c r="AO311" s="91"/>
    </row>
    <row r="312" spans="3:41">
      <c r="C312" s="91"/>
      <c r="AN312" s="91"/>
      <c r="AO312" s="91"/>
    </row>
    <row r="313" spans="3:41">
      <c r="C313" s="91"/>
      <c r="AN313" s="91"/>
      <c r="AO313" s="91"/>
    </row>
    <row r="314" spans="3:41">
      <c r="C314" s="91"/>
      <c r="AN314" s="91"/>
      <c r="AO314" s="91"/>
    </row>
    <row r="315" spans="3:41">
      <c r="C315" s="91"/>
      <c r="AN315" s="91"/>
      <c r="AO315" s="91"/>
    </row>
    <row r="316" spans="3:41">
      <c r="C316" s="91"/>
      <c r="AN316" s="91"/>
      <c r="AO316" s="91"/>
    </row>
    <row r="317" spans="3:41">
      <c r="C317" s="91"/>
      <c r="AN317" s="91"/>
      <c r="AO317" s="91"/>
    </row>
    <row r="318" spans="3:41">
      <c r="C318" s="91"/>
      <c r="AN318" s="91"/>
      <c r="AO318" s="91"/>
    </row>
    <row r="319" spans="3:41">
      <c r="C319" s="91"/>
      <c r="AN319" s="91"/>
      <c r="AO319" s="91"/>
    </row>
    <row r="320" spans="3:41">
      <c r="C320" s="91"/>
      <c r="AN320" s="91"/>
      <c r="AO320" s="91"/>
    </row>
    <row r="321" spans="3:41">
      <c r="C321" s="91"/>
      <c r="AN321" s="91"/>
      <c r="AO321" s="91"/>
    </row>
    <row r="322" spans="3:41">
      <c r="C322" s="91"/>
      <c r="AN322" s="91"/>
      <c r="AO322" s="91"/>
    </row>
    <row r="323" spans="3:41">
      <c r="C323" s="91"/>
      <c r="AN323" s="91"/>
      <c r="AO323" s="91"/>
    </row>
    <row r="324" spans="3:41">
      <c r="C324" s="91"/>
      <c r="AN324" s="91"/>
      <c r="AO324" s="91"/>
    </row>
  </sheetData>
  <mergeCells count="1">
    <mergeCell ref="A1:R4"/>
  </mergeCells>
  <pageMargins left="0.7" right="0.7" top="0.75" bottom="0.75" header="0.3" footer="0.3"/>
  <pageSetup paperSize="9" orientation="portrait" horizontalDpi="0" verticalDpi="0"/>
  <ignoredErrors>
    <ignoredError sqref="AN249" 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</dc:creator>
  <cp:lastModifiedBy>Pierluigi Strippoli</cp:lastModifiedBy>
  <dcterms:created xsi:type="dcterms:W3CDTF">2019-05-23T15:52:24Z</dcterms:created>
  <dcterms:modified xsi:type="dcterms:W3CDTF">2021-07-22T14:31:25Z</dcterms:modified>
</cp:coreProperties>
</file>