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delventhal/Dropbox/MSH Lab/Becky Delventhal/Delventhal et al TBI 2021/figure drafts/Supplemental raw data files/"/>
    </mc:Choice>
  </mc:AlternateContent>
  <xr:revisionPtr revIDLastSave="0" documentId="13_ncr:1_{5F245A38-FCDB-7248-B77C-B47ADA836CC3}" xr6:coauthVersionLast="47" xr6:coauthVersionMax="47" xr10:uidLastSave="{00000000-0000-0000-0000-000000000000}"/>
  <bookViews>
    <workbookView xWindow="29540" yWindow="460" windowWidth="27820" windowHeight="27300" activeTab="4" xr2:uid="{B6BEB60D-5ED6-7E4A-BA41-AD20D226EAE5}"/>
  </bookViews>
  <sheets>
    <sheet name="P4D1 heads - Fig.2A" sheetId="1" r:id="rId1"/>
    <sheet name="Ref2P heads - Fig.2B" sheetId="2" r:id="rId2"/>
    <sheet name="P4D1 bodies - Fig.2C" sheetId="3" r:id="rId3"/>
    <sheet name="P4D1 heads (DR) - Fig.4E" sheetId="4" r:id="rId4"/>
    <sheet name="MI dat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2" l="1"/>
  <c r="H4" i="2"/>
  <c r="H5" i="2"/>
  <c r="H6" i="2"/>
  <c r="H7" i="2"/>
  <c r="H8" i="2"/>
  <c r="H9" i="2"/>
  <c r="H10" i="2"/>
  <c r="H11" i="2"/>
  <c r="H12" i="2"/>
  <c r="H13" i="2"/>
  <c r="H2" i="2"/>
  <c r="G2" i="2"/>
  <c r="G3" i="2"/>
  <c r="G4" i="2"/>
  <c r="G5" i="2"/>
  <c r="G6" i="2"/>
  <c r="G7" i="2"/>
  <c r="G8" i="2"/>
  <c r="G9" i="2"/>
  <c r="G10" i="2"/>
  <c r="G11" i="2"/>
  <c r="G12" i="2"/>
  <c r="G13" i="2"/>
  <c r="H27" i="2"/>
  <c r="H28" i="2"/>
  <c r="H29" i="2"/>
  <c r="H30" i="2"/>
  <c r="H31" i="2"/>
  <c r="H32" i="2"/>
  <c r="H33" i="2"/>
  <c r="H34" i="2"/>
  <c r="H35" i="2"/>
  <c r="H36" i="2"/>
  <c r="H37" i="2"/>
  <c r="H26" i="2"/>
  <c r="G26" i="2"/>
  <c r="G27" i="2"/>
  <c r="G28" i="2"/>
  <c r="G29" i="2"/>
  <c r="G30" i="2"/>
  <c r="G31" i="2"/>
  <c r="G32" i="2"/>
  <c r="G33" i="2"/>
  <c r="G34" i="2"/>
  <c r="G35" i="2"/>
  <c r="G36" i="2"/>
  <c r="G37" i="2"/>
  <c r="H27" i="1"/>
  <c r="H28" i="1"/>
  <c r="H29" i="1"/>
  <c r="H30" i="1"/>
  <c r="H31" i="1"/>
  <c r="H32" i="1"/>
  <c r="H33" i="1"/>
  <c r="H34" i="1"/>
  <c r="H35" i="1"/>
  <c r="H36" i="1"/>
  <c r="H37" i="1"/>
  <c r="H26" i="1"/>
  <c r="G26" i="1"/>
  <c r="G27" i="1"/>
  <c r="G28" i="1"/>
  <c r="G29" i="1"/>
  <c r="G30" i="1"/>
  <c r="G31" i="1"/>
  <c r="G32" i="1"/>
  <c r="G33" i="1"/>
  <c r="G34" i="1"/>
  <c r="G35" i="1"/>
  <c r="G36" i="1"/>
  <c r="G37" i="1"/>
  <c r="H15" i="2"/>
  <c r="H16" i="2"/>
  <c r="H17" i="2"/>
  <c r="H18" i="2"/>
  <c r="H19" i="2"/>
  <c r="H20" i="2"/>
  <c r="H21" i="2"/>
  <c r="H22" i="2"/>
  <c r="H23" i="2"/>
  <c r="H24" i="2"/>
  <c r="H25" i="2"/>
  <c r="H14" i="2"/>
  <c r="G15" i="2"/>
  <c r="G16" i="2"/>
  <c r="G17" i="2"/>
  <c r="G18" i="2"/>
  <c r="G19" i="2"/>
  <c r="G20" i="2"/>
  <c r="G21" i="2"/>
  <c r="G22" i="2"/>
  <c r="G23" i="2"/>
  <c r="G24" i="2"/>
  <c r="G25" i="2"/>
  <c r="G14" i="2"/>
  <c r="H15" i="1"/>
  <c r="H16" i="1"/>
  <c r="H17" i="1"/>
  <c r="H18" i="1"/>
  <c r="H19" i="1"/>
  <c r="H20" i="1"/>
  <c r="H21" i="1"/>
  <c r="H22" i="1"/>
  <c r="H23" i="1"/>
  <c r="H24" i="1"/>
  <c r="H25" i="1"/>
  <c r="H14" i="1"/>
  <c r="G14" i="1"/>
  <c r="G15" i="1"/>
  <c r="G16" i="1"/>
  <c r="G17" i="1"/>
  <c r="G18" i="1"/>
  <c r="G19" i="1"/>
  <c r="G20" i="1"/>
  <c r="G21" i="1"/>
  <c r="G22" i="1"/>
  <c r="G23" i="1"/>
  <c r="G24" i="1"/>
  <c r="G25" i="1"/>
  <c r="H3" i="1"/>
  <c r="H4" i="1"/>
  <c r="H5" i="1"/>
  <c r="H6" i="1"/>
  <c r="H7" i="1"/>
  <c r="H8" i="1"/>
  <c r="H9" i="1"/>
  <c r="H10" i="1"/>
  <c r="H11" i="1"/>
  <c r="H12" i="1"/>
  <c r="H13" i="1"/>
  <c r="H2" i="1"/>
  <c r="G3" i="1"/>
  <c r="G4" i="1"/>
  <c r="G5" i="1"/>
  <c r="G6" i="1"/>
  <c r="G7" i="1"/>
  <c r="G8" i="1"/>
  <c r="G9" i="1"/>
  <c r="G10" i="1"/>
  <c r="G11" i="1"/>
  <c r="G12" i="1"/>
  <c r="G13" i="1"/>
  <c r="G2" i="1"/>
  <c r="I15" i="4" l="1"/>
  <c r="I16" i="4"/>
  <c r="I17" i="4"/>
  <c r="I18" i="4"/>
  <c r="I19" i="4"/>
  <c r="I20" i="4"/>
  <c r="I21" i="4"/>
  <c r="I22" i="4"/>
  <c r="I23" i="4"/>
  <c r="I24" i="4"/>
  <c r="I25" i="4"/>
  <c r="I14" i="4"/>
  <c r="H14" i="4"/>
  <c r="H15" i="4"/>
  <c r="H16" i="4"/>
  <c r="H17" i="4"/>
  <c r="H18" i="4"/>
  <c r="H19" i="4"/>
  <c r="H20" i="4"/>
  <c r="H21" i="4"/>
  <c r="H22" i="4"/>
  <c r="H23" i="4"/>
  <c r="H24" i="4"/>
  <c r="H25" i="4"/>
  <c r="I3" i="4"/>
  <c r="I4" i="4"/>
  <c r="I5" i="4"/>
  <c r="I6" i="4"/>
  <c r="I7" i="4"/>
  <c r="I8" i="4"/>
  <c r="I9" i="4"/>
  <c r="I10" i="4"/>
  <c r="I11" i="4"/>
  <c r="I12" i="4"/>
  <c r="I13" i="4"/>
  <c r="I2" i="4"/>
  <c r="H3" i="4"/>
  <c r="H4" i="4"/>
  <c r="H5" i="4"/>
  <c r="H6" i="4"/>
  <c r="H7" i="4"/>
  <c r="H8" i="4"/>
  <c r="H9" i="4"/>
  <c r="H10" i="4"/>
  <c r="H11" i="4"/>
  <c r="H12" i="4"/>
  <c r="H13" i="4"/>
  <c r="H2" i="4"/>
  <c r="H27" i="3"/>
  <c r="H28" i="3"/>
  <c r="H29" i="3"/>
  <c r="H30" i="3"/>
  <c r="H31" i="3"/>
  <c r="H32" i="3"/>
  <c r="H33" i="3"/>
  <c r="H34" i="3"/>
  <c r="H35" i="3"/>
  <c r="H36" i="3"/>
  <c r="H37" i="3"/>
  <c r="H26" i="3"/>
  <c r="G26" i="3"/>
  <c r="G27" i="3"/>
  <c r="G28" i="3"/>
  <c r="G29" i="3"/>
  <c r="G30" i="3"/>
  <c r="G31" i="3"/>
  <c r="G32" i="3"/>
  <c r="G33" i="3"/>
  <c r="G34" i="3"/>
  <c r="G35" i="3"/>
  <c r="G36" i="3"/>
  <c r="G37" i="3"/>
  <c r="H16" i="3"/>
  <c r="H22" i="3"/>
  <c r="H24" i="3"/>
  <c r="H14" i="3"/>
  <c r="G14" i="3"/>
  <c r="G15" i="3"/>
  <c r="H15" i="3" s="1"/>
  <c r="G16" i="3"/>
  <c r="G17" i="3"/>
  <c r="H17" i="3" s="1"/>
  <c r="G18" i="3"/>
  <c r="H18" i="3" s="1"/>
  <c r="G19" i="3"/>
  <c r="H19" i="3" s="1"/>
  <c r="G20" i="3"/>
  <c r="H20" i="3" s="1"/>
  <c r="G21" i="3"/>
  <c r="H21" i="3" s="1"/>
  <c r="G22" i="3"/>
  <c r="G23" i="3"/>
  <c r="H23" i="3" s="1"/>
  <c r="G24" i="3"/>
  <c r="G25" i="3"/>
  <c r="H25" i="3" s="1"/>
  <c r="H3" i="3"/>
  <c r="H4" i="3"/>
  <c r="H11" i="3"/>
  <c r="H12" i="3"/>
  <c r="H2" i="3"/>
  <c r="G3" i="3"/>
  <c r="G4" i="3"/>
  <c r="G5" i="3"/>
  <c r="H5" i="3" s="1"/>
  <c r="G6" i="3"/>
  <c r="H6" i="3" s="1"/>
  <c r="G7" i="3"/>
  <c r="H7" i="3" s="1"/>
  <c r="G8" i="3"/>
  <c r="H8" i="3" s="1"/>
  <c r="G9" i="3"/>
  <c r="H9" i="3" s="1"/>
  <c r="G10" i="3"/>
  <c r="H10" i="3" s="1"/>
  <c r="G11" i="3"/>
  <c r="G12" i="3"/>
  <c r="G13" i="3"/>
  <c r="H13" i="3" s="1"/>
  <c r="G2" i="3"/>
</calcChain>
</file>

<file path=xl/sharedStrings.xml><?xml version="1.0" encoding="utf-8"?>
<sst xmlns="http://schemas.openxmlformats.org/spreadsheetml/2006/main" count="748" uniqueCount="130">
  <si>
    <t>Timepoint post-TBI (categorical)</t>
  </si>
  <si>
    <t>Injury condition</t>
  </si>
  <si>
    <t>48hr</t>
  </si>
  <si>
    <t>NH</t>
  </si>
  <si>
    <t>Protein sample</t>
  </si>
  <si>
    <t>Ponceau (background subtracted)</t>
  </si>
  <si>
    <t>Band of interest (background subtracted)</t>
  </si>
  <si>
    <t xml:space="preserve">Band of interest/Ponceau </t>
  </si>
  <si>
    <t>Band of interest/Ponceau/Reference</t>
  </si>
  <si>
    <t>TBI</t>
  </si>
  <si>
    <t>2wk</t>
  </si>
  <si>
    <t>4wk</t>
  </si>
  <si>
    <t>Western blot (date &amp; #)</t>
  </si>
  <si>
    <t>TBI H1 48hr A</t>
  </si>
  <si>
    <t>TBI H2 48hr A</t>
  </si>
  <si>
    <t>TBI H3 48hr A</t>
  </si>
  <si>
    <t>TBI H4 48hr A</t>
  </si>
  <si>
    <t>TBI H5 48hr A</t>
  </si>
  <si>
    <t>TBI H6 48hr A</t>
  </si>
  <si>
    <t>TBI B1 48hr A</t>
  </si>
  <si>
    <t>TBI B2 48hr A</t>
  </si>
  <si>
    <t>TBI B3 48hr A</t>
  </si>
  <si>
    <t>TBI B4 48hr A</t>
  </si>
  <si>
    <t>TBI B5 48hr A</t>
  </si>
  <si>
    <t>TBI B6 48hr A</t>
  </si>
  <si>
    <t>10/31/2020 #1</t>
  </si>
  <si>
    <t>10/31/2020 #2</t>
  </si>
  <si>
    <t>10/31/2020 #3</t>
  </si>
  <si>
    <t>NH H1 48hr A</t>
  </si>
  <si>
    <t>NH H2 48hr A</t>
  </si>
  <si>
    <t>NH H3 48hr A</t>
  </si>
  <si>
    <t>NH H4 48hr A</t>
  </si>
  <si>
    <t>NH H5 48hr A</t>
  </si>
  <si>
    <t>NH H6 48hr A</t>
  </si>
  <si>
    <t>NH B1 48hr A</t>
  </si>
  <si>
    <t>NH B2 48hr A</t>
  </si>
  <si>
    <t>NH B3 48hr A</t>
  </si>
  <si>
    <t>NH B4 48hr A</t>
  </si>
  <si>
    <t>NH B5 48hr A</t>
  </si>
  <si>
    <t>NH B6 48hr A</t>
  </si>
  <si>
    <t>TBI H1 2wk A</t>
  </si>
  <si>
    <t>TBI H2 2wk A</t>
  </si>
  <si>
    <t>TBI H3 2wk A</t>
  </si>
  <si>
    <t>TBI H4 2wk A</t>
  </si>
  <si>
    <t>TBI H5 2wk A</t>
  </si>
  <si>
    <t>TBI H6 2wk A</t>
  </si>
  <si>
    <t>NH H1 2wk A</t>
  </si>
  <si>
    <t>NH H2 2wk A</t>
  </si>
  <si>
    <t>NH H3 2wk A</t>
  </si>
  <si>
    <t>NH H4 2wk A</t>
  </si>
  <si>
    <t>NH H5 2wk A</t>
  </si>
  <si>
    <t>NH H6 2wk A</t>
  </si>
  <si>
    <t>NH B1 2wk A</t>
  </si>
  <si>
    <t>NH B2 2wk A</t>
  </si>
  <si>
    <t>NH B3 2wk A</t>
  </si>
  <si>
    <t>NH B4 2wk A</t>
  </si>
  <si>
    <t>NH B5 2wk A</t>
  </si>
  <si>
    <t>NH B6 2wk A</t>
  </si>
  <si>
    <t>TBI B1 2wk A</t>
  </si>
  <si>
    <t>TBI B2 2wk A</t>
  </si>
  <si>
    <t>TBI B3 2wk A</t>
  </si>
  <si>
    <t>TBI B4 2wk A</t>
  </si>
  <si>
    <t>TBI B5 2wk A</t>
  </si>
  <si>
    <t>TBI B6 2wk A</t>
  </si>
  <si>
    <t>TBI H1 4wk A</t>
  </si>
  <si>
    <t>TBI H2 4wk A</t>
  </si>
  <si>
    <t>TBI H3 4wk A</t>
  </si>
  <si>
    <t>TBI H4 4wk A</t>
  </si>
  <si>
    <t>TBI H5 4wk A</t>
  </si>
  <si>
    <t>TBI H6 4wk A</t>
  </si>
  <si>
    <t>NH H1 4wk A</t>
  </si>
  <si>
    <t>NH H2 4wk A</t>
  </si>
  <si>
    <t>NH H3 4wk A</t>
  </si>
  <si>
    <t>NH H4 4wk A</t>
  </si>
  <si>
    <t>NH H5 4wk A</t>
  </si>
  <si>
    <t>NH H6 4wk A</t>
  </si>
  <si>
    <t>Food condition</t>
  </si>
  <si>
    <t>6%YE</t>
  </si>
  <si>
    <t>1%YE</t>
  </si>
  <si>
    <t>NH B1 4wk A</t>
  </si>
  <si>
    <t>NH B2 4wk A</t>
  </si>
  <si>
    <t>NH B3 4wk A</t>
  </si>
  <si>
    <t>NH B4 4wk A</t>
  </si>
  <si>
    <t>NH B5 4wk A</t>
  </si>
  <si>
    <t>NH B6 4wk A</t>
  </si>
  <si>
    <t>TBI B1 4wk A</t>
  </si>
  <si>
    <t>TBI B2 4wk A</t>
  </si>
  <si>
    <t>TBI B3 4wk A</t>
  </si>
  <si>
    <t>TBI B4 4wk A</t>
  </si>
  <si>
    <t>TBI B5 4wk A</t>
  </si>
  <si>
    <t>TBI B6 4wk A</t>
  </si>
  <si>
    <t>6% NH 4wk H1</t>
  </si>
  <si>
    <t>6% NH 4wk H2</t>
  </si>
  <si>
    <t>6% NH 4wk H3</t>
  </si>
  <si>
    <t>6% NH 4wk H5</t>
  </si>
  <si>
    <t>6% NH 4wk H6</t>
  </si>
  <si>
    <t>6% TBI 4wk H1</t>
  </si>
  <si>
    <t>6% TBI 4wk H2</t>
  </si>
  <si>
    <t>6% TBI 4wk H3</t>
  </si>
  <si>
    <t>6% TBI 4wk H4</t>
  </si>
  <si>
    <t>6% TBI 4wk H5</t>
  </si>
  <si>
    <t>6% TBI 4wk H6</t>
  </si>
  <si>
    <t>6% NH 4wk H4</t>
  </si>
  <si>
    <t>11/28/2020 #2</t>
  </si>
  <si>
    <t>11/28/2020 #1</t>
  </si>
  <si>
    <t>1% NH 4wk H1</t>
  </si>
  <si>
    <t>1% NH 4wk H2</t>
  </si>
  <si>
    <t>1% NH 4wk H3</t>
  </si>
  <si>
    <t>1% NH 4wk H4</t>
  </si>
  <si>
    <t>1% NH 4wk H5</t>
  </si>
  <si>
    <t>1% NH 4wk H6</t>
  </si>
  <si>
    <t>1% TBI 4wk H1</t>
  </si>
  <si>
    <t>1% TBI 4wk H2</t>
  </si>
  <si>
    <t>1% TBI 4wk H3</t>
  </si>
  <si>
    <t>1% TBI 4wk H4</t>
  </si>
  <si>
    <t>1% TBI 4wk H6</t>
  </si>
  <si>
    <t>1% TBI 4wk H5</t>
  </si>
  <si>
    <t>6/24/2020 #1</t>
  </si>
  <si>
    <t>6/24/2020 #2</t>
  </si>
  <si>
    <t>2/28/2020 #1</t>
  </si>
  <si>
    <t>11/21/2020 #3</t>
  </si>
  <si>
    <t>Timepoint</t>
  </si>
  <si>
    <t>Food</t>
  </si>
  <si>
    <t>Archon glucose</t>
  </si>
  <si>
    <t xml:space="preserve">MI </t>
  </si>
  <si>
    <t>june 2019</t>
  </si>
  <si>
    <t>oct 2019</t>
  </si>
  <si>
    <t>Month-Year of HIT</t>
  </si>
  <si>
    <t>feb 2020</t>
  </si>
  <si>
    <t>mar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</si>
</sst>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4" fontId="0" fillId="0" borderId="0" xfId="0" applyNumberFormat="1"/>
    <xf numFmtId="164" fontId="0" fillId="0" borderId="0" xfId="0" applyNumberFormat="1" applyFill="1"/>
    <xf numFmtId="10" fontId="0" fillId="0" borderId="0" xfId="1" applyNumberFormat="1" applyFont="1"/>
    <xf numFmtId="10" fontId="0" fillId="0" borderId="0" xfId="0" applyNumberFormat="1"/>
    <xf numFmtId="17" fontId="0" fillId="0" borderId="0" xfId="1" quotePrefix="1" applyNumberFormat="1" applyFont="1"/>
    <xf numFmtId="10" fontId="0" fillId="0" borderId="0" xfId="1" quotePrefix="1" applyNumberFormat="1" applyFont="1"/>
    <xf numFmtId="0" fontId="0" fillId="0" borderId="0" xfId="0" quotePrefix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FD538-7419-CF4B-8424-5155EED73154}">
  <dimension ref="A1:H37"/>
  <sheetViews>
    <sheetView workbookViewId="0">
      <selection activeCell="C26" sqref="C26:E37"/>
    </sheetView>
  </sheetViews>
  <sheetFormatPr baseColWidth="10" defaultRowHeight="16" x14ac:dyDescent="0.2"/>
  <cols>
    <col min="1" max="1" width="15" customWidth="1"/>
    <col min="4" max="4" width="13.5" customWidth="1"/>
    <col min="5" max="6" width="14.6640625" customWidth="1"/>
    <col min="7" max="8" width="16.1640625" customWidth="1"/>
  </cols>
  <sheetData>
    <row r="1" spans="1:8" ht="51" x14ac:dyDescent="0.2">
      <c r="A1" s="1" t="s">
        <v>0</v>
      </c>
      <c r="B1" s="1" t="s">
        <v>1</v>
      </c>
      <c r="C1" s="2" t="s">
        <v>4</v>
      </c>
      <c r="D1" s="2" t="s">
        <v>12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ht="17" x14ac:dyDescent="0.2">
      <c r="A2" t="s">
        <v>2</v>
      </c>
      <c r="B2" t="s">
        <v>3</v>
      </c>
      <c r="C2" s="3" t="s">
        <v>28</v>
      </c>
      <c r="D2" s="2" t="s">
        <v>117</v>
      </c>
      <c r="E2" s="5">
        <v>2860.2797939999946</v>
      </c>
      <c r="F2" s="5">
        <v>12313.728505999999</v>
      </c>
      <c r="G2" s="5">
        <f>F2/E2</f>
        <v>4.3050783115101163</v>
      </c>
      <c r="H2" s="5">
        <f>G2/7.78109645</f>
        <v>0.55327399411815759</v>
      </c>
    </row>
    <row r="3" spans="1:8" ht="17" x14ac:dyDescent="0.2">
      <c r="A3" t="s">
        <v>2</v>
      </c>
      <c r="B3" t="s">
        <v>3</v>
      </c>
      <c r="C3" s="3" t="s">
        <v>29</v>
      </c>
      <c r="D3" s="2" t="s">
        <v>117</v>
      </c>
      <c r="E3" s="5">
        <v>3380.4357939999973</v>
      </c>
      <c r="F3" s="5">
        <v>12767.769506000001</v>
      </c>
      <c r="G3" s="5">
        <f t="shared" ref="G3:G37" si="0">F3/E3</f>
        <v>3.7769596241590415</v>
      </c>
      <c r="H3" s="5">
        <f t="shared" ref="H3:H13" si="1">G3/7.78109645</f>
        <v>0.48540198009742463</v>
      </c>
    </row>
    <row r="4" spans="1:8" ht="17" x14ac:dyDescent="0.2">
      <c r="A4" t="s">
        <v>2</v>
      </c>
      <c r="B4" t="s">
        <v>3</v>
      </c>
      <c r="C4" s="4" t="s">
        <v>30</v>
      </c>
      <c r="D4" s="2" t="s">
        <v>117</v>
      </c>
      <c r="E4" s="5">
        <v>3163.8507939999981</v>
      </c>
      <c r="F4" s="5">
        <v>11528.318882</v>
      </c>
      <c r="G4" s="5">
        <f t="shared" si="0"/>
        <v>3.6437618688790816</v>
      </c>
      <c r="H4" s="5">
        <f t="shared" si="1"/>
        <v>0.46828385848874571</v>
      </c>
    </row>
    <row r="5" spans="1:8" ht="17" x14ac:dyDescent="0.2">
      <c r="A5" t="s">
        <v>2</v>
      </c>
      <c r="B5" t="s">
        <v>3</v>
      </c>
      <c r="C5" s="4" t="s">
        <v>31</v>
      </c>
      <c r="D5" s="2" t="s">
        <v>117</v>
      </c>
      <c r="E5" s="5">
        <v>3016.7887940000001</v>
      </c>
      <c r="F5" s="5">
        <v>10292.112704000001</v>
      </c>
      <c r="G5" s="5">
        <f t="shared" si="0"/>
        <v>3.4116119512475227</v>
      </c>
      <c r="H5" s="5">
        <f t="shared" si="1"/>
        <v>0.43844874217534252</v>
      </c>
    </row>
    <row r="6" spans="1:8" ht="17" x14ac:dyDescent="0.2">
      <c r="A6" t="s">
        <v>2</v>
      </c>
      <c r="B6" t="s">
        <v>3</v>
      </c>
      <c r="C6" s="3" t="s">
        <v>32</v>
      </c>
      <c r="D6" s="2" t="s">
        <v>117</v>
      </c>
      <c r="E6" s="5">
        <v>2913.3477939999939</v>
      </c>
      <c r="F6" s="5">
        <v>13346.561109999999</v>
      </c>
      <c r="G6" s="5">
        <f t="shared" si="0"/>
        <v>4.5811767264749808</v>
      </c>
      <c r="H6" s="5">
        <f t="shared" si="1"/>
        <v>0.58875722154491239</v>
      </c>
    </row>
    <row r="7" spans="1:8" ht="17" x14ac:dyDescent="0.2">
      <c r="A7" t="s">
        <v>2</v>
      </c>
      <c r="B7" t="s">
        <v>3</v>
      </c>
      <c r="C7" s="3" t="s">
        <v>33</v>
      </c>
      <c r="D7" s="2" t="s">
        <v>117</v>
      </c>
      <c r="E7" s="5">
        <v>3385.9222779999982</v>
      </c>
      <c r="F7" s="5">
        <v>12769.552704</v>
      </c>
      <c r="G7" s="5">
        <f t="shared" si="0"/>
        <v>3.7713661612878897</v>
      </c>
      <c r="H7" s="5">
        <f t="shared" si="1"/>
        <v>0.4846831273101479</v>
      </c>
    </row>
    <row r="8" spans="1:8" ht="17" x14ac:dyDescent="0.2">
      <c r="A8" t="s">
        <v>2</v>
      </c>
      <c r="B8" t="s">
        <v>9</v>
      </c>
      <c r="C8" s="3" t="s">
        <v>13</v>
      </c>
      <c r="D8" s="2" t="s">
        <v>117</v>
      </c>
      <c r="E8" s="5">
        <v>2835.1807939999999</v>
      </c>
      <c r="F8" s="5">
        <v>13309.742318000001</v>
      </c>
      <c r="G8" s="5">
        <f t="shared" si="0"/>
        <v>4.6944950904601823</v>
      </c>
      <c r="H8" s="5">
        <f t="shared" si="1"/>
        <v>0.60332051152767585</v>
      </c>
    </row>
    <row r="9" spans="1:8" ht="17" x14ac:dyDescent="0.2">
      <c r="A9" t="s">
        <v>2</v>
      </c>
      <c r="B9" t="s">
        <v>9</v>
      </c>
      <c r="C9" s="3" t="s">
        <v>14</v>
      </c>
      <c r="D9" s="2" t="s">
        <v>117</v>
      </c>
      <c r="E9" s="5">
        <v>3524.4047939999946</v>
      </c>
      <c r="F9" s="5">
        <v>16309.379505999999</v>
      </c>
      <c r="G9" s="5">
        <f t="shared" si="0"/>
        <v>4.6275557035234316</v>
      </c>
      <c r="H9" s="5">
        <f t="shared" si="1"/>
        <v>0.59471768962887384</v>
      </c>
    </row>
    <row r="10" spans="1:8" ht="17" x14ac:dyDescent="0.2">
      <c r="A10" t="s">
        <v>2</v>
      </c>
      <c r="B10" t="s">
        <v>9</v>
      </c>
      <c r="C10" s="3" t="s">
        <v>15</v>
      </c>
      <c r="D10" s="2" t="s">
        <v>117</v>
      </c>
      <c r="E10" s="5">
        <v>2957.8537939999951</v>
      </c>
      <c r="F10" s="5">
        <v>11393.739506</v>
      </c>
      <c r="G10" s="5">
        <f t="shared" si="0"/>
        <v>3.852029308923989</v>
      </c>
      <c r="H10" s="5">
        <f t="shared" si="1"/>
        <v>0.495049680167374</v>
      </c>
    </row>
    <row r="11" spans="1:8" ht="17" x14ac:dyDescent="0.2">
      <c r="A11" t="s">
        <v>2</v>
      </c>
      <c r="B11" t="s">
        <v>9</v>
      </c>
      <c r="C11" s="4" t="s">
        <v>16</v>
      </c>
      <c r="D11" s="2" t="s">
        <v>117</v>
      </c>
      <c r="E11" s="5">
        <v>3248.8987939999934</v>
      </c>
      <c r="F11" s="5">
        <v>13088.283704000001</v>
      </c>
      <c r="G11" s="5">
        <f t="shared" si="0"/>
        <v>4.0285292137050259</v>
      </c>
      <c r="H11" s="5">
        <f t="shared" si="1"/>
        <v>0.51773284646857531</v>
      </c>
    </row>
    <row r="12" spans="1:8" ht="17" x14ac:dyDescent="0.2">
      <c r="A12" t="s">
        <v>2</v>
      </c>
      <c r="B12" t="s">
        <v>9</v>
      </c>
      <c r="C12" s="3" t="s">
        <v>17</v>
      </c>
      <c r="D12" s="2" t="s">
        <v>117</v>
      </c>
      <c r="E12" s="5">
        <v>2944.8397939999995</v>
      </c>
      <c r="F12" s="5">
        <v>14055.568308</v>
      </c>
      <c r="G12" s="5">
        <f t="shared" si="0"/>
        <v>4.7729483745220005</v>
      </c>
      <c r="H12" s="5">
        <f t="shared" si="1"/>
        <v>0.61340306024891911</v>
      </c>
    </row>
    <row r="13" spans="1:8" ht="17" x14ac:dyDescent="0.2">
      <c r="A13" t="s">
        <v>2</v>
      </c>
      <c r="B13" t="s">
        <v>9</v>
      </c>
      <c r="C13" s="3" t="s">
        <v>18</v>
      </c>
      <c r="D13" s="2" t="s">
        <v>117</v>
      </c>
      <c r="E13" s="5">
        <v>3371.0197939999998</v>
      </c>
      <c r="F13" s="5">
        <v>15889.05711</v>
      </c>
      <c r="G13" s="5">
        <f t="shared" si="0"/>
        <v>4.7134274139477217</v>
      </c>
      <c r="H13" s="5">
        <f t="shared" si="1"/>
        <v>0.60575362922634401</v>
      </c>
    </row>
    <row r="14" spans="1:8" ht="17" x14ac:dyDescent="0.2">
      <c r="A14" t="s">
        <v>10</v>
      </c>
      <c r="B14" t="s">
        <v>3</v>
      </c>
      <c r="C14" s="3" t="s">
        <v>46</v>
      </c>
      <c r="D14" s="2" t="s">
        <v>118</v>
      </c>
      <c r="E14" s="5">
        <v>2477.2844560000012</v>
      </c>
      <c r="F14" s="5">
        <v>25169.921739999998</v>
      </c>
      <c r="G14" s="5">
        <f t="shared" si="0"/>
        <v>10.160287277078037</v>
      </c>
      <c r="H14" s="5">
        <f>G14/11.1424212</f>
        <v>0.91185632769635727</v>
      </c>
    </row>
    <row r="15" spans="1:8" ht="17" x14ac:dyDescent="0.2">
      <c r="A15" t="s">
        <v>10</v>
      </c>
      <c r="B15" t="s">
        <v>3</v>
      </c>
      <c r="C15" s="3" t="s">
        <v>47</v>
      </c>
      <c r="D15" s="2" t="s">
        <v>118</v>
      </c>
      <c r="E15" s="5">
        <v>2411.4464559999979</v>
      </c>
      <c r="F15" s="5">
        <v>20566.671839999999</v>
      </c>
      <c r="G15" s="5">
        <f t="shared" si="0"/>
        <v>8.5287698546353372</v>
      </c>
      <c r="H15" s="5">
        <f t="shared" ref="H15:H25" si="2">G15/11.1424212</f>
        <v>0.76543236892133804</v>
      </c>
    </row>
    <row r="16" spans="1:8" ht="17" x14ac:dyDescent="0.2">
      <c r="A16" t="s">
        <v>10</v>
      </c>
      <c r="B16" t="s">
        <v>3</v>
      </c>
      <c r="C16" s="4" t="s">
        <v>48</v>
      </c>
      <c r="D16" s="2" t="s">
        <v>118</v>
      </c>
      <c r="E16" s="5">
        <v>2364.2802239999946</v>
      </c>
      <c r="F16" s="5">
        <v>19699.87384</v>
      </c>
      <c r="G16" s="5">
        <f t="shared" si="0"/>
        <v>8.3322922723055548</v>
      </c>
      <c r="H16" s="5">
        <f t="shared" si="2"/>
        <v>0.74779907551022706</v>
      </c>
    </row>
    <row r="17" spans="1:8" ht="17" x14ac:dyDescent="0.2">
      <c r="A17" t="s">
        <v>10</v>
      </c>
      <c r="B17" t="s">
        <v>3</v>
      </c>
      <c r="C17" s="4" t="s">
        <v>49</v>
      </c>
      <c r="D17" s="2" t="s">
        <v>118</v>
      </c>
      <c r="E17" s="5">
        <v>2885.1582239999989</v>
      </c>
      <c r="F17" s="5">
        <v>18719.501899999999</v>
      </c>
      <c r="G17" s="5">
        <f t="shared" si="0"/>
        <v>6.4882063466339748</v>
      </c>
      <c r="H17" s="5">
        <f t="shared" si="2"/>
        <v>0.58229770982216822</v>
      </c>
    </row>
    <row r="18" spans="1:8" ht="17" x14ac:dyDescent="0.2">
      <c r="A18" t="s">
        <v>10</v>
      </c>
      <c r="B18" t="s">
        <v>3</v>
      </c>
      <c r="C18" s="3" t="s">
        <v>50</v>
      </c>
      <c r="D18" s="2" t="s">
        <v>118</v>
      </c>
      <c r="E18" s="5">
        <v>3154.5246879999977</v>
      </c>
      <c r="F18" s="5">
        <v>21926.911479999999</v>
      </c>
      <c r="G18" s="5">
        <f t="shared" si="0"/>
        <v>6.9509398875245116</v>
      </c>
      <c r="H18" s="5">
        <f t="shared" si="2"/>
        <v>0.62382670361846593</v>
      </c>
    </row>
    <row r="19" spans="1:8" ht="17" x14ac:dyDescent="0.2">
      <c r="A19" t="s">
        <v>10</v>
      </c>
      <c r="B19" t="s">
        <v>3</v>
      </c>
      <c r="C19" s="3" t="s">
        <v>51</v>
      </c>
      <c r="D19" s="2" t="s">
        <v>118</v>
      </c>
      <c r="E19" s="5">
        <v>3840.3406879999966</v>
      </c>
      <c r="F19" s="5">
        <v>17953.510060000001</v>
      </c>
      <c r="G19" s="5">
        <f t="shared" si="0"/>
        <v>4.6749784768053937</v>
      </c>
      <c r="H19" s="5">
        <f t="shared" si="2"/>
        <v>0.419565765186241</v>
      </c>
    </row>
    <row r="20" spans="1:8" ht="17" x14ac:dyDescent="0.2">
      <c r="A20" t="s">
        <v>10</v>
      </c>
      <c r="B20" t="s">
        <v>9</v>
      </c>
      <c r="C20" s="3" t="s">
        <v>40</v>
      </c>
      <c r="D20" s="2" t="s">
        <v>118</v>
      </c>
      <c r="E20" s="5">
        <v>2064.2128399999929</v>
      </c>
      <c r="F20" s="5">
        <v>18607.322319999999</v>
      </c>
      <c r="G20" s="5">
        <f t="shared" si="0"/>
        <v>9.0142459921914178</v>
      </c>
      <c r="H20" s="5">
        <f t="shared" si="2"/>
        <v>0.809002444835905</v>
      </c>
    </row>
    <row r="21" spans="1:8" ht="17" x14ac:dyDescent="0.2">
      <c r="A21" t="s">
        <v>10</v>
      </c>
      <c r="B21" t="s">
        <v>9</v>
      </c>
      <c r="C21" s="3" t="s">
        <v>41</v>
      </c>
      <c r="D21" s="2" t="s">
        <v>118</v>
      </c>
      <c r="E21" s="5">
        <v>2569.0534559999942</v>
      </c>
      <c r="F21" s="5">
        <v>24897.92484</v>
      </c>
      <c r="G21" s="5">
        <f t="shared" si="0"/>
        <v>9.6914779183948809</v>
      </c>
      <c r="H21" s="5">
        <f t="shared" si="2"/>
        <v>0.86978204686741523</v>
      </c>
    </row>
    <row r="22" spans="1:8" ht="17" x14ac:dyDescent="0.2">
      <c r="A22" t="s">
        <v>10</v>
      </c>
      <c r="B22" t="s">
        <v>9</v>
      </c>
      <c r="C22" s="3" t="s">
        <v>42</v>
      </c>
      <c r="D22" s="2" t="s">
        <v>118</v>
      </c>
      <c r="E22" s="5">
        <v>2317.6342240000013</v>
      </c>
      <c r="F22" s="5">
        <v>21462.279640000001</v>
      </c>
      <c r="G22" s="5">
        <f t="shared" si="0"/>
        <v>9.2604257469749847</v>
      </c>
      <c r="H22" s="5">
        <f t="shared" si="2"/>
        <v>0.83109636413448318</v>
      </c>
    </row>
    <row r="23" spans="1:8" ht="17" x14ac:dyDescent="0.2">
      <c r="A23" t="s">
        <v>10</v>
      </c>
      <c r="B23" t="s">
        <v>9</v>
      </c>
      <c r="C23" s="4" t="s">
        <v>43</v>
      </c>
      <c r="D23" s="2" t="s">
        <v>118</v>
      </c>
      <c r="E23" s="5">
        <v>2691.5762239999967</v>
      </c>
      <c r="F23" s="5">
        <v>19520.248900000002</v>
      </c>
      <c r="G23" s="5">
        <f t="shared" si="0"/>
        <v>7.2523485405851265</v>
      </c>
      <c r="H23" s="5">
        <f t="shared" si="2"/>
        <v>0.65087725642476402</v>
      </c>
    </row>
    <row r="24" spans="1:8" ht="17" x14ac:dyDescent="0.2">
      <c r="A24" t="s">
        <v>10</v>
      </c>
      <c r="B24" t="s">
        <v>9</v>
      </c>
      <c r="C24" s="3" t="s">
        <v>44</v>
      </c>
      <c r="D24" s="2" t="s">
        <v>118</v>
      </c>
      <c r="E24" s="5">
        <v>3029.381223999997</v>
      </c>
      <c r="F24" s="5">
        <v>25280.6109</v>
      </c>
      <c r="G24" s="5">
        <f t="shared" si="0"/>
        <v>8.3451401559224898</v>
      </c>
      <c r="H24" s="5">
        <f t="shared" si="2"/>
        <v>0.74895213581788578</v>
      </c>
    </row>
    <row r="25" spans="1:8" ht="17" x14ac:dyDescent="0.2">
      <c r="A25" t="s">
        <v>10</v>
      </c>
      <c r="B25" t="s">
        <v>9</v>
      </c>
      <c r="C25" s="3" t="s">
        <v>45</v>
      </c>
      <c r="D25" s="2" t="s">
        <v>118</v>
      </c>
      <c r="E25" s="5">
        <v>3370.730687999996</v>
      </c>
      <c r="F25" s="5">
        <v>24322.16706</v>
      </c>
      <c r="G25" s="5">
        <f t="shared" si="0"/>
        <v>7.215695738193614</v>
      </c>
      <c r="H25" s="5">
        <f t="shared" si="2"/>
        <v>0.64758777366930043</v>
      </c>
    </row>
    <row r="26" spans="1:8" ht="17" x14ac:dyDescent="0.2">
      <c r="A26" t="s">
        <v>11</v>
      </c>
      <c r="B26" t="s">
        <v>3</v>
      </c>
      <c r="C26" s="3" t="s">
        <v>70</v>
      </c>
      <c r="D26" s="2" t="s">
        <v>119</v>
      </c>
      <c r="E26" s="5">
        <v>3187.2914969999947</v>
      </c>
      <c r="F26" s="5">
        <v>35222.856340000006</v>
      </c>
      <c r="G26" s="5">
        <f t="shared" si="0"/>
        <v>11.051030749196663</v>
      </c>
      <c r="H26" s="5">
        <f>G26/9.167184</f>
        <v>1.2054989568439622</v>
      </c>
    </row>
    <row r="27" spans="1:8" ht="17" x14ac:dyDescent="0.2">
      <c r="A27" t="s">
        <v>11</v>
      </c>
      <c r="B27" t="s">
        <v>3</v>
      </c>
      <c r="C27" s="3" t="s">
        <v>71</v>
      </c>
      <c r="D27" s="2" t="s">
        <v>119</v>
      </c>
      <c r="E27" s="5">
        <v>3514.7919529999963</v>
      </c>
      <c r="F27" s="5">
        <v>32974.185623999998</v>
      </c>
      <c r="G27" s="5">
        <f t="shared" si="0"/>
        <v>9.3815469208228368</v>
      </c>
      <c r="H27" s="5">
        <f t="shared" ref="H27:H37" si="3">G27/9.167184</f>
        <v>1.0233837262154699</v>
      </c>
    </row>
    <row r="28" spans="1:8" ht="17" x14ac:dyDescent="0.2">
      <c r="A28" t="s">
        <v>11</v>
      </c>
      <c r="B28" t="s">
        <v>3</v>
      </c>
      <c r="C28" s="3" t="s">
        <v>72</v>
      </c>
      <c r="D28" s="2" t="s">
        <v>119</v>
      </c>
      <c r="E28" s="5">
        <v>3213.2074140000004</v>
      </c>
      <c r="F28" s="5">
        <v>28407.188683999997</v>
      </c>
      <c r="G28" s="5">
        <f t="shared" si="0"/>
        <v>8.8407578546686345</v>
      </c>
      <c r="H28" s="5">
        <f t="shared" si="3"/>
        <v>0.96439188464730652</v>
      </c>
    </row>
    <row r="29" spans="1:8" ht="17" x14ac:dyDescent="0.2">
      <c r="A29" t="s">
        <v>11</v>
      </c>
      <c r="B29" t="s">
        <v>3</v>
      </c>
      <c r="C29" s="4" t="s">
        <v>73</v>
      </c>
      <c r="D29" s="2" t="s">
        <v>119</v>
      </c>
      <c r="E29" s="5">
        <v>3489.3379480000003</v>
      </c>
      <c r="F29" s="5">
        <v>30957.604744</v>
      </c>
      <c r="G29" s="5">
        <f t="shared" si="0"/>
        <v>8.8720568787967675</v>
      </c>
      <c r="H29" s="5">
        <f t="shared" si="3"/>
        <v>0.96780613095545664</v>
      </c>
    </row>
    <row r="30" spans="1:8" ht="17" x14ac:dyDescent="0.2">
      <c r="A30" t="s">
        <v>11</v>
      </c>
      <c r="B30" t="s">
        <v>3</v>
      </c>
      <c r="C30" s="4" t="s">
        <v>74</v>
      </c>
      <c r="D30" s="2" t="s">
        <v>119</v>
      </c>
      <c r="E30" s="5">
        <v>2855.1799480000045</v>
      </c>
      <c r="F30" s="5">
        <v>24001.255723999999</v>
      </c>
      <c r="G30" s="5">
        <f t="shared" si="0"/>
        <v>8.4062147259097948</v>
      </c>
      <c r="H30" s="5">
        <f t="shared" si="3"/>
        <v>0.91698985488998519</v>
      </c>
    </row>
    <row r="31" spans="1:8" ht="17" x14ac:dyDescent="0.2">
      <c r="A31" t="s">
        <v>11</v>
      </c>
      <c r="B31" t="s">
        <v>3</v>
      </c>
      <c r="C31" s="3" t="s">
        <v>75</v>
      </c>
      <c r="D31" s="2" t="s">
        <v>119</v>
      </c>
      <c r="E31" s="5">
        <v>3244.8383509999985</v>
      </c>
      <c r="F31" s="5">
        <v>29676.57718</v>
      </c>
      <c r="G31" s="5">
        <f t="shared" si="0"/>
        <v>9.1457798416535088</v>
      </c>
      <c r="H31" s="5">
        <f t="shared" si="3"/>
        <v>0.99766513267907664</v>
      </c>
    </row>
    <row r="32" spans="1:8" ht="17" x14ac:dyDescent="0.2">
      <c r="A32" t="s">
        <v>11</v>
      </c>
      <c r="B32" t="s">
        <v>9</v>
      </c>
      <c r="C32" s="3" t="s">
        <v>64</v>
      </c>
      <c r="D32" s="2" t="s">
        <v>119</v>
      </c>
      <c r="E32" s="5">
        <v>3236.3193029999966</v>
      </c>
      <c r="F32" s="5">
        <v>41136.628340000003</v>
      </c>
      <c r="G32" s="5">
        <f t="shared" si="0"/>
        <v>12.710930068571187</v>
      </c>
      <c r="H32" s="5">
        <f t="shared" si="3"/>
        <v>1.3865686636780921</v>
      </c>
    </row>
    <row r="33" spans="1:8" ht="17" x14ac:dyDescent="0.2">
      <c r="A33" t="s">
        <v>11</v>
      </c>
      <c r="B33" t="s">
        <v>9</v>
      </c>
      <c r="C33" s="3" t="s">
        <v>65</v>
      </c>
      <c r="D33" s="2" t="s">
        <v>119</v>
      </c>
      <c r="E33" s="5">
        <v>3429.0921669999952</v>
      </c>
      <c r="F33" s="5">
        <v>39185.099416000005</v>
      </c>
      <c r="G33" s="5">
        <f t="shared" si="0"/>
        <v>11.42725173534248</v>
      </c>
      <c r="H33" s="5">
        <f t="shared" si="3"/>
        <v>1.246538930094834</v>
      </c>
    </row>
    <row r="34" spans="1:8" ht="17" x14ac:dyDescent="0.2">
      <c r="A34" t="s">
        <v>11</v>
      </c>
      <c r="B34" t="s">
        <v>9</v>
      </c>
      <c r="C34" s="3" t="s">
        <v>66</v>
      </c>
      <c r="D34" s="2" t="s">
        <v>119</v>
      </c>
      <c r="E34" s="5">
        <v>3347.3149429999976</v>
      </c>
      <c r="F34" s="5">
        <v>36030.413291999997</v>
      </c>
      <c r="G34" s="5">
        <f t="shared" si="0"/>
        <v>10.763974679869262</v>
      </c>
      <c r="H34" s="5">
        <f t="shared" si="3"/>
        <v>1.1741855164976793</v>
      </c>
    </row>
    <row r="35" spans="1:8" ht="17" x14ac:dyDescent="0.2">
      <c r="A35" t="s">
        <v>11</v>
      </c>
      <c r="B35" t="s">
        <v>9</v>
      </c>
      <c r="C35" s="3" t="s">
        <v>67</v>
      </c>
      <c r="D35" s="2" t="s">
        <v>119</v>
      </c>
      <c r="E35" s="5">
        <v>3290.4186760000048</v>
      </c>
      <c r="F35" s="5">
        <v>34317.227744000003</v>
      </c>
      <c r="G35" s="5">
        <f t="shared" si="0"/>
        <v>10.429441090371428</v>
      </c>
      <c r="H35" s="5">
        <f t="shared" si="3"/>
        <v>1.1376930026026997</v>
      </c>
    </row>
    <row r="36" spans="1:8" ht="17" x14ac:dyDescent="0.2">
      <c r="A36" t="s">
        <v>11</v>
      </c>
      <c r="B36" t="s">
        <v>9</v>
      </c>
      <c r="C36" s="4" t="s">
        <v>68</v>
      </c>
      <c r="D36" s="2" t="s">
        <v>119</v>
      </c>
      <c r="E36" s="5">
        <v>2894.2149480000007</v>
      </c>
      <c r="F36" s="5">
        <v>30000.135095999998</v>
      </c>
      <c r="G36" s="5">
        <f t="shared" si="0"/>
        <v>10.365551845667543</v>
      </c>
      <c r="H36" s="5">
        <f t="shared" si="3"/>
        <v>1.1307236601411668</v>
      </c>
    </row>
    <row r="37" spans="1:8" ht="17" x14ac:dyDescent="0.2">
      <c r="A37" t="s">
        <v>11</v>
      </c>
      <c r="B37" t="s">
        <v>9</v>
      </c>
      <c r="C37" s="4" t="s">
        <v>69</v>
      </c>
      <c r="D37" s="2" t="s">
        <v>119</v>
      </c>
      <c r="E37" s="5">
        <v>3202.8221469999989</v>
      </c>
      <c r="F37" s="5">
        <v>31876.624175999998</v>
      </c>
      <c r="G37" s="5">
        <f t="shared" si="0"/>
        <v>9.9526675890692253</v>
      </c>
      <c r="H37" s="5">
        <f t="shared" si="3"/>
        <v>1.085684283098193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7E24-A1DB-DC48-AD06-EEE1269FAC0A}">
  <dimension ref="A1:H37"/>
  <sheetViews>
    <sheetView workbookViewId="0">
      <selection activeCell="J14" sqref="J14"/>
    </sheetView>
  </sheetViews>
  <sheetFormatPr baseColWidth="10" defaultRowHeight="16" x14ac:dyDescent="0.2"/>
  <cols>
    <col min="1" max="1" width="15" customWidth="1"/>
    <col min="4" max="4" width="13.5" customWidth="1"/>
    <col min="5" max="6" width="14.6640625" customWidth="1"/>
    <col min="7" max="8" width="16.1640625" customWidth="1"/>
  </cols>
  <sheetData>
    <row r="1" spans="1:8" ht="51" x14ac:dyDescent="0.2">
      <c r="A1" s="1" t="s">
        <v>0</v>
      </c>
      <c r="B1" s="1" t="s">
        <v>1</v>
      </c>
      <c r="C1" s="2" t="s">
        <v>4</v>
      </c>
      <c r="D1" s="2" t="s">
        <v>12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ht="17" x14ac:dyDescent="0.2">
      <c r="A2" t="s">
        <v>2</v>
      </c>
      <c r="B2" t="s">
        <v>3</v>
      </c>
      <c r="C2" s="3" t="s">
        <v>28</v>
      </c>
      <c r="D2" s="2" t="s">
        <v>120</v>
      </c>
      <c r="E2" s="5">
        <v>1446.8848120000002</v>
      </c>
      <c r="F2" s="5">
        <v>1080.205874</v>
      </c>
      <c r="G2" s="5">
        <f t="shared" ref="G2:G13" si="0">F2/E2</f>
        <v>0.74657351092576107</v>
      </c>
      <c r="H2" s="5">
        <f>G2/0.89394775</f>
        <v>0.83514222271465088</v>
      </c>
    </row>
    <row r="3" spans="1:8" ht="17" x14ac:dyDescent="0.2">
      <c r="A3" t="s">
        <v>2</v>
      </c>
      <c r="B3" t="s">
        <v>3</v>
      </c>
      <c r="C3" s="4" t="s">
        <v>29</v>
      </c>
      <c r="D3" s="2" t="s">
        <v>120</v>
      </c>
      <c r="E3" s="5">
        <v>1701.865812</v>
      </c>
      <c r="F3" s="5">
        <v>756.07918500000005</v>
      </c>
      <c r="G3" s="5">
        <f t="shared" si="0"/>
        <v>0.44426486487290695</v>
      </c>
      <c r="H3" s="5">
        <f t="shared" ref="H3:H13" si="1">G3/0.89394775</f>
        <v>0.49696961021816649</v>
      </c>
    </row>
    <row r="4" spans="1:8" ht="17" x14ac:dyDescent="0.2">
      <c r="A4" t="s">
        <v>2</v>
      </c>
      <c r="B4" t="s">
        <v>3</v>
      </c>
      <c r="C4" s="4" t="s">
        <v>30</v>
      </c>
      <c r="D4" s="2" t="s">
        <v>120</v>
      </c>
      <c r="E4" s="5">
        <v>1158.1018120000008</v>
      </c>
      <c r="F4" s="5">
        <v>532.33227699999998</v>
      </c>
      <c r="G4" s="5">
        <f t="shared" si="0"/>
        <v>0.45965930757044665</v>
      </c>
      <c r="H4" s="5">
        <f t="shared" si="1"/>
        <v>0.51419035124865697</v>
      </c>
    </row>
    <row r="5" spans="1:8" ht="17" x14ac:dyDescent="0.2">
      <c r="A5" t="s">
        <v>2</v>
      </c>
      <c r="B5" t="s">
        <v>3</v>
      </c>
      <c r="C5" s="4" t="s">
        <v>31</v>
      </c>
      <c r="D5" s="2" t="s">
        <v>120</v>
      </c>
      <c r="E5" s="5">
        <v>1083.4448120000015</v>
      </c>
      <c r="F5" s="5">
        <v>416.55989000000005</v>
      </c>
      <c r="G5" s="5">
        <f t="shared" si="0"/>
        <v>0.38447725752735384</v>
      </c>
      <c r="H5" s="5">
        <f t="shared" si="1"/>
        <v>0.43008918309526906</v>
      </c>
    </row>
    <row r="6" spans="1:8" ht="17" x14ac:dyDescent="0.2">
      <c r="A6" t="s">
        <v>2</v>
      </c>
      <c r="B6" t="s">
        <v>3</v>
      </c>
      <c r="C6" s="4" t="s">
        <v>32</v>
      </c>
      <c r="D6" s="2" t="s">
        <v>120</v>
      </c>
      <c r="E6" s="5">
        <v>1060.959812000001</v>
      </c>
      <c r="F6" s="5">
        <v>331.48468500000001</v>
      </c>
      <c r="G6" s="5">
        <f t="shared" si="0"/>
        <v>0.31243849319336869</v>
      </c>
      <c r="H6" s="5">
        <f t="shared" si="1"/>
        <v>0.34950419998637355</v>
      </c>
    </row>
    <row r="7" spans="1:8" ht="17" x14ac:dyDescent="0.2">
      <c r="A7" t="s">
        <v>2</v>
      </c>
      <c r="B7" t="s">
        <v>3</v>
      </c>
      <c r="C7" s="4" t="s">
        <v>33</v>
      </c>
      <c r="D7" s="2" t="s">
        <v>120</v>
      </c>
      <c r="E7" s="5">
        <v>1199.7148290000005</v>
      </c>
      <c r="F7" s="5">
        <v>540.06914500000016</v>
      </c>
      <c r="G7" s="5">
        <f t="shared" si="0"/>
        <v>0.45016459907406875</v>
      </c>
      <c r="H7" s="5">
        <f t="shared" si="1"/>
        <v>0.50356925119400853</v>
      </c>
    </row>
    <row r="8" spans="1:8" ht="17" x14ac:dyDescent="0.2">
      <c r="A8" t="s">
        <v>2</v>
      </c>
      <c r="B8" t="s">
        <v>9</v>
      </c>
      <c r="C8" s="3" t="s">
        <v>13</v>
      </c>
      <c r="D8" s="2" t="s">
        <v>120</v>
      </c>
      <c r="E8" s="5">
        <v>1290.7118120000014</v>
      </c>
      <c r="F8" s="5">
        <v>757.47712200000012</v>
      </c>
      <c r="G8" s="5">
        <f t="shared" si="0"/>
        <v>0.58686773837318795</v>
      </c>
      <c r="H8" s="5">
        <f t="shared" si="1"/>
        <v>0.6564899776001315</v>
      </c>
    </row>
    <row r="9" spans="1:8" ht="17" x14ac:dyDescent="0.2">
      <c r="A9" t="s">
        <v>2</v>
      </c>
      <c r="B9" t="s">
        <v>9</v>
      </c>
      <c r="C9" s="4" t="s">
        <v>14</v>
      </c>
      <c r="D9" s="2" t="s">
        <v>120</v>
      </c>
      <c r="E9" s="5">
        <v>1714.7168119999988</v>
      </c>
      <c r="F9" s="5">
        <v>870.42720899999995</v>
      </c>
      <c r="G9" s="5">
        <f t="shared" si="0"/>
        <v>0.5076215517970909</v>
      </c>
      <c r="H9" s="5">
        <f t="shared" si="1"/>
        <v>0.56784252971953997</v>
      </c>
    </row>
    <row r="10" spans="1:8" ht="17" x14ac:dyDescent="0.2">
      <c r="A10" t="s">
        <v>2</v>
      </c>
      <c r="B10" t="s">
        <v>9</v>
      </c>
      <c r="C10" s="4" t="s">
        <v>15</v>
      </c>
      <c r="D10" s="2" t="s">
        <v>120</v>
      </c>
      <c r="E10" s="5">
        <v>1102.0098120000002</v>
      </c>
      <c r="F10" s="5">
        <v>419.20202600000005</v>
      </c>
      <c r="G10" s="5">
        <f t="shared" si="0"/>
        <v>0.38039772553313705</v>
      </c>
      <c r="H10" s="5">
        <f t="shared" si="1"/>
        <v>0.42552568148768988</v>
      </c>
    </row>
    <row r="11" spans="1:8" ht="17" x14ac:dyDescent="0.2">
      <c r="A11" t="s">
        <v>2</v>
      </c>
      <c r="B11" t="s">
        <v>9</v>
      </c>
      <c r="C11" s="4" t="s">
        <v>16</v>
      </c>
      <c r="D11" s="2" t="s">
        <v>120</v>
      </c>
      <c r="E11" s="5">
        <v>1076.7988120000009</v>
      </c>
      <c r="F11" s="5">
        <v>405.54010300000004</v>
      </c>
      <c r="G11" s="5">
        <f t="shared" si="0"/>
        <v>0.37661641012285935</v>
      </c>
      <c r="H11" s="5">
        <f t="shared" si="1"/>
        <v>0.42129577497438675</v>
      </c>
    </row>
    <row r="12" spans="1:8" ht="17" x14ac:dyDescent="0.2">
      <c r="A12" t="s">
        <v>2</v>
      </c>
      <c r="B12" t="s">
        <v>9</v>
      </c>
      <c r="C12" s="4" t="s">
        <v>17</v>
      </c>
      <c r="D12" s="2" t="s">
        <v>120</v>
      </c>
      <c r="E12" s="5">
        <v>1187.9648119999983</v>
      </c>
      <c r="F12" s="5">
        <v>407.54160300000001</v>
      </c>
      <c r="G12" s="5">
        <f t="shared" si="0"/>
        <v>0.34305864860919849</v>
      </c>
      <c r="H12" s="5">
        <f t="shared" si="1"/>
        <v>0.38375693502131247</v>
      </c>
    </row>
    <row r="13" spans="1:8" ht="17" x14ac:dyDescent="0.2">
      <c r="A13" t="s">
        <v>2</v>
      </c>
      <c r="B13" t="s">
        <v>9</v>
      </c>
      <c r="C13" s="4" t="s">
        <v>18</v>
      </c>
      <c r="D13" s="2" t="s">
        <v>120</v>
      </c>
      <c r="E13" s="5">
        <v>1226.4438120000013</v>
      </c>
      <c r="F13" s="5">
        <v>673.56345899999997</v>
      </c>
      <c r="G13" s="5">
        <f t="shared" si="0"/>
        <v>0.54920042191056306</v>
      </c>
      <c r="H13" s="5">
        <f t="shared" si="1"/>
        <v>0.61435405135318366</v>
      </c>
    </row>
    <row r="14" spans="1:8" ht="17" x14ac:dyDescent="0.2">
      <c r="A14" t="s">
        <v>10</v>
      </c>
      <c r="B14" t="s">
        <v>3</v>
      </c>
      <c r="C14" s="4" t="s">
        <v>46</v>
      </c>
      <c r="D14" s="2" t="s">
        <v>118</v>
      </c>
      <c r="E14" s="5">
        <v>2477.2844560000012</v>
      </c>
      <c r="F14" s="5">
        <v>281.32128999999998</v>
      </c>
      <c r="G14" s="5">
        <f>F14/E14</f>
        <v>0.11356035005129821</v>
      </c>
      <c r="H14" s="5">
        <f>G14/0.16891015</f>
        <v>0.67231217337322946</v>
      </c>
    </row>
    <row r="15" spans="1:8" ht="17" x14ac:dyDescent="0.2">
      <c r="A15" t="s">
        <v>10</v>
      </c>
      <c r="B15" t="s">
        <v>3</v>
      </c>
      <c r="C15" s="4" t="s">
        <v>47</v>
      </c>
      <c r="D15" s="2" t="s">
        <v>118</v>
      </c>
      <c r="E15" s="5">
        <v>2411.4464559999979</v>
      </c>
      <c r="F15" s="5">
        <v>155.55163399999992</v>
      </c>
      <c r="G15" s="5">
        <f t="shared" ref="G15:G37" si="2">F15/E15</f>
        <v>6.4505530949263618E-2</v>
      </c>
      <c r="H15" s="5">
        <f t="shared" ref="H15:H25" si="3">G15/0.16891015</f>
        <v>0.38189256802663202</v>
      </c>
    </row>
    <row r="16" spans="1:8" ht="17" x14ac:dyDescent="0.2">
      <c r="A16" t="s">
        <v>10</v>
      </c>
      <c r="B16" t="s">
        <v>3</v>
      </c>
      <c r="C16" s="4" t="s">
        <v>48</v>
      </c>
      <c r="D16" s="2" t="s">
        <v>118</v>
      </c>
      <c r="E16" s="5">
        <v>2364.2802239999946</v>
      </c>
      <c r="F16" s="5">
        <v>133.33655899999997</v>
      </c>
      <c r="G16" s="5">
        <f t="shared" si="2"/>
        <v>5.6396258635710801E-2</v>
      </c>
      <c r="H16" s="5">
        <f t="shared" si="3"/>
        <v>0.33388318366723846</v>
      </c>
    </row>
    <row r="17" spans="1:8" ht="17" x14ac:dyDescent="0.2">
      <c r="A17" t="s">
        <v>10</v>
      </c>
      <c r="B17" t="s">
        <v>3</v>
      </c>
      <c r="C17" s="4" t="s">
        <v>49</v>
      </c>
      <c r="D17" s="2" t="s">
        <v>118</v>
      </c>
      <c r="E17" s="5">
        <v>2885.1582239999989</v>
      </c>
      <c r="F17" s="5">
        <v>272.50134499999979</v>
      </c>
      <c r="G17" s="5">
        <f t="shared" si="2"/>
        <v>9.4449359044926989E-2</v>
      </c>
      <c r="H17" s="5">
        <f t="shared" si="3"/>
        <v>0.55916923313919842</v>
      </c>
    </row>
    <row r="18" spans="1:8" ht="17" x14ac:dyDescent="0.2">
      <c r="A18" t="s">
        <v>10</v>
      </c>
      <c r="B18" t="s">
        <v>3</v>
      </c>
      <c r="C18" s="4" t="s">
        <v>50</v>
      </c>
      <c r="D18" s="2" t="s">
        <v>118</v>
      </c>
      <c r="E18" s="5">
        <v>3154.5246879999977</v>
      </c>
      <c r="F18" s="5">
        <v>375.11370299999999</v>
      </c>
      <c r="G18" s="5">
        <f t="shared" si="2"/>
        <v>0.11891290768049943</v>
      </c>
      <c r="H18" s="5">
        <f t="shared" si="3"/>
        <v>0.70400095956636966</v>
      </c>
    </row>
    <row r="19" spans="1:8" ht="17" x14ac:dyDescent="0.2">
      <c r="A19" t="s">
        <v>10</v>
      </c>
      <c r="B19" t="s">
        <v>3</v>
      </c>
      <c r="C19" s="4" t="s">
        <v>51</v>
      </c>
      <c r="D19" s="2" t="s">
        <v>118</v>
      </c>
      <c r="E19" s="5">
        <v>3840.3406879999966</v>
      </c>
      <c r="F19" s="5">
        <v>467.90973099999997</v>
      </c>
      <c r="G19" s="5">
        <f t="shared" si="2"/>
        <v>0.12184068264101895</v>
      </c>
      <c r="H19" s="5">
        <f t="shared" si="3"/>
        <v>0.7213342871403462</v>
      </c>
    </row>
    <row r="20" spans="1:8" ht="17" x14ac:dyDescent="0.2">
      <c r="A20" t="s">
        <v>10</v>
      </c>
      <c r="B20" t="s">
        <v>9</v>
      </c>
      <c r="C20" s="4" t="s">
        <v>40</v>
      </c>
      <c r="D20" s="2" t="s">
        <v>118</v>
      </c>
      <c r="E20" s="5">
        <v>2064.2128399999929</v>
      </c>
      <c r="F20" s="5">
        <v>362.03960600000005</v>
      </c>
      <c r="G20" s="5">
        <f t="shared" si="2"/>
        <v>0.17538869974280427</v>
      </c>
      <c r="H20" s="5">
        <f t="shared" si="3"/>
        <v>1.03835500556245</v>
      </c>
    </row>
    <row r="21" spans="1:8" ht="17" x14ac:dyDescent="0.2">
      <c r="A21" t="s">
        <v>10</v>
      </c>
      <c r="B21" t="s">
        <v>9</v>
      </c>
      <c r="C21" s="4" t="s">
        <v>41</v>
      </c>
      <c r="D21" s="2" t="s">
        <v>118</v>
      </c>
      <c r="E21" s="5">
        <v>2569.0534559999942</v>
      </c>
      <c r="F21" s="5">
        <v>245.67431199999999</v>
      </c>
      <c r="G21" s="5">
        <f t="shared" si="2"/>
        <v>9.5628337910303313E-2</v>
      </c>
      <c r="H21" s="5">
        <f t="shared" si="3"/>
        <v>0.56614915036368929</v>
      </c>
    </row>
    <row r="22" spans="1:8" ht="17" x14ac:dyDescent="0.2">
      <c r="A22" t="s">
        <v>10</v>
      </c>
      <c r="B22" t="s">
        <v>9</v>
      </c>
      <c r="C22" s="4" t="s">
        <v>42</v>
      </c>
      <c r="D22" s="2" t="s">
        <v>118</v>
      </c>
      <c r="E22" s="5">
        <v>2317.6342240000013</v>
      </c>
      <c r="F22" s="5">
        <v>209.17225899999994</v>
      </c>
      <c r="G22" s="5">
        <f t="shared" si="2"/>
        <v>9.025248973023442E-2</v>
      </c>
      <c r="H22" s="5">
        <f t="shared" si="3"/>
        <v>0.53432247695141122</v>
      </c>
    </row>
    <row r="23" spans="1:8" ht="17" x14ac:dyDescent="0.2">
      <c r="A23" t="s">
        <v>10</v>
      </c>
      <c r="B23" t="s">
        <v>9</v>
      </c>
      <c r="C23" s="4" t="s">
        <v>43</v>
      </c>
      <c r="D23" s="2" t="s">
        <v>118</v>
      </c>
      <c r="E23" s="5">
        <v>2691.5762239999967</v>
      </c>
      <c r="F23" s="5">
        <v>257.93739799999992</v>
      </c>
      <c r="G23" s="5">
        <f t="shared" si="2"/>
        <v>9.5831355508362609E-2</v>
      </c>
      <c r="H23" s="5">
        <f t="shared" si="3"/>
        <v>0.56735107693861264</v>
      </c>
    </row>
    <row r="24" spans="1:8" ht="17" x14ac:dyDescent="0.2">
      <c r="A24" t="s">
        <v>10</v>
      </c>
      <c r="B24" t="s">
        <v>9</v>
      </c>
      <c r="C24" s="4" t="s">
        <v>44</v>
      </c>
      <c r="D24" s="2" t="s">
        <v>118</v>
      </c>
      <c r="E24" s="5">
        <v>3029.381223999997</v>
      </c>
      <c r="F24" s="5">
        <v>404.63401800000008</v>
      </c>
      <c r="G24" s="5">
        <f t="shared" si="2"/>
        <v>0.13356985736701737</v>
      </c>
      <c r="H24" s="5">
        <f t="shared" si="3"/>
        <v>0.79077460630410523</v>
      </c>
    </row>
    <row r="25" spans="1:8" ht="17" x14ac:dyDescent="0.2">
      <c r="A25" t="s">
        <v>10</v>
      </c>
      <c r="B25" t="s">
        <v>9</v>
      </c>
      <c r="C25" s="4" t="s">
        <v>45</v>
      </c>
      <c r="D25" s="2" t="s">
        <v>118</v>
      </c>
      <c r="E25" s="5">
        <v>3370.730687999996</v>
      </c>
      <c r="F25" s="5">
        <v>458.08788799999979</v>
      </c>
      <c r="G25" s="5">
        <f t="shared" si="2"/>
        <v>0.13590165765269241</v>
      </c>
      <c r="H25" s="5">
        <f t="shared" si="3"/>
        <v>0.80457958063912915</v>
      </c>
    </row>
    <row r="26" spans="1:8" ht="17" x14ac:dyDescent="0.2">
      <c r="A26" t="s">
        <v>11</v>
      </c>
      <c r="B26" t="s">
        <v>3</v>
      </c>
      <c r="C26" s="3" t="s">
        <v>70</v>
      </c>
      <c r="D26" s="2" t="s">
        <v>119</v>
      </c>
      <c r="E26" s="5">
        <v>3187.2914969999947</v>
      </c>
      <c r="F26">
        <v>1467.7206399999998</v>
      </c>
      <c r="G26" s="5">
        <f t="shared" si="2"/>
        <v>0.4604914992499044</v>
      </c>
      <c r="H26" s="5">
        <f>G26/0.6114071</f>
        <v>0.75316675133459265</v>
      </c>
    </row>
    <row r="27" spans="1:8" ht="17" x14ac:dyDescent="0.2">
      <c r="A27" t="s">
        <v>11</v>
      </c>
      <c r="B27" t="s">
        <v>3</v>
      </c>
      <c r="C27" s="3" t="s">
        <v>71</v>
      </c>
      <c r="D27" s="2" t="s">
        <v>119</v>
      </c>
      <c r="E27" s="5">
        <v>3514.7919529999963</v>
      </c>
      <c r="F27">
        <v>1693.2181020000003</v>
      </c>
      <c r="G27" s="5">
        <f t="shared" si="2"/>
        <v>0.48174063348323654</v>
      </c>
      <c r="H27" s="5">
        <f t="shared" ref="H27:H37" si="4">G27/0.6114071</f>
        <v>0.78792122872507786</v>
      </c>
    </row>
    <row r="28" spans="1:8" ht="17" x14ac:dyDescent="0.2">
      <c r="A28" t="s">
        <v>11</v>
      </c>
      <c r="B28" t="s">
        <v>3</v>
      </c>
      <c r="C28" s="3" t="s">
        <v>72</v>
      </c>
      <c r="D28" s="2" t="s">
        <v>119</v>
      </c>
      <c r="E28" s="5">
        <v>3213.2074140000004</v>
      </c>
      <c r="F28">
        <v>1899.8555839999999</v>
      </c>
      <c r="G28" s="5">
        <f t="shared" si="2"/>
        <v>0.5912645339115975</v>
      </c>
      <c r="H28" s="5">
        <f t="shared" si="4"/>
        <v>0.96705539388011286</v>
      </c>
    </row>
    <row r="29" spans="1:8" ht="17" x14ac:dyDescent="0.2">
      <c r="A29" t="s">
        <v>11</v>
      </c>
      <c r="B29" t="s">
        <v>3</v>
      </c>
      <c r="C29" s="4" t="s">
        <v>73</v>
      </c>
      <c r="D29" s="2" t="s">
        <v>119</v>
      </c>
      <c r="E29" s="5">
        <v>3489.3379480000003</v>
      </c>
      <c r="F29">
        <v>1988.9239899999998</v>
      </c>
      <c r="G29" s="5">
        <f t="shared" si="2"/>
        <v>0.57000038965557931</v>
      </c>
      <c r="H29" s="5">
        <f t="shared" si="4"/>
        <v>0.93227636652498691</v>
      </c>
    </row>
    <row r="30" spans="1:8" ht="17" x14ac:dyDescent="0.2">
      <c r="A30" t="s">
        <v>11</v>
      </c>
      <c r="B30" t="s">
        <v>3</v>
      </c>
      <c r="C30" s="4" t="s">
        <v>74</v>
      </c>
      <c r="D30" s="2" t="s">
        <v>119</v>
      </c>
      <c r="E30" s="5">
        <v>2855.1799480000045</v>
      </c>
      <c r="F30">
        <v>1664.2467299999998</v>
      </c>
      <c r="G30" s="5">
        <f t="shared" si="2"/>
        <v>0.58288680934656001</v>
      </c>
      <c r="H30" s="5">
        <f t="shared" si="4"/>
        <v>0.95335302672566291</v>
      </c>
    </row>
    <row r="31" spans="1:8" ht="17" x14ac:dyDescent="0.2">
      <c r="A31" t="s">
        <v>11</v>
      </c>
      <c r="B31" t="s">
        <v>3</v>
      </c>
      <c r="C31" s="3" t="s">
        <v>75</v>
      </c>
      <c r="D31" s="2" t="s">
        <v>119</v>
      </c>
      <c r="E31" s="5">
        <v>3244.8383509999985</v>
      </c>
      <c r="F31">
        <v>2231.1860589999997</v>
      </c>
      <c r="G31" s="5">
        <f t="shared" si="2"/>
        <v>0.68761085072616634</v>
      </c>
      <c r="H31" s="5">
        <f t="shared" si="4"/>
        <v>1.1246366794336644</v>
      </c>
    </row>
    <row r="32" spans="1:8" ht="17" x14ac:dyDescent="0.2">
      <c r="A32" t="s">
        <v>11</v>
      </c>
      <c r="B32" t="s">
        <v>9</v>
      </c>
      <c r="C32" s="3" t="s">
        <v>64</v>
      </c>
      <c r="D32" s="2" t="s">
        <v>119</v>
      </c>
      <c r="E32" s="5">
        <v>3236.3193029999966</v>
      </c>
      <c r="F32">
        <v>1955.9300800000001</v>
      </c>
      <c r="G32" s="5">
        <f t="shared" si="2"/>
        <v>0.60436869692891426</v>
      </c>
      <c r="H32" s="5">
        <f t="shared" si="4"/>
        <v>0.98848818884980938</v>
      </c>
    </row>
    <row r="33" spans="1:8" ht="17" x14ac:dyDescent="0.2">
      <c r="A33" t="s">
        <v>11</v>
      </c>
      <c r="B33" t="s">
        <v>9</v>
      </c>
      <c r="C33" s="3" t="s">
        <v>65</v>
      </c>
      <c r="D33" s="2" t="s">
        <v>119</v>
      </c>
      <c r="E33" s="5">
        <v>3429.0921669999952</v>
      </c>
      <c r="F33">
        <v>2522.8901600000004</v>
      </c>
      <c r="G33" s="5">
        <f t="shared" si="2"/>
        <v>0.73573121897367888</v>
      </c>
      <c r="H33" s="5">
        <f t="shared" si="4"/>
        <v>1.2033409801320247</v>
      </c>
    </row>
    <row r="34" spans="1:8" ht="17" x14ac:dyDescent="0.2">
      <c r="A34" t="s">
        <v>11</v>
      </c>
      <c r="B34" t="s">
        <v>9</v>
      </c>
      <c r="C34" s="3" t="s">
        <v>66</v>
      </c>
      <c r="D34" s="2" t="s">
        <v>119</v>
      </c>
      <c r="E34" s="5">
        <v>3347.3149429999976</v>
      </c>
      <c r="F34">
        <v>1939.5262559999999</v>
      </c>
      <c r="G34" s="5">
        <f t="shared" si="2"/>
        <v>0.5794274781511054</v>
      </c>
      <c r="H34" s="5">
        <f t="shared" si="4"/>
        <v>0.94769504336980293</v>
      </c>
    </row>
    <row r="35" spans="1:8" ht="17" x14ac:dyDescent="0.2">
      <c r="A35" t="s">
        <v>11</v>
      </c>
      <c r="B35" t="s">
        <v>9</v>
      </c>
      <c r="C35" s="3" t="s">
        <v>67</v>
      </c>
      <c r="D35" s="2" t="s">
        <v>119</v>
      </c>
      <c r="E35" s="5">
        <v>3290.4186760000048</v>
      </c>
      <c r="F35">
        <v>2718.9727869999997</v>
      </c>
      <c r="G35" s="5">
        <f t="shared" si="2"/>
        <v>0.82633034113011938</v>
      </c>
      <c r="H35" s="5">
        <f t="shared" si="4"/>
        <v>1.3515223181577698</v>
      </c>
    </row>
    <row r="36" spans="1:8" ht="17" x14ac:dyDescent="0.2">
      <c r="A36" t="s">
        <v>11</v>
      </c>
      <c r="B36" t="s">
        <v>9</v>
      </c>
      <c r="C36" s="4" t="s">
        <v>68</v>
      </c>
      <c r="D36" s="2" t="s">
        <v>119</v>
      </c>
      <c r="E36" s="5">
        <v>2894.2149480000007</v>
      </c>
      <c r="F36">
        <v>2147.3553609999999</v>
      </c>
      <c r="G36" s="5">
        <f t="shared" si="2"/>
        <v>0.74194743637955929</v>
      </c>
      <c r="H36" s="5">
        <f t="shared" si="4"/>
        <v>1.2135080478776896</v>
      </c>
    </row>
    <row r="37" spans="1:8" ht="17" x14ac:dyDescent="0.2">
      <c r="A37" t="s">
        <v>11</v>
      </c>
      <c r="B37" t="s">
        <v>9</v>
      </c>
      <c r="C37" s="4" t="s">
        <v>69</v>
      </c>
      <c r="D37" s="2" t="s">
        <v>119</v>
      </c>
      <c r="E37" s="5">
        <v>3202.8221469999989</v>
      </c>
      <c r="F37">
        <v>2758.8660299999997</v>
      </c>
      <c r="G37" s="5">
        <f t="shared" si="2"/>
        <v>0.86138596006155332</v>
      </c>
      <c r="H37" s="5">
        <f t="shared" si="4"/>
        <v>1.4088582878111056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A59A5-B36A-314F-9F23-19EEB5A64EE8}">
  <dimension ref="A1:H37"/>
  <sheetViews>
    <sheetView workbookViewId="0">
      <selection activeCell="C38" sqref="C38"/>
    </sheetView>
  </sheetViews>
  <sheetFormatPr baseColWidth="10" defaultRowHeight="16" x14ac:dyDescent="0.2"/>
  <cols>
    <col min="1" max="1" width="15" customWidth="1"/>
    <col min="4" max="4" width="13.5" customWidth="1"/>
    <col min="5" max="6" width="14.6640625" customWidth="1"/>
    <col min="7" max="8" width="16.1640625" customWidth="1"/>
  </cols>
  <sheetData>
    <row r="1" spans="1:8" ht="51" x14ac:dyDescent="0.2">
      <c r="A1" s="1" t="s">
        <v>0</v>
      </c>
      <c r="B1" s="1" t="s">
        <v>1</v>
      </c>
      <c r="C1" s="2" t="s">
        <v>4</v>
      </c>
      <c r="D1" s="2" t="s">
        <v>12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x14ac:dyDescent="0.2">
      <c r="A2" t="s">
        <v>2</v>
      </c>
      <c r="B2" t="s">
        <v>3</v>
      </c>
      <c r="C2" s="3" t="s">
        <v>34</v>
      </c>
      <c r="D2" t="s">
        <v>25</v>
      </c>
      <c r="E2" s="5">
        <v>2929.8333200000052</v>
      </c>
      <c r="F2" s="5">
        <v>482.05006000000003</v>
      </c>
      <c r="G2" s="5">
        <f>F2/E2</f>
        <v>0.16453156454647705</v>
      </c>
      <c r="H2" s="5">
        <f>G2/0.5002995</f>
        <v>0.32886613827612671</v>
      </c>
    </row>
    <row r="3" spans="1:8" x14ac:dyDescent="0.2">
      <c r="A3" t="s">
        <v>2</v>
      </c>
      <c r="B3" t="s">
        <v>3</v>
      </c>
      <c r="C3" s="4" t="s">
        <v>35</v>
      </c>
      <c r="D3" t="s">
        <v>25</v>
      </c>
      <c r="E3" s="5">
        <v>3434.0562720000016</v>
      </c>
      <c r="F3" s="5">
        <v>535.03206000000023</v>
      </c>
      <c r="G3" s="5">
        <f t="shared" ref="G3:G37" si="0">F3/E3</f>
        <v>0.15580177423487485</v>
      </c>
      <c r="H3" s="5">
        <f t="shared" ref="H3:H13" si="1">G3/0.5002995</f>
        <v>0.31141700968095082</v>
      </c>
    </row>
    <row r="4" spans="1:8" x14ac:dyDescent="0.2">
      <c r="A4" t="s">
        <v>2</v>
      </c>
      <c r="B4" t="s">
        <v>3</v>
      </c>
      <c r="C4" s="4" t="s">
        <v>36</v>
      </c>
      <c r="D4" t="s">
        <v>25</v>
      </c>
      <c r="E4" s="5">
        <v>2659.321272000001</v>
      </c>
      <c r="F4" s="5">
        <v>571.59006000000022</v>
      </c>
      <c r="G4" s="5">
        <f t="shared" si="0"/>
        <v>0.21493832505995913</v>
      </c>
      <c r="H4" s="5">
        <f t="shared" si="1"/>
        <v>0.4296193081543338</v>
      </c>
    </row>
    <row r="5" spans="1:8" x14ac:dyDescent="0.2">
      <c r="A5" t="s">
        <v>2</v>
      </c>
      <c r="B5" t="s">
        <v>3</v>
      </c>
      <c r="C5" s="4" t="s">
        <v>37</v>
      </c>
      <c r="D5" t="s">
        <v>25</v>
      </c>
      <c r="E5" s="5">
        <v>3065.4672720000017</v>
      </c>
      <c r="F5" s="5">
        <v>461.42306000000008</v>
      </c>
      <c r="G5" s="5">
        <f t="shared" si="0"/>
        <v>0.15052291186229302</v>
      </c>
      <c r="H5" s="5">
        <f t="shared" si="1"/>
        <v>0.30086560522705502</v>
      </c>
    </row>
    <row r="6" spans="1:8" x14ac:dyDescent="0.2">
      <c r="A6" t="s">
        <v>2</v>
      </c>
      <c r="B6" t="s">
        <v>3</v>
      </c>
      <c r="C6" s="4" t="s">
        <v>38</v>
      </c>
      <c r="D6" t="s">
        <v>25</v>
      </c>
      <c r="E6" s="5">
        <v>3560.8552720000007</v>
      </c>
      <c r="F6" s="5">
        <v>569.43705999999997</v>
      </c>
      <c r="G6" s="5">
        <f t="shared" si="0"/>
        <v>0.15991581137195959</v>
      </c>
      <c r="H6" s="5">
        <f t="shared" si="1"/>
        <v>0.31964015828910403</v>
      </c>
    </row>
    <row r="7" spans="1:8" x14ac:dyDescent="0.2">
      <c r="A7" t="s">
        <v>2</v>
      </c>
      <c r="B7" t="s">
        <v>3</v>
      </c>
      <c r="C7" s="4" t="s">
        <v>39</v>
      </c>
      <c r="D7" t="s">
        <v>25</v>
      </c>
      <c r="E7" s="5">
        <v>3621.9882480000015</v>
      </c>
      <c r="F7" s="5">
        <v>477.63206000000014</v>
      </c>
      <c r="G7" s="5">
        <f t="shared" si="0"/>
        <v>0.13187012969016126</v>
      </c>
      <c r="H7" s="5">
        <f t="shared" si="1"/>
        <v>0.26358237353857294</v>
      </c>
    </row>
    <row r="8" spans="1:8" x14ac:dyDescent="0.2">
      <c r="A8" t="s">
        <v>2</v>
      </c>
      <c r="B8" t="s">
        <v>9</v>
      </c>
      <c r="C8" s="3" t="s">
        <v>19</v>
      </c>
      <c r="D8" t="s">
        <v>25</v>
      </c>
      <c r="E8" s="5">
        <v>2816.7083200000052</v>
      </c>
      <c r="F8" s="5">
        <v>385.46306000000004</v>
      </c>
      <c r="G8" s="5">
        <f t="shared" si="0"/>
        <v>0.13684876679030769</v>
      </c>
      <c r="H8" s="5">
        <f t="shared" si="1"/>
        <v>0.27353368690216101</v>
      </c>
    </row>
    <row r="9" spans="1:8" x14ac:dyDescent="0.2">
      <c r="A9" t="s">
        <v>2</v>
      </c>
      <c r="B9" t="s">
        <v>9</v>
      </c>
      <c r="C9" s="4" t="s">
        <v>20</v>
      </c>
      <c r="D9" t="s">
        <v>25</v>
      </c>
      <c r="E9" s="5">
        <v>3194.1203200000054</v>
      </c>
      <c r="F9" s="5">
        <v>500.93206000000009</v>
      </c>
      <c r="G9" s="5">
        <f t="shared" si="0"/>
        <v>0.15682942713942574</v>
      </c>
      <c r="H9" s="5">
        <f t="shared" si="1"/>
        <v>0.31347108509887728</v>
      </c>
    </row>
    <row r="10" spans="1:8" x14ac:dyDescent="0.2">
      <c r="A10" t="s">
        <v>2</v>
      </c>
      <c r="B10" t="s">
        <v>9</v>
      </c>
      <c r="C10" s="4" t="s">
        <v>21</v>
      </c>
      <c r="D10" t="s">
        <v>25</v>
      </c>
      <c r="E10" s="5">
        <v>3215.0232720000022</v>
      </c>
      <c r="F10" s="5">
        <v>552.33205999999996</v>
      </c>
      <c r="G10" s="5">
        <f t="shared" si="0"/>
        <v>0.17179721988650026</v>
      </c>
      <c r="H10" s="5">
        <f t="shared" si="1"/>
        <v>0.34338874991180335</v>
      </c>
    </row>
    <row r="11" spans="1:8" x14ac:dyDescent="0.2">
      <c r="A11" t="s">
        <v>2</v>
      </c>
      <c r="B11" t="s">
        <v>9</v>
      </c>
      <c r="C11" s="4" t="s">
        <v>22</v>
      </c>
      <c r="D11" t="s">
        <v>25</v>
      </c>
      <c r="E11" s="5">
        <v>3416.1892720000033</v>
      </c>
      <c r="F11" s="5">
        <v>746.54106000000024</v>
      </c>
      <c r="G11" s="5">
        <f t="shared" si="0"/>
        <v>0.21853035665173751</v>
      </c>
      <c r="H11" s="5">
        <f t="shared" si="1"/>
        <v>0.43679907066014956</v>
      </c>
    </row>
    <row r="12" spans="1:8" x14ac:dyDescent="0.2">
      <c r="A12" t="s">
        <v>2</v>
      </c>
      <c r="B12" t="s">
        <v>9</v>
      </c>
      <c r="C12" s="4" t="s">
        <v>23</v>
      </c>
      <c r="D12" t="s">
        <v>25</v>
      </c>
      <c r="E12" s="5">
        <v>3308.6072720000011</v>
      </c>
      <c r="F12" s="5">
        <v>531.9520600000003</v>
      </c>
      <c r="G12" s="5">
        <f t="shared" si="0"/>
        <v>0.16077824180034631</v>
      </c>
      <c r="H12" s="5">
        <f t="shared" si="1"/>
        <v>0.32136398657273552</v>
      </c>
    </row>
    <row r="13" spans="1:8" x14ac:dyDescent="0.2">
      <c r="A13" t="s">
        <v>2</v>
      </c>
      <c r="B13" t="s">
        <v>9</v>
      </c>
      <c r="C13" s="4" t="s">
        <v>24</v>
      </c>
      <c r="D13" t="s">
        <v>25</v>
      </c>
      <c r="E13" s="5">
        <v>3476.5752720000019</v>
      </c>
      <c r="F13" s="5">
        <v>557.9180600000002</v>
      </c>
      <c r="G13" s="5">
        <f t="shared" si="0"/>
        <v>0.16047921196857662</v>
      </c>
      <c r="H13" s="5">
        <f t="shared" si="1"/>
        <v>0.32076628493247866</v>
      </c>
    </row>
    <row r="14" spans="1:8" x14ac:dyDescent="0.2">
      <c r="A14" t="s">
        <v>10</v>
      </c>
      <c r="B14" t="s">
        <v>3</v>
      </c>
      <c r="C14" s="3" t="s">
        <v>52</v>
      </c>
      <c r="D14" t="s">
        <v>26</v>
      </c>
      <c r="E14" s="5">
        <v>4096.4734739999985</v>
      </c>
      <c r="F14" s="5">
        <v>737.93596500000012</v>
      </c>
      <c r="G14" s="5">
        <f t="shared" si="0"/>
        <v>0.18013932463706231</v>
      </c>
      <c r="H14" s="5">
        <f>G14/0.5396003</f>
        <v>0.3338384441911213</v>
      </c>
    </row>
    <row r="15" spans="1:8" x14ac:dyDescent="0.2">
      <c r="A15" t="s">
        <v>10</v>
      </c>
      <c r="B15" t="s">
        <v>3</v>
      </c>
      <c r="C15" s="4" t="s">
        <v>53</v>
      </c>
      <c r="D15" t="s">
        <v>26</v>
      </c>
      <c r="E15" s="5">
        <v>4210.9374739999985</v>
      </c>
      <c r="F15" s="5">
        <v>750.28596500000003</v>
      </c>
      <c r="G15" s="5">
        <f t="shared" si="0"/>
        <v>0.17817551783482033</v>
      </c>
      <c r="H15" s="5">
        <f t="shared" ref="H15:H25" si="2">G15/0.5396003</f>
        <v>0.33019907111767788</v>
      </c>
    </row>
    <row r="16" spans="1:8" x14ac:dyDescent="0.2">
      <c r="A16" t="s">
        <v>10</v>
      </c>
      <c r="B16" t="s">
        <v>3</v>
      </c>
      <c r="C16" s="4" t="s">
        <v>54</v>
      </c>
      <c r="D16" t="s">
        <v>26</v>
      </c>
      <c r="E16" s="5">
        <v>4034.8524739999993</v>
      </c>
      <c r="F16" s="5">
        <v>898.34096499999987</v>
      </c>
      <c r="G16" s="5">
        <f t="shared" si="0"/>
        <v>0.22264530631262927</v>
      </c>
      <c r="H16" s="5">
        <f t="shared" si="2"/>
        <v>0.4126115317441989</v>
      </c>
    </row>
    <row r="17" spans="1:8" x14ac:dyDescent="0.2">
      <c r="A17" t="s">
        <v>10</v>
      </c>
      <c r="B17" t="s">
        <v>3</v>
      </c>
      <c r="C17" s="4" t="s">
        <v>55</v>
      </c>
      <c r="D17" t="s">
        <v>26</v>
      </c>
      <c r="E17" s="5">
        <v>4004.2770479999999</v>
      </c>
      <c r="F17" s="5">
        <v>808.14896499999986</v>
      </c>
      <c r="G17" s="5">
        <f t="shared" si="0"/>
        <v>0.20182144125208387</v>
      </c>
      <c r="H17" s="5">
        <f t="shared" si="2"/>
        <v>0.3740202539770342</v>
      </c>
    </row>
    <row r="18" spans="1:8" x14ac:dyDescent="0.2">
      <c r="A18" t="s">
        <v>10</v>
      </c>
      <c r="B18" t="s">
        <v>3</v>
      </c>
      <c r="C18" s="4" t="s">
        <v>56</v>
      </c>
      <c r="D18" t="s">
        <v>26</v>
      </c>
      <c r="E18" s="5">
        <v>3764.7480479999977</v>
      </c>
      <c r="F18" s="5">
        <v>515.89250999999967</v>
      </c>
      <c r="G18" s="5">
        <f t="shared" si="0"/>
        <v>0.13703241317146436</v>
      </c>
      <c r="H18" s="5">
        <f t="shared" si="2"/>
        <v>0.25395169938093876</v>
      </c>
    </row>
    <row r="19" spans="1:8" x14ac:dyDescent="0.2">
      <c r="A19" t="s">
        <v>10</v>
      </c>
      <c r="B19" t="s">
        <v>3</v>
      </c>
      <c r="C19" s="4" t="s">
        <v>57</v>
      </c>
      <c r="D19" t="s">
        <v>26</v>
      </c>
      <c r="E19" s="5">
        <v>4526.6440479999983</v>
      </c>
      <c r="F19" s="5">
        <v>569.89805499999989</v>
      </c>
      <c r="G19" s="5">
        <f t="shared" si="0"/>
        <v>0.12589857937952892</v>
      </c>
      <c r="H19" s="5">
        <f t="shared" si="2"/>
        <v>0.23331821605645681</v>
      </c>
    </row>
    <row r="20" spans="1:8" x14ac:dyDescent="0.2">
      <c r="A20" t="s">
        <v>10</v>
      </c>
      <c r="B20" t="s">
        <v>9</v>
      </c>
      <c r="C20" s="3" t="s">
        <v>58</v>
      </c>
      <c r="D20" t="s">
        <v>26</v>
      </c>
      <c r="E20" s="5">
        <v>3594.3494739999987</v>
      </c>
      <c r="F20" s="5">
        <v>775.17896500000006</v>
      </c>
      <c r="G20" s="5">
        <f t="shared" si="0"/>
        <v>0.21566599759075078</v>
      </c>
      <c r="H20" s="5">
        <f t="shared" si="2"/>
        <v>0.39967731224528741</v>
      </c>
    </row>
    <row r="21" spans="1:8" x14ac:dyDescent="0.2">
      <c r="A21" t="s">
        <v>10</v>
      </c>
      <c r="B21" t="s">
        <v>9</v>
      </c>
      <c r="C21" s="4" t="s">
        <v>59</v>
      </c>
      <c r="D21" t="s">
        <v>26</v>
      </c>
      <c r="E21" s="5">
        <v>4043.6714739999989</v>
      </c>
      <c r="F21" s="5">
        <v>843.01296499999989</v>
      </c>
      <c r="G21" s="5">
        <f t="shared" si="0"/>
        <v>0.20847711551752043</v>
      </c>
      <c r="H21" s="5">
        <f t="shared" si="2"/>
        <v>0.38635470646980813</v>
      </c>
    </row>
    <row r="22" spans="1:8" x14ac:dyDescent="0.2">
      <c r="A22" t="s">
        <v>10</v>
      </c>
      <c r="B22" t="s">
        <v>9</v>
      </c>
      <c r="C22" s="4" t="s">
        <v>60</v>
      </c>
      <c r="D22" t="s">
        <v>26</v>
      </c>
      <c r="E22" s="5">
        <v>3827.7354739999973</v>
      </c>
      <c r="F22" s="5">
        <v>1000.1589650000001</v>
      </c>
      <c r="G22" s="5">
        <f t="shared" si="0"/>
        <v>0.26129260284405975</v>
      </c>
      <c r="H22" s="5">
        <f t="shared" si="2"/>
        <v>0.48423361299847262</v>
      </c>
    </row>
    <row r="23" spans="1:8" x14ac:dyDescent="0.2">
      <c r="A23" t="s">
        <v>10</v>
      </c>
      <c r="B23" t="s">
        <v>9</v>
      </c>
      <c r="C23" s="4" t="s">
        <v>61</v>
      </c>
      <c r="D23" t="s">
        <v>26</v>
      </c>
      <c r="E23" s="5">
        <v>4088.7740479999993</v>
      </c>
      <c r="F23" s="5">
        <v>1105.419965</v>
      </c>
      <c r="G23" s="5">
        <f t="shared" si="0"/>
        <v>0.27035486725922409</v>
      </c>
      <c r="H23" s="5">
        <f t="shared" si="2"/>
        <v>0.50102801510529937</v>
      </c>
    </row>
    <row r="24" spans="1:8" x14ac:dyDescent="0.2">
      <c r="A24" t="s">
        <v>10</v>
      </c>
      <c r="B24" t="s">
        <v>9</v>
      </c>
      <c r="C24" s="4" t="s">
        <v>62</v>
      </c>
      <c r="D24" t="s">
        <v>26</v>
      </c>
      <c r="E24" s="5">
        <v>3876.0900479999982</v>
      </c>
      <c r="F24" s="5">
        <v>770.63096499999983</v>
      </c>
      <c r="G24" s="5">
        <f t="shared" si="0"/>
        <v>0.19881657945424497</v>
      </c>
      <c r="H24" s="5">
        <f t="shared" si="2"/>
        <v>0.36845157323716271</v>
      </c>
    </row>
    <row r="25" spans="1:8" x14ac:dyDescent="0.2">
      <c r="A25" t="s">
        <v>10</v>
      </c>
      <c r="B25" t="s">
        <v>9</v>
      </c>
      <c r="C25" s="4" t="s">
        <v>63</v>
      </c>
      <c r="D25" t="s">
        <v>26</v>
      </c>
      <c r="E25" s="5">
        <v>4317.1460479999987</v>
      </c>
      <c r="F25" s="5">
        <v>627.93505499999992</v>
      </c>
      <c r="G25" s="5">
        <f t="shared" si="0"/>
        <v>0.14545142740558961</v>
      </c>
      <c r="H25" s="5">
        <f t="shared" si="2"/>
        <v>0.26955401508410876</v>
      </c>
    </row>
    <row r="26" spans="1:8" x14ac:dyDescent="0.2">
      <c r="A26" t="s">
        <v>11</v>
      </c>
      <c r="B26" t="s">
        <v>3</v>
      </c>
      <c r="C26" s="3" t="s">
        <v>79</v>
      </c>
      <c r="D26" t="s">
        <v>27</v>
      </c>
      <c r="E26" s="5">
        <v>3522.9221950000028</v>
      </c>
      <c r="F26" s="5">
        <v>1583.5849959999998</v>
      </c>
      <c r="G26" s="5">
        <f t="shared" si="0"/>
        <v>0.44950893273985532</v>
      </c>
      <c r="H26" s="5">
        <f>G26/0.67815067</f>
        <v>0.6628452239674929</v>
      </c>
    </row>
    <row r="27" spans="1:8" x14ac:dyDescent="0.2">
      <c r="A27" t="s">
        <v>11</v>
      </c>
      <c r="B27" t="s">
        <v>3</v>
      </c>
      <c r="C27" s="4" t="s">
        <v>80</v>
      </c>
      <c r="D27" t="s">
        <v>27</v>
      </c>
      <c r="E27" s="5">
        <v>3270.4601950000033</v>
      </c>
      <c r="F27" s="5">
        <v>1620.830434</v>
      </c>
      <c r="G27" s="5">
        <f t="shared" si="0"/>
        <v>0.49559705281782168</v>
      </c>
      <c r="H27" s="5">
        <f t="shared" ref="H27:H37" si="3">G27/0.67815067</f>
        <v>0.73080669936936249</v>
      </c>
    </row>
    <row r="28" spans="1:8" x14ac:dyDescent="0.2">
      <c r="A28" t="s">
        <v>11</v>
      </c>
      <c r="B28" t="s">
        <v>3</v>
      </c>
      <c r="C28" s="4" t="s">
        <v>81</v>
      </c>
      <c r="D28" t="s">
        <v>27</v>
      </c>
      <c r="E28" s="5">
        <v>3870.2421950000025</v>
      </c>
      <c r="F28" s="5">
        <v>1937.7564339999999</v>
      </c>
      <c r="G28" s="5">
        <f t="shared" si="0"/>
        <v>0.5006809228898913</v>
      </c>
      <c r="H28" s="5">
        <f t="shared" si="3"/>
        <v>0.73830336684603048</v>
      </c>
    </row>
    <row r="29" spans="1:8" x14ac:dyDescent="0.2">
      <c r="A29" t="s">
        <v>11</v>
      </c>
      <c r="B29" t="s">
        <v>3</v>
      </c>
      <c r="C29" s="4" t="s">
        <v>82</v>
      </c>
      <c r="D29" t="s">
        <v>27</v>
      </c>
      <c r="E29" s="5">
        <v>2586.1801950000008</v>
      </c>
      <c r="F29" s="5">
        <v>1230.7534339999997</v>
      </c>
      <c r="G29" s="5">
        <f t="shared" si="0"/>
        <v>0.47589624125166552</v>
      </c>
      <c r="H29" s="5">
        <f t="shared" si="3"/>
        <v>0.70175591104505664</v>
      </c>
    </row>
    <row r="30" spans="1:8" x14ac:dyDescent="0.2">
      <c r="A30" t="s">
        <v>11</v>
      </c>
      <c r="B30" t="s">
        <v>3</v>
      </c>
      <c r="C30" s="4" t="s">
        <v>83</v>
      </c>
      <c r="D30" t="s">
        <v>27</v>
      </c>
      <c r="E30" s="5">
        <v>2860.1421950000004</v>
      </c>
      <c r="F30" s="5">
        <v>1357.2674339999999</v>
      </c>
      <c r="G30" s="5">
        <f t="shared" si="0"/>
        <v>0.47454543916478242</v>
      </c>
      <c r="H30" s="5">
        <f t="shared" si="3"/>
        <v>0.69976402023577222</v>
      </c>
    </row>
    <row r="31" spans="1:8" x14ac:dyDescent="0.2">
      <c r="A31" t="s">
        <v>11</v>
      </c>
      <c r="B31" t="s">
        <v>3</v>
      </c>
      <c r="C31" s="4" t="s">
        <v>84</v>
      </c>
      <c r="D31" t="s">
        <v>27</v>
      </c>
      <c r="E31" s="5">
        <v>2943.0011950000007</v>
      </c>
      <c r="F31" s="5">
        <v>1177.8514339999997</v>
      </c>
      <c r="G31" s="5">
        <f t="shared" si="0"/>
        <v>0.40022118781368671</v>
      </c>
      <c r="H31" s="5">
        <f t="shared" si="3"/>
        <v>0.59016558637874195</v>
      </c>
    </row>
    <row r="32" spans="1:8" x14ac:dyDescent="0.2">
      <c r="A32" t="s">
        <v>11</v>
      </c>
      <c r="B32" t="s">
        <v>9</v>
      </c>
      <c r="C32" s="3" t="s">
        <v>85</v>
      </c>
      <c r="D32" t="s">
        <v>27</v>
      </c>
      <c r="E32" s="5">
        <v>3257.0081950000022</v>
      </c>
      <c r="F32" s="5">
        <v>1505.6999960000001</v>
      </c>
      <c r="G32" s="5">
        <f t="shared" si="0"/>
        <v>0.46229542753729519</v>
      </c>
      <c r="H32" s="5">
        <f t="shared" si="3"/>
        <v>0.68170017075599909</v>
      </c>
    </row>
    <row r="33" spans="1:8" x14ac:dyDescent="0.2">
      <c r="A33" t="s">
        <v>11</v>
      </c>
      <c r="B33" t="s">
        <v>9</v>
      </c>
      <c r="C33" s="4" t="s">
        <v>86</v>
      </c>
      <c r="D33" t="s">
        <v>27</v>
      </c>
      <c r="E33" s="5">
        <v>3298.9821950000005</v>
      </c>
      <c r="F33" s="5">
        <v>1708.2139960000002</v>
      </c>
      <c r="G33" s="5">
        <f t="shared" si="0"/>
        <v>0.5178003078006912</v>
      </c>
      <c r="H33" s="5">
        <f t="shared" si="3"/>
        <v>0.76354758714710291</v>
      </c>
    </row>
    <row r="34" spans="1:8" x14ac:dyDescent="0.2">
      <c r="A34" t="s">
        <v>11</v>
      </c>
      <c r="B34" t="s">
        <v>9</v>
      </c>
      <c r="C34" s="4" t="s">
        <v>87</v>
      </c>
      <c r="D34" t="s">
        <v>27</v>
      </c>
      <c r="E34" s="5">
        <v>3759.6461950000012</v>
      </c>
      <c r="F34" s="5">
        <v>1942.9454339999998</v>
      </c>
      <c r="G34" s="5">
        <f t="shared" si="0"/>
        <v>0.51678943528887011</v>
      </c>
      <c r="H34" s="5">
        <f t="shared" si="3"/>
        <v>0.76205695599898193</v>
      </c>
    </row>
    <row r="35" spans="1:8" x14ac:dyDescent="0.2">
      <c r="A35" t="s">
        <v>11</v>
      </c>
      <c r="B35" t="s">
        <v>9</v>
      </c>
      <c r="C35" s="4" t="s">
        <v>88</v>
      </c>
      <c r="D35" t="s">
        <v>27</v>
      </c>
      <c r="E35" s="5">
        <v>2967.0771950000017</v>
      </c>
      <c r="F35" s="5">
        <v>1471.1794340000001</v>
      </c>
      <c r="G35" s="5">
        <f t="shared" si="0"/>
        <v>0.49583456624558747</v>
      </c>
      <c r="H35" s="5">
        <f t="shared" si="3"/>
        <v>0.7311569363274204</v>
      </c>
    </row>
    <row r="36" spans="1:8" x14ac:dyDescent="0.2">
      <c r="A36" t="s">
        <v>11</v>
      </c>
      <c r="B36" t="s">
        <v>9</v>
      </c>
      <c r="C36" s="4" t="s">
        <v>89</v>
      </c>
      <c r="D36" t="s">
        <v>27</v>
      </c>
      <c r="E36" s="5">
        <v>2634.6951950000002</v>
      </c>
      <c r="F36" s="5">
        <v>1465.2084340000001</v>
      </c>
      <c r="G36" s="5">
        <f t="shared" si="0"/>
        <v>0.55612066123648884</v>
      </c>
      <c r="H36" s="5">
        <f t="shared" si="3"/>
        <v>0.82005472506056643</v>
      </c>
    </row>
    <row r="37" spans="1:8" x14ac:dyDescent="0.2">
      <c r="A37" t="s">
        <v>11</v>
      </c>
      <c r="B37" t="s">
        <v>9</v>
      </c>
      <c r="C37" s="4" t="s">
        <v>90</v>
      </c>
      <c r="D37" t="s">
        <v>27</v>
      </c>
      <c r="E37" s="5">
        <v>3210.8761950000007</v>
      </c>
      <c r="F37" s="5">
        <v>1522.7764339999999</v>
      </c>
      <c r="G37" s="5">
        <f t="shared" si="0"/>
        <v>0.47425573006249139</v>
      </c>
      <c r="H37" s="5">
        <f t="shared" si="3"/>
        <v>0.69933681561133221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22EAA-F885-5742-BBED-D340D8C1C75A}">
  <dimension ref="A1:I25"/>
  <sheetViews>
    <sheetView workbookViewId="0">
      <selection activeCell="Q43" sqref="Q43"/>
    </sheetView>
  </sheetViews>
  <sheetFormatPr baseColWidth="10" defaultRowHeight="16" x14ac:dyDescent="0.2"/>
  <cols>
    <col min="1" max="1" width="15" customWidth="1"/>
    <col min="4" max="4" width="12" customWidth="1"/>
    <col min="5" max="5" width="13.5" customWidth="1"/>
    <col min="6" max="7" width="14.6640625" customWidth="1"/>
    <col min="8" max="9" width="16.1640625" customWidth="1"/>
  </cols>
  <sheetData>
    <row r="1" spans="1:9" ht="51" x14ac:dyDescent="0.2">
      <c r="A1" s="1" t="s">
        <v>0</v>
      </c>
      <c r="B1" s="1" t="s">
        <v>1</v>
      </c>
      <c r="C1" s="1" t="s">
        <v>76</v>
      </c>
      <c r="D1" s="2" t="s">
        <v>4</v>
      </c>
      <c r="E1" s="2" t="s">
        <v>12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11</v>
      </c>
      <c r="B2" t="s">
        <v>3</v>
      </c>
      <c r="C2" s="6" t="s">
        <v>77</v>
      </c>
      <c r="D2" s="7" t="s">
        <v>91</v>
      </c>
      <c r="E2" s="8" t="s">
        <v>103</v>
      </c>
      <c r="F2" s="9">
        <v>1567.2288980000012</v>
      </c>
      <c r="G2" s="9">
        <v>31977.345907999996</v>
      </c>
      <c r="H2" s="5">
        <f>G2/F2</f>
        <v>20.403749540866347</v>
      </c>
      <c r="I2" s="5">
        <f>H2/16.962611</f>
        <v>1.2028660882965687</v>
      </c>
    </row>
    <row r="3" spans="1:9" x14ac:dyDescent="0.2">
      <c r="A3" t="s">
        <v>11</v>
      </c>
      <c r="B3" t="s">
        <v>3</v>
      </c>
      <c r="C3" s="6" t="s">
        <v>77</v>
      </c>
      <c r="D3" s="7" t="s">
        <v>92</v>
      </c>
      <c r="E3" s="8" t="s">
        <v>103</v>
      </c>
      <c r="F3" s="9">
        <v>1263.6881659999999</v>
      </c>
      <c r="G3" s="9">
        <v>27482.173996999998</v>
      </c>
      <c r="H3" s="5">
        <f t="shared" ref="H3:H25" si="0">G3/F3</f>
        <v>21.747591483736343</v>
      </c>
      <c r="I3" s="5">
        <f t="shared" ref="I3:I13" si="1">H3/16.962611</f>
        <v>1.2820898553728755</v>
      </c>
    </row>
    <row r="4" spans="1:9" x14ac:dyDescent="0.2">
      <c r="A4" t="s">
        <v>11</v>
      </c>
      <c r="B4" t="s">
        <v>3</v>
      </c>
      <c r="C4" s="6" t="s">
        <v>77</v>
      </c>
      <c r="D4" s="7" t="s">
        <v>93</v>
      </c>
      <c r="E4" s="8" t="s">
        <v>103</v>
      </c>
      <c r="F4" s="9">
        <v>1364.754821999999</v>
      </c>
      <c r="G4" s="9">
        <v>25680.101956999999</v>
      </c>
      <c r="H4" s="5">
        <f t="shared" si="0"/>
        <v>18.816641306580426</v>
      </c>
      <c r="I4" s="5">
        <f t="shared" si="1"/>
        <v>1.1093009977402906</v>
      </c>
    </row>
    <row r="5" spans="1:9" x14ac:dyDescent="0.2">
      <c r="A5" t="s">
        <v>11</v>
      </c>
      <c r="B5" t="s">
        <v>3</v>
      </c>
      <c r="C5" s="6" t="s">
        <v>77</v>
      </c>
      <c r="D5" s="7" t="s">
        <v>102</v>
      </c>
      <c r="E5" s="8" t="s">
        <v>103</v>
      </c>
      <c r="F5" s="9">
        <v>1703.1218359999984</v>
      </c>
      <c r="G5" s="9">
        <v>31568.110955999997</v>
      </c>
      <c r="H5" s="5">
        <f t="shared" si="0"/>
        <v>18.535439032442788</v>
      </c>
      <c r="I5" s="5">
        <f t="shared" si="1"/>
        <v>1.0927232271283465</v>
      </c>
    </row>
    <row r="6" spans="1:9" x14ac:dyDescent="0.2">
      <c r="A6" t="s">
        <v>11</v>
      </c>
      <c r="B6" t="s">
        <v>3</v>
      </c>
      <c r="C6" s="6" t="s">
        <v>77</v>
      </c>
      <c r="D6" s="7" t="s">
        <v>94</v>
      </c>
      <c r="E6" s="8" t="s">
        <v>103</v>
      </c>
      <c r="F6" s="9">
        <v>1712.7724340000022</v>
      </c>
      <c r="G6" s="9">
        <v>30202.481957</v>
      </c>
      <c r="H6" s="5">
        <f t="shared" si="0"/>
        <v>17.633680550582682</v>
      </c>
      <c r="I6" s="5">
        <f t="shared" si="1"/>
        <v>1.0395616895643414</v>
      </c>
    </row>
    <row r="7" spans="1:9" x14ac:dyDescent="0.2">
      <c r="A7" t="s">
        <v>11</v>
      </c>
      <c r="B7" t="s">
        <v>3</v>
      </c>
      <c r="C7" s="6" t="s">
        <v>77</v>
      </c>
      <c r="D7" s="7" t="s">
        <v>95</v>
      </c>
      <c r="E7" s="8" t="s">
        <v>103</v>
      </c>
      <c r="F7" s="9">
        <v>1710.6668160000008</v>
      </c>
      <c r="G7" s="9">
        <v>31251.948853999998</v>
      </c>
      <c r="H7" s="5">
        <f t="shared" si="0"/>
        <v>18.268869520176619</v>
      </c>
      <c r="I7" s="5">
        <f t="shared" si="1"/>
        <v>1.0770081044820647</v>
      </c>
    </row>
    <row r="8" spans="1:9" x14ac:dyDescent="0.2">
      <c r="A8" t="s">
        <v>11</v>
      </c>
      <c r="B8" t="s">
        <v>9</v>
      </c>
      <c r="C8" s="6" t="s">
        <v>77</v>
      </c>
      <c r="D8" s="7" t="s">
        <v>96</v>
      </c>
      <c r="E8" s="8" t="s">
        <v>103</v>
      </c>
      <c r="F8" s="9">
        <v>1327.6230660000001</v>
      </c>
      <c r="G8" s="9">
        <v>38364.482728000003</v>
      </c>
      <c r="H8" s="5">
        <f t="shared" si="0"/>
        <v>28.89711975522426</v>
      </c>
      <c r="I8" s="5">
        <f t="shared" si="1"/>
        <v>1.7035773416736528</v>
      </c>
    </row>
    <row r="9" spans="1:9" x14ac:dyDescent="0.2">
      <c r="A9" t="s">
        <v>11</v>
      </c>
      <c r="B9" t="s">
        <v>9</v>
      </c>
      <c r="C9" s="6" t="s">
        <v>77</v>
      </c>
      <c r="D9" s="7" t="s">
        <v>97</v>
      </c>
      <c r="E9" s="8" t="s">
        <v>103</v>
      </c>
      <c r="F9" s="9">
        <v>1132.4168020000034</v>
      </c>
      <c r="G9" s="9">
        <v>29878.63348</v>
      </c>
      <c r="H9" s="5">
        <f t="shared" si="0"/>
        <v>26.384837656267759</v>
      </c>
      <c r="I9" s="5">
        <f t="shared" si="1"/>
        <v>1.5554703020819001</v>
      </c>
    </row>
    <row r="10" spans="1:9" x14ac:dyDescent="0.2">
      <c r="A10" t="s">
        <v>11</v>
      </c>
      <c r="B10" t="s">
        <v>9</v>
      </c>
      <c r="C10" s="6" t="s">
        <v>77</v>
      </c>
      <c r="D10" s="7" t="s">
        <v>98</v>
      </c>
      <c r="E10" s="8" t="s">
        <v>103</v>
      </c>
      <c r="F10" s="9">
        <v>1355.0252279999986</v>
      </c>
      <c r="G10" s="9">
        <v>31317.80054</v>
      </c>
      <c r="H10" s="5">
        <f t="shared" si="0"/>
        <v>23.11233761029284</v>
      </c>
      <c r="I10" s="5">
        <f t="shared" si="1"/>
        <v>1.3625459907258877</v>
      </c>
    </row>
    <row r="11" spans="1:9" x14ac:dyDescent="0.2">
      <c r="A11" t="s">
        <v>11</v>
      </c>
      <c r="B11" t="s">
        <v>9</v>
      </c>
      <c r="C11" s="6" t="s">
        <v>77</v>
      </c>
      <c r="D11" s="7" t="s">
        <v>99</v>
      </c>
      <c r="E11" s="8" t="s">
        <v>103</v>
      </c>
      <c r="F11" s="9">
        <v>1113.7601799999975</v>
      </c>
      <c r="G11" s="9">
        <v>27388.751400000001</v>
      </c>
      <c r="H11" s="5">
        <f t="shared" si="0"/>
        <v>24.591246743980435</v>
      </c>
      <c r="I11" s="5">
        <f t="shared" si="1"/>
        <v>1.4497323993328879</v>
      </c>
    </row>
    <row r="12" spans="1:9" x14ac:dyDescent="0.2">
      <c r="A12" t="s">
        <v>11</v>
      </c>
      <c r="B12" t="s">
        <v>9</v>
      </c>
      <c r="C12" s="6" t="s">
        <v>77</v>
      </c>
      <c r="D12" s="7" t="s">
        <v>100</v>
      </c>
      <c r="E12" s="8" t="s">
        <v>103</v>
      </c>
      <c r="F12" s="9">
        <v>1498.5544340000015</v>
      </c>
      <c r="G12" s="9">
        <v>30027.120920000001</v>
      </c>
      <c r="H12" s="5">
        <f t="shared" si="0"/>
        <v>20.037390860637881</v>
      </c>
      <c r="I12" s="5">
        <f t="shared" si="1"/>
        <v>1.1812680760431211</v>
      </c>
    </row>
    <row r="13" spans="1:9" x14ac:dyDescent="0.2">
      <c r="A13" t="s">
        <v>11</v>
      </c>
      <c r="B13" t="s">
        <v>9</v>
      </c>
      <c r="C13" s="6" t="s">
        <v>77</v>
      </c>
      <c r="D13" s="7" t="s">
        <v>101</v>
      </c>
      <c r="E13" s="8" t="s">
        <v>103</v>
      </c>
      <c r="F13" s="9">
        <v>1513.5394000000015</v>
      </c>
      <c r="G13" s="9">
        <v>34415.273423999999</v>
      </c>
      <c r="H13" s="5">
        <f t="shared" si="0"/>
        <v>22.738273892308296</v>
      </c>
      <c r="I13" s="5">
        <f t="shared" si="1"/>
        <v>1.3404937419309031</v>
      </c>
    </row>
    <row r="14" spans="1:9" x14ac:dyDescent="0.2">
      <c r="A14" t="s">
        <v>11</v>
      </c>
      <c r="B14" t="s">
        <v>3</v>
      </c>
      <c r="C14" s="6" t="s">
        <v>78</v>
      </c>
      <c r="D14" s="7" t="s">
        <v>105</v>
      </c>
      <c r="E14" s="8" t="s">
        <v>104</v>
      </c>
      <c r="F14" s="9">
        <v>1713.674500000001</v>
      </c>
      <c r="G14" s="9">
        <v>18490.629192</v>
      </c>
      <c r="H14" s="5">
        <f t="shared" si="0"/>
        <v>10.790047463506045</v>
      </c>
      <c r="I14" s="5">
        <f>H14/12.926894</f>
        <v>0.8346976051251016</v>
      </c>
    </row>
    <row r="15" spans="1:9" x14ac:dyDescent="0.2">
      <c r="A15" t="s">
        <v>11</v>
      </c>
      <c r="B15" t="s">
        <v>3</v>
      </c>
      <c r="C15" s="6" t="s">
        <v>78</v>
      </c>
      <c r="D15" s="7" t="s">
        <v>106</v>
      </c>
      <c r="E15" s="8" t="s">
        <v>104</v>
      </c>
      <c r="F15" s="9">
        <v>2103.9431000000004</v>
      </c>
      <c r="G15" s="9">
        <v>22950.367448000001</v>
      </c>
      <c r="H15" s="5">
        <f t="shared" si="0"/>
        <v>10.908264319505598</v>
      </c>
      <c r="I15" s="5">
        <f t="shared" ref="I15:I25" si="2">H15/12.926894</f>
        <v>0.84384263687051175</v>
      </c>
    </row>
    <row r="16" spans="1:9" x14ac:dyDescent="0.2">
      <c r="A16" t="s">
        <v>11</v>
      </c>
      <c r="B16" t="s">
        <v>3</v>
      </c>
      <c r="C16" s="6" t="s">
        <v>78</v>
      </c>
      <c r="D16" s="7" t="s">
        <v>107</v>
      </c>
      <c r="E16" s="8" t="s">
        <v>104</v>
      </c>
      <c r="F16" s="9">
        <v>1300.3754000000008</v>
      </c>
      <c r="G16" s="9">
        <v>17514.601320000002</v>
      </c>
      <c r="H16" s="5">
        <f t="shared" si="0"/>
        <v>13.4688808477921</v>
      </c>
      <c r="I16" s="5">
        <f t="shared" si="2"/>
        <v>1.0419270745000384</v>
      </c>
    </row>
    <row r="17" spans="1:9" x14ac:dyDescent="0.2">
      <c r="A17" t="s">
        <v>11</v>
      </c>
      <c r="B17" t="s">
        <v>3</v>
      </c>
      <c r="C17" s="6" t="s">
        <v>78</v>
      </c>
      <c r="D17" s="7" t="s">
        <v>108</v>
      </c>
      <c r="E17" s="8" t="s">
        <v>104</v>
      </c>
      <c r="F17" s="9">
        <v>2117.4008500000018</v>
      </c>
      <c r="G17" s="9">
        <v>25267.38032</v>
      </c>
      <c r="H17" s="5">
        <f t="shared" si="0"/>
        <v>11.933205901943403</v>
      </c>
      <c r="I17" s="5">
        <f t="shared" si="2"/>
        <v>0.92313017357018645</v>
      </c>
    </row>
    <row r="18" spans="1:9" x14ac:dyDescent="0.2">
      <c r="A18" t="s">
        <v>11</v>
      </c>
      <c r="B18" t="s">
        <v>3</v>
      </c>
      <c r="C18" s="6" t="s">
        <v>78</v>
      </c>
      <c r="D18" s="7" t="s">
        <v>109</v>
      </c>
      <c r="E18" s="8" t="s">
        <v>104</v>
      </c>
      <c r="F18" s="9">
        <v>1564.7050000000017</v>
      </c>
      <c r="G18" s="9">
        <v>21615.755196000002</v>
      </c>
      <c r="H18" s="5">
        <f t="shared" si="0"/>
        <v>13.814588178602342</v>
      </c>
      <c r="I18" s="5">
        <f t="shared" si="2"/>
        <v>1.0686703378709799</v>
      </c>
    </row>
    <row r="19" spans="1:9" x14ac:dyDescent="0.2">
      <c r="A19" t="s">
        <v>11</v>
      </c>
      <c r="B19" t="s">
        <v>3</v>
      </c>
      <c r="C19" s="6" t="s">
        <v>78</v>
      </c>
      <c r="D19" s="7" t="s">
        <v>110</v>
      </c>
      <c r="E19" s="8" t="s">
        <v>104</v>
      </c>
      <c r="F19" s="9">
        <v>1288.3118500000019</v>
      </c>
      <c r="G19" s="9">
        <v>23262.444909999998</v>
      </c>
      <c r="H19" s="5">
        <f t="shared" si="0"/>
        <v>18.056532593408935</v>
      </c>
      <c r="I19" s="5">
        <f t="shared" si="2"/>
        <v>1.3968191116449886</v>
      </c>
    </row>
    <row r="20" spans="1:9" x14ac:dyDescent="0.2">
      <c r="A20" t="s">
        <v>11</v>
      </c>
      <c r="B20" t="s">
        <v>9</v>
      </c>
      <c r="C20" s="6" t="s">
        <v>78</v>
      </c>
      <c r="D20" s="7" t="s">
        <v>111</v>
      </c>
      <c r="E20" s="8" t="s">
        <v>104</v>
      </c>
      <c r="F20" s="9">
        <v>1535.6493500000033</v>
      </c>
      <c r="G20" s="9">
        <v>20385.569609999999</v>
      </c>
      <c r="H20" s="5">
        <f t="shared" si="0"/>
        <v>13.274885708771963</v>
      </c>
      <c r="I20" s="5">
        <f t="shared" si="2"/>
        <v>1.0269199785170329</v>
      </c>
    </row>
    <row r="21" spans="1:9" x14ac:dyDescent="0.2">
      <c r="A21" t="s">
        <v>11</v>
      </c>
      <c r="B21" t="s">
        <v>9</v>
      </c>
      <c r="C21" s="6" t="s">
        <v>78</v>
      </c>
      <c r="D21" s="7" t="s">
        <v>112</v>
      </c>
      <c r="E21" s="8" t="s">
        <v>104</v>
      </c>
      <c r="F21" s="9">
        <v>1984.5894500000031</v>
      </c>
      <c r="G21" s="9">
        <v>26928.111176000002</v>
      </c>
      <c r="H21" s="5">
        <f t="shared" si="0"/>
        <v>13.568605424159621</v>
      </c>
      <c r="I21" s="5">
        <f t="shared" si="2"/>
        <v>1.0496415785694244</v>
      </c>
    </row>
    <row r="22" spans="1:9" x14ac:dyDescent="0.2">
      <c r="A22" t="s">
        <v>11</v>
      </c>
      <c r="B22" t="s">
        <v>9</v>
      </c>
      <c r="C22" s="6" t="s">
        <v>78</v>
      </c>
      <c r="D22" s="7" t="s">
        <v>113</v>
      </c>
      <c r="E22" s="8" t="s">
        <v>104</v>
      </c>
      <c r="F22" s="9">
        <v>1678.2101500000026</v>
      </c>
      <c r="G22" s="9">
        <v>25667.731900000002</v>
      </c>
      <c r="H22" s="5">
        <f t="shared" si="0"/>
        <v>15.294706625388937</v>
      </c>
      <c r="I22" s="5">
        <f t="shared" si="2"/>
        <v>1.1831694934134167</v>
      </c>
    </row>
    <row r="23" spans="1:9" x14ac:dyDescent="0.2">
      <c r="A23" t="s">
        <v>11</v>
      </c>
      <c r="B23" t="s">
        <v>9</v>
      </c>
      <c r="C23" s="6" t="s">
        <v>78</v>
      </c>
      <c r="D23" s="7" t="s">
        <v>114</v>
      </c>
      <c r="E23" s="8" t="s">
        <v>104</v>
      </c>
      <c r="F23" s="9">
        <v>1370.6789000000026</v>
      </c>
      <c r="G23" s="9">
        <v>24251.697236</v>
      </c>
      <c r="H23" s="5">
        <f t="shared" si="0"/>
        <v>17.693200964864896</v>
      </c>
      <c r="I23" s="5">
        <f t="shared" si="2"/>
        <v>1.3687124660312753</v>
      </c>
    </row>
    <row r="24" spans="1:9" x14ac:dyDescent="0.2">
      <c r="A24" t="s">
        <v>11</v>
      </c>
      <c r="B24" t="s">
        <v>9</v>
      </c>
      <c r="C24" s="6" t="s">
        <v>78</v>
      </c>
      <c r="D24" s="7" t="s">
        <v>116</v>
      </c>
      <c r="E24" s="8" t="s">
        <v>104</v>
      </c>
      <c r="F24" s="9">
        <v>1776.2820000000029</v>
      </c>
      <c r="G24" s="9">
        <v>28138.485967999997</v>
      </c>
      <c r="H24" s="5">
        <f t="shared" si="0"/>
        <v>15.841226769172886</v>
      </c>
      <c r="I24" s="5">
        <f t="shared" si="2"/>
        <v>1.225447255092591</v>
      </c>
    </row>
    <row r="25" spans="1:9" x14ac:dyDescent="0.2">
      <c r="A25" t="s">
        <v>11</v>
      </c>
      <c r="B25" t="s">
        <v>9</v>
      </c>
      <c r="C25" s="6" t="s">
        <v>78</v>
      </c>
      <c r="D25" s="7" t="s">
        <v>115</v>
      </c>
      <c r="E25" s="8" t="s">
        <v>104</v>
      </c>
      <c r="F25" s="9">
        <v>1183.3320500000009</v>
      </c>
      <c r="G25" s="9">
        <v>27070.401045000002</v>
      </c>
      <c r="H25" s="5">
        <f t="shared" si="0"/>
        <v>22.876420058934414</v>
      </c>
      <c r="I25" s="5">
        <f t="shared" si="2"/>
        <v>1.7696764635754276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3DD07-2767-BD42-A1B6-728429A335FD}">
  <dimension ref="A1:F54"/>
  <sheetViews>
    <sheetView tabSelected="1" workbookViewId="0">
      <selection activeCell="I20" sqref="I20"/>
    </sheetView>
  </sheetViews>
  <sheetFormatPr baseColWidth="10" defaultRowHeight="16" x14ac:dyDescent="0.2"/>
  <cols>
    <col min="2" max="2" width="13.5" customWidth="1"/>
    <col min="4" max="4" width="15.33203125" customWidth="1"/>
  </cols>
  <sheetData>
    <row r="1" spans="1:6" x14ac:dyDescent="0.2">
      <c r="A1" t="s">
        <v>121</v>
      </c>
      <c r="B1" t="s">
        <v>122</v>
      </c>
      <c r="C1" t="s">
        <v>124</v>
      </c>
      <c r="D1" t="s">
        <v>127</v>
      </c>
    </row>
    <row r="2" spans="1:6" x14ac:dyDescent="0.2">
      <c r="A2" t="s">
        <v>2</v>
      </c>
      <c r="B2" t="s">
        <v>123</v>
      </c>
      <c r="C2" s="11">
        <v>0.31111111111111112</v>
      </c>
      <c r="D2" s="14" t="s">
        <v>128</v>
      </c>
      <c r="F2" s="10"/>
    </row>
    <row r="3" spans="1:6" x14ac:dyDescent="0.2">
      <c r="A3" t="s">
        <v>2</v>
      </c>
      <c r="B3" t="s">
        <v>123</v>
      </c>
      <c r="C3" s="11">
        <v>0.26666666666666666</v>
      </c>
      <c r="D3" s="14" t="s">
        <v>128</v>
      </c>
      <c r="F3" s="10"/>
    </row>
    <row r="4" spans="1:6" x14ac:dyDescent="0.2">
      <c r="A4" t="s">
        <v>2</v>
      </c>
      <c r="B4" t="s">
        <v>123</v>
      </c>
      <c r="C4" s="11">
        <v>0.35555555555555557</v>
      </c>
      <c r="D4" s="14" t="s">
        <v>128</v>
      </c>
      <c r="F4" s="10"/>
    </row>
    <row r="5" spans="1:6" x14ac:dyDescent="0.2">
      <c r="A5" t="s">
        <v>2</v>
      </c>
      <c r="B5" t="s">
        <v>123</v>
      </c>
      <c r="C5" s="11">
        <v>0.38636363636363635</v>
      </c>
      <c r="D5" s="14" t="s">
        <v>128</v>
      </c>
      <c r="F5" s="10"/>
    </row>
    <row r="6" spans="1:6" x14ac:dyDescent="0.2">
      <c r="A6" t="s">
        <v>2</v>
      </c>
      <c r="B6" t="s">
        <v>123</v>
      </c>
      <c r="C6" s="11">
        <v>0.26666666666666666</v>
      </c>
      <c r="D6" s="14" t="s">
        <v>128</v>
      </c>
      <c r="F6" s="10"/>
    </row>
    <row r="7" spans="1:6" x14ac:dyDescent="0.2">
      <c r="A7" t="s">
        <v>2</v>
      </c>
      <c r="B7" t="s">
        <v>123</v>
      </c>
      <c r="C7" s="11">
        <v>0.22222222222222221</v>
      </c>
      <c r="D7" s="14" t="s">
        <v>128</v>
      </c>
      <c r="F7" s="10"/>
    </row>
    <row r="8" spans="1:6" x14ac:dyDescent="0.2">
      <c r="A8" t="s">
        <v>2</v>
      </c>
      <c r="B8" t="s">
        <v>123</v>
      </c>
      <c r="C8" s="11">
        <v>0.31111111111111112</v>
      </c>
      <c r="D8" s="14" t="s">
        <v>128</v>
      </c>
      <c r="F8" s="10"/>
    </row>
    <row r="9" spans="1:6" x14ac:dyDescent="0.2">
      <c r="A9" t="s">
        <v>2</v>
      </c>
      <c r="B9" t="s">
        <v>123</v>
      </c>
      <c r="C9" s="11">
        <v>0.24444444444444444</v>
      </c>
      <c r="D9" s="14" t="s">
        <v>128</v>
      </c>
      <c r="F9" s="10"/>
    </row>
    <row r="10" spans="1:6" x14ac:dyDescent="0.2">
      <c r="A10" t="s">
        <v>2</v>
      </c>
      <c r="B10" t="s">
        <v>123</v>
      </c>
      <c r="C10" s="11">
        <v>0.20454545454545456</v>
      </c>
      <c r="D10" s="14" t="s">
        <v>129</v>
      </c>
      <c r="E10" s="10"/>
    </row>
    <row r="11" spans="1:6" x14ac:dyDescent="0.2">
      <c r="A11" t="s">
        <v>2</v>
      </c>
      <c r="B11" t="s">
        <v>123</v>
      </c>
      <c r="C11" s="11">
        <v>0.13333333333333333</v>
      </c>
      <c r="D11" s="14" t="s">
        <v>129</v>
      </c>
      <c r="E11" s="10"/>
    </row>
    <row r="12" spans="1:6" x14ac:dyDescent="0.2">
      <c r="A12" t="s">
        <v>2</v>
      </c>
      <c r="B12" t="s">
        <v>123</v>
      </c>
      <c r="C12" s="11">
        <v>0.1111111111111111</v>
      </c>
      <c r="D12" s="14" t="s">
        <v>129</v>
      </c>
      <c r="E12" s="10"/>
    </row>
    <row r="13" spans="1:6" x14ac:dyDescent="0.2">
      <c r="A13" t="s">
        <v>2</v>
      </c>
      <c r="B13" t="s">
        <v>123</v>
      </c>
      <c r="C13" s="11">
        <v>0.17777777777777778</v>
      </c>
      <c r="D13" s="14" t="s">
        <v>129</v>
      </c>
      <c r="E13" s="10"/>
    </row>
    <row r="14" spans="1:6" x14ac:dyDescent="0.2">
      <c r="A14" t="s">
        <v>2</v>
      </c>
      <c r="B14" t="s">
        <v>123</v>
      </c>
      <c r="C14" s="11">
        <v>0.22222222222222221</v>
      </c>
      <c r="D14" s="14" t="s">
        <v>129</v>
      </c>
      <c r="E14" s="10"/>
    </row>
    <row r="15" spans="1:6" x14ac:dyDescent="0.2">
      <c r="A15" t="s">
        <v>2</v>
      </c>
      <c r="B15" t="s">
        <v>123</v>
      </c>
      <c r="C15" s="11">
        <v>0.1111111111111111</v>
      </c>
      <c r="D15" s="14" t="s">
        <v>129</v>
      </c>
      <c r="E15" s="10"/>
    </row>
    <row r="16" spans="1:6" x14ac:dyDescent="0.2">
      <c r="A16" t="s">
        <v>10</v>
      </c>
      <c r="B16" t="s">
        <v>123</v>
      </c>
      <c r="C16" s="11">
        <v>0.55555555555555558</v>
      </c>
      <c r="D16" s="12" t="s">
        <v>125</v>
      </c>
    </row>
    <row r="17" spans="1:4" x14ac:dyDescent="0.2">
      <c r="A17" t="s">
        <v>10</v>
      </c>
      <c r="B17" t="s">
        <v>123</v>
      </c>
      <c r="C17" s="11">
        <v>0.31111111111111112</v>
      </c>
      <c r="D17" s="12" t="s">
        <v>125</v>
      </c>
    </row>
    <row r="18" spans="1:4" x14ac:dyDescent="0.2">
      <c r="A18" t="s">
        <v>10</v>
      </c>
      <c r="B18" t="s">
        <v>123</v>
      </c>
      <c r="C18" s="11">
        <v>0.51111111111111107</v>
      </c>
      <c r="D18" s="12" t="s">
        <v>125</v>
      </c>
    </row>
    <row r="19" spans="1:4" x14ac:dyDescent="0.2">
      <c r="A19" t="s">
        <v>10</v>
      </c>
      <c r="B19" t="s">
        <v>123</v>
      </c>
      <c r="C19" s="11">
        <v>0.4</v>
      </c>
      <c r="D19" s="12" t="s">
        <v>125</v>
      </c>
    </row>
    <row r="20" spans="1:4" x14ac:dyDescent="0.2">
      <c r="A20" t="s">
        <v>10</v>
      </c>
      <c r="B20" t="s">
        <v>123</v>
      </c>
      <c r="C20" s="11">
        <v>0.44444444444444442</v>
      </c>
      <c r="D20" s="12" t="s">
        <v>125</v>
      </c>
    </row>
    <row r="21" spans="1:4" x14ac:dyDescent="0.2">
      <c r="A21" t="s">
        <v>10</v>
      </c>
      <c r="B21" t="s">
        <v>123</v>
      </c>
      <c r="C21" s="11">
        <v>0.42222222222222222</v>
      </c>
      <c r="D21" s="12" t="s">
        <v>125</v>
      </c>
    </row>
    <row r="22" spans="1:4" x14ac:dyDescent="0.2">
      <c r="A22" t="s">
        <v>10</v>
      </c>
      <c r="B22" t="s">
        <v>123</v>
      </c>
      <c r="C22" s="11">
        <v>0.44444444444444442</v>
      </c>
      <c r="D22" s="12" t="s">
        <v>125</v>
      </c>
    </row>
    <row r="23" spans="1:4" x14ac:dyDescent="0.2">
      <c r="A23" t="s">
        <v>10</v>
      </c>
      <c r="B23" t="s">
        <v>123</v>
      </c>
      <c r="C23" s="11">
        <v>0.26666666666666666</v>
      </c>
      <c r="D23" s="12" t="s">
        <v>125</v>
      </c>
    </row>
    <row r="24" spans="1:4" x14ac:dyDescent="0.2">
      <c r="A24" t="s">
        <v>10</v>
      </c>
      <c r="B24" t="s">
        <v>123</v>
      </c>
      <c r="C24" s="11">
        <v>0.20454545454545456</v>
      </c>
      <c r="D24" s="12" t="s">
        <v>125</v>
      </c>
    </row>
    <row r="25" spans="1:4" x14ac:dyDescent="0.2">
      <c r="A25" t="s">
        <v>10</v>
      </c>
      <c r="B25" t="s">
        <v>123</v>
      </c>
      <c r="C25" s="11">
        <v>0.26666666666666666</v>
      </c>
      <c r="D25" s="12" t="s">
        <v>125</v>
      </c>
    </row>
    <row r="26" spans="1:4" x14ac:dyDescent="0.2">
      <c r="A26" t="s">
        <v>11</v>
      </c>
      <c r="B26" t="s">
        <v>123</v>
      </c>
      <c r="C26" s="11">
        <v>0.18181818181818182</v>
      </c>
      <c r="D26" s="13" t="s">
        <v>126</v>
      </c>
    </row>
    <row r="27" spans="1:4" x14ac:dyDescent="0.2">
      <c r="A27" t="s">
        <v>11</v>
      </c>
      <c r="B27" t="s">
        <v>123</v>
      </c>
      <c r="C27" s="11">
        <v>0.33333333333333331</v>
      </c>
      <c r="D27" s="13" t="s">
        <v>126</v>
      </c>
    </row>
    <row r="28" spans="1:4" x14ac:dyDescent="0.2">
      <c r="A28" t="s">
        <v>11</v>
      </c>
      <c r="B28" t="s">
        <v>123</v>
      </c>
      <c r="C28" s="11">
        <v>0.4</v>
      </c>
      <c r="D28" s="13" t="s">
        <v>126</v>
      </c>
    </row>
    <row r="29" spans="1:4" x14ac:dyDescent="0.2">
      <c r="A29" t="s">
        <v>11</v>
      </c>
      <c r="B29" t="s">
        <v>123</v>
      </c>
      <c r="C29" s="11">
        <v>0.31818181818181818</v>
      </c>
      <c r="D29" s="13" t="s">
        <v>126</v>
      </c>
    </row>
    <row r="30" spans="1:4" x14ac:dyDescent="0.2">
      <c r="A30" t="s">
        <v>11</v>
      </c>
      <c r="B30" t="s">
        <v>123</v>
      </c>
      <c r="C30" s="11">
        <v>0.44444444444444442</v>
      </c>
      <c r="D30" s="13" t="s">
        <v>126</v>
      </c>
    </row>
    <row r="31" spans="1:4" x14ac:dyDescent="0.2">
      <c r="A31" t="s">
        <v>11</v>
      </c>
      <c r="B31" t="s">
        <v>123</v>
      </c>
      <c r="C31" s="11">
        <v>0.2</v>
      </c>
      <c r="D31" s="13" t="s">
        <v>126</v>
      </c>
    </row>
    <row r="32" spans="1:4" x14ac:dyDescent="0.2">
      <c r="A32" t="s">
        <v>11</v>
      </c>
      <c r="B32" t="s">
        <v>123</v>
      </c>
      <c r="C32" s="11">
        <v>0.33333333333333331</v>
      </c>
      <c r="D32" s="13" t="s">
        <v>126</v>
      </c>
    </row>
    <row r="33" spans="1:4" x14ac:dyDescent="0.2">
      <c r="A33" t="s">
        <v>11</v>
      </c>
      <c r="B33" t="s">
        <v>123</v>
      </c>
      <c r="C33" s="11">
        <v>0.26666666666666666</v>
      </c>
      <c r="D33" s="13" t="s">
        <v>126</v>
      </c>
    </row>
    <row r="34" spans="1:4" x14ac:dyDescent="0.2">
      <c r="A34" t="s">
        <v>11</v>
      </c>
      <c r="B34" t="s">
        <v>123</v>
      </c>
      <c r="C34" s="11">
        <v>0.26666666666666666</v>
      </c>
      <c r="D34" s="13" t="s">
        <v>126</v>
      </c>
    </row>
    <row r="35" spans="1:4" x14ac:dyDescent="0.2">
      <c r="A35" t="s">
        <v>11</v>
      </c>
      <c r="B35" t="s">
        <v>78</v>
      </c>
      <c r="C35" s="11">
        <v>0.37777777777777777</v>
      </c>
      <c r="D35" s="13" t="s">
        <v>126</v>
      </c>
    </row>
    <row r="36" spans="1:4" x14ac:dyDescent="0.2">
      <c r="A36" t="s">
        <v>11</v>
      </c>
      <c r="B36" t="s">
        <v>78</v>
      </c>
      <c r="C36" s="11">
        <v>0.31111111111111112</v>
      </c>
      <c r="D36" s="13" t="s">
        <v>126</v>
      </c>
    </row>
    <row r="37" spans="1:4" x14ac:dyDescent="0.2">
      <c r="A37" t="s">
        <v>11</v>
      </c>
      <c r="B37" t="s">
        <v>78</v>
      </c>
      <c r="C37" s="11">
        <v>0.4</v>
      </c>
      <c r="D37" s="13" t="s">
        <v>126</v>
      </c>
    </row>
    <row r="38" spans="1:4" x14ac:dyDescent="0.2">
      <c r="A38" t="s">
        <v>11</v>
      </c>
      <c r="B38" t="s">
        <v>78</v>
      </c>
      <c r="C38" s="11">
        <v>0.26666666666666666</v>
      </c>
      <c r="D38" s="13" t="s">
        <v>126</v>
      </c>
    </row>
    <row r="39" spans="1:4" x14ac:dyDescent="0.2">
      <c r="A39" t="s">
        <v>11</v>
      </c>
      <c r="B39" t="s">
        <v>78</v>
      </c>
      <c r="C39" s="11">
        <v>0.48888888888888887</v>
      </c>
      <c r="D39" s="13" t="s">
        <v>126</v>
      </c>
    </row>
    <row r="40" spans="1:4" x14ac:dyDescent="0.2">
      <c r="A40" t="s">
        <v>11</v>
      </c>
      <c r="B40" t="s">
        <v>78</v>
      </c>
      <c r="C40" s="11">
        <v>0.22222222222222221</v>
      </c>
      <c r="D40" s="13" t="s">
        <v>126</v>
      </c>
    </row>
    <row r="41" spans="1:4" x14ac:dyDescent="0.2">
      <c r="A41" t="s">
        <v>11</v>
      </c>
      <c r="B41" t="s">
        <v>78</v>
      </c>
      <c r="C41" s="11">
        <v>0.4</v>
      </c>
      <c r="D41" s="13" t="s">
        <v>126</v>
      </c>
    </row>
    <row r="42" spans="1:4" x14ac:dyDescent="0.2">
      <c r="A42" t="s">
        <v>11</v>
      </c>
      <c r="B42" t="s">
        <v>78</v>
      </c>
      <c r="C42" s="11">
        <v>0.46666666666666667</v>
      </c>
      <c r="D42" s="13" t="s">
        <v>126</v>
      </c>
    </row>
    <row r="43" spans="1:4" x14ac:dyDescent="0.2">
      <c r="A43" t="s">
        <v>11</v>
      </c>
      <c r="B43" t="s">
        <v>78</v>
      </c>
      <c r="C43" s="11">
        <v>0.28888888888888886</v>
      </c>
      <c r="D43" s="13" t="s">
        <v>126</v>
      </c>
    </row>
    <row r="44" spans="1:4" x14ac:dyDescent="0.2">
      <c r="A44" t="s">
        <v>11</v>
      </c>
      <c r="B44" t="s">
        <v>78</v>
      </c>
      <c r="C44" s="11">
        <v>0.28888888888888886</v>
      </c>
      <c r="D44" s="13" t="s">
        <v>126</v>
      </c>
    </row>
    <row r="45" spans="1:4" x14ac:dyDescent="0.2">
      <c r="A45" t="s">
        <v>11</v>
      </c>
      <c r="B45" t="s">
        <v>77</v>
      </c>
      <c r="C45" s="11">
        <v>0.35555555555555557</v>
      </c>
      <c r="D45" s="13" t="s">
        <v>126</v>
      </c>
    </row>
    <row r="46" spans="1:4" x14ac:dyDescent="0.2">
      <c r="A46" t="s">
        <v>11</v>
      </c>
      <c r="B46" t="s">
        <v>77</v>
      </c>
      <c r="C46" s="11">
        <v>0.46666666666666667</v>
      </c>
      <c r="D46" s="13" t="s">
        <v>126</v>
      </c>
    </row>
    <row r="47" spans="1:4" x14ac:dyDescent="0.2">
      <c r="A47" t="s">
        <v>11</v>
      </c>
      <c r="B47" t="s">
        <v>77</v>
      </c>
      <c r="C47" s="11">
        <v>0.33333333333333331</v>
      </c>
      <c r="D47" s="13" t="s">
        <v>126</v>
      </c>
    </row>
    <row r="48" spans="1:4" x14ac:dyDescent="0.2">
      <c r="A48" t="s">
        <v>11</v>
      </c>
      <c r="B48" t="s">
        <v>77</v>
      </c>
      <c r="C48" s="11">
        <v>0.51111111111111107</v>
      </c>
      <c r="D48" s="13" t="s">
        <v>126</v>
      </c>
    </row>
    <row r="49" spans="1:4" x14ac:dyDescent="0.2">
      <c r="A49" t="s">
        <v>11</v>
      </c>
      <c r="B49" t="s">
        <v>77</v>
      </c>
      <c r="C49" s="11">
        <v>0.57777777777777772</v>
      </c>
      <c r="D49" s="13" t="s">
        <v>126</v>
      </c>
    </row>
    <row r="50" spans="1:4" x14ac:dyDescent="0.2">
      <c r="A50" t="s">
        <v>11</v>
      </c>
      <c r="B50" t="s">
        <v>77</v>
      </c>
      <c r="C50" s="11">
        <v>0.37777777777777777</v>
      </c>
      <c r="D50" s="13" t="s">
        <v>126</v>
      </c>
    </row>
    <row r="51" spans="1:4" x14ac:dyDescent="0.2">
      <c r="A51" t="s">
        <v>11</v>
      </c>
      <c r="B51" t="s">
        <v>77</v>
      </c>
      <c r="C51" s="11">
        <v>0.31111111111111112</v>
      </c>
      <c r="D51" s="13" t="s">
        <v>126</v>
      </c>
    </row>
    <row r="52" spans="1:4" x14ac:dyDescent="0.2">
      <c r="A52" t="s">
        <v>11</v>
      </c>
      <c r="B52" t="s">
        <v>77</v>
      </c>
      <c r="C52" s="11">
        <v>0.25</v>
      </c>
      <c r="D52" s="13" t="s">
        <v>126</v>
      </c>
    </row>
    <row r="53" spans="1:4" x14ac:dyDescent="0.2">
      <c r="A53" t="s">
        <v>11</v>
      </c>
      <c r="B53" t="s">
        <v>77</v>
      </c>
      <c r="C53" s="11">
        <v>0.22222222222222221</v>
      </c>
      <c r="D53" s="13" t="s">
        <v>126</v>
      </c>
    </row>
    <row r="54" spans="1:4" x14ac:dyDescent="0.2">
      <c r="A54" t="s">
        <v>11</v>
      </c>
      <c r="B54" t="s">
        <v>77</v>
      </c>
      <c r="C54" s="11">
        <v>0.26666666666666666</v>
      </c>
      <c r="D54" s="13" t="s">
        <v>126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P4D1 heads - Fig.2A</vt:lpstr>
      <vt:lpstr>Ref2P heads - Fig.2B</vt:lpstr>
      <vt:lpstr>P4D1 bodies - Fig.2C</vt:lpstr>
      <vt:lpstr>P4D1 heads (DR) - Fig.4E</vt:lpstr>
      <vt:lpstr>MI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2021-12-30T21:44:22Z</dcterms:created>
  <dcterms:modified xsi:type="dcterms:W3CDTF">2022-01-01T21:02:56Z</dcterms:modified>
</cp:coreProperties>
</file>