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y\Desktop\2 anno\articolo nudibranchi\"/>
    </mc:Choice>
  </mc:AlternateContent>
  <xr:revisionPtr revIDLastSave="0" documentId="13_ncr:1_{DE9A7B15-E638-45AB-B8E0-DF6C8C51CC79}" xr6:coauthVersionLast="47" xr6:coauthVersionMax="47" xr10:uidLastSave="{00000000-0000-0000-0000-000000000000}"/>
  <bookViews>
    <workbookView xWindow="-108" yWindow="-108" windowWidth="23256" windowHeight="12576" xr2:uid="{120953F6-F8AA-49B5-A506-AE8532ED0C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5" i="1"/>
  <c r="K51" i="1"/>
  <c r="K52" i="1"/>
  <c r="K50" i="1"/>
  <c r="K49" i="1"/>
  <c r="K48" i="1"/>
  <c r="K46" i="1"/>
  <c r="K44" i="1"/>
  <c r="E15" i="1"/>
  <c r="F14" i="1"/>
  <c r="D15" i="1"/>
  <c r="K47" i="1"/>
  <c r="K45" i="1"/>
  <c r="F5" i="1"/>
  <c r="J43" i="1" s="1"/>
  <c r="K43" i="1" s="1"/>
  <c r="F6" i="1"/>
  <c r="J44" i="1" s="1"/>
  <c r="F7" i="1"/>
  <c r="J45" i="1" s="1"/>
  <c r="F8" i="1"/>
  <c r="J46" i="1" s="1"/>
  <c r="F9" i="1"/>
  <c r="J47" i="1" s="1"/>
  <c r="F10" i="1"/>
  <c r="J48" i="1" s="1"/>
  <c r="F11" i="1"/>
  <c r="J49" i="1" s="1"/>
  <c r="F12" i="1"/>
  <c r="J50" i="1" s="1"/>
  <c r="F13" i="1"/>
  <c r="J51" i="1" s="1"/>
  <c r="F4" i="1"/>
  <c r="J42" i="1" s="1"/>
  <c r="K42" i="1" s="1"/>
  <c r="J53" i="1" l="1"/>
</calcChain>
</file>

<file path=xl/sharedStrings.xml><?xml version="1.0" encoding="utf-8"?>
<sst xmlns="http://schemas.openxmlformats.org/spreadsheetml/2006/main" count="35" uniqueCount="18">
  <si>
    <r>
      <t>B</t>
    </r>
    <r>
      <rPr>
        <b/>
        <sz val="12"/>
        <color rgb="FF00B0F0"/>
        <rFont val="Calibri"/>
        <family val="2"/>
      </rPr>
      <t>i</t>
    </r>
    <r>
      <rPr>
        <b/>
        <sz val="12"/>
        <color rgb="FF00B050"/>
        <rFont val="Calibri"/>
        <family val="2"/>
      </rPr>
      <t>co</t>
    </r>
    <r>
      <rPr>
        <b/>
        <sz val="12"/>
        <color rgb="FF0070C0"/>
        <rFont val="Calibri"/>
        <family val="2"/>
      </rPr>
      <t>lo</t>
    </r>
    <r>
      <rPr>
        <b/>
        <sz val="12"/>
        <color rgb="FFFF0000"/>
        <rFont val="Calibri"/>
        <family val="2"/>
      </rPr>
      <t>r</t>
    </r>
  </si>
  <si>
    <t>Black</t>
  </si>
  <si>
    <t>Blue</t>
  </si>
  <si>
    <t>Brown</t>
  </si>
  <si>
    <t>Green</t>
  </si>
  <si>
    <t>Orange</t>
  </si>
  <si>
    <t>Purple</t>
  </si>
  <si>
    <t>Red</t>
  </si>
  <si>
    <t>Pink</t>
  </si>
  <si>
    <t>Transparent</t>
  </si>
  <si>
    <t xml:space="preserve">˃ 500 µm </t>
  </si>
  <si>
    <t>100-500 µm</t>
  </si>
  <si>
    <t>˂ 100 µm</t>
  </si>
  <si>
    <t>White</t>
  </si>
  <si>
    <t>Microplastics classified according to size</t>
  </si>
  <si>
    <t>Microplastics classified according to size for each colour</t>
  </si>
  <si>
    <t>Microplastics classified according to colour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</si>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</sst>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C55A11"/>
      <name val="Calibri"/>
      <family val="2"/>
    </font>
    <font>
      <b/>
      <sz val="12"/>
      <color rgb="FF00B0F0"/>
      <name val="Calibri"/>
      <family val="2"/>
    </font>
    <font>
      <b/>
      <sz val="12"/>
      <color rgb="FF00B050"/>
      <name val="Calibri"/>
      <family val="2"/>
    </font>
    <font>
      <b/>
      <sz val="12"/>
      <color rgb="FF0070C0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b/>
      <sz val="12"/>
      <color rgb="FF203864"/>
      <name val="Calibri"/>
      <family val="2"/>
    </font>
    <font>
      <b/>
      <sz val="12"/>
      <color rgb="FF843C0C"/>
      <name val="Calibri"/>
      <family val="2"/>
    </font>
    <font>
      <b/>
      <sz val="12"/>
      <color rgb="FF548235"/>
      <name val="Calibri"/>
      <family val="2"/>
    </font>
    <font>
      <b/>
      <sz val="12"/>
      <color rgb="FFED7D31"/>
      <name val="Calibri"/>
      <family val="2"/>
    </font>
    <font>
      <b/>
      <sz val="12"/>
      <color rgb="FF7030A0"/>
      <name val="Calibri"/>
      <family val="2"/>
    </font>
    <font>
      <b/>
      <sz val="12"/>
      <color rgb="FFFF33CC"/>
      <name val="Calibri"/>
      <family val="2"/>
    </font>
    <font>
      <sz val="11"/>
      <color rgb="FF0070C0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4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7" fillId="0" borderId="0" xfId="0" applyFont="1"/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Foglio1!$H$16</c:f>
              <c:strCache>
                <c:ptCount val="1"/>
                <c:pt idx="0">
                  <c:v>˃ 500 µm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Foglio1!$B$4:$B$14</c:f>
              <c:strCache>
                <c:ptCount val="11"/>
                <c:pt idx="0">
                  <c:v>Bicolor</c:v>
                </c:pt>
                <c:pt idx="1">
                  <c:v>Black</c:v>
                </c:pt>
                <c:pt idx="2">
                  <c:v>Blue</c:v>
                </c:pt>
                <c:pt idx="3">
                  <c:v>Brown</c:v>
                </c:pt>
                <c:pt idx="4">
                  <c:v>Green</c:v>
                </c:pt>
                <c:pt idx="5">
                  <c:v>Orange</c:v>
                </c:pt>
                <c:pt idx="6">
                  <c:v>Purple</c:v>
                </c:pt>
                <c:pt idx="7">
                  <c:v>Red</c:v>
                </c:pt>
                <c:pt idx="8">
                  <c:v>Pink</c:v>
                </c:pt>
                <c:pt idx="9">
                  <c:v>Transparent</c:v>
                </c:pt>
                <c:pt idx="10">
                  <c:v>White</c:v>
                </c:pt>
              </c:strCache>
            </c:strRef>
          </c:cat>
          <c:val>
            <c:numRef>
              <c:f>Foglio1!$C$4:$C$14</c:f>
              <c:numCache>
                <c:formatCode>General</c:formatCode>
                <c:ptCount val="11"/>
                <c:pt idx="0">
                  <c:v>12</c:v>
                </c:pt>
                <c:pt idx="1">
                  <c:v>46</c:v>
                </c:pt>
                <c:pt idx="2">
                  <c:v>11</c:v>
                </c:pt>
                <c:pt idx="3">
                  <c:v>2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9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B-448B-81A0-4F28F26F183C}"/>
            </c:ext>
          </c:extLst>
        </c:ser>
        <c:ser>
          <c:idx val="1"/>
          <c:order val="1"/>
          <c:tx>
            <c:strRef>
              <c:f>Foglio1!$I$16</c:f>
              <c:strCache>
                <c:ptCount val="1"/>
                <c:pt idx="0">
                  <c:v>100-500 µm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Foglio1!$B$4:$B$14</c:f>
              <c:strCache>
                <c:ptCount val="11"/>
                <c:pt idx="0">
                  <c:v>Bicolor</c:v>
                </c:pt>
                <c:pt idx="1">
                  <c:v>Black</c:v>
                </c:pt>
                <c:pt idx="2">
                  <c:v>Blue</c:v>
                </c:pt>
                <c:pt idx="3">
                  <c:v>Brown</c:v>
                </c:pt>
                <c:pt idx="4">
                  <c:v>Green</c:v>
                </c:pt>
                <c:pt idx="5">
                  <c:v>Orange</c:v>
                </c:pt>
                <c:pt idx="6">
                  <c:v>Purple</c:v>
                </c:pt>
                <c:pt idx="7">
                  <c:v>Red</c:v>
                </c:pt>
                <c:pt idx="8">
                  <c:v>Pink</c:v>
                </c:pt>
                <c:pt idx="9">
                  <c:v>Transparent</c:v>
                </c:pt>
                <c:pt idx="10">
                  <c:v>White</c:v>
                </c:pt>
              </c:strCache>
            </c:strRef>
          </c:cat>
          <c:val>
            <c:numRef>
              <c:f>Foglio1!$D$4:$D$14</c:f>
              <c:numCache>
                <c:formatCode>General</c:formatCode>
                <c:ptCount val="11"/>
                <c:pt idx="0">
                  <c:v>9</c:v>
                </c:pt>
                <c:pt idx="1">
                  <c:v>22</c:v>
                </c:pt>
                <c:pt idx="2">
                  <c:v>12</c:v>
                </c:pt>
                <c:pt idx="3">
                  <c:v>3</c:v>
                </c:pt>
                <c:pt idx="4">
                  <c:v>6</c:v>
                </c:pt>
                <c:pt idx="5">
                  <c:v>8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B-448B-81A0-4F28F26F183C}"/>
            </c:ext>
          </c:extLst>
        </c:ser>
        <c:ser>
          <c:idx val="2"/>
          <c:order val="2"/>
          <c:tx>
            <c:strRef>
              <c:f>Foglio1!$J$16</c:f>
              <c:strCache>
                <c:ptCount val="1"/>
                <c:pt idx="0">
                  <c:v>˂ 100 µm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Foglio1!$B$4:$B$14</c:f>
              <c:strCache>
                <c:ptCount val="11"/>
                <c:pt idx="0">
                  <c:v>Bicolor</c:v>
                </c:pt>
                <c:pt idx="1">
                  <c:v>Black</c:v>
                </c:pt>
                <c:pt idx="2">
                  <c:v>Blue</c:v>
                </c:pt>
                <c:pt idx="3">
                  <c:v>Brown</c:v>
                </c:pt>
                <c:pt idx="4">
                  <c:v>Green</c:v>
                </c:pt>
                <c:pt idx="5">
                  <c:v>Orange</c:v>
                </c:pt>
                <c:pt idx="6">
                  <c:v>Purple</c:v>
                </c:pt>
                <c:pt idx="7">
                  <c:v>Red</c:v>
                </c:pt>
                <c:pt idx="8">
                  <c:v>Pink</c:v>
                </c:pt>
                <c:pt idx="9">
                  <c:v>Transparent</c:v>
                </c:pt>
                <c:pt idx="10">
                  <c:v>White</c:v>
                </c:pt>
              </c:strCache>
            </c:strRef>
          </c:cat>
          <c:val>
            <c:numRef>
              <c:f>Foglio1!$E$4:$E$14</c:f>
              <c:numCache>
                <c:formatCode>General</c:formatCode>
                <c:ptCount val="11"/>
                <c:pt idx="0">
                  <c:v>2</c:v>
                </c:pt>
                <c:pt idx="1">
                  <c:v>124</c:v>
                </c:pt>
                <c:pt idx="2">
                  <c:v>5</c:v>
                </c:pt>
                <c:pt idx="3">
                  <c:v>38</c:v>
                </c:pt>
                <c:pt idx="4">
                  <c:v>5</c:v>
                </c:pt>
                <c:pt idx="5">
                  <c:v>29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6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B-448B-81A0-4F28F26F1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71541663"/>
        <c:axId val="771523359"/>
      </c:barChart>
      <c:catAx>
        <c:axId val="771541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1523359"/>
        <c:crosses val="autoZero"/>
        <c:auto val="1"/>
        <c:lblAlgn val="ctr"/>
        <c:lblOffset val="100"/>
        <c:noMultiLvlLbl val="0"/>
      </c:catAx>
      <c:valAx>
        <c:axId val="771523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1541663"/>
        <c:crosses val="autoZero"/>
        <c:crossBetween val="between"/>
        <c:majorUnit val="0.2"/>
      </c:valAx>
      <c:spPr>
        <a:noFill/>
        <a:ln>
          <a:solidFill>
            <a:schemeClr val="bg1">
              <a:alpha val="94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3797025371827"/>
          <c:y val="5.0925925925925923E-2"/>
          <c:w val="0.52421763486667505"/>
          <c:h val="0.8981481481481481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Foglio1!$I$42</c:f>
              <c:strCache>
                <c:ptCount val="1"/>
                <c:pt idx="0">
                  <c:v>Bicolor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 w="6350">
              <a:solidFill>
                <a:schemeClr val="bg2"/>
              </a:solidFill>
            </a:ln>
            <a:effectLst/>
          </c:spPr>
          <c:invertIfNegative val="0"/>
          <c:val>
            <c:numRef>
              <c:f>Foglio1!$J$42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D-4D55-8E2C-90E62694CCA5}"/>
            </c:ext>
          </c:extLst>
        </c:ser>
        <c:ser>
          <c:idx val="1"/>
          <c:order val="1"/>
          <c:tx>
            <c:strRef>
              <c:f>Foglio1!$I$43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6350">
              <a:solidFill>
                <a:schemeClr val="bg2"/>
              </a:solidFill>
            </a:ln>
            <a:effectLst/>
          </c:spPr>
          <c:invertIfNegative val="0"/>
          <c:val>
            <c:numRef>
              <c:f>Foglio1!$J$43</c:f>
              <c:numCache>
                <c:formatCode>General</c:formatCode>
                <c:ptCount val="1"/>
                <c:pt idx="0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CCD-4D55-8E2C-90E62694CCA5}"/>
            </c:ext>
          </c:extLst>
        </c:ser>
        <c:ser>
          <c:idx val="2"/>
          <c:order val="2"/>
          <c:tx>
            <c:strRef>
              <c:f>Foglio1!$I$44</c:f>
              <c:strCache>
                <c:ptCount val="1"/>
                <c:pt idx="0">
                  <c:v>Blue</c:v>
                </c:pt>
              </c:strCache>
            </c:strRef>
          </c:tx>
          <c:spPr>
            <a:solidFill>
              <a:srgbClr val="0070C0"/>
            </a:solidFill>
            <a:ln w="6350">
              <a:solidFill>
                <a:schemeClr val="bg2"/>
              </a:solidFill>
            </a:ln>
            <a:effectLst/>
          </c:spPr>
          <c:invertIfNegative val="0"/>
          <c:val>
            <c:numRef>
              <c:f>Foglio1!$J$44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CD-4D55-8E2C-90E62694CCA5}"/>
            </c:ext>
          </c:extLst>
        </c:ser>
        <c:ser>
          <c:idx val="3"/>
          <c:order val="3"/>
          <c:tx>
            <c:strRef>
              <c:f>Foglio1!$I$45</c:f>
              <c:strCache>
                <c:ptCount val="1"/>
                <c:pt idx="0">
                  <c:v>Brown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6350">
              <a:solidFill>
                <a:schemeClr val="lt1"/>
              </a:solidFill>
            </a:ln>
            <a:effectLst/>
          </c:spPr>
          <c:invertIfNegative val="0"/>
          <c:val>
            <c:numRef>
              <c:f>Foglio1!$J$45</c:f>
              <c:numCache>
                <c:formatCode>General</c:formatCode>
                <c:ptCount val="1"/>
                <c:pt idx="0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CD-4D55-8E2C-90E62694CCA5}"/>
            </c:ext>
          </c:extLst>
        </c:ser>
        <c:ser>
          <c:idx val="4"/>
          <c:order val="4"/>
          <c:tx>
            <c:strRef>
              <c:f>Foglio1!$I$46</c:f>
              <c:strCache>
                <c:ptCount val="1"/>
                <c:pt idx="0">
                  <c:v>Green</c:v>
                </c:pt>
              </c:strCache>
            </c:strRef>
          </c:tx>
          <c:spPr>
            <a:solidFill>
              <a:srgbClr val="92D050"/>
            </a:solidFill>
            <a:ln w="6350">
              <a:solidFill>
                <a:schemeClr val="lt1"/>
              </a:solidFill>
            </a:ln>
            <a:effectLst/>
          </c:spPr>
          <c:invertIfNegative val="0"/>
          <c:val>
            <c:numRef>
              <c:f>Foglio1!$J$46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CCD-4D55-8E2C-90E62694CCA5}"/>
            </c:ext>
          </c:extLst>
        </c:ser>
        <c:ser>
          <c:idx val="5"/>
          <c:order val="5"/>
          <c:tx>
            <c:strRef>
              <c:f>Foglio1!$I$47</c:f>
              <c:strCache>
                <c:ptCount val="1"/>
                <c:pt idx="0">
                  <c:v>Orange</c:v>
                </c:pt>
              </c:strCache>
            </c:strRef>
          </c:tx>
          <c:spPr>
            <a:solidFill>
              <a:srgbClr val="FF9900"/>
            </a:solidFill>
            <a:ln w="6350">
              <a:solidFill>
                <a:schemeClr val="lt1"/>
              </a:solidFill>
            </a:ln>
            <a:effectLst/>
          </c:spPr>
          <c:invertIfNegative val="0"/>
          <c:val>
            <c:numRef>
              <c:f>Foglio1!$J$47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CCD-4D55-8E2C-90E62694CCA5}"/>
            </c:ext>
          </c:extLst>
        </c:ser>
        <c:ser>
          <c:idx val="6"/>
          <c:order val="6"/>
          <c:tx>
            <c:strRef>
              <c:f>Foglio1!$I$48</c:f>
              <c:strCache>
                <c:ptCount val="1"/>
                <c:pt idx="0">
                  <c:v>Purple</c:v>
                </c:pt>
              </c:strCache>
            </c:strRef>
          </c:tx>
          <c:spPr>
            <a:solidFill>
              <a:srgbClr val="CC00CC"/>
            </a:solidFill>
            <a:ln w="6350">
              <a:solidFill>
                <a:schemeClr val="bg2"/>
              </a:solidFill>
            </a:ln>
            <a:effectLst/>
          </c:spPr>
          <c:invertIfNegative val="0"/>
          <c:val>
            <c:numRef>
              <c:f>Foglio1!$J$48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CCD-4D55-8E2C-90E62694CCA5}"/>
            </c:ext>
          </c:extLst>
        </c:ser>
        <c:ser>
          <c:idx val="7"/>
          <c:order val="7"/>
          <c:tx>
            <c:strRef>
              <c:f>Foglio1!$I$49</c:f>
              <c:strCache>
                <c:ptCount val="1"/>
                <c:pt idx="0">
                  <c:v>Red</c:v>
                </c:pt>
              </c:strCache>
            </c:strRef>
          </c:tx>
          <c:spPr>
            <a:solidFill>
              <a:srgbClr val="FF0000"/>
            </a:solidFill>
            <a:ln w="6350">
              <a:solidFill>
                <a:schemeClr val="bg2"/>
              </a:solidFill>
            </a:ln>
            <a:effectLst/>
          </c:spPr>
          <c:invertIfNegative val="0"/>
          <c:val>
            <c:numRef>
              <c:f>Foglio1!$J$49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CCD-4D55-8E2C-90E62694CCA5}"/>
            </c:ext>
          </c:extLst>
        </c:ser>
        <c:ser>
          <c:idx val="8"/>
          <c:order val="8"/>
          <c:tx>
            <c:strRef>
              <c:f>Foglio1!$I$50</c:f>
              <c:strCache>
                <c:ptCount val="1"/>
                <c:pt idx="0">
                  <c:v>Pink</c:v>
                </c:pt>
              </c:strCache>
            </c:strRef>
          </c:tx>
          <c:spPr>
            <a:solidFill>
              <a:srgbClr val="FF66FF"/>
            </a:solidFill>
            <a:ln w="19050">
              <a:solidFill>
                <a:schemeClr val="lt1"/>
              </a:solidFill>
            </a:ln>
            <a:effectLst/>
          </c:spPr>
          <c:invertIfNegative val="0"/>
          <c:val>
            <c:numRef>
              <c:f>Foglio1!$J$50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CCD-4D55-8E2C-90E62694CCA5}"/>
            </c:ext>
          </c:extLst>
        </c:ser>
        <c:ser>
          <c:idx val="9"/>
          <c:order val="9"/>
          <c:tx>
            <c:strRef>
              <c:f>Foglio1!$I$51</c:f>
              <c:strCache>
                <c:ptCount val="1"/>
                <c:pt idx="0">
                  <c:v>Transparent</c:v>
                </c:pt>
              </c:strCache>
            </c:strRef>
          </c:tx>
          <c:spPr>
            <a:solidFill>
              <a:schemeClr val="bg2"/>
            </a:solidFill>
            <a:ln w="6350"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Foglio1!$J$51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CCD-4D55-8E2C-90E62694CCA5}"/>
            </c:ext>
          </c:extLst>
        </c:ser>
        <c:ser>
          <c:idx val="10"/>
          <c:order val="10"/>
          <c:tx>
            <c:strRef>
              <c:f>Foglio1!$I$52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/>
            </a:solidFill>
            <a:ln w="9525">
              <a:solidFill>
                <a:schemeClr val="tx1"/>
              </a:solidFill>
            </a:ln>
            <a:effectLst/>
          </c:spPr>
          <c:invertIfNegative val="0"/>
          <c:val>
            <c:numRef>
              <c:f>Foglio1!$J$52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3-45C8-A493-7B0E34B3C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1492575"/>
        <c:axId val="771513791"/>
      </c:barChart>
      <c:catAx>
        <c:axId val="771492575"/>
        <c:scaling>
          <c:orientation val="minMax"/>
        </c:scaling>
        <c:delete val="1"/>
        <c:axPos val="b"/>
        <c:majorTickMark val="out"/>
        <c:minorTickMark val="none"/>
        <c:tickLblPos val="nextTo"/>
        <c:crossAx val="771513791"/>
        <c:crosses val="autoZero"/>
        <c:auto val="1"/>
        <c:lblAlgn val="ctr"/>
        <c:lblOffset val="100"/>
        <c:noMultiLvlLbl val="0"/>
      </c:catAx>
      <c:valAx>
        <c:axId val="77151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77149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664076616841407"/>
          <c:y val="5.3402019692643146E-2"/>
          <c:w val="0.30781816480230056"/>
          <c:h val="0.854050835130682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dk1">
                  <a:tint val="885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9F5-4E2D-A33F-FF2E975BA719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C0-4C51-BC88-5140083B9475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C0-4C51-BC88-5140083B94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Foglio1!$B$22:$B$24</c:f>
              <c:strCache>
                <c:ptCount val="3"/>
                <c:pt idx="0">
                  <c:v>˃ 500 µm </c:v>
                </c:pt>
                <c:pt idx="1">
                  <c:v>100-500 µm</c:v>
                </c:pt>
                <c:pt idx="2">
                  <c:v>˂ 100 µm</c:v>
                </c:pt>
              </c:strCache>
            </c:strRef>
          </c:cat>
          <c:val>
            <c:numRef>
              <c:f>Foglio1!$C$22:$C$24</c:f>
              <c:numCache>
                <c:formatCode>General</c:formatCode>
                <c:ptCount val="3"/>
                <c:pt idx="0">
                  <c:v>100</c:v>
                </c:pt>
                <c:pt idx="1">
                  <c:v>94</c:v>
                </c:pt>
                <c:pt idx="2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5-4E2D-A33F-FF2E975BA7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953763598653418"/>
          <c:y val="3.3848502091870632E-2"/>
          <c:w val="0.27285050593108784"/>
          <c:h val="0.31885694703243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467508</xdr:colOff>
      <xdr:row>0</xdr:row>
      <xdr:rowOff>155165</xdr:rowOff>
    </xdr:from>
    <xdr:to>
      <xdr:col>13</xdr:col>
      <xdr:colOff>331544</xdr:colOff>
      <xdr:row>14</xdr:row>
      <xdr:rowOff>74780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3CB86B6-5509-4CE8-AD31-807087527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38848</xdr:colOff>
      <xdr:row>37</xdr:row>
      <xdr:rowOff>167342</xdr:rowOff>
    </xdr:from>
    <xdr:to>
      <xdr:col>7</xdr:col>
      <xdr:colOff>334683</xdr:colOff>
      <xdr:row>58</xdr:row>
      <xdr:rowOff>74705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85DF51D-5335-4814-9573-ED8147EE46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291354</xdr:colOff>
      <xdr:row>18</xdr:row>
      <xdr:rowOff>115047</xdr:rowOff>
    </xdr:from>
    <xdr:to>
      <xdr:col>11</xdr:col>
      <xdr:colOff>394448</xdr:colOff>
      <xdr:row>33</xdr:row>
      <xdr:rowOff>79188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CA2A565-6F26-4D7B-9AEC-C5B7CC740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53FE-B88F-4F81-9E86-50049B83D7E8}">
  <dimension ref="B1:M53"/>
  <sheetViews>
    <sheetView tabSelected="1" topLeftCell="A4" zoomScale="102" zoomScaleNormal="102" workbookViewId="0">
      <selection activeCell="J67" sqref="J67"/>
    </sheetView>
  </sheetViews>
  <sheetFormatPr defaultRowHeight="14.4" x14ac:dyDescent="0.3"/>
  <cols>
    <col min="2" max="2" width="17.88671875" customWidth="1"/>
    <col min="4" max="4" width="11.21875" customWidth="1"/>
    <col min="7" max="7" width="11.88671875" customWidth="1"/>
    <col min="9" max="9" width="12.44140625" customWidth="1"/>
  </cols>
  <sheetData>
    <row r="1" spans="2:10" x14ac:dyDescent="0.3">
      <c r="B1" s="12" t="s">
        <v>15</v>
      </c>
    </row>
    <row r="3" spans="2:10" x14ac:dyDescent="0.3">
      <c r="C3" s="15" t="s">
        <v>10</v>
      </c>
      <c r="D3" s="15" t="s">
        <v>11</v>
      </c>
      <c r="E3" s="15" t="s">
        <v>12</v>
      </c>
      <c r="F3" s="15" t="s">
        <v>17</v>
      </c>
    </row>
    <row r="4" spans="2:10" ht="15.6" x14ac:dyDescent="0.3">
      <c r="B4" s="3" t="s">
        <v>0</v>
      </c>
      <c r="C4">
        <v>12</v>
      </c>
      <c r="D4">
        <v>9</v>
      </c>
      <c r="E4">
        <v>2</v>
      </c>
      <c r="F4" s="2">
        <f>SUM(C4:E4)</f>
        <v>23</v>
      </c>
      <c r="G4" s="2"/>
    </row>
    <row r="5" spans="2:10" ht="15.6" x14ac:dyDescent="0.3">
      <c r="B5" s="4" t="s">
        <v>1</v>
      </c>
      <c r="C5">
        <v>46</v>
      </c>
      <c r="D5">
        <v>22</v>
      </c>
      <c r="E5">
        <v>124</v>
      </c>
      <c r="F5" s="2">
        <f t="shared" ref="F5:F14" si="0">SUM(C5:E5)</f>
        <v>192</v>
      </c>
      <c r="G5" s="2"/>
    </row>
    <row r="6" spans="2:10" ht="15.6" x14ac:dyDescent="0.3">
      <c r="B6" s="5" t="s">
        <v>2</v>
      </c>
      <c r="C6">
        <v>11</v>
      </c>
      <c r="D6">
        <v>12</v>
      </c>
      <c r="E6">
        <v>5</v>
      </c>
      <c r="F6" s="2">
        <f t="shared" si="0"/>
        <v>28</v>
      </c>
      <c r="G6" s="2"/>
    </row>
    <row r="7" spans="2:10" ht="15.6" x14ac:dyDescent="0.3">
      <c r="B7" s="6" t="s">
        <v>3</v>
      </c>
      <c r="C7">
        <v>2</v>
      </c>
      <c r="D7">
        <v>3</v>
      </c>
      <c r="E7">
        <v>38</v>
      </c>
      <c r="F7" s="2">
        <f t="shared" si="0"/>
        <v>43</v>
      </c>
      <c r="G7" s="2"/>
    </row>
    <row r="8" spans="2:10" ht="15.6" x14ac:dyDescent="0.3">
      <c r="B8" s="7" t="s">
        <v>4</v>
      </c>
      <c r="C8">
        <v>7</v>
      </c>
      <c r="D8">
        <v>6</v>
      </c>
      <c r="E8">
        <v>5</v>
      </c>
      <c r="F8" s="2">
        <f t="shared" si="0"/>
        <v>18</v>
      </c>
      <c r="G8" s="2"/>
    </row>
    <row r="9" spans="2:10" ht="15.6" x14ac:dyDescent="0.3">
      <c r="B9" s="8" t="s">
        <v>5</v>
      </c>
      <c r="C9">
        <v>3</v>
      </c>
      <c r="D9">
        <v>8</v>
      </c>
      <c r="E9">
        <v>29</v>
      </c>
      <c r="F9" s="2">
        <f t="shared" si="0"/>
        <v>40</v>
      </c>
      <c r="G9" s="2"/>
    </row>
    <row r="10" spans="2:10" ht="15.6" x14ac:dyDescent="0.3">
      <c r="B10" s="9" t="s">
        <v>6</v>
      </c>
      <c r="C10">
        <v>1</v>
      </c>
      <c r="D10">
        <v>2</v>
      </c>
      <c r="E10">
        <v>1</v>
      </c>
      <c r="F10" s="2">
        <f t="shared" si="0"/>
        <v>4</v>
      </c>
      <c r="G10" s="2"/>
    </row>
    <row r="11" spans="2:10" ht="15.6" x14ac:dyDescent="0.3">
      <c r="B11" s="10" t="s">
        <v>7</v>
      </c>
      <c r="C11">
        <v>1</v>
      </c>
      <c r="D11">
        <v>0</v>
      </c>
      <c r="E11">
        <v>1</v>
      </c>
      <c r="F11" s="2">
        <f t="shared" si="0"/>
        <v>2</v>
      </c>
      <c r="G11" s="2"/>
    </row>
    <row r="12" spans="2:10" ht="15.6" x14ac:dyDescent="0.3">
      <c r="B12" s="11" t="s">
        <v>8</v>
      </c>
      <c r="C12">
        <v>1</v>
      </c>
      <c r="D12">
        <v>0</v>
      </c>
      <c r="E12">
        <v>0</v>
      </c>
      <c r="F12" s="2">
        <f t="shared" si="0"/>
        <v>1</v>
      </c>
      <c r="G12" s="2"/>
    </row>
    <row r="13" spans="2:10" ht="15.6" x14ac:dyDescent="0.3">
      <c r="B13" s="4" t="s">
        <v>9</v>
      </c>
      <c r="C13">
        <v>9</v>
      </c>
      <c r="D13">
        <v>5</v>
      </c>
      <c r="E13">
        <v>6</v>
      </c>
      <c r="F13" s="2">
        <f t="shared" si="0"/>
        <v>20</v>
      </c>
      <c r="G13" s="2"/>
    </row>
    <row r="14" spans="2:10" ht="15.6" x14ac:dyDescent="0.3">
      <c r="B14" s="4" t="s">
        <v>13</v>
      </c>
      <c r="C14">
        <v>7</v>
      </c>
      <c r="D14">
        <v>27</v>
      </c>
      <c r="E14">
        <v>16</v>
      </c>
      <c r="F14" s="2">
        <f t="shared" si="0"/>
        <v>50</v>
      </c>
      <c r="G14" s="2"/>
    </row>
    <row r="15" spans="2:10" x14ac:dyDescent="0.3">
      <c r="C15" s="1">
        <f>SUM(C4:C14)</f>
        <v>100</v>
      </c>
      <c r="D15" s="1">
        <f>SUM(D4:D14)</f>
        <v>94</v>
      </c>
      <c r="E15" s="1">
        <f>SUM(E4:E14)</f>
        <v>227</v>
      </c>
    </row>
    <row r="16" spans="2:10" x14ac:dyDescent="0.3">
      <c r="H16" t="s">
        <v>10</v>
      </c>
      <c r="I16" t="s">
        <v>11</v>
      </c>
      <c r="J16" t="s">
        <v>12</v>
      </c>
    </row>
    <row r="20" spans="2:3" x14ac:dyDescent="0.3">
      <c r="B20" s="12" t="s">
        <v>14</v>
      </c>
    </row>
    <row r="22" spans="2:3" x14ac:dyDescent="0.3">
      <c r="B22" t="s">
        <v>10</v>
      </c>
      <c r="C22" s="1">
        <v>100</v>
      </c>
    </row>
    <row r="23" spans="2:3" x14ac:dyDescent="0.3">
      <c r="B23" t="s">
        <v>11</v>
      </c>
      <c r="C23" s="1">
        <v>94</v>
      </c>
    </row>
    <row r="24" spans="2:3" x14ac:dyDescent="0.3">
      <c r="B24" t="s">
        <v>12</v>
      </c>
      <c r="C24" s="1">
        <v>227</v>
      </c>
    </row>
    <row r="26" spans="2:3" x14ac:dyDescent="0.3">
      <c r="C26">
        <f>SUM(C22:C24)</f>
        <v>421</v>
      </c>
    </row>
    <row r="37" spans="2:13" x14ac:dyDescent="0.3">
      <c r="B37" s="12" t="s">
        <v>16</v>
      </c>
    </row>
    <row r="40" spans="2:13" x14ac:dyDescent="0.3">
      <c r="L40" s="13"/>
      <c r="M40" s="13"/>
    </row>
    <row r="41" spans="2:13" x14ac:dyDescent="0.3">
      <c r="L41" s="13"/>
      <c r="M41" s="13"/>
    </row>
    <row r="42" spans="2:13" ht="15.6" x14ac:dyDescent="0.3">
      <c r="I42" s="3" t="s">
        <v>0</v>
      </c>
      <c r="J42">
        <f>F4</f>
        <v>23</v>
      </c>
      <c r="K42">
        <f>(J42*100)/421</f>
        <v>5.4631828978622332</v>
      </c>
      <c r="L42" s="13"/>
      <c r="M42" s="13"/>
    </row>
    <row r="43" spans="2:13" ht="15.6" x14ac:dyDescent="0.3">
      <c r="I43" s="4" t="s">
        <v>1</v>
      </c>
      <c r="J43">
        <f>F5</f>
        <v>192</v>
      </c>
      <c r="K43">
        <f>(J43*100)/421</f>
        <v>45.605700712589076</v>
      </c>
      <c r="L43" s="14"/>
      <c r="M43" s="14"/>
    </row>
    <row r="44" spans="2:13" ht="15.6" x14ac:dyDescent="0.3">
      <c r="I44" s="5" t="s">
        <v>2</v>
      </c>
      <c r="J44">
        <f>F6</f>
        <v>28</v>
      </c>
      <c r="K44">
        <f>(28*100)/421</f>
        <v>6.6508313539192399</v>
      </c>
      <c r="L44" s="13"/>
      <c r="M44" s="13"/>
    </row>
    <row r="45" spans="2:13" ht="15.6" x14ac:dyDescent="0.3">
      <c r="I45" s="6" t="s">
        <v>3</v>
      </c>
      <c r="J45">
        <f>F7</f>
        <v>43</v>
      </c>
      <c r="K45">
        <f>(43*100)/403</f>
        <v>10.669975186104219</v>
      </c>
      <c r="L45" s="13"/>
      <c r="M45" s="13"/>
    </row>
    <row r="46" spans="2:13" ht="15.6" x14ac:dyDescent="0.3">
      <c r="I46" s="7" t="s">
        <v>4</v>
      </c>
      <c r="J46">
        <f>F8</f>
        <v>18</v>
      </c>
      <c r="K46">
        <f>(18*100)/421</f>
        <v>4.2755344418052257</v>
      </c>
    </row>
    <row r="47" spans="2:13" ht="15.6" x14ac:dyDescent="0.3">
      <c r="I47" s="8" t="s">
        <v>5</v>
      </c>
      <c r="J47">
        <f>F9</f>
        <v>40</v>
      </c>
      <c r="K47">
        <f>(40*100)/403</f>
        <v>9.9255583126550864</v>
      </c>
    </row>
    <row r="48" spans="2:13" ht="15.6" x14ac:dyDescent="0.3">
      <c r="I48" s="9" t="s">
        <v>6</v>
      </c>
      <c r="J48">
        <f>F10</f>
        <v>4</v>
      </c>
      <c r="K48">
        <f>(4*100)/421</f>
        <v>0.95011876484560565</v>
      </c>
    </row>
    <row r="49" spans="9:11" ht="15.6" x14ac:dyDescent="0.3">
      <c r="I49" s="10" t="s">
        <v>7</v>
      </c>
      <c r="J49">
        <f>F11</f>
        <v>2</v>
      </c>
      <c r="K49">
        <f>(2*100)/421</f>
        <v>0.47505938242280282</v>
      </c>
    </row>
    <row r="50" spans="9:11" ht="15.6" x14ac:dyDescent="0.3">
      <c r="I50" s="11" t="s">
        <v>8</v>
      </c>
      <c r="J50">
        <f>F12</f>
        <v>1</v>
      </c>
      <c r="K50">
        <f>(1*100)/421</f>
        <v>0.23752969121140141</v>
      </c>
    </row>
    <row r="51" spans="9:11" ht="21" customHeight="1" x14ac:dyDescent="0.3">
      <c r="I51" s="4" t="s">
        <v>9</v>
      </c>
      <c r="J51">
        <f>F13</f>
        <v>20</v>
      </c>
      <c r="K51">
        <f>(20*100)/421</f>
        <v>4.7505938242280283</v>
      </c>
    </row>
    <row r="52" spans="9:11" ht="15.6" x14ac:dyDescent="0.3">
      <c r="I52" s="4" t="s">
        <v>13</v>
      </c>
      <c r="J52">
        <v>50</v>
      </c>
      <c r="K52">
        <f>(50*100)/421</f>
        <v>11.876484560570072</v>
      </c>
    </row>
    <row r="53" spans="9:11" x14ac:dyDescent="0.3">
      <c r="J53">
        <f>SUM(J42:J52)</f>
        <v>421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mariano</dc:creator>
  <cp:lastModifiedBy>stefania mariano</cp:lastModifiedBy>
  <dcterms:created xsi:type="dcterms:W3CDTF">2021-04-08T10:08:07Z</dcterms:created>
  <dcterms:modified xsi:type="dcterms:W3CDTF">2021-10-20T13:10:56Z</dcterms:modified>
</cp:coreProperties>
</file>