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08_PLK1-article\"/>
    </mc:Choice>
  </mc:AlternateContent>
  <xr:revisionPtr revIDLastSave="0" documentId="13_ncr:1_{D72A0ED5-4CC4-48F3-A860-A007A3F3158A}" xr6:coauthVersionLast="47" xr6:coauthVersionMax="47" xr10:uidLastSave="{00000000-0000-0000-0000-000000000000}"/>
  <bookViews>
    <workbookView xWindow="20610" yWindow="-8235" windowWidth="15870" windowHeight="14265" xr2:uid="{1549C188-2533-47BC-8E2E-16C250376891}"/>
  </bookViews>
  <sheets>
    <sheet name="Fig1e" sheetId="1" r:id="rId1"/>
    <sheet name="Fig6c" sheetId="2" r:id="rId2"/>
    <sheet name="Fig6f" sheetId="7" r:id="rId3"/>
    <sheet name="Fig7d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6" l="1"/>
  <c r="E13" i="6"/>
  <c r="F12" i="6"/>
  <c r="E12" i="6"/>
  <c r="G11" i="6"/>
  <c r="F11" i="6"/>
  <c r="E11" i="6"/>
  <c r="F10" i="6"/>
  <c r="E10" i="6"/>
  <c r="F6" i="6"/>
  <c r="E6" i="6"/>
  <c r="F5" i="6"/>
  <c r="E5" i="6"/>
  <c r="G4" i="6"/>
  <c r="F4" i="6"/>
  <c r="E4" i="6"/>
  <c r="F3" i="6"/>
  <c r="E3" i="6"/>
  <c r="G9" i="2" l="1"/>
  <c r="F9" i="2"/>
  <c r="E9" i="2"/>
  <c r="H9" i="2" s="1"/>
  <c r="G8" i="2"/>
  <c r="F8" i="2"/>
  <c r="E8" i="2"/>
  <c r="H8" i="2" s="1"/>
  <c r="I7" i="2"/>
  <c r="G7" i="2"/>
  <c r="F7" i="2"/>
  <c r="E7" i="2"/>
  <c r="L7" i="2" s="1"/>
  <c r="G6" i="2"/>
  <c r="F6" i="2"/>
  <c r="E6" i="2"/>
  <c r="J6" i="2" s="1"/>
  <c r="G5" i="2"/>
  <c r="F5" i="2"/>
  <c r="E5" i="2"/>
  <c r="J5" i="2" s="1"/>
  <c r="H4" i="2"/>
  <c r="G4" i="2"/>
  <c r="F4" i="2"/>
  <c r="E4" i="2"/>
  <c r="J7" i="2" s="1"/>
  <c r="G3" i="2"/>
  <c r="F3" i="2"/>
  <c r="E3" i="2"/>
  <c r="H3" i="2" s="1"/>
  <c r="G2" i="2"/>
  <c r="F2" i="2"/>
  <c r="H2" i="2" s="1"/>
  <c r="E2" i="2"/>
  <c r="I2" i="2" s="1"/>
  <c r="I5" i="2" l="1"/>
  <c r="I6" i="2"/>
  <c r="I3" i="2"/>
  <c r="K7" i="2"/>
  <c r="I8" i="2"/>
  <c r="I9" i="2"/>
  <c r="H5" i="2"/>
  <c r="H6" i="2"/>
  <c r="H7" i="2"/>
  <c r="J8" i="2"/>
  <c r="J9" i="2"/>
  <c r="I4" i="2"/>
  <c r="D13" i="1" l="1"/>
  <c r="F13" i="1" s="1"/>
  <c r="G13" i="1" s="1"/>
  <c r="D12" i="1"/>
  <c r="F12" i="1" s="1"/>
  <c r="G12" i="1" s="1"/>
  <c r="D11" i="1"/>
  <c r="F11" i="1" s="1"/>
  <c r="G11" i="1" s="1"/>
  <c r="D10" i="1"/>
  <c r="F10" i="1" s="1"/>
  <c r="G10" i="1" s="1"/>
  <c r="D9" i="1"/>
  <c r="E8" i="1"/>
  <c r="F9" i="1" s="1"/>
  <c r="G9" i="1" s="1"/>
  <c r="D8" i="1"/>
  <c r="F8" i="1" s="1"/>
  <c r="G8" i="1" s="1"/>
  <c r="H8" i="1" s="1"/>
</calcChain>
</file>

<file path=xl/sharedStrings.xml><?xml version="1.0" encoding="utf-8"?>
<sst xmlns="http://schemas.openxmlformats.org/spreadsheetml/2006/main" count="94" uniqueCount="58">
  <si>
    <t>gene</t>
    <phoneticPr fontId="1"/>
  </si>
  <si>
    <t>sample</t>
    <phoneticPr fontId="1"/>
  </si>
  <si>
    <t>Ct</t>
    <phoneticPr fontId="1"/>
  </si>
  <si>
    <t>ΔCt</t>
    <phoneticPr fontId="1"/>
  </si>
  <si>
    <t>Average</t>
    <phoneticPr fontId="1"/>
  </si>
  <si>
    <t>ΔΔCt</t>
    <phoneticPr fontId="1"/>
  </si>
  <si>
    <t>T-test</t>
    <phoneticPr fontId="1"/>
  </si>
  <si>
    <t>GAPDH</t>
    <phoneticPr fontId="1"/>
  </si>
  <si>
    <t>shCTL</t>
    <phoneticPr fontId="1"/>
  </si>
  <si>
    <t>shMETTL3</t>
    <phoneticPr fontId="1"/>
  </si>
  <si>
    <t>PLK1</t>
    <phoneticPr fontId="1"/>
  </si>
  <si>
    <t>IP/IN</t>
    <phoneticPr fontId="1"/>
  </si>
  <si>
    <t>IP/IN/CTL</t>
    <phoneticPr fontId="1"/>
  </si>
  <si>
    <t>IP/IN/CTL_AVG</t>
    <phoneticPr fontId="1"/>
  </si>
  <si>
    <t>IP/IN/CTL_SD</t>
    <phoneticPr fontId="1"/>
  </si>
  <si>
    <t>p vs CTL</t>
    <phoneticPr fontId="1"/>
  </si>
  <si>
    <t>p vs gRNA</t>
    <phoneticPr fontId="1"/>
  </si>
  <si>
    <t>p vs PAMmer</t>
    <phoneticPr fontId="1"/>
  </si>
  <si>
    <t>Y-</t>
    <phoneticPr fontId="1"/>
  </si>
  <si>
    <t>C-</t>
    <phoneticPr fontId="1"/>
  </si>
  <si>
    <t>CF-</t>
    <phoneticPr fontId="1"/>
  </si>
  <si>
    <t>Y+</t>
    <phoneticPr fontId="1"/>
  </si>
  <si>
    <t>C+</t>
    <phoneticPr fontId="1"/>
  </si>
  <si>
    <t>CF+</t>
    <phoneticPr fontId="1"/>
  </si>
  <si>
    <t>CFG</t>
    <phoneticPr fontId="1"/>
  </si>
  <si>
    <t>CFP</t>
    <phoneticPr fontId="1"/>
  </si>
  <si>
    <t>IP/IN/CTL_AVG</t>
  </si>
  <si>
    <t>IP/IN/CTL_SD</t>
  </si>
  <si>
    <t>Y+</t>
  </si>
  <si>
    <t>C+</t>
  </si>
  <si>
    <t>CFG</t>
  </si>
  <si>
    <t>CFP</t>
  </si>
  <si>
    <t>CF+</t>
  </si>
  <si>
    <t>rep1</t>
    <phoneticPr fontId="1"/>
  </si>
  <si>
    <t>rep2</t>
    <phoneticPr fontId="1"/>
  </si>
  <si>
    <t>rep3</t>
    <phoneticPr fontId="1"/>
  </si>
  <si>
    <t>SD</t>
    <phoneticPr fontId="1"/>
  </si>
  <si>
    <t>PLK1</t>
  </si>
  <si>
    <t>sample</t>
  </si>
  <si>
    <t>%input/CTL</t>
  </si>
  <si>
    <t>AVERAGE</t>
    <phoneticPr fontId="1"/>
  </si>
  <si>
    <t>pvalue</t>
    <phoneticPr fontId="1"/>
  </si>
  <si>
    <t>AVERAGE</t>
  </si>
  <si>
    <t>SD</t>
  </si>
  <si>
    <t>vehicle_CTL_IP</t>
  </si>
  <si>
    <t>vehicle_IGF_IP</t>
  </si>
  <si>
    <t>GP_CTL_IP</t>
  </si>
  <si>
    <t>GP_IGF_IP</t>
  </si>
  <si>
    <t>MYC</t>
  </si>
  <si>
    <t>TTEST</t>
  </si>
  <si>
    <t>Total-</t>
  </si>
  <si>
    <t>Total+</t>
  </si>
  <si>
    <t>Adherent-</t>
  </si>
  <si>
    <t>Adherent+</t>
  </si>
  <si>
    <t>Floating-</t>
  </si>
  <si>
    <t>Floating+</t>
  </si>
  <si>
    <t>rep2</t>
  </si>
  <si>
    <t>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</si>
</sst>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7D4C-8138-4CD8-9782-C26FB60F0E44}">
  <dimension ref="A1:O13"/>
  <sheetViews>
    <sheetView tabSelected="1" workbookViewId="0">
      <selection activeCell="E27" sqref="E27"/>
    </sheetView>
  </sheetViews>
  <sheetFormatPr defaultRowHeight="18.75" x14ac:dyDescent="0.4"/>
  <cols>
    <col min="1" max="1" width="9.5" bestFit="1" customWidth="1"/>
  </cols>
  <sheetData>
    <row r="1" spans="1:1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</row>
    <row r="2" spans="1:15" x14ac:dyDescent="0.4">
      <c r="A2" t="s">
        <v>7</v>
      </c>
      <c r="B2" t="s">
        <v>8</v>
      </c>
      <c r="C2">
        <v>20.5209425</v>
      </c>
    </row>
    <row r="3" spans="1:15" x14ac:dyDescent="0.4">
      <c r="C3">
        <v>20.679054000000001</v>
      </c>
    </row>
    <row r="4" spans="1:15" x14ac:dyDescent="0.4">
      <c r="C4">
        <v>20.725460000000002</v>
      </c>
    </row>
    <row r="5" spans="1:15" x14ac:dyDescent="0.4">
      <c r="B5" t="s">
        <v>9</v>
      </c>
      <c r="C5">
        <v>18.942817999999999</v>
      </c>
    </row>
    <row r="6" spans="1:15" x14ac:dyDescent="0.4">
      <c r="C6">
        <v>19.34544</v>
      </c>
    </row>
    <row r="7" spans="1:15" x14ac:dyDescent="0.4">
      <c r="C7">
        <v>19.955009500000003</v>
      </c>
    </row>
    <row r="8" spans="1:15" x14ac:dyDescent="0.4">
      <c r="A8" t="s">
        <v>10</v>
      </c>
      <c r="B8" t="s">
        <v>8</v>
      </c>
      <c r="C8">
        <v>23.793901000000002</v>
      </c>
      <c r="D8">
        <f>C8-C2</f>
        <v>3.2729585000000014</v>
      </c>
      <c r="E8">
        <f>AVERAGE(D8:D10)</f>
        <v>3.3006521666666671</v>
      </c>
      <c r="F8">
        <f>D8-$E$8</f>
        <v>-2.7693666666665617E-2</v>
      </c>
      <c r="G8">
        <f>2^(-F8)</f>
        <v>1.0193812106388087</v>
      </c>
      <c r="H8">
        <f>_xlfn.T.TEST(G8:G10,G11:G13,2,3)</f>
        <v>6.8782233697498919E-4</v>
      </c>
      <c r="M8" t="s">
        <v>10</v>
      </c>
      <c r="N8" t="s">
        <v>8</v>
      </c>
      <c r="O8" t="s">
        <v>9</v>
      </c>
    </row>
    <row r="9" spans="1:15" x14ac:dyDescent="0.4">
      <c r="C9">
        <v>23.930212000000001</v>
      </c>
      <c r="D9">
        <f t="shared" ref="D9:D13" si="0">C9-C3</f>
        <v>3.2511580000000002</v>
      </c>
      <c r="F9">
        <f t="shared" ref="F9:F13" si="1">D9-$E$8</f>
        <v>-4.9494166666666839E-2</v>
      </c>
      <c r="G9">
        <f t="shared" ref="G9:G13" si="2">2^(-F9)</f>
        <v>1.0349020060388305</v>
      </c>
      <c r="N9">
        <v>1.0193812106388087</v>
      </c>
      <c r="O9">
        <v>0.43802714003209647</v>
      </c>
    </row>
    <row r="10" spans="1:15" x14ac:dyDescent="0.4">
      <c r="C10">
        <v>24.103300000000001</v>
      </c>
      <c r="D10">
        <f t="shared" si="0"/>
        <v>3.3778399999999991</v>
      </c>
      <c r="F10">
        <f t="shared" si="1"/>
        <v>7.7187833333332012E-2</v>
      </c>
      <c r="G10">
        <f t="shared" si="2"/>
        <v>0.94790354370670793</v>
      </c>
      <c r="N10">
        <v>1.0349020060388305</v>
      </c>
      <c r="O10">
        <v>0.28797473836589388</v>
      </c>
    </row>
    <row r="11" spans="1:15" x14ac:dyDescent="0.4">
      <c r="B11" t="s">
        <v>9</v>
      </c>
      <c r="C11">
        <v>23.434377999999999</v>
      </c>
      <c r="D11">
        <f t="shared" si="0"/>
        <v>4.4915599999999998</v>
      </c>
      <c r="F11">
        <f t="shared" si="1"/>
        <v>1.1909078333333327</v>
      </c>
      <c r="G11">
        <f t="shared" si="2"/>
        <v>0.43802714003209647</v>
      </c>
      <c r="N11">
        <v>0.94790354370670793</v>
      </c>
      <c r="O11">
        <v>0.37899262158022007</v>
      </c>
    </row>
    <row r="12" spans="1:15" x14ac:dyDescent="0.4">
      <c r="C12">
        <v>24.442077999999999</v>
      </c>
      <c r="D12">
        <f t="shared" si="0"/>
        <v>5.0966379999999987</v>
      </c>
      <c r="F12">
        <f t="shared" si="1"/>
        <v>1.7959858333333316</v>
      </c>
      <c r="G12">
        <f t="shared" si="2"/>
        <v>0.28797473836589388</v>
      </c>
    </row>
    <row r="13" spans="1:15" x14ac:dyDescent="0.4">
      <c r="C13">
        <v>24.655419999999999</v>
      </c>
      <c r="D13">
        <f t="shared" si="0"/>
        <v>4.7004104999999967</v>
      </c>
      <c r="F13">
        <f t="shared" si="1"/>
        <v>1.3997583333333297</v>
      </c>
      <c r="G13">
        <f t="shared" si="2"/>
        <v>0.37899262158022007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BA7C-89F4-46C2-9017-5BCE2908B949}">
  <dimension ref="A1:L20"/>
  <sheetViews>
    <sheetView workbookViewId="0">
      <selection activeCell="F15" sqref="F15"/>
    </sheetView>
  </sheetViews>
  <sheetFormatPr defaultRowHeight="18.75" x14ac:dyDescent="0.4"/>
  <sheetData>
    <row r="1" spans="1:12" x14ac:dyDescent="0.4">
      <c r="B1" s="2" t="s">
        <v>11</v>
      </c>
      <c r="C1" s="2"/>
      <c r="D1" s="2"/>
      <c r="E1" s="2" t="s">
        <v>12</v>
      </c>
      <c r="F1" s="2"/>
      <c r="G1" s="2"/>
      <c r="H1" s="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4">
      <c r="A2" t="s">
        <v>18</v>
      </c>
      <c r="B2">
        <v>3.0935085501822171E-3</v>
      </c>
      <c r="C2">
        <v>6.294054233352683E-3</v>
      </c>
      <c r="D2">
        <v>6.8876473757529576E-3</v>
      </c>
      <c r="E2">
        <f>B2/B2</f>
        <v>1</v>
      </c>
      <c r="F2">
        <f t="shared" ref="F2:G4" si="0">C2/C2</f>
        <v>1</v>
      </c>
      <c r="G2">
        <f t="shared" si="0"/>
        <v>1</v>
      </c>
      <c r="H2">
        <f>AVERAGE(E2:G2)</f>
        <v>1</v>
      </c>
      <c r="I2">
        <f>_xlfn.STDEV.P(E2:G2)</f>
        <v>0</v>
      </c>
    </row>
    <row r="3" spans="1:12" x14ac:dyDescent="0.4">
      <c r="A3" t="s">
        <v>19</v>
      </c>
      <c r="B3">
        <v>2.2776524700367077E-3</v>
      </c>
      <c r="C3">
        <v>3.5826640798311861E-3</v>
      </c>
      <c r="D3">
        <v>6.2533597348956521E-3</v>
      </c>
      <c r="E3">
        <f t="shared" ref="E3:E4" si="1">B3/B3</f>
        <v>1</v>
      </c>
      <c r="F3">
        <f t="shared" si="0"/>
        <v>1</v>
      </c>
      <c r="G3">
        <f t="shared" si="0"/>
        <v>1</v>
      </c>
      <c r="H3">
        <f t="shared" ref="H3:H9" si="2">AVERAGE(E3:G3)</f>
        <v>1</v>
      </c>
      <c r="I3">
        <f t="shared" ref="I3:I9" si="3">_xlfn.STDEV.P(E3:G3)</f>
        <v>0</v>
      </c>
    </row>
    <row r="4" spans="1:12" x14ac:dyDescent="0.4">
      <c r="A4" t="s">
        <v>20</v>
      </c>
      <c r="B4">
        <v>2.9718237232741378E-3</v>
      </c>
      <c r="C4">
        <v>3.2586180244241771E-3</v>
      </c>
      <c r="D4">
        <v>3.3927911585877927E-3</v>
      </c>
      <c r="E4">
        <f t="shared" si="1"/>
        <v>1</v>
      </c>
      <c r="F4">
        <f t="shared" si="0"/>
        <v>1</v>
      </c>
      <c r="G4">
        <f t="shared" si="0"/>
        <v>1</v>
      </c>
      <c r="H4">
        <f t="shared" si="2"/>
        <v>1</v>
      </c>
      <c r="I4">
        <f t="shared" si="3"/>
        <v>0</v>
      </c>
    </row>
    <row r="5" spans="1:12" x14ac:dyDescent="0.4">
      <c r="A5" t="s">
        <v>21</v>
      </c>
      <c r="B5">
        <v>3.9792419269066431E-3</v>
      </c>
      <c r="C5">
        <v>4.7287515368442503E-3</v>
      </c>
      <c r="D5">
        <v>8.5227272727272721E-3</v>
      </c>
      <c r="E5">
        <f>B5/B2</f>
        <v>1.2863200027917343</v>
      </c>
      <c r="F5">
        <f t="shared" ref="F5:G7" si="4">C5/C2</f>
        <v>0.75130454259294877</v>
      </c>
      <c r="G5">
        <f t="shared" si="4"/>
        <v>1.237393090524697</v>
      </c>
      <c r="H5">
        <f t="shared" si="2"/>
        <v>1.0916725453031269</v>
      </c>
      <c r="I5">
        <f t="shared" si="3"/>
        <v>0.24150395943984432</v>
      </c>
      <c r="J5">
        <f>_xlfn.T.TEST(E2:G2,E5:G5,2,2)</f>
        <v>0.61985814104062853</v>
      </c>
    </row>
    <row r="6" spans="1:12" x14ac:dyDescent="0.4">
      <c r="A6" t="s">
        <v>22</v>
      </c>
      <c r="B6">
        <v>2.2145297855113832E-3</v>
      </c>
      <c r="C6">
        <v>4.0409341380215173E-3</v>
      </c>
      <c r="D6">
        <v>5.6030177515982065E-3</v>
      </c>
      <c r="E6">
        <f t="shared" ref="E6:E7" si="5">B6/B3</f>
        <v>0.97228607728539584</v>
      </c>
      <c r="F6">
        <f t="shared" si="4"/>
        <v>1.1279132087125301</v>
      </c>
      <c r="G6">
        <f t="shared" si="4"/>
        <v>0.89600118802244189</v>
      </c>
      <c r="H6">
        <f t="shared" si="2"/>
        <v>0.99873349134012257</v>
      </c>
      <c r="I6">
        <f t="shared" si="3"/>
        <v>9.6506979429043002E-2</v>
      </c>
      <c r="J6">
        <f>_xlfn.T.TEST(E3:G3,E6:G6,2,2)</f>
        <v>0.98608143255014735</v>
      </c>
    </row>
    <row r="7" spans="1:12" x14ac:dyDescent="0.4">
      <c r="A7" t="s">
        <v>23</v>
      </c>
      <c r="B7">
        <v>1.3010479242282285E-3</v>
      </c>
      <c r="C7">
        <v>1.6540218308145973E-3</v>
      </c>
      <c r="D7">
        <v>1.9693631950393671E-3</v>
      </c>
      <c r="E7">
        <f t="shared" si="5"/>
        <v>0.43779444724091143</v>
      </c>
      <c r="F7">
        <f t="shared" si="4"/>
        <v>0.50758383413375852</v>
      </c>
      <c r="G7">
        <f t="shared" si="4"/>
        <v>0.5804551777537319</v>
      </c>
      <c r="H7">
        <f t="shared" si="2"/>
        <v>0.50861115304280069</v>
      </c>
      <c r="I7">
        <f t="shared" si="3"/>
        <v>5.8245529417678452E-2</v>
      </c>
      <c r="J7">
        <f>_xlfn.T.TEST(E4:G4,E7:G7,2,2)</f>
        <v>2.827287796604453E-4</v>
      </c>
      <c r="K7">
        <f>_xlfn.T.TEST(E7:G7,E8:G8,2,2)</f>
        <v>3.7848196362365111E-2</v>
      </c>
      <c r="L7">
        <f>_xlfn.T.TEST(E7:G7,E9:G9,2,2)</f>
        <v>1.5140492652722586E-2</v>
      </c>
    </row>
    <row r="8" spans="1:12" x14ac:dyDescent="0.4">
      <c r="A8" t="s">
        <v>24</v>
      </c>
      <c r="B8">
        <v>1.9600055260067693E-3</v>
      </c>
      <c r="C8">
        <v>3.2653995044704255E-3</v>
      </c>
      <c r="D8">
        <v>3.5502589218136755E-3</v>
      </c>
      <c r="E8">
        <f>B8/B4</f>
        <v>0.65952953758891819</v>
      </c>
      <c r="F8">
        <f t="shared" ref="F8:G8" si="6">C8/C4</f>
        <v>1.0020810908168492</v>
      </c>
      <c r="G8">
        <f t="shared" si="6"/>
        <v>1.0464124538957555</v>
      </c>
      <c r="H8">
        <f t="shared" si="2"/>
        <v>0.90267436076717422</v>
      </c>
      <c r="I8">
        <f t="shared" si="3"/>
        <v>0.17287928585556953</v>
      </c>
      <c r="J8">
        <f>_xlfn.T.TEST(E4:G4,E8:G8,2,2)</f>
        <v>0.4705186526303558</v>
      </c>
    </row>
    <row r="9" spans="1:12" x14ac:dyDescent="0.4">
      <c r="A9" t="s">
        <v>25</v>
      </c>
      <c r="B9">
        <v>2.2967146540834541E-3</v>
      </c>
      <c r="C9">
        <v>3.5140311099815694E-3</v>
      </c>
      <c r="D9">
        <v>3.8394692580826012E-3</v>
      </c>
      <c r="E9">
        <f>B9/B4</f>
        <v>0.77283004240678921</v>
      </c>
      <c r="F9">
        <f t="shared" ref="F9:G9" si="7">C9/C4</f>
        <v>1.078380799358196</v>
      </c>
      <c r="G9">
        <f t="shared" si="7"/>
        <v>1.1316550529095144</v>
      </c>
      <c r="H9">
        <f t="shared" si="2"/>
        <v>0.9942886315581666</v>
      </c>
      <c r="I9">
        <f t="shared" si="3"/>
        <v>0.15809800031320539</v>
      </c>
      <c r="J9">
        <f>_xlfn.T.TEST(E4:G4,E9:G9,2,2)</f>
        <v>0.96170394814499049</v>
      </c>
    </row>
    <row r="10" spans="1:12" x14ac:dyDescent="0.4">
      <c r="B10" t="s">
        <v>33</v>
      </c>
      <c r="C10" t="s">
        <v>34</v>
      </c>
      <c r="D10" t="s">
        <v>35</v>
      </c>
    </row>
    <row r="15" spans="1:12" x14ac:dyDescent="0.4">
      <c r="B15" t="s">
        <v>26</v>
      </c>
      <c r="C15" t="s">
        <v>27</v>
      </c>
    </row>
    <row r="16" spans="1:12" x14ac:dyDescent="0.4">
      <c r="A16" t="s">
        <v>28</v>
      </c>
      <c r="B16">
        <v>1.0916725453031269</v>
      </c>
      <c r="C16">
        <v>0.24150395943984432</v>
      </c>
    </row>
    <row r="17" spans="1:3" x14ac:dyDescent="0.4">
      <c r="A17" t="s">
        <v>29</v>
      </c>
      <c r="B17">
        <v>0.99873349134012257</v>
      </c>
      <c r="C17">
        <v>9.6506979429043002E-2</v>
      </c>
    </row>
    <row r="18" spans="1:3" x14ac:dyDescent="0.4">
      <c r="A18" t="s">
        <v>30</v>
      </c>
      <c r="B18">
        <v>0.94739051884138659</v>
      </c>
      <c r="C18">
        <v>0.20682478374907312</v>
      </c>
    </row>
    <row r="19" spans="1:3" x14ac:dyDescent="0.4">
      <c r="A19" t="s">
        <v>31</v>
      </c>
      <c r="B19">
        <v>0.9942886315581666</v>
      </c>
      <c r="C19">
        <v>0.15809800031320539</v>
      </c>
    </row>
    <row r="20" spans="1:3" x14ac:dyDescent="0.4">
      <c r="A20" t="s">
        <v>32</v>
      </c>
      <c r="B20">
        <v>0.50861115304280069</v>
      </c>
      <c r="C20">
        <v>5.8245529417678452E-2</v>
      </c>
    </row>
  </sheetData>
  <mergeCells count="2">
    <mergeCell ref="B1:D1"/>
    <mergeCell ref="E1:G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CCD2-E75D-446F-A3FE-2C00CEC810A9}">
  <dimension ref="A1:F7"/>
  <sheetViews>
    <sheetView workbookViewId="0">
      <selection activeCell="B1" sqref="B1:D1"/>
    </sheetView>
  </sheetViews>
  <sheetFormatPr defaultRowHeight="18.75" x14ac:dyDescent="0.4"/>
  <sheetData>
    <row r="1" spans="1:6" x14ac:dyDescent="0.4">
      <c r="B1" t="s">
        <v>33</v>
      </c>
      <c r="C1" t="s">
        <v>56</v>
      </c>
      <c r="D1" t="s">
        <v>57</v>
      </c>
      <c r="E1" t="s">
        <v>42</v>
      </c>
      <c r="F1" t="s">
        <v>49</v>
      </c>
    </row>
    <row r="2" spans="1:6" x14ac:dyDescent="0.4">
      <c r="A2" t="s">
        <v>50</v>
      </c>
      <c r="B2">
        <v>1</v>
      </c>
      <c r="C2">
        <v>1</v>
      </c>
      <c r="D2">
        <v>1</v>
      </c>
      <c r="E2">
        <v>1</v>
      </c>
      <c r="F2">
        <v>9.0337551594398945E-3</v>
      </c>
    </row>
    <row r="3" spans="1:6" x14ac:dyDescent="0.4">
      <c r="A3" t="s">
        <v>51</v>
      </c>
      <c r="B3">
        <v>0.88056414096135116</v>
      </c>
      <c r="C3">
        <v>0.73841307296975156</v>
      </c>
      <c r="D3">
        <v>0.77512452210172567</v>
      </c>
      <c r="E3">
        <v>0.79803391201094287</v>
      </c>
    </row>
    <row r="4" spans="1:6" x14ac:dyDescent="0.4">
      <c r="A4" t="s">
        <v>52</v>
      </c>
      <c r="B4">
        <v>1</v>
      </c>
      <c r="C4">
        <v>1</v>
      </c>
      <c r="D4">
        <v>1</v>
      </c>
      <c r="E4">
        <v>1</v>
      </c>
      <c r="F4">
        <v>0.21285207598970574</v>
      </c>
    </row>
    <row r="5" spans="1:6" x14ac:dyDescent="0.4">
      <c r="A5" t="s">
        <v>53</v>
      </c>
      <c r="B5">
        <v>1.0453601002051676</v>
      </c>
      <c r="C5">
        <v>0.79885191644914511</v>
      </c>
      <c r="D5">
        <v>0.7049046365724071</v>
      </c>
      <c r="E5">
        <v>0.84970555107557333</v>
      </c>
    </row>
    <row r="6" spans="1:6" x14ac:dyDescent="0.4">
      <c r="A6" t="s">
        <v>54</v>
      </c>
      <c r="B6">
        <v>1</v>
      </c>
      <c r="C6">
        <v>1</v>
      </c>
      <c r="D6">
        <v>1</v>
      </c>
      <c r="E6">
        <v>1</v>
      </c>
      <c r="F6">
        <v>3.7165460616390835E-5</v>
      </c>
    </row>
    <row r="7" spans="1:6" x14ac:dyDescent="0.4">
      <c r="A7" t="s">
        <v>55</v>
      </c>
      <c r="B7">
        <v>0.43527528164806117</v>
      </c>
      <c r="C7">
        <v>0.48937082519871705</v>
      </c>
      <c r="D7">
        <v>0.52431291928450452</v>
      </c>
      <c r="E7">
        <v>0.48298634204376095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14AE-BB0B-40B9-9B86-124A661087CD}">
  <dimension ref="A1:M14"/>
  <sheetViews>
    <sheetView workbookViewId="0">
      <selection activeCell="C19" sqref="C19"/>
    </sheetView>
  </sheetViews>
  <sheetFormatPr defaultRowHeight="18.75" x14ac:dyDescent="0.4"/>
  <sheetData>
    <row r="1" spans="1:13" x14ac:dyDescent="0.4">
      <c r="A1" s="2" t="s">
        <v>37</v>
      </c>
      <c r="B1" s="2"/>
      <c r="C1" s="2"/>
      <c r="D1" s="2"/>
      <c r="E1" s="2"/>
      <c r="F1" s="2"/>
      <c r="G1" s="2"/>
      <c r="K1" t="s">
        <v>37</v>
      </c>
    </row>
    <row r="2" spans="1:13" x14ac:dyDescent="0.4">
      <c r="A2" t="s">
        <v>38</v>
      </c>
      <c r="B2" s="2" t="s">
        <v>39</v>
      </c>
      <c r="C2" s="2"/>
      <c r="D2" s="2"/>
      <c r="E2" t="s">
        <v>40</v>
      </c>
      <c r="F2" t="s">
        <v>36</v>
      </c>
      <c r="G2" t="s">
        <v>41</v>
      </c>
      <c r="K2" t="s">
        <v>38</v>
      </c>
      <c r="L2" t="s">
        <v>42</v>
      </c>
      <c r="M2" t="s">
        <v>43</v>
      </c>
    </row>
    <row r="3" spans="1:13" x14ac:dyDescent="0.4">
      <c r="A3" t="s">
        <v>44</v>
      </c>
      <c r="B3">
        <v>1</v>
      </c>
      <c r="C3">
        <v>1</v>
      </c>
      <c r="D3">
        <v>1</v>
      </c>
      <c r="E3">
        <f>AVERAGE(B3:D3)</f>
        <v>1</v>
      </c>
      <c r="F3">
        <f>_xlfn.STDEV.P(B3:D3)</f>
        <v>0</v>
      </c>
      <c r="K3" t="s">
        <v>44</v>
      </c>
      <c r="L3">
        <v>1</v>
      </c>
      <c r="M3">
        <v>0</v>
      </c>
    </row>
    <row r="4" spans="1:13" x14ac:dyDescent="0.4">
      <c r="A4" t="s">
        <v>45</v>
      </c>
      <c r="B4">
        <v>19.120870174432174</v>
      </c>
      <c r="C4">
        <v>12.950335968690657</v>
      </c>
      <c r="D4">
        <v>11.822417289328794</v>
      </c>
      <c r="E4">
        <f t="shared" ref="E4:E6" si="0">AVERAGE(B4:D4)</f>
        <v>14.631207810817207</v>
      </c>
      <c r="F4">
        <f t="shared" ref="F4:F6" si="1">_xlfn.STDEV.P(B4:D4)</f>
        <v>3.2078914405217396</v>
      </c>
      <c r="G4">
        <f>_xlfn.T.TEST(B4:D4,B6:D6,2,2)</f>
        <v>4.377652883797653E-2</v>
      </c>
      <c r="K4" t="s">
        <v>45</v>
      </c>
      <c r="L4">
        <v>14.631207810817207</v>
      </c>
      <c r="M4">
        <v>3.2078914405217396</v>
      </c>
    </row>
    <row r="5" spans="1:13" x14ac:dyDescent="0.4">
      <c r="A5" t="s">
        <v>46</v>
      </c>
      <c r="B5">
        <v>1</v>
      </c>
      <c r="C5">
        <v>1</v>
      </c>
      <c r="D5">
        <v>1</v>
      </c>
      <c r="E5">
        <f t="shared" si="0"/>
        <v>1</v>
      </c>
      <c r="F5">
        <f t="shared" si="1"/>
        <v>0</v>
      </c>
      <c r="K5" t="s">
        <v>46</v>
      </c>
      <c r="L5">
        <v>1</v>
      </c>
      <c r="M5">
        <v>0</v>
      </c>
    </row>
    <row r="6" spans="1:13" x14ac:dyDescent="0.4">
      <c r="A6" t="s">
        <v>47</v>
      </c>
      <c r="B6">
        <v>5.9598923588090962</v>
      </c>
      <c r="C6">
        <v>8.2054650982590704</v>
      </c>
      <c r="D6">
        <v>8.6502246476646736</v>
      </c>
      <c r="E6">
        <f t="shared" si="0"/>
        <v>7.605194034910947</v>
      </c>
      <c r="F6">
        <f t="shared" si="1"/>
        <v>1.1774877121041882</v>
      </c>
      <c r="K6" t="s">
        <v>47</v>
      </c>
      <c r="L6">
        <v>7.605194034910947</v>
      </c>
      <c r="M6">
        <v>1.1774877121041882</v>
      </c>
    </row>
    <row r="7" spans="1:13" x14ac:dyDescent="0.4">
      <c r="B7" t="s">
        <v>33</v>
      </c>
      <c r="C7" t="s">
        <v>56</v>
      </c>
      <c r="D7" t="s">
        <v>57</v>
      </c>
    </row>
    <row r="8" spans="1:13" x14ac:dyDescent="0.4">
      <c r="A8" s="2" t="s">
        <v>48</v>
      </c>
      <c r="B8" s="2"/>
      <c r="C8" s="2"/>
      <c r="D8" s="2"/>
      <c r="E8" s="2"/>
      <c r="F8" s="2"/>
      <c r="G8" s="2"/>
      <c r="K8" t="s">
        <v>48</v>
      </c>
    </row>
    <row r="9" spans="1:13" x14ac:dyDescent="0.4">
      <c r="A9" t="s">
        <v>38</v>
      </c>
      <c r="B9" s="2" t="s">
        <v>39</v>
      </c>
      <c r="C9" s="2"/>
      <c r="D9" s="2"/>
      <c r="E9" t="s">
        <v>40</v>
      </c>
      <c r="F9" t="s">
        <v>36</v>
      </c>
      <c r="G9" t="s">
        <v>41</v>
      </c>
      <c r="K9" t="s">
        <v>38</v>
      </c>
      <c r="L9" t="s">
        <v>42</v>
      </c>
      <c r="M9" t="s">
        <v>43</v>
      </c>
    </row>
    <row r="10" spans="1:13" x14ac:dyDescent="0.4">
      <c r="A10" t="s">
        <v>44</v>
      </c>
      <c r="B10">
        <v>1</v>
      </c>
      <c r="C10">
        <v>1</v>
      </c>
      <c r="D10">
        <v>1</v>
      </c>
      <c r="E10">
        <f>AVERAGE(B10:D10)</f>
        <v>1</v>
      </c>
      <c r="F10">
        <f>_xlfn.STDEV.P(B10:D10)</f>
        <v>0</v>
      </c>
      <c r="K10" t="s">
        <v>44</v>
      </c>
      <c r="L10">
        <v>1</v>
      </c>
      <c r="M10">
        <v>0</v>
      </c>
    </row>
    <row r="11" spans="1:13" x14ac:dyDescent="0.4">
      <c r="A11" t="s">
        <v>45</v>
      </c>
      <c r="B11">
        <v>11.967629080084075</v>
      </c>
      <c r="C11">
        <v>10.047395405047041</v>
      </c>
      <c r="D11">
        <v>11.033785158953389</v>
      </c>
      <c r="E11">
        <f t="shared" ref="E11:E13" si="2">AVERAGE(B11:D11)</f>
        <v>11.016269881361501</v>
      </c>
      <c r="F11">
        <f t="shared" ref="F11:F13" si="3">_xlfn.STDEV.P(B11:D11)</f>
        <v>0.78402994432542727</v>
      </c>
      <c r="G11">
        <f>_xlfn.T.TEST(B11:D11,B13:D13,2,2)</f>
        <v>0.24344810124539143</v>
      </c>
      <c r="K11" t="s">
        <v>45</v>
      </c>
      <c r="L11">
        <v>11.016269881361501</v>
      </c>
      <c r="M11">
        <v>0.78402994432542727</v>
      </c>
    </row>
    <row r="12" spans="1:13" x14ac:dyDescent="0.4">
      <c r="A12" t="s">
        <v>46</v>
      </c>
      <c r="B12">
        <v>1</v>
      </c>
      <c r="C12">
        <v>1</v>
      </c>
      <c r="D12">
        <v>1</v>
      </c>
      <c r="E12">
        <f t="shared" si="2"/>
        <v>1</v>
      </c>
      <c r="F12">
        <f t="shared" si="3"/>
        <v>0</v>
      </c>
      <c r="K12" t="s">
        <v>46</v>
      </c>
      <c r="L12">
        <v>1</v>
      </c>
      <c r="M12">
        <v>0</v>
      </c>
    </row>
    <row r="13" spans="1:13" x14ac:dyDescent="0.4">
      <c r="A13" t="s">
        <v>47</v>
      </c>
      <c r="B13">
        <v>8.0728793979763367</v>
      </c>
      <c r="C13">
        <v>8.8063238047852046</v>
      </c>
      <c r="D13">
        <v>11.42197124629695</v>
      </c>
      <c r="E13">
        <f t="shared" si="2"/>
        <v>9.4337248163528304</v>
      </c>
      <c r="F13">
        <f t="shared" si="3"/>
        <v>1.437434769327856</v>
      </c>
      <c r="K13" t="s">
        <v>47</v>
      </c>
      <c r="L13">
        <v>9.4337248163528304</v>
      </c>
      <c r="M13">
        <v>1.437434769327856</v>
      </c>
    </row>
    <row r="14" spans="1:13" x14ac:dyDescent="0.4">
      <c r="B14" t="s">
        <v>33</v>
      </c>
      <c r="C14" t="s">
        <v>56</v>
      </c>
      <c r="D14" t="s">
        <v>57</v>
      </c>
    </row>
  </sheetData>
  <mergeCells count="4">
    <mergeCell ref="A1:G1"/>
    <mergeCell ref="B2:D2"/>
    <mergeCell ref="A8:G8"/>
    <mergeCell ref="B9:D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Fig1e</vt:lpstr>
      <vt:lpstr>Fig6c</vt:lpstr>
      <vt:lpstr>Fig6f</vt:lpstr>
      <vt:lpstr>Fig7d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Shotaro Tatekawa</dc:creator>
  <cp:lastModifiedBy>Shotaro Tatekawa</cp:lastModifiedBy>
  <dcterms:created xsi:type="dcterms:W3CDTF">2022-04-30T01:12:13Z</dcterms:created>
  <dcterms:modified xsi:type="dcterms:W3CDTF">2022-04-30T22:45:15Z</dcterms:modified>
</cp:coreProperties>
</file>