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madelg01lab\labspace\Gonzalo_R\Repeteability paper\Scientific reports\Review answer\Final\Corrected\"/>
    </mc:Choice>
  </mc:AlternateContent>
  <bookViews>
    <workbookView xWindow="-120" yWindow="480" windowWidth="29040" windowHeight="15840" activeTab="1"/>
  </bookViews>
  <sheets>
    <sheet name="Data" sheetId="1" r:id="rId1"/>
    <sheet name="Definition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4" i="1" l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D42" i="1" l="1"/>
  <c r="D41" i="1"/>
  <c r="D40" i="1"/>
  <c r="D39" i="1"/>
  <c r="Z42" i="1"/>
  <c r="Z41" i="1"/>
  <c r="X42" i="1"/>
  <c r="X41" i="1"/>
  <c r="V42" i="1"/>
  <c r="V41" i="1"/>
  <c r="T42" i="1"/>
  <c r="T41" i="1"/>
  <c r="P42" i="1"/>
  <c r="P41" i="1"/>
  <c r="N42" i="1"/>
  <c r="N41" i="1"/>
  <c r="L42" i="1"/>
  <c r="L41" i="1"/>
  <c r="J42" i="1"/>
  <c r="J41" i="1"/>
  <c r="H42" i="1"/>
  <c r="H41" i="1"/>
  <c r="F42" i="1"/>
  <c r="F41" i="1"/>
  <c r="P43" i="1" l="1"/>
  <c r="H43" i="1"/>
  <c r="J43" i="1"/>
  <c r="V43" i="1"/>
  <c r="L43" i="1"/>
  <c r="X43" i="1"/>
  <c r="N43" i="1"/>
  <c r="Z43" i="1"/>
  <c r="T43" i="1"/>
  <c r="D43" i="1"/>
  <c r="F43" i="1"/>
  <c r="Y42" i="1"/>
  <c r="W42" i="1"/>
  <c r="U42" i="1"/>
  <c r="S42" i="1"/>
  <c r="Q42" i="1"/>
  <c r="O42" i="1"/>
  <c r="M42" i="1"/>
  <c r="K42" i="1"/>
  <c r="I42" i="1"/>
  <c r="G42" i="1"/>
  <c r="E42" i="1"/>
  <c r="Y41" i="1"/>
  <c r="W41" i="1"/>
  <c r="U41" i="1"/>
  <c r="S41" i="1"/>
  <c r="Q41" i="1"/>
  <c r="O41" i="1"/>
  <c r="M41" i="1"/>
  <c r="K41" i="1"/>
  <c r="I41" i="1"/>
  <c r="G41" i="1"/>
  <c r="E41" i="1"/>
  <c r="Z40" i="1"/>
  <c r="Y40" i="1"/>
  <c r="X40" i="1"/>
  <c r="W40" i="1"/>
  <c r="V40" i="1"/>
  <c r="U40" i="1"/>
  <c r="T40" i="1"/>
  <c r="S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C40" i="1"/>
  <c r="Z39" i="1"/>
  <c r="Y39" i="1"/>
  <c r="X39" i="1"/>
  <c r="W39" i="1"/>
  <c r="V39" i="1"/>
  <c r="U39" i="1"/>
  <c r="T39" i="1"/>
  <c r="S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C39" i="1"/>
  <c r="R31" i="1"/>
  <c r="S43" i="1" l="1"/>
  <c r="E43" i="1"/>
  <c r="G43" i="1"/>
  <c r="M43" i="1"/>
  <c r="Q43" i="1"/>
  <c r="U43" i="1"/>
  <c r="I43" i="1"/>
  <c r="K43" i="1"/>
  <c r="O43" i="1"/>
  <c r="R42" i="1"/>
  <c r="R41" i="1"/>
  <c r="W43" i="1"/>
  <c r="Y43" i="1"/>
  <c r="R39" i="1"/>
  <c r="R40" i="1"/>
  <c r="R43" i="1" l="1"/>
</calcChain>
</file>

<file path=xl/sharedStrings.xml><?xml version="1.0" encoding="utf-8"?>
<sst xmlns="http://schemas.openxmlformats.org/spreadsheetml/2006/main" count="74" uniqueCount="35">
  <si>
    <t>CSF</t>
  </si>
  <si>
    <t>WM</t>
  </si>
  <si>
    <t>GM</t>
  </si>
  <si>
    <t>ICC</t>
  </si>
  <si>
    <t>SD</t>
  </si>
  <si>
    <t>Mean</t>
  </si>
  <si>
    <t>Intra-var</t>
  </si>
  <si>
    <t>Inter-var</t>
  </si>
  <si>
    <t>Normalized PD [a.u.]</t>
  </si>
  <si>
    <t>Cerebral spinal fluid</t>
  </si>
  <si>
    <t>White matter</t>
  </si>
  <si>
    <t>Gray matter</t>
  </si>
  <si>
    <t>Standard deviation</t>
  </si>
  <si>
    <t>Inter-subject variance</t>
  </si>
  <si>
    <t>Intra-class correlation</t>
  </si>
  <si>
    <t xml:space="preserve">CV </t>
  </si>
  <si>
    <t>Mean value over all the data</t>
  </si>
  <si>
    <t>Standard deviation over all the data</t>
  </si>
  <si>
    <t>Mean value</t>
  </si>
  <si>
    <r>
      <t xml:space="preserve">Normalized </t>
    </r>
    <r>
      <rPr>
        <b/>
        <vertAlign val="superscript"/>
        <sz val="11"/>
        <color theme="1"/>
        <rFont val="Arial`"/>
      </rPr>
      <t>23</t>
    </r>
    <r>
      <rPr>
        <b/>
        <sz val="11"/>
        <color theme="1"/>
        <rFont val="Arial`"/>
      </rPr>
      <t>Na density weighted [a.u.]</t>
    </r>
  </si>
  <si>
    <r>
      <t>Mean</t>
    </r>
    <r>
      <rPr>
        <b/>
        <vertAlign val="subscript"/>
        <sz val="11"/>
        <color theme="1"/>
        <rFont val="Arial`"/>
      </rPr>
      <t>all</t>
    </r>
  </si>
  <si>
    <r>
      <t>SD</t>
    </r>
    <r>
      <rPr>
        <b/>
        <vertAlign val="subscript"/>
        <sz val="11"/>
        <color theme="1"/>
        <rFont val="Arial`"/>
      </rPr>
      <t>all</t>
    </r>
  </si>
  <si>
    <t>T2 [ms]</t>
  </si>
  <si>
    <t>T1 [ms]</t>
  </si>
  <si>
    <t>Subject</t>
  </si>
  <si>
    <t>Scan</t>
  </si>
  <si>
    <r>
      <t>Mean</t>
    </r>
    <r>
      <rPr>
        <b/>
        <vertAlign val="subscript"/>
        <sz val="11"/>
        <color theme="1"/>
        <rFont val="Arial"/>
        <family val="2"/>
      </rPr>
      <t>all</t>
    </r>
  </si>
  <si>
    <r>
      <t>SD</t>
    </r>
    <r>
      <rPr>
        <b/>
        <vertAlign val="subscript"/>
        <sz val="11"/>
        <color theme="1"/>
        <rFont val="Arial"/>
        <family val="2"/>
      </rPr>
      <t>all</t>
    </r>
  </si>
  <si>
    <t>CV [%]</t>
  </si>
  <si>
    <t>Table S1: Measurements</t>
  </si>
  <si>
    <t>Table S2: Statistics</t>
  </si>
  <si>
    <t>Mean Intra-subject variance</t>
  </si>
  <si>
    <t>Mean Coefficient of variation</t>
  </si>
  <si>
    <r>
      <rPr>
        <b/>
        <sz val="12"/>
        <color theme="1"/>
        <rFont val="Arial"/>
        <family val="2"/>
      </rPr>
      <t>Table S1</t>
    </r>
    <r>
      <rPr>
        <sz val="12"/>
        <color theme="1"/>
        <rFont val="Arial"/>
        <family val="2"/>
      </rPr>
      <t>: shows the mean value and SD of normalized PD, T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T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and normalized sodium density weighted data in GM, WM and CSF, for each scans and subjects. </t>
    </r>
  </si>
  <si>
    <r>
      <rPr>
        <b/>
        <sz val="12"/>
        <color theme="1"/>
        <rFont val="Arial"/>
        <family val="2"/>
      </rPr>
      <t>Table S2</t>
    </r>
    <r>
      <rPr>
        <sz val="12"/>
        <color theme="1"/>
        <rFont val="Arial"/>
        <family val="2"/>
      </rPr>
      <t>: shows the statistical calculus over all the data for each measurement (mean value and SD of normalized PD, T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T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and normalized sodium density weighted data in GM, WM and CSF).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</si>
</sst>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E+00"/>
    <numFmt numFmtId="166" formatCode="0.0"/>
  </numFmts>
  <fonts count="15">
    <font>
      <sz val="11"/>
      <color theme="1"/>
      <name val="Calibri"/>
      <family val="2"/>
      <scheme val="minor"/>
    </font>
    <font>
      <sz val="11"/>
      <color theme="1"/>
      <name val="Arial`"/>
    </font>
    <font>
      <b/>
      <sz val="11"/>
      <color theme="1"/>
      <name val="Arial`"/>
    </font>
    <font>
      <b/>
      <vertAlign val="subscript"/>
      <sz val="11"/>
      <color theme="1"/>
      <name val="Arial`"/>
    </font>
    <font>
      <b/>
      <vertAlign val="superscript"/>
      <sz val="11"/>
      <color theme="1"/>
      <name val="Arial`"/>
    </font>
    <font>
      <b/>
      <sz val="11"/>
      <color theme="1"/>
      <name val="Arial"/>
      <family val="2"/>
    </font>
    <font>
      <b/>
      <sz val="11"/>
      <name val="Arial`"/>
    </font>
    <font>
      <sz val="14"/>
      <color theme="1"/>
      <name val="Calibri"/>
      <family val="2"/>
      <scheme val="minor"/>
    </font>
    <font>
      <sz val="14"/>
      <color theme="1"/>
      <name val="Arial`"/>
    </font>
    <font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Fo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9" fillId="0" borderId="0" xfId="0" applyFont="1"/>
    <xf numFmtId="0" fontId="5" fillId="0" borderId="0" xfId="0" applyFont="1" applyFill="1" applyBorder="1" applyAlignment="1">
      <alignment horizontal="left" vertical="center"/>
    </xf>
    <xf numFmtId="2" fontId="0" fillId="0" borderId="0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2" fontId="1" fillId="0" borderId="18" xfId="0" applyNumberFormat="1" applyFont="1" applyFill="1" applyBorder="1" applyAlignment="1">
      <alignment horizontal="center" vertical="center"/>
    </xf>
    <xf numFmtId="2" fontId="1" fillId="0" borderId="23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1" fillId="0" borderId="9" xfId="0" applyNumberFormat="1" applyFont="1" applyFill="1" applyBorder="1" applyAlignment="1">
      <alignment horizontal="center" vertical="center"/>
    </xf>
    <xf numFmtId="2" fontId="1" fillId="0" borderId="20" xfId="0" applyNumberFormat="1" applyFont="1" applyFill="1" applyBorder="1" applyAlignment="1">
      <alignment horizontal="center" vertical="center"/>
    </xf>
    <xf numFmtId="2" fontId="1" fillId="0" borderId="24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2" fontId="1" fillId="0" borderId="13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2" fontId="2" fillId="0" borderId="3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23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164" fontId="1" fillId="0" borderId="3" xfId="0" applyNumberFormat="1" applyFont="1" applyFill="1" applyBorder="1" applyAlignment="1">
      <alignment horizontal="center" vertical="center"/>
    </xf>
    <xf numFmtId="165" fontId="1" fillId="0" borderId="18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165" fontId="1" fillId="0" borderId="23" xfId="0" applyNumberFormat="1" applyFont="1" applyFill="1" applyBorder="1" applyAlignment="1">
      <alignment horizontal="center" vertical="center"/>
    </xf>
    <xf numFmtId="165" fontId="1" fillId="0" borderId="5" xfId="0" applyNumberFormat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5" fontId="1" fillId="0" borderId="19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164" fontId="1" fillId="0" borderId="11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>
      <alignment horizontal="center" vertical="center"/>
    </xf>
    <xf numFmtId="2" fontId="2" fillId="0" borderId="12" xfId="0" applyNumberFormat="1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164" fontId="1" fillId="0" borderId="9" xfId="0" applyNumberFormat="1" applyFont="1" applyFill="1" applyBorder="1" applyAlignment="1">
      <alignment horizontal="center" vertical="center"/>
    </xf>
    <xf numFmtId="166" fontId="5" fillId="0" borderId="2" xfId="0" applyNumberFormat="1" applyFont="1" applyFill="1" applyBorder="1" applyAlignment="1">
      <alignment horizontal="center" vertical="center"/>
    </xf>
    <xf numFmtId="166" fontId="5" fillId="0" borderId="24" xfId="0" applyNumberFormat="1" applyFont="1" applyFill="1" applyBorder="1" applyAlignment="1">
      <alignment horizontal="center" vertical="center"/>
    </xf>
    <xf numFmtId="166" fontId="5" fillId="0" borderId="13" xfId="0" applyNumberFormat="1" applyFont="1" applyFill="1" applyBorder="1" applyAlignment="1">
      <alignment horizontal="center" vertical="center"/>
    </xf>
    <xf numFmtId="166" fontId="5" fillId="0" borderId="9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7A3"/>
      <color rgb="FFFFEC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zoomScale="85" zoomScaleNormal="85" workbookViewId="0">
      <pane xSplit="2" ySplit="5" topLeftCell="C16" activePane="bottomRight" state="frozen"/>
      <selection pane="topRight" activeCell="C1" sqref="C1"/>
      <selection pane="bottomLeft" activeCell="A6" sqref="A6"/>
      <selection pane="bottomRight" activeCell="F24" sqref="F24"/>
    </sheetView>
  </sheetViews>
  <sheetFormatPr defaultColWidth="12.68359375" defaultRowHeight="14.4"/>
  <cols>
    <col min="1" max="16384" width="12.68359375" style="3"/>
  </cols>
  <sheetData>
    <row r="1" spans="1:28" s="6" customFormat="1" ht="18.3"/>
    <row r="2" spans="1:28" ht="20.399999999999999" thickBot="1">
      <c r="A2" s="11" t="s">
        <v>29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8" ht="19" customHeight="1">
      <c r="A3" s="12" t="s">
        <v>24</v>
      </c>
      <c r="B3" s="13" t="s">
        <v>25</v>
      </c>
      <c r="C3" s="14" t="s">
        <v>8</v>
      </c>
      <c r="D3" s="15"/>
      <c r="E3" s="15"/>
      <c r="F3" s="15"/>
      <c r="G3" s="15"/>
      <c r="H3" s="16"/>
      <c r="I3" s="14" t="s">
        <v>23</v>
      </c>
      <c r="J3" s="17"/>
      <c r="K3" s="17"/>
      <c r="L3" s="17"/>
      <c r="M3" s="17"/>
      <c r="N3" s="18"/>
      <c r="O3" s="14" t="s">
        <v>22</v>
      </c>
      <c r="P3" s="17"/>
      <c r="Q3" s="17"/>
      <c r="R3" s="17"/>
      <c r="S3" s="17"/>
      <c r="T3" s="18"/>
      <c r="U3" s="14" t="s">
        <v>19</v>
      </c>
      <c r="V3" s="17"/>
      <c r="W3" s="17"/>
      <c r="X3" s="17"/>
      <c r="Y3" s="17"/>
      <c r="Z3" s="18"/>
    </row>
    <row r="4" spans="1:28" ht="19" customHeight="1">
      <c r="A4" s="19"/>
      <c r="B4" s="20"/>
      <c r="C4" s="21" t="s">
        <v>0</v>
      </c>
      <c r="D4" s="22"/>
      <c r="E4" s="23" t="s">
        <v>1</v>
      </c>
      <c r="F4" s="22"/>
      <c r="G4" s="24" t="s">
        <v>2</v>
      </c>
      <c r="H4" s="25"/>
      <c r="I4" s="21" t="s">
        <v>0</v>
      </c>
      <c r="J4" s="22"/>
      <c r="K4" s="23" t="s">
        <v>1</v>
      </c>
      <c r="L4" s="22"/>
      <c r="M4" s="24" t="s">
        <v>2</v>
      </c>
      <c r="N4" s="25"/>
      <c r="O4" s="21" t="s">
        <v>0</v>
      </c>
      <c r="P4" s="24"/>
      <c r="Q4" s="24" t="s">
        <v>1</v>
      </c>
      <c r="R4" s="24"/>
      <c r="S4" s="24" t="s">
        <v>2</v>
      </c>
      <c r="T4" s="25"/>
      <c r="U4" s="21" t="s">
        <v>0</v>
      </c>
      <c r="V4" s="22"/>
      <c r="W4" s="23" t="s">
        <v>1</v>
      </c>
      <c r="X4" s="22"/>
      <c r="Y4" s="24" t="s">
        <v>2</v>
      </c>
      <c r="Z4" s="25"/>
    </row>
    <row r="5" spans="1:28" ht="19" customHeight="1" thickBot="1">
      <c r="A5" s="26"/>
      <c r="B5" s="27"/>
      <c r="C5" s="28" t="s">
        <v>5</v>
      </c>
      <c r="D5" s="29" t="s">
        <v>4</v>
      </c>
      <c r="E5" s="30" t="s">
        <v>5</v>
      </c>
      <c r="F5" s="31" t="s">
        <v>4</v>
      </c>
      <c r="G5" s="32" t="s">
        <v>5</v>
      </c>
      <c r="H5" s="33" t="s">
        <v>4</v>
      </c>
      <c r="I5" s="28" t="s">
        <v>5</v>
      </c>
      <c r="J5" s="31" t="s">
        <v>4</v>
      </c>
      <c r="K5" s="30" t="s">
        <v>5</v>
      </c>
      <c r="L5" s="31" t="s">
        <v>4</v>
      </c>
      <c r="M5" s="32" t="s">
        <v>5</v>
      </c>
      <c r="N5" s="33" t="s">
        <v>4</v>
      </c>
      <c r="O5" s="28" t="s">
        <v>5</v>
      </c>
      <c r="P5" s="31" t="s">
        <v>4</v>
      </c>
      <c r="Q5" s="32" t="s">
        <v>5</v>
      </c>
      <c r="R5" s="31" t="s">
        <v>4</v>
      </c>
      <c r="S5" s="32" t="s">
        <v>5</v>
      </c>
      <c r="T5" s="33" t="s">
        <v>4</v>
      </c>
      <c r="U5" s="28" t="s">
        <v>5</v>
      </c>
      <c r="V5" s="31" t="s">
        <v>4</v>
      </c>
      <c r="W5" s="30" t="s">
        <v>5</v>
      </c>
      <c r="X5" s="31" t="s">
        <v>4</v>
      </c>
      <c r="Y5" s="32" t="s">
        <v>5</v>
      </c>
      <c r="Z5" s="33" t="s">
        <v>4</v>
      </c>
      <c r="AA5" s="2"/>
      <c r="AB5" s="2"/>
    </row>
    <row r="6" spans="1:28" ht="19" customHeight="1">
      <c r="A6" s="34">
        <v>1</v>
      </c>
      <c r="B6" s="35">
        <v>1</v>
      </c>
      <c r="C6" s="36">
        <v>1</v>
      </c>
      <c r="D6" s="37">
        <v>0.32</v>
      </c>
      <c r="E6" s="38">
        <v>0.62</v>
      </c>
      <c r="F6" s="37">
        <v>0.12</v>
      </c>
      <c r="G6" s="39">
        <v>0.84</v>
      </c>
      <c r="H6" s="40">
        <v>0.17</v>
      </c>
      <c r="I6" s="36">
        <v>2819</v>
      </c>
      <c r="J6" s="37">
        <v>705</v>
      </c>
      <c r="K6" s="38">
        <v>927</v>
      </c>
      <c r="L6" s="37">
        <v>82</v>
      </c>
      <c r="M6" s="39">
        <v>1540</v>
      </c>
      <c r="N6" s="40">
        <v>220</v>
      </c>
      <c r="O6" s="36">
        <v>109</v>
      </c>
      <c r="P6" s="37">
        <v>90</v>
      </c>
      <c r="Q6" s="39">
        <v>31</v>
      </c>
      <c r="R6" s="37">
        <v>3.89</v>
      </c>
      <c r="S6" s="39">
        <v>44</v>
      </c>
      <c r="T6" s="40">
        <v>7.48</v>
      </c>
      <c r="U6" s="36">
        <v>0.42</v>
      </c>
      <c r="V6" s="37">
        <v>0.11</v>
      </c>
      <c r="W6" s="38">
        <v>0.33</v>
      </c>
      <c r="X6" s="37">
        <v>0.08</v>
      </c>
      <c r="Y6" s="39">
        <v>0.33</v>
      </c>
      <c r="Z6" s="40">
        <v>0.09</v>
      </c>
      <c r="AA6" s="2"/>
      <c r="AB6" s="2"/>
    </row>
    <row r="7" spans="1:28" ht="19" customHeight="1">
      <c r="A7" s="41"/>
      <c r="B7" s="42">
        <v>2</v>
      </c>
      <c r="C7" s="43">
        <v>1</v>
      </c>
      <c r="D7" s="44">
        <v>0.38</v>
      </c>
      <c r="E7" s="45">
        <v>0.67</v>
      </c>
      <c r="F7" s="44">
        <v>0.14000000000000001</v>
      </c>
      <c r="G7" s="46">
        <v>0.93</v>
      </c>
      <c r="H7" s="47">
        <v>0.2</v>
      </c>
      <c r="I7" s="43">
        <v>2681</v>
      </c>
      <c r="J7" s="44">
        <v>668</v>
      </c>
      <c r="K7" s="45">
        <v>920</v>
      </c>
      <c r="L7" s="44">
        <v>83</v>
      </c>
      <c r="M7" s="46">
        <v>1540</v>
      </c>
      <c r="N7" s="47">
        <v>222</v>
      </c>
      <c r="O7" s="43">
        <v>111</v>
      </c>
      <c r="P7" s="44">
        <v>90</v>
      </c>
      <c r="Q7" s="46">
        <v>31</v>
      </c>
      <c r="R7" s="44">
        <v>4.0199999999999996</v>
      </c>
      <c r="S7" s="46">
        <v>44</v>
      </c>
      <c r="T7" s="47">
        <v>7.71</v>
      </c>
      <c r="U7" s="43">
        <v>0.49</v>
      </c>
      <c r="V7" s="44">
        <v>0.13</v>
      </c>
      <c r="W7" s="45">
        <v>0.3</v>
      </c>
      <c r="X7" s="44">
        <v>0.06</v>
      </c>
      <c r="Y7" s="46">
        <v>0.36</v>
      </c>
      <c r="Z7" s="47">
        <v>7.0000000000000007E-2</v>
      </c>
      <c r="AA7" s="2"/>
      <c r="AB7" s="2"/>
    </row>
    <row r="8" spans="1:28" ht="19" customHeight="1" thickBot="1">
      <c r="A8" s="48"/>
      <c r="B8" s="49">
        <v>3</v>
      </c>
      <c r="C8" s="50">
        <v>1</v>
      </c>
      <c r="D8" s="51">
        <v>0.36</v>
      </c>
      <c r="E8" s="52">
        <v>0.65</v>
      </c>
      <c r="F8" s="51">
        <v>0.12</v>
      </c>
      <c r="G8" s="53">
        <v>0.9</v>
      </c>
      <c r="H8" s="54">
        <v>0.18</v>
      </c>
      <c r="I8" s="50">
        <v>2788</v>
      </c>
      <c r="J8" s="51">
        <v>682</v>
      </c>
      <c r="K8" s="52">
        <v>919</v>
      </c>
      <c r="L8" s="51">
        <v>80</v>
      </c>
      <c r="M8" s="53">
        <v>1530</v>
      </c>
      <c r="N8" s="54">
        <v>221</v>
      </c>
      <c r="O8" s="50">
        <v>113</v>
      </c>
      <c r="P8" s="51">
        <v>89</v>
      </c>
      <c r="Q8" s="53">
        <v>30</v>
      </c>
      <c r="R8" s="51">
        <v>3.93</v>
      </c>
      <c r="S8" s="53">
        <v>44</v>
      </c>
      <c r="T8" s="54">
        <v>7.64</v>
      </c>
      <c r="U8" s="50">
        <v>0.5</v>
      </c>
      <c r="V8" s="51">
        <v>0.12</v>
      </c>
      <c r="W8" s="52">
        <v>0.28999999999999998</v>
      </c>
      <c r="X8" s="51">
        <v>0.06</v>
      </c>
      <c r="Y8" s="53">
        <v>0.36</v>
      </c>
      <c r="Z8" s="54">
        <v>0.08</v>
      </c>
      <c r="AA8" s="2"/>
      <c r="AB8" s="2"/>
    </row>
    <row r="9" spans="1:28" ht="19" customHeight="1">
      <c r="A9" s="34">
        <v>2</v>
      </c>
      <c r="B9" s="35">
        <v>1</v>
      </c>
      <c r="C9" s="36">
        <v>1</v>
      </c>
      <c r="D9" s="37">
        <v>0.37</v>
      </c>
      <c r="E9" s="38">
        <v>0.66</v>
      </c>
      <c r="F9" s="37">
        <v>0.12</v>
      </c>
      <c r="G9" s="39">
        <v>0.87</v>
      </c>
      <c r="H9" s="40">
        <v>0.19</v>
      </c>
      <c r="I9" s="36">
        <v>2501</v>
      </c>
      <c r="J9" s="37">
        <v>696</v>
      </c>
      <c r="K9" s="38">
        <v>920</v>
      </c>
      <c r="L9" s="37">
        <v>69</v>
      </c>
      <c r="M9" s="39">
        <v>1424</v>
      </c>
      <c r="N9" s="40">
        <v>211</v>
      </c>
      <c r="O9" s="36">
        <v>76</v>
      </c>
      <c r="P9" s="37">
        <v>56</v>
      </c>
      <c r="Q9" s="39">
        <v>32</v>
      </c>
      <c r="R9" s="37">
        <v>4.4000000000000004</v>
      </c>
      <c r="S9" s="39">
        <v>40</v>
      </c>
      <c r="T9" s="40">
        <v>7.3</v>
      </c>
      <c r="U9" s="36">
        <v>0.46</v>
      </c>
      <c r="V9" s="37">
        <v>0.11</v>
      </c>
      <c r="W9" s="38">
        <v>0.3</v>
      </c>
      <c r="X9" s="37">
        <v>0.05</v>
      </c>
      <c r="Y9" s="39">
        <v>0.34</v>
      </c>
      <c r="Z9" s="40">
        <v>0.06</v>
      </c>
      <c r="AA9" s="2"/>
      <c r="AB9" s="2"/>
    </row>
    <row r="10" spans="1:28" ht="19" customHeight="1">
      <c r="A10" s="41"/>
      <c r="B10" s="42">
        <v>2</v>
      </c>
      <c r="C10" s="43">
        <v>1</v>
      </c>
      <c r="D10" s="44">
        <v>0.36</v>
      </c>
      <c r="E10" s="45">
        <v>0.67</v>
      </c>
      <c r="F10" s="44">
        <v>0.12</v>
      </c>
      <c r="G10" s="46">
        <v>0.89</v>
      </c>
      <c r="H10" s="47">
        <v>0.19</v>
      </c>
      <c r="I10" s="43">
        <v>2519</v>
      </c>
      <c r="J10" s="44">
        <v>700</v>
      </c>
      <c r="K10" s="45">
        <v>924</v>
      </c>
      <c r="L10" s="44">
        <v>72</v>
      </c>
      <c r="M10" s="46">
        <v>1441</v>
      </c>
      <c r="N10" s="47">
        <v>206</v>
      </c>
      <c r="O10" s="43">
        <v>76</v>
      </c>
      <c r="P10" s="44">
        <v>56</v>
      </c>
      <c r="Q10" s="46">
        <v>31</v>
      </c>
      <c r="R10" s="44">
        <v>4.34</v>
      </c>
      <c r="S10" s="46">
        <v>40</v>
      </c>
      <c r="T10" s="47">
        <v>7.05</v>
      </c>
      <c r="U10" s="43">
        <v>0.46</v>
      </c>
      <c r="V10" s="44">
        <v>0.11</v>
      </c>
      <c r="W10" s="45">
        <v>0.3</v>
      </c>
      <c r="X10" s="44">
        <v>0.05</v>
      </c>
      <c r="Y10" s="46">
        <v>0.34</v>
      </c>
      <c r="Z10" s="47">
        <v>0.06</v>
      </c>
      <c r="AA10" s="2"/>
      <c r="AB10" s="2"/>
    </row>
    <row r="11" spans="1:28" ht="19" customHeight="1" thickBot="1">
      <c r="A11" s="48"/>
      <c r="B11" s="49">
        <v>3</v>
      </c>
      <c r="C11" s="50">
        <v>1</v>
      </c>
      <c r="D11" s="51">
        <v>0.33</v>
      </c>
      <c r="E11" s="52">
        <v>0.64</v>
      </c>
      <c r="F11" s="51">
        <v>0.12</v>
      </c>
      <c r="G11" s="53">
        <v>0.84</v>
      </c>
      <c r="H11" s="54">
        <v>0.19</v>
      </c>
      <c r="I11" s="50">
        <v>2521</v>
      </c>
      <c r="J11" s="51">
        <v>696</v>
      </c>
      <c r="K11" s="52">
        <v>925</v>
      </c>
      <c r="L11" s="51">
        <v>68</v>
      </c>
      <c r="M11" s="53">
        <v>1443</v>
      </c>
      <c r="N11" s="54">
        <v>216</v>
      </c>
      <c r="O11" s="50">
        <v>72</v>
      </c>
      <c r="P11" s="51">
        <v>53</v>
      </c>
      <c r="Q11" s="53">
        <v>32</v>
      </c>
      <c r="R11" s="51">
        <v>4.3499999999999996</v>
      </c>
      <c r="S11" s="53">
        <v>40</v>
      </c>
      <c r="T11" s="54">
        <v>7.1</v>
      </c>
      <c r="U11" s="50">
        <v>0.47</v>
      </c>
      <c r="V11" s="51">
        <v>0.11</v>
      </c>
      <c r="W11" s="52">
        <v>0.31</v>
      </c>
      <c r="X11" s="51">
        <v>0.05</v>
      </c>
      <c r="Y11" s="53">
        <v>0.35</v>
      </c>
      <c r="Z11" s="54">
        <v>0.06</v>
      </c>
      <c r="AA11" s="2"/>
      <c r="AB11" s="2"/>
    </row>
    <row r="12" spans="1:28" ht="19" customHeight="1">
      <c r="A12" s="34">
        <v>3</v>
      </c>
      <c r="B12" s="35">
        <v>1</v>
      </c>
      <c r="C12" s="36">
        <v>1</v>
      </c>
      <c r="D12" s="37">
        <v>0.41</v>
      </c>
      <c r="E12" s="38">
        <v>0.69</v>
      </c>
      <c r="F12" s="37">
        <v>0.12</v>
      </c>
      <c r="G12" s="39">
        <v>0.92</v>
      </c>
      <c r="H12" s="40">
        <v>0.19</v>
      </c>
      <c r="I12" s="36">
        <v>2264</v>
      </c>
      <c r="J12" s="37">
        <v>1182</v>
      </c>
      <c r="K12" s="38">
        <v>940</v>
      </c>
      <c r="L12" s="37">
        <v>74</v>
      </c>
      <c r="M12" s="39">
        <v>1424</v>
      </c>
      <c r="N12" s="40">
        <v>205</v>
      </c>
      <c r="O12" s="36">
        <v>107</v>
      </c>
      <c r="P12" s="37">
        <v>93</v>
      </c>
      <c r="Q12" s="39">
        <v>34</v>
      </c>
      <c r="R12" s="37">
        <v>4.34</v>
      </c>
      <c r="S12" s="39">
        <v>40</v>
      </c>
      <c r="T12" s="40">
        <v>6.3</v>
      </c>
      <c r="U12" s="36">
        <v>0.47</v>
      </c>
      <c r="V12" s="37">
        <v>0.17</v>
      </c>
      <c r="W12" s="38">
        <v>0.32</v>
      </c>
      <c r="X12" s="37">
        <v>7.0000000000000007E-2</v>
      </c>
      <c r="Y12" s="39">
        <v>0.35</v>
      </c>
      <c r="Z12" s="40">
        <v>7.0000000000000007E-2</v>
      </c>
      <c r="AA12" s="2"/>
      <c r="AB12" s="2"/>
    </row>
    <row r="13" spans="1:28" ht="19" customHeight="1">
      <c r="A13" s="41"/>
      <c r="B13" s="42">
        <v>2</v>
      </c>
      <c r="C13" s="43">
        <v>1</v>
      </c>
      <c r="D13" s="44">
        <v>0.41</v>
      </c>
      <c r="E13" s="45">
        <v>0.71</v>
      </c>
      <c r="F13" s="44">
        <v>0.13</v>
      </c>
      <c r="G13" s="46">
        <v>0.93</v>
      </c>
      <c r="H13" s="47">
        <v>0.19</v>
      </c>
      <c r="I13" s="43">
        <v>2219</v>
      </c>
      <c r="J13" s="44">
        <v>1189</v>
      </c>
      <c r="K13" s="45">
        <v>944</v>
      </c>
      <c r="L13" s="44">
        <v>80</v>
      </c>
      <c r="M13" s="46">
        <v>1440</v>
      </c>
      <c r="N13" s="47">
        <v>202</v>
      </c>
      <c r="O13" s="43">
        <v>108</v>
      </c>
      <c r="P13" s="44">
        <v>94</v>
      </c>
      <c r="Q13" s="46">
        <v>34</v>
      </c>
      <c r="R13" s="44">
        <v>4.3600000000000003</v>
      </c>
      <c r="S13" s="46">
        <v>40</v>
      </c>
      <c r="T13" s="47">
        <v>6.21</v>
      </c>
      <c r="U13" s="43">
        <v>0.45</v>
      </c>
      <c r="V13" s="44">
        <v>0.17</v>
      </c>
      <c r="W13" s="45">
        <v>0.31</v>
      </c>
      <c r="X13" s="44">
        <v>7.0000000000000007E-2</v>
      </c>
      <c r="Y13" s="46">
        <v>0.34</v>
      </c>
      <c r="Z13" s="47">
        <v>7.0000000000000007E-2</v>
      </c>
      <c r="AA13" s="2"/>
      <c r="AB13" s="2"/>
    </row>
    <row r="14" spans="1:28" ht="19" customHeight="1" thickBot="1">
      <c r="A14" s="48"/>
      <c r="B14" s="49">
        <v>3</v>
      </c>
      <c r="C14" s="50">
        <v>1</v>
      </c>
      <c r="D14" s="51">
        <v>0.4</v>
      </c>
      <c r="E14" s="52">
        <v>0.69</v>
      </c>
      <c r="F14" s="51">
        <v>0.12</v>
      </c>
      <c r="G14" s="53">
        <v>0.9</v>
      </c>
      <c r="H14" s="54">
        <v>0.18</v>
      </c>
      <c r="I14" s="50">
        <v>2218</v>
      </c>
      <c r="J14" s="51">
        <v>1183</v>
      </c>
      <c r="K14" s="52">
        <v>944</v>
      </c>
      <c r="L14" s="51">
        <v>73</v>
      </c>
      <c r="M14" s="53">
        <v>1428</v>
      </c>
      <c r="N14" s="54">
        <v>199</v>
      </c>
      <c r="O14" s="50">
        <v>97</v>
      </c>
      <c r="P14" s="51">
        <v>81</v>
      </c>
      <c r="Q14" s="53">
        <v>34</v>
      </c>
      <c r="R14" s="51">
        <v>4.16</v>
      </c>
      <c r="S14" s="53">
        <v>40</v>
      </c>
      <c r="T14" s="54">
        <v>6.06</v>
      </c>
      <c r="U14" s="50">
        <v>0.46</v>
      </c>
      <c r="V14" s="51">
        <v>0.18</v>
      </c>
      <c r="W14" s="52">
        <v>0.32</v>
      </c>
      <c r="X14" s="51">
        <v>7.0000000000000007E-2</v>
      </c>
      <c r="Y14" s="53">
        <v>0.35</v>
      </c>
      <c r="Z14" s="54">
        <v>7.0000000000000007E-2</v>
      </c>
      <c r="AA14" s="2"/>
      <c r="AB14" s="2"/>
    </row>
    <row r="15" spans="1:28" ht="19" customHeight="1">
      <c r="A15" s="34">
        <v>4</v>
      </c>
      <c r="B15" s="35">
        <v>1</v>
      </c>
      <c r="C15" s="36">
        <v>1</v>
      </c>
      <c r="D15" s="37">
        <v>0.45</v>
      </c>
      <c r="E15" s="38">
        <v>0.67</v>
      </c>
      <c r="F15" s="37">
        <v>0.11</v>
      </c>
      <c r="G15" s="39">
        <v>0.9</v>
      </c>
      <c r="H15" s="40">
        <v>0.17</v>
      </c>
      <c r="I15" s="36">
        <v>2523</v>
      </c>
      <c r="J15" s="37">
        <v>1372</v>
      </c>
      <c r="K15" s="38">
        <v>907</v>
      </c>
      <c r="L15" s="37">
        <v>84</v>
      </c>
      <c r="M15" s="39">
        <v>1451</v>
      </c>
      <c r="N15" s="40">
        <v>228</v>
      </c>
      <c r="O15" s="36">
        <v>147</v>
      </c>
      <c r="P15" s="37">
        <v>111</v>
      </c>
      <c r="Q15" s="39">
        <v>31</v>
      </c>
      <c r="R15" s="37">
        <v>4.34</v>
      </c>
      <c r="S15" s="39">
        <v>40</v>
      </c>
      <c r="T15" s="40">
        <v>7.32</v>
      </c>
      <c r="U15" s="36">
        <v>0.56000000000000005</v>
      </c>
      <c r="V15" s="37">
        <v>0.21</v>
      </c>
      <c r="W15" s="38">
        <v>0.32</v>
      </c>
      <c r="X15" s="37">
        <v>0.08</v>
      </c>
      <c r="Y15" s="39">
        <v>0.35</v>
      </c>
      <c r="Z15" s="40">
        <v>0.09</v>
      </c>
      <c r="AA15" s="2"/>
      <c r="AB15" s="2"/>
    </row>
    <row r="16" spans="1:28" ht="19" customHeight="1">
      <c r="A16" s="41"/>
      <c r="B16" s="42">
        <v>2</v>
      </c>
      <c r="C16" s="43">
        <v>1</v>
      </c>
      <c r="D16" s="44">
        <v>0.37</v>
      </c>
      <c r="E16" s="45">
        <v>0.69</v>
      </c>
      <c r="F16" s="44">
        <v>0.13</v>
      </c>
      <c r="G16" s="46">
        <v>0.95</v>
      </c>
      <c r="H16" s="47">
        <v>0.21</v>
      </c>
      <c r="I16" s="43">
        <v>2641</v>
      </c>
      <c r="J16" s="44">
        <v>1113</v>
      </c>
      <c r="K16" s="45">
        <v>908</v>
      </c>
      <c r="L16" s="44">
        <v>86</v>
      </c>
      <c r="M16" s="46">
        <v>1472</v>
      </c>
      <c r="N16" s="47">
        <v>221</v>
      </c>
      <c r="O16" s="43">
        <v>142</v>
      </c>
      <c r="P16" s="44">
        <v>108</v>
      </c>
      <c r="Q16" s="46">
        <v>30</v>
      </c>
      <c r="R16" s="44">
        <v>4.53</v>
      </c>
      <c r="S16" s="46">
        <v>40</v>
      </c>
      <c r="T16" s="47">
        <v>7.6</v>
      </c>
      <c r="U16" s="43">
        <v>0.48</v>
      </c>
      <c r="V16" s="44">
        <v>0.17</v>
      </c>
      <c r="W16" s="45">
        <v>0.31</v>
      </c>
      <c r="X16" s="44">
        <v>0.08</v>
      </c>
      <c r="Y16" s="46">
        <v>0.36</v>
      </c>
      <c r="Z16" s="47">
        <v>0.15</v>
      </c>
      <c r="AA16" s="2"/>
      <c r="AB16" s="2"/>
    </row>
    <row r="17" spans="1:28" ht="19" customHeight="1" thickBot="1">
      <c r="A17" s="48"/>
      <c r="B17" s="49">
        <v>3</v>
      </c>
      <c r="C17" s="50">
        <v>1</v>
      </c>
      <c r="D17" s="51">
        <v>0.4</v>
      </c>
      <c r="E17" s="52">
        <v>0.63</v>
      </c>
      <c r="F17" s="51">
        <v>0.11</v>
      </c>
      <c r="G17" s="53">
        <v>0.86</v>
      </c>
      <c r="H17" s="54">
        <v>0.17</v>
      </c>
      <c r="I17" s="50">
        <v>2784</v>
      </c>
      <c r="J17" s="51">
        <v>1219</v>
      </c>
      <c r="K17" s="52">
        <v>912</v>
      </c>
      <c r="L17" s="51">
        <v>81</v>
      </c>
      <c r="M17" s="53">
        <v>1486</v>
      </c>
      <c r="N17" s="54">
        <v>225</v>
      </c>
      <c r="O17" s="50">
        <v>151</v>
      </c>
      <c r="P17" s="51">
        <v>113</v>
      </c>
      <c r="Q17" s="53">
        <v>31</v>
      </c>
      <c r="R17" s="51">
        <v>4.46</v>
      </c>
      <c r="S17" s="53">
        <v>41</v>
      </c>
      <c r="T17" s="54">
        <v>7.64</v>
      </c>
      <c r="U17" s="50">
        <v>0.55000000000000004</v>
      </c>
      <c r="V17" s="51">
        <v>0.17</v>
      </c>
      <c r="W17" s="52">
        <v>0.3</v>
      </c>
      <c r="X17" s="51">
        <v>7.0000000000000007E-2</v>
      </c>
      <c r="Y17" s="53">
        <v>0.35</v>
      </c>
      <c r="Z17" s="54">
        <v>0.08</v>
      </c>
      <c r="AA17" s="2"/>
      <c r="AB17" s="2"/>
    </row>
    <row r="18" spans="1:28" ht="19" customHeight="1">
      <c r="A18" s="34">
        <v>5</v>
      </c>
      <c r="B18" s="35">
        <v>1</v>
      </c>
      <c r="C18" s="36">
        <v>1</v>
      </c>
      <c r="D18" s="37">
        <v>0.33</v>
      </c>
      <c r="E18" s="38">
        <v>0.7</v>
      </c>
      <c r="F18" s="37">
        <v>0.11</v>
      </c>
      <c r="G18" s="39">
        <v>0.9</v>
      </c>
      <c r="H18" s="40">
        <v>0.17</v>
      </c>
      <c r="I18" s="36">
        <v>2576</v>
      </c>
      <c r="J18" s="37">
        <v>712</v>
      </c>
      <c r="K18" s="38">
        <v>979</v>
      </c>
      <c r="L18" s="37">
        <v>71</v>
      </c>
      <c r="M18" s="39">
        <v>1477</v>
      </c>
      <c r="N18" s="40">
        <v>201</v>
      </c>
      <c r="O18" s="36">
        <v>82</v>
      </c>
      <c r="P18" s="37">
        <v>66</v>
      </c>
      <c r="Q18" s="39">
        <v>32</v>
      </c>
      <c r="R18" s="37">
        <v>4.57</v>
      </c>
      <c r="S18" s="39">
        <v>41</v>
      </c>
      <c r="T18" s="40">
        <v>7.06</v>
      </c>
      <c r="U18" s="36">
        <v>0.48</v>
      </c>
      <c r="V18" s="37">
        <v>0.11</v>
      </c>
      <c r="W18" s="38">
        <v>0.3</v>
      </c>
      <c r="X18" s="37">
        <v>0.05</v>
      </c>
      <c r="Y18" s="39">
        <v>0.35</v>
      </c>
      <c r="Z18" s="40">
        <v>7.0000000000000007E-2</v>
      </c>
      <c r="AA18" s="2"/>
      <c r="AB18" s="2"/>
    </row>
    <row r="19" spans="1:28" ht="19" customHeight="1">
      <c r="A19" s="41"/>
      <c r="B19" s="42">
        <v>2</v>
      </c>
      <c r="C19" s="43">
        <v>1</v>
      </c>
      <c r="D19" s="44">
        <v>0.33</v>
      </c>
      <c r="E19" s="45">
        <v>0.68</v>
      </c>
      <c r="F19" s="44">
        <v>0.11</v>
      </c>
      <c r="G19" s="46">
        <v>0.87</v>
      </c>
      <c r="H19" s="47">
        <v>0.16</v>
      </c>
      <c r="I19" s="43">
        <v>2652</v>
      </c>
      <c r="J19" s="44">
        <v>728</v>
      </c>
      <c r="K19" s="45">
        <v>977</v>
      </c>
      <c r="L19" s="44">
        <v>68</v>
      </c>
      <c r="M19" s="46">
        <v>1476</v>
      </c>
      <c r="N19" s="47">
        <v>205</v>
      </c>
      <c r="O19" s="43">
        <v>89</v>
      </c>
      <c r="P19" s="44">
        <v>71</v>
      </c>
      <c r="Q19" s="46">
        <v>32</v>
      </c>
      <c r="R19" s="44">
        <v>4.4400000000000004</v>
      </c>
      <c r="S19" s="46">
        <v>41</v>
      </c>
      <c r="T19" s="47">
        <v>7.22</v>
      </c>
      <c r="U19" s="43">
        <v>0.48</v>
      </c>
      <c r="V19" s="44">
        <v>0.11</v>
      </c>
      <c r="W19" s="45">
        <v>0.31</v>
      </c>
      <c r="X19" s="44">
        <v>0.06</v>
      </c>
      <c r="Y19" s="46">
        <v>0.35</v>
      </c>
      <c r="Z19" s="47">
        <v>7.0000000000000007E-2</v>
      </c>
      <c r="AA19" s="2"/>
      <c r="AB19" s="2"/>
    </row>
    <row r="20" spans="1:28" ht="19" customHeight="1" thickBot="1">
      <c r="A20" s="48"/>
      <c r="B20" s="49">
        <v>3</v>
      </c>
      <c r="C20" s="50">
        <v>1</v>
      </c>
      <c r="D20" s="51">
        <v>0.33</v>
      </c>
      <c r="E20" s="52">
        <v>0.68</v>
      </c>
      <c r="F20" s="51">
        <v>0.11</v>
      </c>
      <c r="G20" s="53">
        <v>0.86</v>
      </c>
      <c r="H20" s="54">
        <v>0.16</v>
      </c>
      <c r="I20" s="50">
        <v>2622</v>
      </c>
      <c r="J20" s="51">
        <v>723</v>
      </c>
      <c r="K20" s="52">
        <v>979</v>
      </c>
      <c r="L20" s="51">
        <v>68</v>
      </c>
      <c r="M20" s="53">
        <v>1476</v>
      </c>
      <c r="N20" s="54">
        <v>205</v>
      </c>
      <c r="O20" s="50">
        <v>83</v>
      </c>
      <c r="P20" s="51">
        <v>68</v>
      </c>
      <c r="Q20" s="53">
        <v>32</v>
      </c>
      <c r="R20" s="51">
        <v>4.5199999999999996</v>
      </c>
      <c r="S20" s="53">
        <v>41</v>
      </c>
      <c r="T20" s="54">
        <v>7.09</v>
      </c>
      <c r="U20" s="50">
        <v>0.47</v>
      </c>
      <c r="V20" s="51">
        <v>0.11</v>
      </c>
      <c r="W20" s="52">
        <v>0.28999999999999998</v>
      </c>
      <c r="X20" s="51">
        <v>0.05</v>
      </c>
      <c r="Y20" s="53">
        <v>0.33</v>
      </c>
      <c r="Z20" s="54">
        <v>0.06</v>
      </c>
      <c r="AA20" s="2"/>
      <c r="AB20" s="2"/>
    </row>
    <row r="21" spans="1:28" ht="19" customHeight="1">
      <c r="A21" s="34">
        <v>6</v>
      </c>
      <c r="B21" s="35">
        <v>1</v>
      </c>
      <c r="C21" s="36">
        <v>1</v>
      </c>
      <c r="D21" s="37">
        <v>0.33</v>
      </c>
      <c r="E21" s="38">
        <v>0.68</v>
      </c>
      <c r="F21" s="37">
        <v>0.11</v>
      </c>
      <c r="G21" s="39">
        <v>0.88</v>
      </c>
      <c r="H21" s="40">
        <v>0.18</v>
      </c>
      <c r="I21" s="36">
        <v>2517</v>
      </c>
      <c r="J21" s="37">
        <v>742</v>
      </c>
      <c r="K21" s="38">
        <v>923</v>
      </c>
      <c r="L21" s="37">
        <v>66</v>
      </c>
      <c r="M21" s="39">
        <v>1435</v>
      </c>
      <c r="N21" s="40">
        <v>212</v>
      </c>
      <c r="O21" s="36">
        <v>85</v>
      </c>
      <c r="P21" s="37">
        <v>72</v>
      </c>
      <c r="Q21" s="39">
        <v>32</v>
      </c>
      <c r="R21" s="37">
        <v>4.04</v>
      </c>
      <c r="S21" s="39">
        <v>41</v>
      </c>
      <c r="T21" s="40">
        <v>6.9</v>
      </c>
      <c r="U21" s="36">
        <v>0.47</v>
      </c>
      <c r="V21" s="37">
        <v>0.12</v>
      </c>
      <c r="W21" s="38">
        <v>0.28999999999999998</v>
      </c>
      <c r="X21" s="37">
        <v>0.05</v>
      </c>
      <c r="Y21" s="39">
        <v>0.33</v>
      </c>
      <c r="Z21" s="40">
        <v>0.06</v>
      </c>
      <c r="AA21" s="2"/>
      <c r="AB21" s="2"/>
    </row>
    <row r="22" spans="1:28" ht="19" customHeight="1">
      <c r="A22" s="41"/>
      <c r="B22" s="42">
        <v>2</v>
      </c>
      <c r="C22" s="43">
        <v>1</v>
      </c>
      <c r="D22" s="44">
        <v>0.33</v>
      </c>
      <c r="E22" s="45">
        <v>0.68</v>
      </c>
      <c r="F22" s="44">
        <v>0.11</v>
      </c>
      <c r="G22" s="46">
        <v>0.88</v>
      </c>
      <c r="H22" s="47">
        <v>0.18</v>
      </c>
      <c r="I22" s="43">
        <v>2537</v>
      </c>
      <c r="J22" s="44">
        <v>748</v>
      </c>
      <c r="K22" s="45">
        <v>923</v>
      </c>
      <c r="L22" s="44">
        <v>66</v>
      </c>
      <c r="M22" s="46">
        <v>1435</v>
      </c>
      <c r="N22" s="47">
        <v>211</v>
      </c>
      <c r="O22" s="43">
        <v>87</v>
      </c>
      <c r="P22" s="44">
        <v>74</v>
      </c>
      <c r="Q22" s="46">
        <v>32</v>
      </c>
      <c r="R22" s="44">
        <v>4</v>
      </c>
      <c r="S22" s="46">
        <v>41</v>
      </c>
      <c r="T22" s="47">
        <v>6.87</v>
      </c>
      <c r="U22" s="43">
        <v>0.48</v>
      </c>
      <c r="V22" s="44">
        <v>0.12</v>
      </c>
      <c r="W22" s="45">
        <v>0.3</v>
      </c>
      <c r="X22" s="44">
        <v>0.05</v>
      </c>
      <c r="Y22" s="46">
        <v>0.33</v>
      </c>
      <c r="Z22" s="47">
        <v>0.06</v>
      </c>
      <c r="AA22" s="2"/>
      <c r="AB22" s="2"/>
    </row>
    <row r="23" spans="1:28" ht="19" customHeight="1" thickBot="1">
      <c r="A23" s="48"/>
      <c r="B23" s="49">
        <v>3</v>
      </c>
      <c r="C23" s="50">
        <v>1</v>
      </c>
      <c r="D23" s="51">
        <v>0.33</v>
      </c>
      <c r="E23" s="52">
        <v>0.68</v>
      </c>
      <c r="F23" s="51">
        <v>0.11</v>
      </c>
      <c r="G23" s="53">
        <v>0.88</v>
      </c>
      <c r="H23" s="54">
        <v>0.18</v>
      </c>
      <c r="I23" s="50">
        <v>2482</v>
      </c>
      <c r="J23" s="51">
        <v>705</v>
      </c>
      <c r="K23" s="52">
        <v>922</v>
      </c>
      <c r="L23" s="51">
        <v>65</v>
      </c>
      <c r="M23" s="53">
        <v>1432</v>
      </c>
      <c r="N23" s="54">
        <v>211</v>
      </c>
      <c r="O23" s="50">
        <v>80</v>
      </c>
      <c r="P23" s="51">
        <v>66</v>
      </c>
      <c r="Q23" s="53">
        <v>32</v>
      </c>
      <c r="R23" s="51">
        <v>3.97</v>
      </c>
      <c r="S23" s="53">
        <v>40</v>
      </c>
      <c r="T23" s="54">
        <v>6.79</v>
      </c>
      <c r="U23" s="50">
        <v>0.46</v>
      </c>
      <c r="V23" s="51">
        <v>0.12</v>
      </c>
      <c r="W23" s="52">
        <v>0.28999999999999998</v>
      </c>
      <c r="X23" s="51">
        <v>0.05</v>
      </c>
      <c r="Y23" s="53">
        <v>0.33</v>
      </c>
      <c r="Z23" s="54">
        <v>0.06</v>
      </c>
      <c r="AA23" s="2"/>
      <c r="AB23" s="2"/>
    </row>
    <row r="24" spans="1:28" ht="19" customHeight="1">
      <c r="A24" s="34">
        <v>7</v>
      </c>
      <c r="B24" s="35">
        <v>1</v>
      </c>
      <c r="C24" s="36">
        <v>1</v>
      </c>
      <c r="D24" s="37">
        <v>0.3</v>
      </c>
      <c r="E24" s="38">
        <v>0.61</v>
      </c>
      <c r="F24" s="37">
        <v>0.1</v>
      </c>
      <c r="G24" s="39">
        <v>0.8</v>
      </c>
      <c r="H24" s="40">
        <v>0.16</v>
      </c>
      <c r="I24" s="36">
        <v>2707</v>
      </c>
      <c r="J24" s="37">
        <v>908</v>
      </c>
      <c r="K24" s="38">
        <v>925</v>
      </c>
      <c r="L24" s="37">
        <v>67</v>
      </c>
      <c r="M24" s="39">
        <v>1400</v>
      </c>
      <c r="N24" s="40">
        <v>206</v>
      </c>
      <c r="O24" s="36">
        <v>93</v>
      </c>
      <c r="P24" s="37">
        <v>77</v>
      </c>
      <c r="Q24" s="39">
        <v>31</v>
      </c>
      <c r="R24" s="37">
        <v>4.1399999999999997</v>
      </c>
      <c r="S24" s="39">
        <v>37</v>
      </c>
      <c r="T24" s="40">
        <v>6.28</v>
      </c>
      <c r="U24" s="36">
        <v>0.49</v>
      </c>
      <c r="V24" s="37">
        <v>0.11</v>
      </c>
      <c r="W24" s="38">
        <v>0.3</v>
      </c>
      <c r="X24" s="37">
        <v>0.06</v>
      </c>
      <c r="Y24" s="39">
        <v>0.34</v>
      </c>
      <c r="Z24" s="40">
        <v>7.0000000000000007E-2</v>
      </c>
      <c r="AA24" s="2"/>
      <c r="AB24" s="2"/>
    </row>
    <row r="25" spans="1:28" ht="19" customHeight="1">
      <c r="A25" s="41"/>
      <c r="B25" s="42">
        <v>2</v>
      </c>
      <c r="C25" s="43">
        <v>1</v>
      </c>
      <c r="D25" s="44">
        <v>0.3</v>
      </c>
      <c r="E25" s="45">
        <v>0.61</v>
      </c>
      <c r="F25" s="44">
        <v>0.09</v>
      </c>
      <c r="G25" s="46">
        <v>0.8</v>
      </c>
      <c r="H25" s="47">
        <v>0.15</v>
      </c>
      <c r="I25" s="43">
        <v>2767</v>
      </c>
      <c r="J25" s="44">
        <v>922</v>
      </c>
      <c r="K25" s="45">
        <v>924</v>
      </c>
      <c r="L25" s="44">
        <v>67</v>
      </c>
      <c r="M25" s="46">
        <v>1405</v>
      </c>
      <c r="N25" s="47">
        <v>210</v>
      </c>
      <c r="O25" s="43">
        <v>97</v>
      </c>
      <c r="P25" s="44">
        <v>79</v>
      </c>
      <c r="Q25" s="46">
        <v>31</v>
      </c>
      <c r="R25" s="44">
        <v>4.16</v>
      </c>
      <c r="S25" s="46">
        <v>37</v>
      </c>
      <c r="T25" s="47">
        <v>6.27</v>
      </c>
      <c r="U25" s="43">
        <v>0.5</v>
      </c>
      <c r="V25" s="44">
        <v>0.11</v>
      </c>
      <c r="W25" s="45">
        <v>0.3</v>
      </c>
      <c r="X25" s="44">
        <v>0.06</v>
      </c>
      <c r="Y25" s="46">
        <v>0.34</v>
      </c>
      <c r="Z25" s="47">
        <v>7.0000000000000007E-2</v>
      </c>
      <c r="AA25" s="2"/>
      <c r="AB25" s="2"/>
    </row>
    <row r="26" spans="1:28" ht="19" customHeight="1" thickBot="1">
      <c r="A26" s="48"/>
      <c r="B26" s="49">
        <v>3</v>
      </c>
      <c r="C26" s="50">
        <v>1</v>
      </c>
      <c r="D26" s="51">
        <v>0.39</v>
      </c>
      <c r="E26" s="52">
        <v>0.65</v>
      </c>
      <c r="F26" s="51">
        <v>0.09</v>
      </c>
      <c r="G26" s="53">
        <v>0.82</v>
      </c>
      <c r="H26" s="54">
        <v>0.15</v>
      </c>
      <c r="I26" s="50">
        <v>2436</v>
      </c>
      <c r="J26" s="51">
        <v>1207</v>
      </c>
      <c r="K26" s="52">
        <v>926</v>
      </c>
      <c r="L26" s="51">
        <v>70</v>
      </c>
      <c r="M26" s="53">
        <v>1368</v>
      </c>
      <c r="N26" s="54">
        <v>215</v>
      </c>
      <c r="O26" s="50">
        <v>99</v>
      </c>
      <c r="P26" s="51">
        <v>81</v>
      </c>
      <c r="Q26" s="53">
        <v>31</v>
      </c>
      <c r="R26" s="51">
        <v>3.98</v>
      </c>
      <c r="S26" s="53">
        <v>36</v>
      </c>
      <c r="T26" s="54">
        <v>6.22</v>
      </c>
      <c r="U26" s="50">
        <v>0.47</v>
      </c>
      <c r="V26" s="51">
        <v>0.15</v>
      </c>
      <c r="W26" s="52">
        <v>0.3</v>
      </c>
      <c r="X26" s="51">
        <v>0.06</v>
      </c>
      <c r="Y26" s="53">
        <v>0.34</v>
      </c>
      <c r="Z26" s="54">
        <v>0.08</v>
      </c>
      <c r="AA26" s="2"/>
      <c r="AB26" s="2"/>
    </row>
    <row r="27" spans="1:28" ht="19" customHeight="1">
      <c r="A27" s="34">
        <v>8</v>
      </c>
      <c r="B27" s="35">
        <v>1</v>
      </c>
      <c r="C27" s="36">
        <v>1</v>
      </c>
      <c r="D27" s="37">
        <v>0.38</v>
      </c>
      <c r="E27" s="38">
        <v>0.64</v>
      </c>
      <c r="F27" s="37">
        <v>0.11</v>
      </c>
      <c r="G27" s="39">
        <v>0.77</v>
      </c>
      <c r="H27" s="40">
        <v>0.17</v>
      </c>
      <c r="I27" s="36">
        <v>2584</v>
      </c>
      <c r="J27" s="37">
        <v>1034</v>
      </c>
      <c r="K27" s="38">
        <v>980</v>
      </c>
      <c r="L27" s="37">
        <v>64</v>
      </c>
      <c r="M27" s="39">
        <v>1412</v>
      </c>
      <c r="N27" s="40">
        <v>216</v>
      </c>
      <c r="O27" s="36">
        <v>94</v>
      </c>
      <c r="P27" s="37">
        <v>91</v>
      </c>
      <c r="Q27" s="39">
        <v>33</v>
      </c>
      <c r="R27" s="37">
        <v>4.37</v>
      </c>
      <c r="S27" s="39">
        <v>40</v>
      </c>
      <c r="T27" s="40">
        <v>6.75</v>
      </c>
      <c r="U27" s="36">
        <v>0.5</v>
      </c>
      <c r="V27" s="37">
        <v>0.15</v>
      </c>
      <c r="W27" s="38">
        <v>0.3</v>
      </c>
      <c r="X27" s="37">
        <v>5.8999999999999997E-2</v>
      </c>
      <c r="Y27" s="39">
        <v>0.33</v>
      </c>
      <c r="Z27" s="40">
        <v>7.9000000000000001E-2</v>
      </c>
      <c r="AA27" s="2"/>
      <c r="AB27" s="2"/>
    </row>
    <row r="28" spans="1:28" ht="19" customHeight="1">
      <c r="A28" s="41"/>
      <c r="B28" s="42">
        <v>2</v>
      </c>
      <c r="C28" s="43">
        <v>1</v>
      </c>
      <c r="D28" s="44">
        <v>0.39</v>
      </c>
      <c r="E28" s="45">
        <v>0.71</v>
      </c>
      <c r="F28" s="44">
        <v>0.11</v>
      </c>
      <c r="G28" s="46">
        <v>0.9</v>
      </c>
      <c r="H28" s="47">
        <v>0.17</v>
      </c>
      <c r="I28" s="43">
        <v>2288</v>
      </c>
      <c r="J28" s="44">
        <v>1128</v>
      </c>
      <c r="K28" s="45">
        <v>978</v>
      </c>
      <c r="L28" s="44">
        <v>66</v>
      </c>
      <c r="M28" s="46">
        <v>1438</v>
      </c>
      <c r="N28" s="47">
        <v>194</v>
      </c>
      <c r="O28" s="43">
        <v>105</v>
      </c>
      <c r="P28" s="44">
        <v>95</v>
      </c>
      <c r="Q28" s="46">
        <v>33</v>
      </c>
      <c r="R28" s="44">
        <v>4.5</v>
      </c>
      <c r="S28" s="46">
        <v>40</v>
      </c>
      <c r="T28" s="47">
        <v>6.62</v>
      </c>
      <c r="U28" s="43">
        <v>0.49</v>
      </c>
      <c r="V28" s="44">
        <v>0.19</v>
      </c>
      <c r="W28" s="45">
        <v>0.33</v>
      </c>
      <c r="X28" s="44">
        <v>6.4000000000000001E-2</v>
      </c>
      <c r="Y28" s="46">
        <v>0.36</v>
      </c>
      <c r="Z28" s="47">
        <v>0.08</v>
      </c>
      <c r="AA28" s="2"/>
      <c r="AB28" s="2"/>
    </row>
    <row r="29" spans="1:28" ht="19" customHeight="1" thickBot="1">
      <c r="A29" s="48"/>
      <c r="B29" s="49">
        <v>3</v>
      </c>
      <c r="C29" s="50">
        <v>1</v>
      </c>
      <c r="D29" s="51">
        <v>0.41</v>
      </c>
      <c r="E29" s="52">
        <v>0.69</v>
      </c>
      <c r="F29" s="51">
        <v>0.1</v>
      </c>
      <c r="G29" s="53">
        <v>0.87</v>
      </c>
      <c r="H29" s="54">
        <v>0.16</v>
      </c>
      <c r="I29" s="50">
        <v>2323</v>
      </c>
      <c r="J29" s="51">
        <v>1117</v>
      </c>
      <c r="K29" s="52">
        <v>977</v>
      </c>
      <c r="L29" s="51">
        <v>65</v>
      </c>
      <c r="M29" s="53">
        <v>1436</v>
      </c>
      <c r="N29" s="54">
        <v>193</v>
      </c>
      <c r="O29" s="50">
        <v>104</v>
      </c>
      <c r="P29" s="51">
        <v>100</v>
      </c>
      <c r="Q29" s="53">
        <v>33</v>
      </c>
      <c r="R29" s="51">
        <v>4.53</v>
      </c>
      <c r="S29" s="53">
        <v>40</v>
      </c>
      <c r="T29" s="54">
        <v>6.56</v>
      </c>
      <c r="U29" s="50">
        <v>0.46</v>
      </c>
      <c r="V29" s="51">
        <v>0.18</v>
      </c>
      <c r="W29" s="52">
        <v>0.32</v>
      </c>
      <c r="X29" s="51">
        <v>6.8000000000000005E-2</v>
      </c>
      <c r="Y29" s="53">
        <v>0.34</v>
      </c>
      <c r="Z29" s="54">
        <v>0.08</v>
      </c>
      <c r="AA29" s="2"/>
      <c r="AB29" s="2"/>
    </row>
    <row r="30" spans="1:28" ht="19" customHeight="1">
      <c r="A30" s="34">
        <v>9</v>
      </c>
      <c r="B30" s="35">
        <v>1</v>
      </c>
      <c r="C30" s="36">
        <v>1</v>
      </c>
      <c r="D30" s="37">
        <v>0.4</v>
      </c>
      <c r="E30" s="38">
        <v>0.68</v>
      </c>
      <c r="F30" s="37">
        <v>0.15</v>
      </c>
      <c r="G30" s="39">
        <v>0.91</v>
      </c>
      <c r="H30" s="40">
        <v>0.23</v>
      </c>
      <c r="I30" s="36">
        <v>2733</v>
      </c>
      <c r="J30" s="37">
        <v>815</v>
      </c>
      <c r="K30" s="38">
        <v>939</v>
      </c>
      <c r="L30" s="37">
        <v>72</v>
      </c>
      <c r="M30" s="39">
        <v>1459</v>
      </c>
      <c r="N30" s="40">
        <v>221</v>
      </c>
      <c r="O30" s="36">
        <v>107</v>
      </c>
      <c r="P30" s="37">
        <v>88</v>
      </c>
      <c r="Q30" s="39">
        <v>32</v>
      </c>
      <c r="R30" s="37">
        <v>4.51</v>
      </c>
      <c r="S30" s="39">
        <v>41</v>
      </c>
      <c r="T30" s="40">
        <v>7.57</v>
      </c>
      <c r="U30" s="36">
        <v>0.59</v>
      </c>
      <c r="V30" s="37">
        <v>0.17</v>
      </c>
      <c r="W30" s="38">
        <v>0.35</v>
      </c>
      <c r="X30" s="37">
        <v>7.5999999999999998E-2</v>
      </c>
      <c r="Y30" s="39">
        <v>0.39</v>
      </c>
      <c r="Z30" s="40">
        <v>0.08</v>
      </c>
      <c r="AA30" s="2"/>
      <c r="AB30" s="2"/>
    </row>
    <row r="31" spans="1:28" ht="19" customHeight="1">
      <c r="A31" s="41"/>
      <c r="B31" s="42">
        <v>2</v>
      </c>
      <c r="C31" s="43">
        <v>1</v>
      </c>
      <c r="D31" s="44">
        <v>0.4</v>
      </c>
      <c r="E31" s="45">
        <v>0.68</v>
      </c>
      <c r="F31" s="44">
        <v>0.13</v>
      </c>
      <c r="G31" s="46">
        <v>0.91</v>
      </c>
      <c r="H31" s="47">
        <v>0.21</v>
      </c>
      <c r="I31" s="43">
        <v>2577</v>
      </c>
      <c r="J31" s="44">
        <v>1118</v>
      </c>
      <c r="K31" s="45">
        <v>942</v>
      </c>
      <c r="L31" s="44">
        <v>72</v>
      </c>
      <c r="M31" s="46">
        <v>1453</v>
      </c>
      <c r="N31" s="47">
        <v>222</v>
      </c>
      <c r="O31" s="43">
        <v>117</v>
      </c>
      <c r="P31" s="44">
        <v>96</v>
      </c>
      <c r="Q31" s="46">
        <v>33</v>
      </c>
      <c r="R31" s="44">
        <f>ROUND(4.23249126345275,2)</f>
        <v>4.2300000000000004</v>
      </c>
      <c r="S31" s="46">
        <v>41</v>
      </c>
      <c r="T31" s="47">
        <v>7.17</v>
      </c>
      <c r="U31" s="43">
        <v>0.56999999999999995</v>
      </c>
      <c r="V31" s="44">
        <v>0.2</v>
      </c>
      <c r="W31" s="45">
        <v>0.36</v>
      </c>
      <c r="X31" s="44">
        <v>7.5999999999999998E-2</v>
      </c>
      <c r="Y31" s="46">
        <v>0.4</v>
      </c>
      <c r="Z31" s="47">
        <v>0.09</v>
      </c>
      <c r="AA31" s="2"/>
      <c r="AB31" s="2"/>
    </row>
    <row r="32" spans="1:28" ht="19" customHeight="1" thickBot="1">
      <c r="A32" s="48"/>
      <c r="B32" s="49">
        <v>3</v>
      </c>
      <c r="C32" s="50">
        <v>1</v>
      </c>
      <c r="D32" s="51">
        <v>0.42</v>
      </c>
      <c r="E32" s="52">
        <v>0.7</v>
      </c>
      <c r="F32" s="51">
        <v>0.13</v>
      </c>
      <c r="G32" s="53">
        <v>0.93</v>
      </c>
      <c r="H32" s="54">
        <v>0.21</v>
      </c>
      <c r="I32" s="50">
        <v>2461</v>
      </c>
      <c r="J32" s="51">
        <v>1173</v>
      </c>
      <c r="K32" s="52">
        <v>943</v>
      </c>
      <c r="L32" s="51">
        <v>69</v>
      </c>
      <c r="M32" s="53">
        <v>1458</v>
      </c>
      <c r="N32" s="54">
        <v>227</v>
      </c>
      <c r="O32" s="50">
        <v>121</v>
      </c>
      <c r="P32" s="51">
        <v>100</v>
      </c>
      <c r="Q32" s="53">
        <v>33</v>
      </c>
      <c r="R32" s="51">
        <v>4.21</v>
      </c>
      <c r="S32" s="53">
        <v>41</v>
      </c>
      <c r="T32" s="54">
        <v>7.3</v>
      </c>
      <c r="U32" s="50">
        <v>0.51</v>
      </c>
      <c r="V32" s="51">
        <v>0.19</v>
      </c>
      <c r="W32" s="52">
        <v>0.35</v>
      </c>
      <c r="X32" s="51">
        <v>8.2000000000000003E-2</v>
      </c>
      <c r="Y32" s="53">
        <v>0.38</v>
      </c>
      <c r="Z32" s="54">
        <v>0.1</v>
      </c>
      <c r="AA32" s="2"/>
      <c r="AB32" s="2"/>
    </row>
    <row r="33" spans="1:28" ht="19" customHeight="1">
      <c r="A33" s="34">
        <v>10</v>
      </c>
      <c r="B33" s="35">
        <v>1</v>
      </c>
      <c r="C33" s="36">
        <v>1</v>
      </c>
      <c r="D33" s="37">
        <v>0.33</v>
      </c>
      <c r="E33" s="38">
        <v>0.63</v>
      </c>
      <c r="F33" s="37">
        <v>0.11</v>
      </c>
      <c r="G33" s="39">
        <v>0.84</v>
      </c>
      <c r="H33" s="40">
        <v>0.18</v>
      </c>
      <c r="I33" s="36">
        <v>2736</v>
      </c>
      <c r="J33" s="37">
        <v>784</v>
      </c>
      <c r="K33" s="38">
        <v>932</v>
      </c>
      <c r="L33" s="37">
        <v>72</v>
      </c>
      <c r="M33" s="39">
        <v>1464</v>
      </c>
      <c r="N33" s="40">
        <v>211</v>
      </c>
      <c r="O33" s="36">
        <v>99</v>
      </c>
      <c r="P33" s="37">
        <v>83</v>
      </c>
      <c r="Q33" s="39">
        <v>31</v>
      </c>
      <c r="R33" s="37">
        <v>4.18</v>
      </c>
      <c r="S33" s="39">
        <v>40</v>
      </c>
      <c r="T33" s="40">
        <v>7.25</v>
      </c>
      <c r="U33" s="36">
        <v>0.56000000000000005</v>
      </c>
      <c r="V33" s="37">
        <v>0.15</v>
      </c>
      <c r="W33" s="38">
        <v>0.33</v>
      </c>
      <c r="X33" s="37">
        <v>0.06</v>
      </c>
      <c r="Y33" s="39">
        <v>0.37</v>
      </c>
      <c r="Z33" s="40">
        <v>7.0000000000000007E-2</v>
      </c>
      <c r="AA33" s="2"/>
      <c r="AB33" s="2"/>
    </row>
    <row r="34" spans="1:28" ht="19" customHeight="1">
      <c r="A34" s="41"/>
      <c r="B34" s="42">
        <v>2</v>
      </c>
      <c r="C34" s="43">
        <v>1</v>
      </c>
      <c r="D34" s="44">
        <v>0.36</v>
      </c>
      <c r="E34" s="45">
        <v>0.63</v>
      </c>
      <c r="F34" s="44">
        <v>0.12</v>
      </c>
      <c r="G34" s="46">
        <v>0.85</v>
      </c>
      <c r="H34" s="47">
        <v>0.18</v>
      </c>
      <c r="I34" s="43">
        <v>2743</v>
      </c>
      <c r="J34" s="44">
        <v>781</v>
      </c>
      <c r="K34" s="45">
        <v>925</v>
      </c>
      <c r="L34" s="44">
        <v>72</v>
      </c>
      <c r="M34" s="46">
        <v>1453</v>
      </c>
      <c r="N34" s="47">
        <v>213</v>
      </c>
      <c r="O34" s="43">
        <v>100</v>
      </c>
      <c r="P34" s="44">
        <v>84</v>
      </c>
      <c r="Q34" s="46">
        <v>31</v>
      </c>
      <c r="R34" s="44">
        <v>4.17</v>
      </c>
      <c r="S34" s="46">
        <v>40</v>
      </c>
      <c r="T34" s="47">
        <v>7.48</v>
      </c>
      <c r="U34" s="43">
        <v>0.56000000000000005</v>
      </c>
      <c r="V34" s="44">
        <v>0.15</v>
      </c>
      <c r="W34" s="45">
        <v>0.32</v>
      </c>
      <c r="X34" s="44">
        <v>0.06</v>
      </c>
      <c r="Y34" s="46">
        <v>0.37</v>
      </c>
      <c r="Z34" s="47">
        <v>7.0000000000000007E-2</v>
      </c>
      <c r="AA34" s="2"/>
      <c r="AB34" s="2"/>
    </row>
    <row r="35" spans="1:28" ht="19" customHeight="1" thickBot="1">
      <c r="A35" s="48"/>
      <c r="B35" s="49">
        <v>3</v>
      </c>
      <c r="C35" s="50">
        <v>1</v>
      </c>
      <c r="D35" s="51">
        <v>0.32</v>
      </c>
      <c r="E35" s="52">
        <v>0.6</v>
      </c>
      <c r="F35" s="51">
        <v>0.09</v>
      </c>
      <c r="G35" s="53">
        <v>0.79</v>
      </c>
      <c r="H35" s="54">
        <v>0.14000000000000001</v>
      </c>
      <c r="I35" s="50">
        <v>2808</v>
      </c>
      <c r="J35" s="51">
        <v>865</v>
      </c>
      <c r="K35" s="52">
        <v>937</v>
      </c>
      <c r="L35" s="51">
        <v>71</v>
      </c>
      <c r="M35" s="53">
        <v>1460</v>
      </c>
      <c r="N35" s="54">
        <v>214</v>
      </c>
      <c r="O35" s="50">
        <v>98</v>
      </c>
      <c r="P35" s="51">
        <v>90</v>
      </c>
      <c r="Q35" s="53">
        <v>31</v>
      </c>
      <c r="R35" s="51">
        <v>3.8</v>
      </c>
      <c r="S35" s="53">
        <v>40</v>
      </c>
      <c r="T35" s="54">
        <v>6.9</v>
      </c>
      <c r="U35" s="50">
        <v>0.56999999999999995</v>
      </c>
      <c r="V35" s="51">
        <v>0.15</v>
      </c>
      <c r="W35" s="52">
        <v>0.35</v>
      </c>
      <c r="X35" s="51">
        <v>7.0000000000000007E-2</v>
      </c>
      <c r="Y35" s="53">
        <v>0.38</v>
      </c>
      <c r="Z35" s="54">
        <v>0.08</v>
      </c>
      <c r="AA35" s="2"/>
      <c r="AB35" s="2"/>
    </row>
    <row r="36" spans="1:28" ht="19" customHeight="1">
      <c r="A36" s="55" t="s">
        <v>33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</row>
    <row r="37" spans="1:28" s="6" customFormat="1" ht="19" customHeight="1">
      <c r="A37" s="57"/>
      <c r="B37" s="58"/>
      <c r="C37" s="59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</row>
    <row r="38" spans="1:28" ht="19" customHeight="1" thickBot="1">
      <c r="A38" s="60" t="s">
        <v>30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</row>
    <row r="39" spans="1:28" ht="19" customHeight="1">
      <c r="A39" s="61" t="s">
        <v>20</v>
      </c>
      <c r="B39" s="62"/>
      <c r="C39" s="63">
        <f t="shared" ref="C39:Z39" si="0">AVERAGE(C6:C8,C9:C11,C12:C14,C15:C17,C18:C20,C21:C23,C24:C26,C27:C29,C30:C32,C33:C35)</f>
        <v>1</v>
      </c>
      <c r="D39" s="64">
        <f t="shared" si="0"/>
        <v>0.36466666666666669</v>
      </c>
      <c r="E39" s="65">
        <f t="shared" si="0"/>
        <v>0.66399999999999992</v>
      </c>
      <c r="F39" s="65">
        <f t="shared" si="0"/>
        <v>0.11499999999999999</v>
      </c>
      <c r="G39" s="66">
        <f t="shared" si="0"/>
        <v>0.873</v>
      </c>
      <c r="H39" s="67">
        <f t="shared" si="0"/>
        <v>0.17899999999999999</v>
      </c>
      <c r="I39" s="63">
        <f t="shared" si="0"/>
        <v>2567.5666666666666</v>
      </c>
      <c r="J39" s="65">
        <f t="shared" si="0"/>
        <v>920.5</v>
      </c>
      <c r="K39" s="66">
        <f t="shared" si="0"/>
        <v>937.36666666666667</v>
      </c>
      <c r="L39" s="65">
        <f t="shared" si="0"/>
        <v>72.099999999999994</v>
      </c>
      <c r="M39" s="66">
        <f t="shared" si="0"/>
        <v>1451.8666666666666</v>
      </c>
      <c r="N39" s="67">
        <f t="shared" si="0"/>
        <v>212.1</v>
      </c>
      <c r="O39" s="63">
        <f t="shared" si="0"/>
        <v>101.63333333333334</v>
      </c>
      <c r="P39" s="65">
        <f t="shared" si="0"/>
        <v>83.833333333333329</v>
      </c>
      <c r="Q39" s="66">
        <f t="shared" si="0"/>
        <v>31.866666666666667</v>
      </c>
      <c r="R39" s="65">
        <f t="shared" si="0"/>
        <v>4.2480000000000011</v>
      </c>
      <c r="S39" s="66">
        <f t="shared" si="0"/>
        <v>40.366666666666667</v>
      </c>
      <c r="T39" s="67">
        <f t="shared" si="0"/>
        <v>6.990333333333334</v>
      </c>
      <c r="U39" s="63">
        <f t="shared" si="0"/>
        <v>0.49600000000000016</v>
      </c>
      <c r="V39" s="65">
        <f t="shared" si="0"/>
        <v>0.14500000000000002</v>
      </c>
      <c r="W39" s="66">
        <f t="shared" si="0"/>
        <v>0.3133333333333333</v>
      </c>
      <c r="X39" s="65">
        <f t="shared" si="0"/>
        <v>6.316666666666669E-2</v>
      </c>
      <c r="Y39" s="66">
        <f t="shared" si="0"/>
        <v>0.35133333333333339</v>
      </c>
      <c r="Z39" s="67">
        <f t="shared" si="0"/>
        <v>7.5966666666666682E-2</v>
      </c>
      <c r="AA39" s="4"/>
    </row>
    <row r="40" spans="1:28" ht="19" customHeight="1" thickBot="1">
      <c r="A40" s="68" t="s">
        <v>21</v>
      </c>
      <c r="B40" s="69"/>
      <c r="C40" s="43">
        <f>_xlfn.STDEV.P((C6:C8,C9:C11,C12:C14,C15:C17,C18:C20,C21:C23,C24:C26,C27:C29,C30:C32,C33:C35))</f>
        <v>0</v>
      </c>
      <c r="D40" s="44">
        <f>_xlfn.STDEV.P(D6:D8,D9:D11,D12:D14,D15:D17,D18:D20,D21:D23,D24:D26,D27:D29,D30:D32,D33:D35)</f>
        <v>3.8878728831528667E-2</v>
      </c>
      <c r="E40" s="46">
        <f>_xlfn.STDEV.P((E6:E8,E9:E11,E12:E14,E15:E17,E18:E20,E21:E23,E24:E26,E27:E29,E30:E32,E33:E35))</f>
        <v>3.0724582991474427E-2</v>
      </c>
      <c r="F40" s="46">
        <f>_xlfn.STDEV.P(F6:F8,F9:F11,F12:F14,F15:F17,F18:F20,F21:F23,F24:F26,F27:F29,F30:F32,F33:F35)</f>
        <v>1.3601470508735629E-2</v>
      </c>
      <c r="G40" s="45">
        <f>_xlfn.STDEV.P((G6:G8,G9:G11,G12:G14,G15:G17,G18:G20,G21:G23,G24:G26,G27:G29,G30:G32,G33:G35))</f>
        <v>4.4657959350303207E-2</v>
      </c>
      <c r="H40" s="47">
        <f>_xlfn.STDEV.P(H6:H8,H9:H11,H12:H14,H15:H17,H18:H20,H21:H23,H24:H26,H27:H29,H30:H32,H33:H35)</f>
        <v>1.9723082923315854E-2</v>
      </c>
      <c r="I40" s="43">
        <f>_xlfn.STDEV.P((I6:I8,I9:I11,I12:I14,I15:I17,I18:I20,I21:I23,I24:I26,I27:I29,I30:I32,I33:I35))</f>
        <v>174.6630438555589</v>
      </c>
      <c r="J40" s="46">
        <f>_xlfn.STDEV.P(J6:J8,J9:J11,J12:J14,J15:J17,J18:J20,J21:J23,J24:J26,J27:J29,J30:J32,J33:J35)</f>
        <v>217.20508741739914</v>
      </c>
      <c r="K40" s="45">
        <f>_xlfn.STDEV.P((K6:K8,K9:K11,K12:K14,K15:K17,K18:K20,K21:K23,K24:K26,K27:K29,K30:K32,K33:K35))</f>
        <v>22.603072554165927</v>
      </c>
      <c r="L40" s="46">
        <f>_xlfn.STDEV.P(L6:L8,L9:L11,L12:L14,L15:L17,L18:L20,L21:L23,L24:L26,L27:L29,L30:L32,L33:L35)</f>
        <v>6.2361847310675467</v>
      </c>
      <c r="M40" s="45">
        <f>_xlfn.STDEV.P((M6:M8,M9:M11,M12:M14,M15:M17,M18:M20,M21:M23,M24:M26,M27:M29,M30:M32,M33:M35))</f>
        <v>37.72243658914708</v>
      </c>
      <c r="N40" s="47">
        <f>_xlfn.STDEV.P(N6:N8,N9:N11,N12:N14,N15:N17,N18:N20,N21:N23,N24:N26,N27:N29,N30:N32,N33:N35)</f>
        <v>9.1372862492098843</v>
      </c>
      <c r="O40" s="43">
        <f>_xlfn.STDEV.P((O6:O8,O9:O11,O12:O14,O15:O17,O18:O20,O21:O23,O24:O26,O27:O29,O30:O32,O33:O35))</f>
        <v>19.468749888532191</v>
      </c>
      <c r="P40" s="46">
        <f>_xlfn.STDEV.P(P6:P8,P9:P11,P12:P14,P15:P17,P18:P20,P21:P23,P24:P26,P27:P29,P30:P32,P33:P35)</f>
        <v>15.53508573806044</v>
      </c>
      <c r="Q40" s="45">
        <f>_xlfn.STDEV.P((Q6:Q8,Q9:Q11,Q12:Q14,Q15:Q17,Q18:Q20,Q21:Q23,Q24:Q26,Q27:Q29,Q30:Q32,Q33:Q35))</f>
        <v>1.0873004286866728</v>
      </c>
      <c r="R40" s="46">
        <f>_xlfn.STDEV.P(R6:R8,R9:R11,R12:R14,R15:R17,R18:R20,R21:R23,R24:R26,R27:R29,R30:R32,R33:R35)</f>
        <v>0.21698540657534246</v>
      </c>
      <c r="S40" s="45">
        <f>_xlfn.STDEV.P((S6:S8,S9:S11,S12:S14,S15:S17,S18:S20,S21:S23,S24:S26,S27:S29,S30:S32,S33:S35))</f>
        <v>1.7026123718829513</v>
      </c>
      <c r="T40" s="47">
        <f>_xlfn.STDEV.P(T6:T8,T9:T11,T12:T14,T15:T17,T18:T20,T21:T23,T24:T26,T27:T29,T30:T32,T33:T35)</f>
        <v>0.48481943947091161</v>
      </c>
      <c r="U40" s="43">
        <f>_xlfn.STDEV.P((U6:U8,U9:U11,U12:U14,U15:U17,U18:U20,U21:U23,U24:U26,U27:U29,U30:U32,U33:U35))</f>
        <v>4.2473521163190607E-2</v>
      </c>
      <c r="V40" s="46">
        <f>_xlfn.STDEV.P(V6:V8,V9:V11,V12:V14,V15:V17,V18:V20,V21:V23,V24:V26,V27:V29,V30:V32,V33:V35)</f>
        <v>3.2015621187164237E-2</v>
      </c>
      <c r="W40" s="45">
        <f>_xlfn.STDEV.P((W6:W8,W9:W11,W12:W14,W15:W17,W18:W20,W21:W23,W24:W26,W27:W29,W30:W32,W33:W35))</f>
        <v>1.9379255804998177E-2</v>
      </c>
      <c r="X40" s="46">
        <f>_xlfn.STDEV.P(X6:X8,X9:X11,X12:X14,X15:X17,X18:X20,X21:X23,X24:X26,X27:X29,X30:X32,X33:X35)</f>
        <v>1.0450146197807679E-2</v>
      </c>
      <c r="Y40" s="45">
        <f>_xlfn.STDEV.P((Y6:Y8,Y9:Y11,Y12:Y14,Y15:Y17,Y18:Y20,Y21:Y23,Y24:Y26,Y27:Y29,Y30:Y32,Y33:Y35))</f>
        <v>1.8390818965511625E-2</v>
      </c>
      <c r="Z40" s="47">
        <f>_xlfn.STDEV.P(Z6:Z8,Z9:Z11,Z12:Z14,Z15:Z17,Z18:Z20,Z21:Z23,Z24:Z26,Z27:Z29,Z30:Z32,Z33:Z35)</f>
        <v>1.7236556758496939E-2</v>
      </c>
      <c r="AA40" s="10"/>
    </row>
    <row r="41" spans="1:28" ht="19" customHeight="1">
      <c r="A41" s="61" t="s">
        <v>6</v>
      </c>
      <c r="B41" s="62"/>
      <c r="C41" s="70"/>
      <c r="D41" s="71">
        <f t="shared" ref="D41:Z41" si="1">AVERAGE(_xlfn.VAR.P(D6:D8),_xlfn.VAR.P(D9:D11),_xlfn.VAR.P(D12:D14),_xlfn.VAR.P(D15:D17),_xlfn.VAR.P(D18:D20),_xlfn.VAR.P(D21:D23),_xlfn.VAR.P(D24:D26),_xlfn.VAR.P(D27:D29),_xlfn.VAR.P(D30:D32),_xlfn.VAR.P(D33:D35))</f>
        <v>4.3555555555555535E-4</v>
      </c>
      <c r="E41" s="72">
        <f t="shared" si="1"/>
        <v>2.8888888888888877E-4</v>
      </c>
      <c r="F41" s="72">
        <f t="shared" si="1"/>
        <v>4.8888888888889351E-5</v>
      </c>
      <c r="G41" s="73">
        <f t="shared" si="1"/>
        <v>7.5777777777777768E-4</v>
      </c>
      <c r="H41" s="74">
        <f t="shared" si="1"/>
        <v>1.0444444444444405E-4</v>
      </c>
      <c r="I41" s="36">
        <f t="shared" si="1"/>
        <v>6856.2000000000016</v>
      </c>
      <c r="J41" s="72">
        <f t="shared" si="1"/>
        <v>5898.7333333333327</v>
      </c>
      <c r="K41" s="38">
        <f t="shared" si="1"/>
        <v>5.6</v>
      </c>
      <c r="L41" s="72">
        <f t="shared" si="1"/>
        <v>2.5333333333333332</v>
      </c>
      <c r="M41" s="38">
        <f t="shared" si="1"/>
        <v>78.599999999999994</v>
      </c>
      <c r="N41" s="74">
        <f t="shared" si="1"/>
        <v>17</v>
      </c>
      <c r="O41" s="36">
        <f t="shared" si="1"/>
        <v>12.888888888888889</v>
      </c>
      <c r="P41" s="72">
        <f t="shared" si="1"/>
        <v>10.777777777777777</v>
      </c>
      <c r="Q41" s="38">
        <f t="shared" si="1"/>
        <v>8.8888888888888892E-2</v>
      </c>
      <c r="R41" s="72">
        <f t="shared" si="1"/>
        <v>8.2911111111111067E-3</v>
      </c>
      <c r="S41" s="38">
        <f t="shared" si="1"/>
        <v>6.666666666666668E-2</v>
      </c>
      <c r="T41" s="74">
        <f t="shared" si="1"/>
        <v>1.4957777777777778E-2</v>
      </c>
      <c r="U41" s="75">
        <f t="shared" si="1"/>
        <v>4.3333333333333331E-4</v>
      </c>
      <c r="V41" s="72">
        <f t="shared" si="1"/>
        <v>1.2444444444444433E-4</v>
      </c>
      <c r="W41" s="73">
        <f t="shared" si="1"/>
        <v>8.2222222222222313E-5</v>
      </c>
      <c r="X41" s="72">
        <f t="shared" si="1"/>
        <v>1.7711111111111059E-5</v>
      </c>
      <c r="Y41" s="73">
        <f t="shared" si="1"/>
        <v>5.9999999999999886E-5</v>
      </c>
      <c r="Z41" s="74">
        <f t="shared" si="1"/>
        <v>1.1557777777777762E-4</v>
      </c>
      <c r="AA41" s="5"/>
    </row>
    <row r="42" spans="1:28" ht="19" customHeight="1">
      <c r="A42" s="68" t="s">
        <v>7</v>
      </c>
      <c r="B42" s="69"/>
      <c r="C42" s="76"/>
      <c r="D42" s="77">
        <f t="shared" ref="D42:Z42" si="2">_xlfn.VAR.P(AVERAGE(D6:D8),AVERAGE(D9:D11),AVERAGE(D12:D14),AVERAGE(D15:D17),AVERAGE(D18:D20),AVERAGE(D21:D23),AVERAGE(D24:D26),AVERAGE(D27:D29),AVERAGE(D30:D32),AVERAGE(D33:D35))</f>
        <v>1.0760000000000001E-3</v>
      </c>
      <c r="E42" s="78">
        <f t="shared" si="2"/>
        <v>6.5511111111111065E-4</v>
      </c>
      <c r="F42" s="78">
        <f t="shared" si="2"/>
        <v>1.3611111111110796E-4</v>
      </c>
      <c r="G42" s="79">
        <f t="shared" si="2"/>
        <v>1.2365555555555552E-3</v>
      </c>
      <c r="H42" s="80">
        <f t="shared" si="2"/>
        <v>2.845555555555558E-4</v>
      </c>
      <c r="I42" s="43">
        <f t="shared" si="2"/>
        <v>23650.978888888894</v>
      </c>
      <c r="J42" s="78">
        <f t="shared" si="2"/>
        <v>41279.316666666862</v>
      </c>
      <c r="K42" s="45">
        <f t="shared" si="2"/>
        <v>505.29888888888956</v>
      </c>
      <c r="L42" s="78">
        <f t="shared" si="2"/>
        <v>36.356666666666683</v>
      </c>
      <c r="M42" s="45">
        <f t="shared" si="2"/>
        <v>1344.3822222222227</v>
      </c>
      <c r="N42" s="80">
        <f t="shared" si="2"/>
        <v>66.490000000000009</v>
      </c>
      <c r="O42" s="43">
        <f t="shared" si="2"/>
        <v>366.14333333333258</v>
      </c>
      <c r="P42" s="78">
        <f t="shared" si="2"/>
        <v>230.56111111111008</v>
      </c>
      <c r="Q42" s="45">
        <f t="shared" si="2"/>
        <v>1.0933333333333324</v>
      </c>
      <c r="R42" s="78">
        <f t="shared" si="2"/>
        <v>3.8791555555555669E-2</v>
      </c>
      <c r="S42" s="45">
        <f t="shared" si="2"/>
        <v>2.8322222222222235</v>
      </c>
      <c r="T42" s="80">
        <f t="shared" si="2"/>
        <v>0.22009211111111102</v>
      </c>
      <c r="U42" s="81">
        <f t="shared" si="2"/>
        <v>1.3706666666666672E-3</v>
      </c>
      <c r="V42" s="78">
        <f t="shared" si="2"/>
        <v>9.0055555555555776E-4</v>
      </c>
      <c r="W42" s="79">
        <f t="shared" si="2"/>
        <v>2.9333333333333365E-4</v>
      </c>
      <c r="X42" s="78">
        <f t="shared" si="2"/>
        <v>9.1494444444444316E-5</v>
      </c>
      <c r="Y42" s="79">
        <f t="shared" si="2"/>
        <v>2.7822222222222191E-4</v>
      </c>
      <c r="Z42" s="80">
        <f t="shared" si="2"/>
        <v>1.8152111111111147E-4</v>
      </c>
      <c r="AA42" s="5"/>
    </row>
    <row r="43" spans="1:28" ht="19" customHeight="1">
      <c r="A43" s="82" t="s">
        <v>3</v>
      </c>
      <c r="B43" s="83"/>
      <c r="C43" s="84"/>
      <c r="D43" s="85">
        <f t="shared" ref="D43:Z43" si="3">D42/(D42+D41)</f>
        <v>0.71184945604234062</v>
      </c>
      <c r="E43" s="86">
        <f t="shared" si="3"/>
        <v>0.69397363465160067</v>
      </c>
      <c r="F43" s="86">
        <f t="shared" si="3"/>
        <v>0.73573573573572937</v>
      </c>
      <c r="G43" s="87">
        <f t="shared" si="3"/>
        <v>0.62003454231433508</v>
      </c>
      <c r="H43" s="88">
        <f t="shared" si="3"/>
        <v>0.73150528420451388</v>
      </c>
      <c r="I43" s="89">
        <f t="shared" si="3"/>
        <v>0.7752594553245592</v>
      </c>
      <c r="J43" s="86">
        <f t="shared" si="3"/>
        <v>0.87496869130171118</v>
      </c>
      <c r="K43" s="87">
        <f t="shared" si="3"/>
        <v>0.98903892703274621</v>
      </c>
      <c r="L43" s="86">
        <f t="shared" si="3"/>
        <v>0.93485900402845645</v>
      </c>
      <c r="M43" s="87">
        <f t="shared" si="3"/>
        <v>0.94476389179532194</v>
      </c>
      <c r="N43" s="88">
        <f t="shared" si="3"/>
        <v>0.79638280033536957</v>
      </c>
      <c r="O43" s="89">
        <f t="shared" si="3"/>
        <v>0.96599526865203478</v>
      </c>
      <c r="P43" s="86">
        <f t="shared" si="3"/>
        <v>0.95534172786077654</v>
      </c>
      <c r="Q43" s="87">
        <f t="shared" si="3"/>
        <v>0.92481203007518797</v>
      </c>
      <c r="R43" s="86">
        <f t="shared" si="3"/>
        <v>0.82390311131249117</v>
      </c>
      <c r="S43" s="87">
        <f t="shared" si="3"/>
        <v>0.97700268302031423</v>
      </c>
      <c r="T43" s="88">
        <f t="shared" si="3"/>
        <v>0.93636339141241409</v>
      </c>
      <c r="U43" s="89">
        <f t="shared" si="3"/>
        <v>0.75979305247597939</v>
      </c>
      <c r="V43" s="86">
        <f t="shared" si="3"/>
        <v>0.87859078590785944</v>
      </c>
      <c r="W43" s="87">
        <f t="shared" si="3"/>
        <v>0.78106508875739644</v>
      </c>
      <c r="X43" s="86">
        <f t="shared" si="3"/>
        <v>0.83781858879788396</v>
      </c>
      <c r="Y43" s="87">
        <f t="shared" si="3"/>
        <v>0.82260183968462564</v>
      </c>
      <c r="Z43" s="88">
        <f t="shared" si="3"/>
        <v>0.61097876128038264</v>
      </c>
      <c r="AA43" s="5"/>
    </row>
    <row r="44" spans="1:28" ht="19" customHeight="1" thickBot="1">
      <c r="A44" s="90" t="s">
        <v>28</v>
      </c>
      <c r="B44" s="91"/>
      <c r="C44" s="92"/>
      <c r="D44" s="93">
        <f>100*AVERAGE(_xlfn.STDEV.P(D6:D8)/AVERAGE(D6:D8),_xlfn.STDEV.P(D9:D11)/AVERAGE(D9:D11),_xlfn.STDEV.P(D12:D14)/AVERAGE(D12:D14),_xlfn.STDEV.P(D15:D17)/AVERAGE(D15:D17),_xlfn.STDEV.P(D18:D20)/AVERAGE(D18:D20),_xlfn.STDEV.P(D21:D23)/AVERAGE(D21:D23),_xlfn.STDEV.P(D24:D26)/AVERAGE(D24:D26),_xlfn.STDEV.P(D27:D29)/AVERAGE(D27:D29),_xlfn.STDEV.P(D30:D32)/AVERAGE(D30:D32),_xlfn.STDEV.P(D33:D35)/AVERAGE(D33:D35))</f>
        <v>4.4537958324687779</v>
      </c>
      <c r="E44" s="94">
        <f t="shared" ref="E44:Z44" si="4">100*AVERAGE(_xlfn.STDEV.P(E6:E8)/AVERAGE(E6:E8),_xlfn.STDEV.P(E9:E11)/AVERAGE(E9:E11),_xlfn.STDEV.P(E12:E14)/AVERAGE(E12:E14),_xlfn.STDEV.P(E15:E17)/AVERAGE(E15:E17),_xlfn.STDEV.P(E18:E20)/AVERAGE(E18:E20),_xlfn.STDEV.P(E21:E23)/AVERAGE(E21:E23),_xlfn.STDEV.P(E24:E26)/AVERAGE(E24:E26),_xlfn.STDEV.P(E27:E29)/AVERAGE(E27:E29),_xlfn.STDEV.P(E30:E32)/AVERAGE(E30:E32),_xlfn.STDEV.P(E33:E35)/AVERAGE(E33:E35))</f>
        <v>2.2572011220239623</v>
      </c>
      <c r="F44" s="93">
        <f t="shared" si="4"/>
        <v>4.7408110631419245</v>
      </c>
      <c r="G44" s="94">
        <f t="shared" si="4"/>
        <v>2.5886807840659314</v>
      </c>
      <c r="H44" s="95">
        <f t="shared" si="4"/>
        <v>4.4067673742703253</v>
      </c>
      <c r="I44" s="96">
        <f t="shared" si="4"/>
        <v>2.6028775820336825</v>
      </c>
      <c r="J44" s="93">
        <f t="shared" si="4"/>
        <v>5.2350147463717116</v>
      </c>
      <c r="K44" s="94">
        <f t="shared" si="4"/>
        <v>0.21299609615849599</v>
      </c>
      <c r="L44" s="93">
        <f t="shared" si="4"/>
        <v>1.9261123705824674</v>
      </c>
      <c r="M44" s="94">
        <f t="shared" si="4"/>
        <v>0.49818758056116574</v>
      </c>
      <c r="N44" s="95">
        <f t="shared" si="4"/>
        <v>1.473507582640722</v>
      </c>
      <c r="O44" s="96">
        <f t="shared" si="4"/>
        <v>3.1889455744232462</v>
      </c>
      <c r="P44" s="93">
        <f t="shared" si="4"/>
        <v>3.4190608814177494</v>
      </c>
      <c r="Q44" s="94">
        <f t="shared" si="4"/>
        <v>0.60060982282823172</v>
      </c>
      <c r="R44" s="93">
        <f t="shared" si="4"/>
        <v>1.8807504672810209</v>
      </c>
      <c r="S44" s="94">
        <f t="shared" si="4"/>
        <v>0.36136116767858789</v>
      </c>
      <c r="T44" s="95">
        <f t="shared" si="4"/>
        <v>1.5108663606016102</v>
      </c>
      <c r="U44" s="96">
        <f t="shared" si="4"/>
        <v>3.2828906344047288</v>
      </c>
      <c r="V44" s="93">
        <f t="shared" si="4"/>
        <v>5.1585102258649558</v>
      </c>
      <c r="W44" s="94">
        <f t="shared" si="4"/>
        <v>2.4562123130027378</v>
      </c>
      <c r="X44" s="93">
        <f t="shared" si="4"/>
        <v>4.5982054432016763</v>
      </c>
      <c r="Y44" s="94">
        <f t="shared" si="4"/>
        <v>1.7842612009584682</v>
      </c>
      <c r="Z44" s="95">
        <f t="shared" si="4"/>
        <v>6.8777725190885537</v>
      </c>
      <c r="AA44" s="5"/>
    </row>
    <row r="45" spans="1:28" ht="19.5" customHeight="1">
      <c r="A45" s="55" t="s">
        <v>34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8">
      <c r="A46" s="97"/>
      <c r="B46" s="97"/>
      <c r="C46" s="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8">
      <c r="A47" s="97"/>
      <c r="B47" s="97"/>
      <c r="C47" s="2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8">
      <c r="A48" s="97"/>
      <c r="B48" s="97"/>
      <c r="C48" s="2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>
      <c r="A49" s="97"/>
      <c r="B49" s="97"/>
      <c r="C49" s="2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>
      <c r="A50" s="97"/>
      <c r="B50" s="97"/>
      <c r="C50" s="2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>
      <c r="A53" s="2"/>
      <c r="B53" s="2"/>
      <c r="C53" s="2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>
      <c r="A54" s="2"/>
      <c r="B54" s="2"/>
      <c r="C54" s="2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</sheetData>
  <mergeCells count="38">
    <mergeCell ref="A2:Z2"/>
    <mergeCell ref="A45:Z45"/>
    <mergeCell ref="A36:Z36"/>
    <mergeCell ref="C3:H3"/>
    <mergeCell ref="O3:T3"/>
    <mergeCell ref="U3:Z3"/>
    <mergeCell ref="I3:N3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3:A5"/>
    <mergeCell ref="B3:B5"/>
    <mergeCell ref="A6:A8"/>
    <mergeCell ref="A9:A11"/>
    <mergeCell ref="A12:A14"/>
    <mergeCell ref="A15:A17"/>
    <mergeCell ref="A18:A20"/>
    <mergeCell ref="A21:A23"/>
    <mergeCell ref="A24:A26"/>
    <mergeCell ref="A27:A29"/>
    <mergeCell ref="A44:B44"/>
    <mergeCell ref="A42:B42"/>
    <mergeCell ref="A43:B43"/>
    <mergeCell ref="A30:A32"/>
    <mergeCell ref="A33:A35"/>
    <mergeCell ref="A39:B39"/>
    <mergeCell ref="A40:B40"/>
    <mergeCell ref="A41:B41"/>
    <mergeCell ref="A38:Z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3"/>
  <sheetViews>
    <sheetView tabSelected="1" workbookViewId="0">
      <selection activeCell="C8" sqref="C8"/>
    </sheetView>
  </sheetViews>
  <sheetFormatPr defaultRowHeight="14.4"/>
  <cols>
    <col min="2" max="2" width="19" customWidth="1"/>
  </cols>
  <sheetData>
    <row r="3" spans="2:6" ht="18" customHeight="1">
      <c r="B3" s="7" t="s">
        <v>0</v>
      </c>
      <c r="C3" s="8" t="s">
        <v>9</v>
      </c>
      <c r="D3" s="1"/>
      <c r="E3" s="1"/>
      <c r="F3" s="1"/>
    </row>
    <row r="4" spans="2:6" ht="18" customHeight="1">
      <c r="B4" s="7" t="s">
        <v>1</v>
      </c>
      <c r="C4" s="8" t="s">
        <v>10</v>
      </c>
      <c r="D4" s="1"/>
      <c r="E4" s="1"/>
      <c r="F4" s="1"/>
    </row>
    <row r="5" spans="2:6" ht="18" customHeight="1">
      <c r="B5" s="7" t="s">
        <v>2</v>
      </c>
      <c r="C5" s="8" t="s">
        <v>11</v>
      </c>
      <c r="D5" s="1"/>
      <c r="E5" s="1"/>
      <c r="F5" s="1"/>
    </row>
    <row r="6" spans="2:6" ht="18" customHeight="1">
      <c r="B6" s="7" t="s">
        <v>5</v>
      </c>
      <c r="C6" s="8" t="s">
        <v>18</v>
      </c>
      <c r="D6" s="1"/>
      <c r="E6" s="1"/>
      <c r="F6" s="1"/>
    </row>
    <row r="7" spans="2:6" ht="18" customHeight="1">
      <c r="B7" s="7" t="s">
        <v>4</v>
      </c>
      <c r="C7" s="8" t="s">
        <v>12</v>
      </c>
      <c r="D7" s="1"/>
      <c r="E7" s="1"/>
      <c r="F7" s="1"/>
    </row>
    <row r="8" spans="2:6" ht="18" customHeight="1">
      <c r="B8" s="9" t="s">
        <v>26</v>
      </c>
      <c r="C8" s="8" t="s">
        <v>16</v>
      </c>
      <c r="D8" s="1"/>
      <c r="E8" s="1"/>
      <c r="F8" s="1"/>
    </row>
    <row r="9" spans="2:6" ht="18" customHeight="1">
      <c r="B9" s="9" t="s">
        <v>27</v>
      </c>
      <c r="C9" s="8" t="s">
        <v>17</v>
      </c>
      <c r="D9" s="1"/>
      <c r="E9" s="1"/>
      <c r="F9" s="1"/>
    </row>
    <row r="10" spans="2:6" ht="18" customHeight="1">
      <c r="B10" s="9" t="s">
        <v>6</v>
      </c>
      <c r="C10" s="8" t="s">
        <v>31</v>
      </c>
      <c r="D10" s="1"/>
      <c r="E10" s="1"/>
      <c r="F10" s="1"/>
    </row>
    <row r="11" spans="2:6" ht="18" customHeight="1">
      <c r="B11" s="9" t="s">
        <v>7</v>
      </c>
      <c r="C11" s="8" t="s">
        <v>13</v>
      </c>
      <c r="D11" s="1"/>
      <c r="E11" s="1"/>
      <c r="F11" s="1"/>
    </row>
    <row r="12" spans="2:6" ht="18" customHeight="1">
      <c r="B12" s="9" t="s">
        <v>3</v>
      </c>
      <c r="C12" s="8" t="s">
        <v>14</v>
      </c>
      <c r="D12" s="1"/>
      <c r="E12" s="1"/>
      <c r="F12" s="1"/>
    </row>
    <row r="13" spans="2:6" ht="18" customHeight="1">
      <c r="B13" s="9" t="s">
        <v>15</v>
      </c>
      <c r="C13" s="8" t="s">
        <v>32</v>
      </c>
      <c r="D13" s="1"/>
      <c r="E13" s="1"/>
      <c r="F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Definitions</vt:lpstr>
    </vt:vector>
  </TitlesOfParts>
  <Company>NYU Langone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2022-04-20T14:16:25Z</dcterms:created>
  <dcterms:modified xsi:type="dcterms:W3CDTF">2022-07-18T14:28:09Z</dcterms:modified>
</cp:coreProperties>
</file>