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ikkek\Dinosaur_herbivory_project\Iharkút_dinosaur_tooth_wear_cikk\küldendő\2.kör\"/>
    </mc:Choice>
  </mc:AlternateContent>
  <xr:revisionPtr revIDLastSave="0" documentId="13_ncr:1_{8EF29038-935B-4B5F-AA43-83209A456447}" xr6:coauthVersionLast="47" xr6:coauthVersionMax="47" xr10:uidLastSave="{00000000-0000-0000-0000-000000000000}"/>
  <bookViews>
    <workbookView xWindow="-110" yWindow="-110" windowWidth="19420" windowHeight="10420" xr2:uid="{EDBA346A-94AA-4DC5-A0A7-C7FA25F8CF2E}"/>
  </bookViews>
  <sheets>
    <sheet name="2D microwear data" sheetId="3" r:id="rId1"/>
    <sheet name="2D PCA results" sheetId="4" r:id="rId2"/>
    <sheet name="3D DMTA data" sheetId="7" r:id="rId3"/>
    <sheet name="3D data for R" sheetId="6" r:id="rId4"/>
    <sheet name="3D PCA resul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6" i="7" l="1"/>
  <c r="F56" i="7"/>
  <c r="E56" i="7"/>
  <c r="D56" i="7"/>
  <c r="G55" i="7"/>
  <c r="F55" i="7"/>
  <c r="E55" i="7"/>
  <c r="D55" i="7"/>
  <c r="G49" i="7"/>
  <c r="F49" i="7"/>
  <c r="E49" i="7"/>
  <c r="D49" i="7"/>
  <c r="G48" i="7"/>
  <c r="F48" i="7"/>
  <c r="E48" i="7"/>
  <c r="D48" i="7"/>
  <c r="G43" i="7"/>
  <c r="F43" i="7"/>
  <c r="E43" i="7"/>
  <c r="D43" i="7"/>
  <c r="G42" i="7"/>
  <c r="F42" i="7"/>
  <c r="E42" i="7"/>
  <c r="D42" i="7"/>
  <c r="G37" i="7"/>
  <c r="F37" i="7"/>
  <c r="E37" i="7"/>
  <c r="D37" i="7"/>
  <c r="G36" i="7"/>
  <c r="F36" i="7"/>
  <c r="E36" i="7"/>
  <c r="D36" i="7"/>
  <c r="G31" i="7"/>
  <c r="F31" i="7"/>
  <c r="E31" i="7"/>
  <c r="D31" i="7"/>
  <c r="G30" i="7"/>
  <c r="F30" i="7"/>
  <c r="E30" i="7"/>
  <c r="D30" i="7"/>
  <c r="G25" i="7"/>
  <c r="F25" i="7"/>
  <c r="E25" i="7"/>
  <c r="D25" i="7"/>
  <c r="G24" i="7"/>
  <c r="F24" i="7"/>
  <c r="E24" i="7"/>
  <c r="D24" i="7"/>
  <c r="G19" i="7"/>
  <c r="F19" i="7"/>
  <c r="E19" i="7"/>
  <c r="D19" i="7"/>
  <c r="G18" i="7"/>
  <c r="F18" i="7"/>
  <c r="E18" i="7"/>
  <c r="D18" i="7"/>
  <c r="G13" i="7"/>
  <c r="F13" i="7"/>
  <c r="E13" i="7"/>
  <c r="D13" i="7"/>
  <c r="G12" i="7"/>
  <c r="F12" i="7"/>
  <c r="E12" i="7"/>
  <c r="D12" i="7"/>
  <c r="G7" i="7"/>
  <c r="F7" i="7"/>
  <c r="E7" i="7"/>
  <c r="D7" i="7"/>
  <c r="G6" i="7"/>
  <c r="F6" i="7"/>
  <c r="E6" i="7"/>
  <c r="D6" i="7"/>
  <c r="K15" i="6"/>
  <c r="J15" i="6"/>
  <c r="I15" i="6"/>
  <c r="H15" i="6"/>
  <c r="G15" i="6"/>
  <c r="F15" i="6"/>
  <c r="E15" i="6"/>
  <c r="D15" i="6"/>
  <c r="K14" i="6"/>
  <c r="J14" i="6"/>
  <c r="I14" i="6"/>
  <c r="H14" i="6"/>
  <c r="G14" i="6"/>
  <c r="F14" i="6"/>
  <c r="E14" i="6"/>
  <c r="D14" i="6"/>
  <c r="R18" i="3"/>
  <c r="Q18" i="3"/>
  <c r="P18" i="3"/>
  <c r="O18" i="3"/>
  <c r="N18" i="3"/>
  <c r="M18" i="3"/>
  <c r="L18" i="3"/>
  <c r="K18" i="3"/>
  <c r="I18" i="3"/>
  <c r="H18" i="3"/>
  <c r="G18" i="3"/>
  <c r="F18" i="3"/>
  <c r="E18" i="3"/>
  <c r="D18" i="3"/>
  <c r="R17" i="3"/>
  <c r="Q17" i="3"/>
  <c r="P17" i="3"/>
  <c r="O17" i="3"/>
  <c r="N17" i="3"/>
  <c r="M17" i="3"/>
  <c r="L17" i="3"/>
  <c r="K17" i="3"/>
  <c r="I17" i="3"/>
  <c r="H17" i="3"/>
  <c r="G17" i="3"/>
  <c r="F17" i="3"/>
  <c r="E17" i="3"/>
  <c r="D17" i="3"/>
  <c r="J16" i="3"/>
  <c r="J15" i="3"/>
  <c r="J14" i="3"/>
  <c r="J13" i="3"/>
  <c r="J12" i="3"/>
  <c r="J11" i="3"/>
  <c r="J10" i="3"/>
  <c r="J9" i="3"/>
  <c r="J8" i="3"/>
  <c r="J18" i="3" l="1"/>
  <c r="J17" i="3"/>
</calcChain>
</file>

<file path=xl/sharedStrings.xml><?xml version="1.0" encoding="utf-8"?>
<sst xmlns="http://schemas.openxmlformats.org/spreadsheetml/2006/main" count="278" uniqueCount="146">
  <si>
    <t>Fractal complexity (Asfc)</t>
  </si>
  <si>
    <t>Length-scale anisotropy (epLsar)</t>
  </si>
  <si>
    <t>Feature number</t>
  </si>
  <si>
    <t>Pit number</t>
  </si>
  <si>
    <t>Scratch number</t>
  </si>
  <si>
    <t>Pit%</t>
  </si>
  <si>
    <t>Pit length</t>
  </si>
  <si>
    <t>Pit width</t>
  </si>
  <si>
    <t>Scratch length</t>
  </si>
  <si>
    <t>Scratch width</t>
  </si>
  <si>
    <t>mean</t>
  </si>
  <si>
    <t>SD</t>
  </si>
  <si>
    <t>PC1</t>
  </si>
  <si>
    <t>PC2</t>
  </si>
  <si>
    <t>PC3</t>
  </si>
  <si>
    <t>PC4</t>
  </si>
  <si>
    <t>Standard deviation</t>
  </si>
  <si>
    <t>1.4162</t>
  </si>
  <si>
    <t>1.3175</t>
  </si>
  <si>
    <t>0.49250</t>
  </si>
  <si>
    <t>0.12584</t>
  </si>
  <si>
    <t>Proportion of Variance</t>
  </si>
  <si>
    <t>0.5014</t>
  </si>
  <si>
    <t>0.4340</t>
  </si>
  <si>
    <t>0.06064</t>
  </si>
  <si>
    <t>0.00396</t>
  </si>
  <si>
    <t>Cumulative Proportion</t>
  </si>
  <si>
    <t>0.9354</t>
  </si>
  <si>
    <t>0.99604</t>
  </si>
  <si>
    <t>1.00000</t>
  </si>
  <si>
    <t>pit_length</t>
  </si>
  <si>
    <t>-0.6533557</t>
  </si>
  <si>
    <t>0.2798471</t>
  </si>
  <si>
    <t>-0.011358871</t>
  </si>
  <si>
    <t>0.70333698</t>
  </si>
  <si>
    <t>pit_width</t>
  </si>
  <si>
    <t>-0.6811593</t>
  </si>
  <si>
    <t>0.1881530</t>
  </si>
  <si>
    <t>0.006042534</t>
  </si>
  <si>
    <t>-0.70751962</t>
  </si>
  <si>
    <t>scratch_length</t>
  </si>
  <si>
    <t>0.2361100</t>
  </si>
  <si>
    <t>0.6647426</t>
  </si>
  <si>
    <t>-0.706519027</t>
  </si>
  <si>
    <t>-0.05656996</t>
  </si>
  <si>
    <t>scratch_width</t>
  </si>
  <si>
    <t>-0.2310854</t>
  </si>
  <si>
    <t>-0.6666343</t>
  </si>
  <si>
    <t>-0.707577083</t>
  </si>
  <si>
    <t>0.03915252</t>
  </si>
  <si>
    <t>HAsfc9 (HAsfc9)</t>
  </si>
  <si>
    <t>Taxon</t>
  </si>
  <si>
    <t>Specimen</t>
  </si>
  <si>
    <t>dentary tooth</t>
  </si>
  <si>
    <t>maxillary tooth</t>
  </si>
  <si>
    <t xml:space="preserve"> </t>
  </si>
  <si>
    <t>Catalogue number</t>
  </si>
  <si>
    <t>PAL 2022.11.1.</t>
  </si>
  <si>
    <t>PAL 2022.12.1.</t>
  </si>
  <si>
    <t>PAL 2022.13.1.</t>
  </si>
  <si>
    <t>PAL 2022.14.1.</t>
  </si>
  <si>
    <t>2016.962</t>
  </si>
  <si>
    <t>2016.1601a</t>
  </si>
  <si>
    <t>2016.1601b</t>
  </si>
  <si>
    <t>PAL 2022.15.1</t>
  </si>
  <si>
    <t>PAL 2022.16.1.</t>
  </si>
  <si>
    <t>Hungarosaurus</t>
  </si>
  <si>
    <t>Mochlodon</t>
  </si>
  <si>
    <t>Hungarosaurus (4 specimens)</t>
  </si>
  <si>
    <t>Mochlodon (5 specimens)</t>
  </si>
  <si>
    <t>Cataloue number and analyzed area on the tooth</t>
  </si>
  <si>
    <t>PAL 2022.11.1. - 1. area</t>
  </si>
  <si>
    <t>PAL 2022.11.1. - 2. area</t>
  </si>
  <si>
    <t>PAL 2022.11.1. - 3. area</t>
  </si>
  <si>
    <t>PAL 2022.11.1. - 4. area</t>
  </si>
  <si>
    <t>PAL 2022.12.1. - 1. area</t>
  </si>
  <si>
    <t>PAL 2022.12.1. - 2. area</t>
  </si>
  <si>
    <t>PAL 2022.13.1. - 3. area</t>
  </si>
  <si>
    <t>PAL 2022.14.1. - 4. area</t>
  </si>
  <si>
    <t>PAL 2022.12.1. - 3. area</t>
  </si>
  <si>
    <t>PAL 2022.12.1. - 4. area</t>
  </si>
  <si>
    <t>PAL 2022.13.1. - 4. area</t>
  </si>
  <si>
    <t>PAL 2022.13.1. - 1. area</t>
  </si>
  <si>
    <t>PAL 2022.13.1. - 2. area</t>
  </si>
  <si>
    <t>PAL 2022.14.1. - 3. area</t>
  </si>
  <si>
    <t>PAL 2022.14.1. - 2. area</t>
  </si>
  <si>
    <t>PAL 2022.14.1. - 1. area</t>
  </si>
  <si>
    <t>2016.1601a - 1. area</t>
  </si>
  <si>
    <t>2016.1601a - 2. area</t>
  </si>
  <si>
    <t>2016.1601a - 3. area</t>
  </si>
  <si>
    <t>2016.1601a - 4. area</t>
  </si>
  <si>
    <t>2016.1601b - 1. area</t>
  </si>
  <si>
    <t>2016.1601b - 2. area</t>
  </si>
  <si>
    <t>2016.1601b - 3. area</t>
  </si>
  <si>
    <t>2016.1601b - 4. area</t>
  </si>
  <si>
    <t>2016.962 - 1. area</t>
  </si>
  <si>
    <t>2016.962 - 4. area</t>
  </si>
  <si>
    <t>2016.962 - 3. area</t>
  </si>
  <si>
    <t>2016.962 - 2. area</t>
  </si>
  <si>
    <t>PAL 2022.15.1. - 1. area</t>
  </si>
  <si>
    <t>PAL 2022.15.1. - 2. area</t>
  </si>
  <si>
    <t>PAL 2022.15.1. - 3. area</t>
  </si>
  <si>
    <t>PAL 2022.15.1. - 4. area</t>
  </si>
  <si>
    <t>PAL 2022.16.1. - 1. area</t>
  </si>
  <si>
    <t>PAL 2022.16.1. - 2. area</t>
  </si>
  <si>
    <t>PAL 2022.16.1. - 3. area</t>
  </si>
  <si>
    <t>PAL 2022.16.1. - 4. area</t>
  </si>
  <si>
    <t>PAL 2022.16.1. - 5. area</t>
  </si>
  <si>
    <t>-0.6975132</t>
  </si>
  <si>
    <t>-0.08387378</t>
  </si>
  <si>
    <t>0.1079895</t>
  </si>
  <si>
    <t>-0.7034051</t>
  </si>
  <si>
    <t>Smfc</t>
  </si>
  <si>
    <t>0.4791306</t>
  </si>
  <si>
    <t>0.59325701</t>
  </si>
  <si>
    <t>-0.2708994</t>
  </si>
  <si>
    <t>-0.5874466</t>
  </si>
  <si>
    <t>Hasfc</t>
  </si>
  <si>
    <t>0.2058035</t>
  </si>
  <si>
    <t>-0.68814524</t>
  </si>
  <si>
    <t>-0.6590020</t>
  </si>
  <si>
    <t>-0.2231981</t>
  </si>
  <si>
    <t>epLsar</t>
  </si>
  <si>
    <t>0.4914815</t>
  </si>
  <si>
    <t>-0.40922786</t>
  </si>
  <si>
    <t>0.6933023</t>
  </si>
  <si>
    <t>-0.3321300</t>
  </si>
  <si>
    <t>Asfc</t>
  </si>
  <si>
    <t>0.9795</t>
  </si>
  <si>
    <t>0.8200</t>
  </si>
  <si>
    <t>0.4747</t>
  </si>
  <si>
    <t>0.02049</t>
  </si>
  <si>
    <t>0.1595</t>
  </si>
  <si>
    <t>0.3453</t>
  </si>
  <si>
    <t>0.28630</t>
  </si>
  <si>
    <t>0.7987</t>
  </si>
  <si>
    <t>1.1752</t>
  </si>
  <si>
    <t>1.3780</t>
  </si>
  <si>
    <r>
      <t>Scale of max complexity (Smfc) (</t>
    </r>
    <r>
      <rPr>
        <b/>
        <sz val="12"/>
        <color theme="1"/>
        <rFont val="Calibri"/>
        <family val="2"/>
        <charset val="238"/>
      </rPr>
      <t>µm)</t>
    </r>
  </si>
  <si>
    <t>Mean</t>
  </si>
  <si>
    <t>average</t>
  </si>
  <si>
    <t>STD</t>
  </si>
  <si>
    <r>
      <t>Scale of max complexity (Smfc) (</t>
    </r>
    <r>
      <rPr>
        <b/>
        <sz val="11"/>
        <color theme="1"/>
        <rFont val="Calibri"/>
        <family val="2"/>
        <charset val="238"/>
      </rPr>
      <t>µ</t>
    </r>
    <r>
      <rPr>
        <b/>
        <sz val="8.25"/>
        <color theme="1"/>
        <rFont val="Calibri"/>
        <family val="2"/>
        <charset val="238"/>
      </rPr>
      <t>m)</t>
    </r>
  </si>
  <si>
    <t xml:space="preserve">Supplementary file for the MS: </t>
  </si>
  <si>
    <t xml:space="preserve">Multi-proxy dentition analyses reveal niche partitioning between sympatric herbivorous dinosaurs </t>
  </si>
  <si>
    <r>
      <t>Attila Ősi*</t>
    </r>
    <r>
      <rPr>
        <vertAlign val="superscript"/>
        <sz val="12"/>
        <color theme="1"/>
        <rFont val="Calibri"/>
        <family val="2"/>
        <charset val="238"/>
        <scheme val="minor"/>
      </rPr>
      <t>1, 2</t>
    </r>
    <r>
      <rPr>
        <sz val="12"/>
        <color theme="1"/>
        <rFont val="Calibri"/>
        <family val="2"/>
        <charset val="238"/>
        <scheme val="minor"/>
      </rPr>
      <t>, Paul M. Barrett</t>
    </r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, Alistair R. Evans</t>
    </r>
    <r>
      <rPr>
        <vertAlign val="superscript"/>
        <sz val="12"/>
        <color theme="1"/>
        <rFont val="Calibri"/>
        <family val="2"/>
        <charset val="238"/>
        <scheme val="minor"/>
      </rPr>
      <t>4</t>
    </r>
    <r>
      <rPr>
        <sz val="12"/>
        <color theme="1"/>
        <rFont val="Calibri"/>
        <family val="2"/>
        <charset val="238"/>
        <scheme val="minor"/>
      </rPr>
      <t>, András Lajos Nagy</t>
    </r>
    <r>
      <rPr>
        <vertAlign val="superscript"/>
        <sz val="12"/>
        <color theme="1"/>
        <rFont val="Calibri"/>
        <family val="2"/>
        <charset val="238"/>
        <scheme val="minor"/>
      </rPr>
      <t>5</t>
    </r>
    <r>
      <rPr>
        <sz val="12"/>
        <color theme="1"/>
        <rFont val="Calibri"/>
        <family val="2"/>
        <charset val="238"/>
        <scheme val="minor"/>
      </rPr>
      <t>, Imre Szenti</t>
    </r>
    <r>
      <rPr>
        <vertAlign val="superscript"/>
        <sz val="12"/>
        <color theme="1"/>
        <rFont val="Calibri"/>
        <family val="2"/>
        <charset val="238"/>
        <scheme val="minor"/>
      </rPr>
      <t>6</t>
    </r>
    <r>
      <rPr>
        <sz val="12"/>
        <color theme="1"/>
        <rFont val="Calibri"/>
        <family val="2"/>
        <charset val="238"/>
        <scheme val="minor"/>
      </rPr>
      <t>, Ákos Kukovecz</t>
    </r>
    <r>
      <rPr>
        <vertAlign val="superscript"/>
        <sz val="12"/>
        <color theme="1"/>
        <rFont val="Calibri"/>
        <family val="2"/>
        <charset val="238"/>
        <scheme val="minor"/>
      </rPr>
      <t>6</t>
    </r>
    <r>
      <rPr>
        <sz val="12"/>
        <color theme="1"/>
        <rFont val="Calibri"/>
        <family val="2"/>
        <charset val="238"/>
        <scheme val="minor"/>
      </rPr>
      <t>, János Magyar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, Martin Segesdi</t>
    </r>
    <r>
      <rPr>
        <vertAlign val="superscript"/>
        <sz val="12"/>
        <color theme="1"/>
        <rFont val="Calibri"/>
        <family val="2"/>
        <charset val="238"/>
        <scheme val="minor"/>
      </rPr>
      <t>1, 2</t>
    </r>
    <r>
      <rPr>
        <sz val="12"/>
        <color theme="1"/>
        <rFont val="Calibri"/>
        <family val="2"/>
        <charset val="238"/>
        <scheme val="minor"/>
      </rPr>
      <t>, Kinga Gere</t>
    </r>
    <r>
      <rPr>
        <vertAlign val="superscript"/>
        <sz val="12"/>
        <color theme="1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, Viviána Jó</t>
    </r>
    <r>
      <rPr>
        <vertAlign val="superscript"/>
        <sz val="12"/>
        <color theme="1"/>
        <rFont val="Calibri"/>
        <family val="2"/>
        <charset val="238"/>
        <scheme val="minor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</si>
</sst>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25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2" fillId="0" borderId="0" xfId="1"/>
    <xf numFmtId="0" fontId="2" fillId="0" borderId="3" xfId="1" applyBorder="1"/>
    <xf numFmtId="164" fontId="2" fillId="0" borderId="0" xfId="1" applyNumberFormat="1"/>
    <xf numFmtId="164" fontId="2" fillId="0" borderId="1" xfId="1" applyNumberFormat="1" applyBorder="1"/>
    <xf numFmtId="164" fontId="2" fillId="0" borderId="2" xfId="1" applyNumberFormat="1" applyBorder="1"/>
    <xf numFmtId="164" fontId="2" fillId="0" borderId="7" xfId="1" applyNumberFormat="1" applyBorder="1"/>
    <xf numFmtId="164" fontId="2" fillId="0" borderId="6" xfId="1" applyNumberFormat="1" applyBorder="1"/>
    <xf numFmtId="164" fontId="2" fillId="0" borderId="8" xfId="1" applyNumberFormat="1" applyBorder="1"/>
    <xf numFmtId="0" fontId="1" fillId="0" borderId="4" xfId="1" applyFont="1" applyBorder="1" applyAlignment="1">
      <alignment horizontal="center"/>
    </xf>
    <xf numFmtId="0" fontId="1" fillId="0" borderId="1" xfId="1" applyFont="1" applyBorder="1"/>
    <xf numFmtId="0" fontId="2" fillId="0" borderId="0" xfId="1" applyAlignment="1">
      <alignment horizontal="right"/>
    </xf>
    <xf numFmtId="165" fontId="2" fillId="0" borderId="0" xfId="1" applyNumberFormat="1" applyAlignment="1">
      <alignment horizontal="right"/>
    </xf>
    <xf numFmtId="0" fontId="2" fillId="2" borderId="1" xfId="1" applyFill="1" applyBorder="1"/>
    <xf numFmtId="0" fontId="2" fillId="2" borderId="0" xfId="1" applyFill="1"/>
    <xf numFmtId="164" fontId="2" fillId="2" borderId="0" xfId="1" applyNumberFormat="1" applyFill="1"/>
    <xf numFmtId="164" fontId="2" fillId="2" borderId="2" xfId="1" applyNumberFormat="1" applyFill="1" applyBorder="1"/>
    <xf numFmtId="0" fontId="4" fillId="0" borderId="0" xfId="1" applyFont="1"/>
    <xf numFmtId="0" fontId="4" fillId="0" borderId="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3" borderId="14" xfId="0" applyFont="1" applyFill="1" applyBorder="1"/>
    <xf numFmtId="0" fontId="0" fillId="0" borderId="13" xfId="0" applyBorder="1" applyAlignment="1">
      <alignment horizontal="right"/>
    </xf>
    <xf numFmtId="0" fontId="0" fillId="0" borderId="0" xfId="0" applyAlignment="1">
      <alignment horizontal="right"/>
    </xf>
    <xf numFmtId="0" fontId="1" fillId="3" borderId="9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0" borderId="17" xfId="0" applyBorder="1"/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165" fontId="0" fillId="0" borderId="0" xfId="0" applyNumberForma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0" borderId="0" xfId="0" applyFont="1" applyBorder="1"/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</cellXfs>
  <cellStyles count="2">
    <cellStyle name="Normál" xfId="0" builtinId="0"/>
    <cellStyle name="Normál 2" xfId="1" xr:uid="{CBE6D7C6-CA6D-411E-8F7B-0CFD5A7464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D27E-AEDE-4D9A-A3DE-E5C8B0ACFAA9}">
  <dimension ref="A1:R24"/>
  <sheetViews>
    <sheetView tabSelected="1" zoomScale="70" zoomScaleNormal="70" workbookViewId="0">
      <selection activeCell="B34" sqref="B34"/>
    </sheetView>
  </sheetViews>
  <sheetFormatPr defaultRowHeight="14.5" x14ac:dyDescent="0.35"/>
  <cols>
    <col min="1" max="1" width="34.08984375" style="1" bestFit="1" customWidth="1"/>
    <col min="2" max="2" width="14.7265625" style="1" customWidth="1"/>
    <col min="3" max="3" width="18.26953125" style="1" bestFit="1" customWidth="1"/>
    <col min="4" max="4" width="14.26953125" style="1" customWidth="1"/>
    <col min="5" max="5" width="13.1796875" style="1" customWidth="1"/>
    <col min="6" max="6" width="13.54296875" style="1" customWidth="1"/>
    <col min="7" max="7" width="13.1796875" style="1" customWidth="1"/>
    <col min="8" max="8" width="13.81640625" style="1" customWidth="1"/>
    <col min="9" max="9" width="14.1796875" style="1" customWidth="1"/>
    <col min="10" max="10" width="13.54296875" style="1" customWidth="1"/>
    <col min="11" max="11" width="13.453125" style="1" customWidth="1"/>
    <col min="12" max="12" width="13" style="1" customWidth="1"/>
    <col min="13" max="13" width="12.81640625" style="1" customWidth="1"/>
    <col min="14" max="14" width="12.7265625" style="1" customWidth="1"/>
    <col min="15" max="15" width="13.54296875" style="1" customWidth="1"/>
    <col min="16" max="16" width="13.7265625" style="1" customWidth="1"/>
    <col min="17" max="17" width="13.1796875" style="1" customWidth="1"/>
    <col min="18" max="18" width="12.81640625" style="1" customWidth="1"/>
    <col min="19" max="16384" width="8.7265625" style="1"/>
  </cols>
  <sheetData>
    <row r="1" spans="1:18" s="64" customFormat="1" ht="15.5" x14ac:dyDescent="0.35">
      <c r="A1" s="63" t="s">
        <v>143</v>
      </c>
    </row>
    <row r="2" spans="1:18" s="64" customFormat="1" ht="15.5" x14ac:dyDescent="0.35">
      <c r="A2" s="63"/>
    </row>
    <row r="3" spans="1:18" s="64" customFormat="1" ht="18.5" x14ac:dyDescent="0.35">
      <c r="A3" s="65" t="s">
        <v>144</v>
      </c>
    </row>
    <row r="4" spans="1:18" s="64" customFormat="1" ht="17.5" x14ac:dyDescent="0.35">
      <c r="A4" s="66" t="s">
        <v>145</v>
      </c>
    </row>
    <row r="6" spans="1:18" s="17" customFormat="1" ht="15.5" x14ac:dyDescent="0.35">
      <c r="A6" s="48" t="s">
        <v>51</v>
      </c>
      <c r="B6" s="46" t="s">
        <v>52</v>
      </c>
      <c r="C6" s="46" t="s">
        <v>56</v>
      </c>
      <c r="D6" s="54" t="s">
        <v>2</v>
      </c>
      <c r="E6" s="55"/>
      <c r="F6" s="54" t="s">
        <v>3</v>
      </c>
      <c r="G6" s="55"/>
      <c r="H6" s="54" t="s">
        <v>4</v>
      </c>
      <c r="I6" s="54"/>
      <c r="J6" s="46" t="s">
        <v>5</v>
      </c>
      <c r="K6" s="54" t="s">
        <v>6</v>
      </c>
      <c r="L6" s="55"/>
      <c r="M6" s="54" t="s">
        <v>7</v>
      </c>
      <c r="N6" s="55"/>
      <c r="O6" s="54" t="s">
        <v>8</v>
      </c>
      <c r="P6" s="55"/>
      <c r="Q6" s="54" t="s">
        <v>9</v>
      </c>
      <c r="R6" s="54"/>
    </row>
    <row r="7" spans="1:18" s="17" customFormat="1" ht="16" thickBot="1" x14ac:dyDescent="0.4">
      <c r="A7" s="49"/>
      <c r="B7" s="47"/>
      <c r="C7" s="47"/>
      <c r="D7" s="18" t="s">
        <v>10</v>
      </c>
      <c r="E7" s="19" t="s">
        <v>11</v>
      </c>
      <c r="F7" s="18" t="s">
        <v>10</v>
      </c>
      <c r="G7" s="19" t="s">
        <v>11</v>
      </c>
      <c r="H7" s="18" t="s">
        <v>10</v>
      </c>
      <c r="I7" s="18" t="s">
        <v>11</v>
      </c>
      <c r="J7" s="47"/>
      <c r="K7" s="18" t="s">
        <v>10</v>
      </c>
      <c r="L7" s="19" t="s">
        <v>11</v>
      </c>
      <c r="M7" s="18" t="s">
        <v>10</v>
      </c>
      <c r="N7" s="19" t="s">
        <v>11</v>
      </c>
      <c r="O7" s="18" t="s">
        <v>10</v>
      </c>
      <c r="P7" s="19" t="s">
        <v>11</v>
      </c>
      <c r="Q7" s="18" t="s">
        <v>10</v>
      </c>
      <c r="R7" s="18" t="s">
        <v>11</v>
      </c>
    </row>
    <row r="8" spans="1:18" x14ac:dyDescent="0.35">
      <c r="A8" s="50" t="s">
        <v>66</v>
      </c>
      <c r="B8" s="1" t="s">
        <v>53</v>
      </c>
      <c r="C8" s="5" t="s">
        <v>57</v>
      </c>
      <c r="D8" s="3">
        <v>218.25</v>
      </c>
      <c r="E8" s="4">
        <v>53.377780957997871</v>
      </c>
      <c r="F8" s="3">
        <v>177.75</v>
      </c>
      <c r="G8" s="4">
        <v>49.037613114832574</v>
      </c>
      <c r="H8" s="3">
        <v>40.5</v>
      </c>
      <c r="I8" s="4">
        <v>32.190837205639745</v>
      </c>
      <c r="J8" s="5">
        <f>($F8/$D8)*100</f>
        <v>81.44329896907216</v>
      </c>
      <c r="K8" s="3">
        <v>18.445402298850574</v>
      </c>
      <c r="L8" s="4">
        <v>1.6590696306007939</v>
      </c>
      <c r="M8" s="3">
        <v>10.552062204192023</v>
      </c>
      <c r="N8" s="4">
        <v>1.0001074828371266</v>
      </c>
      <c r="O8" s="3">
        <v>68.78718728870858</v>
      </c>
      <c r="P8" s="4">
        <v>12.9065997191012</v>
      </c>
      <c r="Q8" s="3">
        <v>4.6879648411088573</v>
      </c>
      <c r="R8" s="3">
        <v>1.1489882536296563</v>
      </c>
    </row>
    <row r="9" spans="1:18" x14ac:dyDescent="0.35">
      <c r="A9" s="51"/>
      <c r="B9" s="1" t="s">
        <v>53</v>
      </c>
      <c r="C9" s="5" t="s">
        <v>58</v>
      </c>
      <c r="D9" s="3">
        <v>266.5</v>
      </c>
      <c r="E9" s="4">
        <v>27.626979567082611</v>
      </c>
      <c r="F9" s="3">
        <v>217.75</v>
      </c>
      <c r="G9" s="4">
        <v>17.921704718022781</v>
      </c>
      <c r="H9" s="3">
        <v>48.75</v>
      </c>
      <c r="I9" s="4">
        <v>15.706288549495072</v>
      </c>
      <c r="J9" s="5">
        <f t="shared" ref="J9:J16" si="0">($F9/$D9)*100</f>
        <v>81.707317073170728</v>
      </c>
      <c r="K9" s="3">
        <v>13.85682893847194</v>
      </c>
      <c r="L9" s="4">
        <v>1.1451307210495816</v>
      </c>
      <c r="M9" s="3">
        <v>8.133536173089924</v>
      </c>
      <c r="N9" s="4">
        <v>1.0841064980741812</v>
      </c>
      <c r="O9" s="3">
        <v>86.52856659905342</v>
      </c>
      <c r="P9" s="4">
        <v>15.649422379822589</v>
      </c>
      <c r="Q9" s="3">
        <v>5.8972278566599048</v>
      </c>
      <c r="R9" s="3">
        <v>1.1729785630668321</v>
      </c>
    </row>
    <row r="10" spans="1:18" x14ac:dyDescent="0.35">
      <c r="A10" s="51"/>
      <c r="B10" s="1" t="s">
        <v>54</v>
      </c>
      <c r="C10" s="5" t="s">
        <v>59</v>
      </c>
      <c r="D10" s="3">
        <v>240</v>
      </c>
      <c r="E10" s="4">
        <v>65.988635385193405</v>
      </c>
      <c r="F10" s="3">
        <v>145</v>
      </c>
      <c r="G10" s="4">
        <v>52.13923666491484</v>
      </c>
      <c r="H10" s="3">
        <v>95</v>
      </c>
      <c r="I10" s="4">
        <v>42.343830719480259</v>
      </c>
      <c r="J10" s="5">
        <f t="shared" si="0"/>
        <v>60.416666666666664</v>
      </c>
      <c r="K10" s="3">
        <v>15.240027045300879</v>
      </c>
      <c r="L10" s="4">
        <v>2.444819423200578</v>
      </c>
      <c r="M10" s="3">
        <v>8.2494929006085194</v>
      </c>
      <c r="N10" s="4">
        <v>2.0475341938333194</v>
      </c>
      <c r="O10" s="3">
        <v>81.467883705206219</v>
      </c>
      <c r="P10" s="4">
        <v>23.764831204497387</v>
      </c>
      <c r="Q10" s="3">
        <v>5.2677484787018258</v>
      </c>
      <c r="R10" s="3">
        <v>0.40508718307723901</v>
      </c>
    </row>
    <row r="11" spans="1:18" ht="15" thickBot="1" x14ac:dyDescent="0.4">
      <c r="A11" s="52"/>
      <c r="B11" s="1" t="s">
        <v>54</v>
      </c>
      <c r="C11" s="5" t="s">
        <v>60</v>
      </c>
      <c r="D11" s="3">
        <v>401</v>
      </c>
      <c r="E11" s="4">
        <v>63.182275995725256</v>
      </c>
      <c r="F11" s="3">
        <v>269.25</v>
      </c>
      <c r="G11" s="4">
        <v>46.778734484806236</v>
      </c>
      <c r="H11" s="3">
        <v>131.75</v>
      </c>
      <c r="I11" s="4">
        <v>31.159535726109056</v>
      </c>
      <c r="J11" s="5">
        <f t="shared" si="0"/>
        <v>67.144638403990015</v>
      </c>
      <c r="K11" s="3">
        <v>13.078262339418526</v>
      </c>
      <c r="L11" s="4">
        <v>2.892853697158722</v>
      </c>
      <c r="M11" s="3">
        <v>7.3052738336714</v>
      </c>
      <c r="N11" s="4">
        <v>1.3234239579470066</v>
      </c>
      <c r="O11" s="3">
        <v>79.695402298850567</v>
      </c>
      <c r="P11" s="4">
        <v>7.7967955208337285</v>
      </c>
      <c r="Q11" s="3">
        <v>3.9342461122379984</v>
      </c>
      <c r="R11" s="3">
        <v>0.27370279596046526</v>
      </c>
    </row>
    <row r="12" spans="1:18" x14ac:dyDescent="0.35">
      <c r="A12" s="51" t="s">
        <v>67</v>
      </c>
      <c r="B12" s="1" t="s">
        <v>53</v>
      </c>
      <c r="C12" s="5" t="s">
        <v>61</v>
      </c>
      <c r="D12" s="3">
        <v>472.75</v>
      </c>
      <c r="E12" s="4">
        <v>75.396866645769833</v>
      </c>
      <c r="F12" s="3">
        <v>389.5</v>
      </c>
      <c r="G12" s="4">
        <v>84.292644993498698</v>
      </c>
      <c r="H12" s="3">
        <v>83.25</v>
      </c>
      <c r="I12" s="4">
        <v>10.449282272003183</v>
      </c>
      <c r="J12" s="5">
        <f t="shared" si="0"/>
        <v>82.390269698572183</v>
      </c>
      <c r="K12" s="3">
        <v>11.264367816091955</v>
      </c>
      <c r="L12" s="4">
        <v>0.88682107086123685</v>
      </c>
      <c r="M12" s="3">
        <v>6.7254901960784315</v>
      </c>
      <c r="N12" s="4">
        <v>0.39825554342690622</v>
      </c>
      <c r="O12" s="3">
        <v>63.295807978363754</v>
      </c>
      <c r="P12" s="4">
        <v>1.4274014689673538</v>
      </c>
      <c r="Q12" s="3">
        <v>4.8701825557809331</v>
      </c>
      <c r="R12" s="3">
        <v>0.50244881238475525</v>
      </c>
    </row>
    <row r="13" spans="1:18" x14ac:dyDescent="0.35">
      <c r="A13" s="51"/>
      <c r="B13" s="1" t="s">
        <v>54</v>
      </c>
      <c r="C13" s="5" t="s">
        <v>62</v>
      </c>
      <c r="D13" s="3">
        <v>413.75</v>
      </c>
      <c r="E13" s="4">
        <v>206.81679694841037</v>
      </c>
      <c r="F13" s="3">
        <v>310.5</v>
      </c>
      <c r="G13" s="4">
        <v>196.90416450649286</v>
      </c>
      <c r="H13" s="3">
        <v>103.25</v>
      </c>
      <c r="I13" s="4">
        <v>29.020466915609749</v>
      </c>
      <c r="J13" s="5">
        <f t="shared" si="0"/>
        <v>75.045317220543808</v>
      </c>
      <c r="K13" s="3">
        <v>11.247802569303584</v>
      </c>
      <c r="L13" s="4">
        <v>1.143002028397553</v>
      </c>
      <c r="M13" s="3">
        <v>6.3527721433400943</v>
      </c>
      <c r="N13" s="4">
        <v>0.4385099615317804</v>
      </c>
      <c r="O13" s="3">
        <v>71.189148073022309</v>
      </c>
      <c r="P13" s="4">
        <v>8.8684698508996949</v>
      </c>
      <c r="Q13" s="3">
        <v>5.5410750507099387</v>
      </c>
      <c r="R13" s="3">
        <v>1.2889795235655277</v>
      </c>
    </row>
    <row r="14" spans="1:18" x14ac:dyDescent="0.35">
      <c r="A14" s="51"/>
      <c r="B14" s="1" t="s">
        <v>54</v>
      </c>
      <c r="C14" s="5" t="s">
        <v>63</v>
      </c>
      <c r="D14" s="3">
        <v>280</v>
      </c>
      <c r="E14" s="4">
        <v>74.07766195014527</v>
      </c>
      <c r="F14" s="3">
        <v>242.5</v>
      </c>
      <c r="G14" s="4">
        <v>71.632743909472012</v>
      </c>
      <c r="H14" s="3">
        <v>37.5</v>
      </c>
      <c r="I14" s="4">
        <v>22.699118925632334</v>
      </c>
      <c r="J14" s="5">
        <f t="shared" si="0"/>
        <v>86.607142857142861</v>
      </c>
      <c r="K14" s="3">
        <v>13.87339418526031</v>
      </c>
      <c r="L14" s="4">
        <v>3.0635743405395264</v>
      </c>
      <c r="M14" s="3">
        <v>8.3323191345503709</v>
      </c>
      <c r="N14" s="4">
        <v>1.9090323975252257</v>
      </c>
      <c r="O14" s="3">
        <v>113.77011494252872</v>
      </c>
      <c r="P14" s="4">
        <v>49.731513944081897</v>
      </c>
      <c r="Q14" s="3">
        <v>8.1335361730899258</v>
      </c>
      <c r="R14" s="3">
        <v>3.6217327597202669</v>
      </c>
    </row>
    <row r="15" spans="1:18" x14ac:dyDescent="0.35">
      <c r="A15" s="51"/>
      <c r="B15" s="1" t="s">
        <v>54</v>
      </c>
      <c r="C15" s="5" t="s">
        <v>64</v>
      </c>
      <c r="D15" s="3">
        <v>498.75</v>
      </c>
      <c r="E15" s="4">
        <v>101.75307120672083</v>
      </c>
      <c r="F15" s="3">
        <v>428</v>
      </c>
      <c r="G15" s="4">
        <v>114.03508232118746</v>
      </c>
      <c r="H15" s="3">
        <v>70.75</v>
      </c>
      <c r="I15" s="4">
        <v>20.017180121085985</v>
      </c>
      <c r="J15" s="5">
        <f t="shared" si="0"/>
        <v>85.814536340852129</v>
      </c>
      <c r="K15" s="3">
        <v>12.523326572008113</v>
      </c>
      <c r="L15" s="4">
        <v>1.1894723873966133</v>
      </c>
      <c r="M15" s="3">
        <v>7.4543610547667338</v>
      </c>
      <c r="N15" s="4">
        <v>0.68660899731377445</v>
      </c>
      <c r="O15" s="3">
        <v>74.758958755916154</v>
      </c>
      <c r="P15" s="4">
        <v>11.315761184989432</v>
      </c>
      <c r="Q15" s="3">
        <v>5.2429006085192693</v>
      </c>
      <c r="R15" s="3">
        <v>0.82039792368963194</v>
      </c>
    </row>
    <row r="16" spans="1:18" ht="15" thickBot="1" x14ac:dyDescent="0.4">
      <c r="A16" s="53"/>
      <c r="B16" s="6" t="s">
        <v>53</v>
      </c>
      <c r="C16" s="8" t="s">
        <v>65</v>
      </c>
      <c r="D16" s="6">
        <v>359.6</v>
      </c>
      <c r="E16" s="7">
        <v>77.945108890808541</v>
      </c>
      <c r="F16" s="6">
        <v>298</v>
      </c>
      <c r="G16" s="7">
        <v>67.714104882217853</v>
      </c>
      <c r="H16" s="6">
        <v>61.6</v>
      </c>
      <c r="I16" s="7">
        <v>25.943014474035202</v>
      </c>
      <c r="J16" s="8">
        <f t="shared" si="0"/>
        <v>82.869855394883203</v>
      </c>
      <c r="K16" s="6">
        <v>13.086544962812713</v>
      </c>
      <c r="L16" s="7">
        <v>1.2757606271389375</v>
      </c>
      <c r="M16" s="6">
        <v>7.4477349560513861</v>
      </c>
      <c r="N16" s="7">
        <v>0.80348106901417826</v>
      </c>
      <c r="O16" s="6">
        <v>67.572954699121027</v>
      </c>
      <c r="P16" s="7">
        <v>15.742174269677951</v>
      </c>
      <c r="Q16" s="6">
        <v>4.3533468559837729</v>
      </c>
      <c r="R16" s="6">
        <v>0.52072873699257705</v>
      </c>
    </row>
    <row r="17" spans="1:18" s="14" customFormat="1" ht="21" customHeight="1" thickTop="1" x14ac:dyDescent="0.35">
      <c r="A17" s="13" t="s">
        <v>68</v>
      </c>
      <c r="B17" s="16"/>
      <c r="C17" s="16"/>
      <c r="D17" s="15">
        <f>AVERAGE(D8:D11)</f>
        <v>281.4375</v>
      </c>
      <c r="E17" s="13">
        <f>_xlfn.STDEV.P(D8:D11)</f>
        <v>71.112669185947453</v>
      </c>
      <c r="F17" s="15">
        <f>AVERAGE(F8:F11)</f>
        <v>202.4375</v>
      </c>
      <c r="G17" s="13">
        <f>_xlfn.STDEV.P(F8:F11)</f>
        <v>46.386748848674443</v>
      </c>
      <c r="H17" s="15">
        <f>AVERAGE(H8:H11)</f>
        <v>79</v>
      </c>
      <c r="I17" s="13">
        <f>_xlfn.STDEV.P(H8:H11)</f>
        <v>36.864193331741305</v>
      </c>
      <c r="J17" s="16">
        <f>AVERAGE(J8:J11)</f>
        <v>72.677980278224894</v>
      </c>
      <c r="K17" s="15">
        <f>AVERAGE(K8:K11)</f>
        <v>15.155130155510481</v>
      </c>
      <c r="L17" s="13">
        <f>_xlfn.STDEV.P(K8:K11)</f>
        <v>2.0513449389862601</v>
      </c>
      <c r="M17" s="15">
        <f>AVERAGE(M8:M11)</f>
        <v>8.5600912778904679</v>
      </c>
      <c r="N17" s="13">
        <f>_xlfn.STDEV.P(M8:M11)</f>
        <v>1.2063307588456627</v>
      </c>
      <c r="O17" s="15">
        <f>AVERAGE(O8:O11)</f>
        <v>79.119759972954697</v>
      </c>
      <c r="P17" s="13">
        <f>_xlfn.STDEV.P(O8:O11)</f>
        <v>6.4710417060833212</v>
      </c>
      <c r="Q17" s="15">
        <f>AVERAGE(Q8:Q11)</f>
        <v>4.9467968221771468</v>
      </c>
      <c r="R17" s="14">
        <f>_xlfn.STDEV.P(Q8:Q11)</f>
        <v>0.72432417669091675</v>
      </c>
    </row>
    <row r="18" spans="1:18" s="14" customFormat="1" x14ac:dyDescent="0.35">
      <c r="A18" s="13" t="s">
        <v>69</v>
      </c>
      <c r="C18" s="16"/>
      <c r="D18" s="15">
        <f>AVERAGE(D12:D16)</f>
        <v>404.96999999999997</v>
      </c>
      <c r="E18" s="13">
        <f>_xlfn.STDEV.P(D12:D16)</f>
        <v>78.920013938164075</v>
      </c>
      <c r="F18" s="15">
        <f>AVERAGE(F12:F16)</f>
        <v>333.7</v>
      </c>
      <c r="G18" s="13">
        <f>_xlfn.STDEV.P(F12:F16)</f>
        <v>66.537658510049781</v>
      </c>
      <c r="H18" s="15">
        <f>AVERAGE(H12:H16)</f>
        <v>71.27000000000001</v>
      </c>
      <c r="I18" s="13">
        <f>_xlfn.STDEV.P(I12:I16)</f>
        <v>6.3556850073305338</v>
      </c>
      <c r="J18" s="16">
        <f>AVERAGE(J12:J16)</f>
        <v>82.545424302398828</v>
      </c>
      <c r="K18" s="15">
        <f>AVERAGE(K12:K16)</f>
        <v>12.399087221095334</v>
      </c>
      <c r="L18" s="13">
        <f>_xlfn.STDEV.P(K12:K16)</f>
        <v>1.027098735768885</v>
      </c>
      <c r="M18" s="15">
        <f>AVERAGE(M12:M16)</f>
        <v>7.262535496957403</v>
      </c>
      <c r="N18" s="13">
        <f>_xlfn.STDEV.P(M12:M16)</f>
        <v>0.68287918848364459</v>
      </c>
      <c r="O18" s="15">
        <f>AVERAGE(O12:O16)</f>
        <v>78.117396889790399</v>
      </c>
      <c r="P18" s="13">
        <f>_xlfn.STDEV.P(O12:O16)</f>
        <v>18.227785394204382</v>
      </c>
      <c r="Q18" s="15">
        <f>AVERAGE(Q12:Q16)</f>
        <v>5.6282082488167671</v>
      </c>
      <c r="R18" s="14">
        <f>_xlfn.STDEV.P(Q12:Q16)</f>
        <v>1.3139708293767689</v>
      </c>
    </row>
    <row r="22" spans="1:18" x14ac:dyDescent="0.35">
      <c r="B22" s="1" t="s">
        <v>55</v>
      </c>
      <c r="C22" s="1" t="s">
        <v>55</v>
      </c>
    </row>
    <row r="24" spans="1:18" x14ac:dyDescent="0.35">
      <c r="J24" s="1" t="s">
        <v>55</v>
      </c>
    </row>
  </sheetData>
  <mergeCells count="13">
    <mergeCell ref="O6:P6"/>
    <mergeCell ref="Q6:R6"/>
    <mergeCell ref="D6:E6"/>
    <mergeCell ref="F6:G6"/>
    <mergeCell ref="H6:I6"/>
    <mergeCell ref="J6:J7"/>
    <mergeCell ref="K6:L6"/>
    <mergeCell ref="M6:N6"/>
    <mergeCell ref="C6:C7"/>
    <mergeCell ref="A6:A7"/>
    <mergeCell ref="B6:B7"/>
    <mergeCell ref="A8:A11"/>
    <mergeCell ref="A12:A16"/>
  </mergeCells>
  <pageMargins left="0.7" right="0.7" top="0.75" bottom="0.75" header="0.3" footer="0.3"/>
  <pageSetup paperSize="9" fitToWidth="0" fitToHeight="0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8CF6-33E6-4829-949E-7D739CD03CF3}">
  <dimension ref="A1:E10"/>
  <sheetViews>
    <sheetView zoomScale="85" zoomScaleNormal="85" workbookViewId="0">
      <selection activeCell="H13" sqref="H13"/>
    </sheetView>
  </sheetViews>
  <sheetFormatPr defaultRowHeight="14.5" x14ac:dyDescent="0.35"/>
  <cols>
    <col min="1" max="1" width="24" style="1" customWidth="1"/>
    <col min="2" max="2" width="11.54296875" style="1" customWidth="1"/>
    <col min="3" max="3" width="10.81640625" style="1" customWidth="1"/>
    <col min="4" max="4" width="11.81640625" style="1" customWidth="1"/>
    <col min="5" max="5" width="11.26953125" style="1" customWidth="1"/>
    <col min="6" max="16384" width="8.7265625" style="1"/>
  </cols>
  <sheetData>
    <row r="1" spans="1:5" ht="15" thickBot="1" x14ac:dyDescent="0.4">
      <c r="A1" s="2"/>
      <c r="B1" s="9" t="s">
        <v>12</v>
      </c>
      <c r="C1" s="9" t="s">
        <v>13</v>
      </c>
      <c r="D1" s="9" t="s">
        <v>14</v>
      </c>
      <c r="E1" s="9" t="s">
        <v>15</v>
      </c>
    </row>
    <row r="2" spans="1:5" x14ac:dyDescent="0.35">
      <c r="A2" s="10" t="s">
        <v>16</v>
      </c>
      <c r="B2" s="11" t="s">
        <v>17</v>
      </c>
      <c r="C2" s="11" t="s">
        <v>18</v>
      </c>
      <c r="D2" s="11" t="s">
        <v>19</v>
      </c>
      <c r="E2" s="11" t="s">
        <v>20</v>
      </c>
    </row>
    <row r="3" spans="1:5" x14ac:dyDescent="0.35">
      <c r="A3" s="10" t="s">
        <v>21</v>
      </c>
      <c r="B3" s="11" t="s">
        <v>22</v>
      </c>
      <c r="C3" s="11" t="s">
        <v>23</v>
      </c>
      <c r="D3" s="11" t="s">
        <v>24</v>
      </c>
      <c r="E3" s="11" t="s">
        <v>25</v>
      </c>
    </row>
    <row r="4" spans="1:5" x14ac:dyDescent="0.35">
      <c r="A4" s="10" t="s">
        <v>26</v>
      </c>
      <c r="B4" s="11" t="s">
        <v>22</v>
      </c>
      <c r="C4" s="11" t="s">
        <v>27</v>
      </c>
      <c r="D4" s="11" t="s">
        <v>28</v>
      </c>
      <c r="E4" s="11" t="s">
        <v>29</v>
      </c>
    </row>
    <row r="6" spans="1:5" ht="15" thickBot="1" x14ac:dyDescent="0.4">
      <c r="A6" s="2"/>
      <c r="B6" s="9" t="s">
        <v>12</v>
      </c>
      <c r="C6" s="9" t="s">
        <v>13</v>
      </c>
      <c r="D6" s="9" t="s">
        <v>14</v>
      </c>
      <c r="E6" s="9" t="s">
        <v>15</v>
      </c>
    </row>
    <row r="7" spans="1:5" x14ac:dyDescent="0.35">
      <c r="A7" s="10" t="s">
        <v>30</v>
      </c>
      <c r="B7" s="12" t="s">
        <v>31</v>
      </c>
      <c r="C7" s="12" t="s">
        <v>32</v>
      </c>
      <c r="D7" s="12" t="s">
        <v>33</v>
      </c>
      <c r="E7" s="12" t="s">
        <v>34</v>
      </c>
    </row>
    <row r="8" spans="1:5" x14ac:dyDescent="0.35">
      <c r="A8" s="10" t="s">
        <v>35</v>
      </c>
      <c r="B8" s="12" t="s">
        <v>36</v>
      </c>
      <c r="C8" s="12" t="s">
        <v>37</v>
      </c>
      <c r="D8" s="12" t="s">
        <v>38</v>
      </c>
      <c r="E8" s="12" t="s">
        <v>39</v>
      </c>
    </row>
    <row r="9" spans="1:5" x14ac:dyDescent="0.35">
      <c r="A9" s="10" t="s">
        <v>40</v>
      </c>
      <c r="B9" s="12" t="s">
        <v>41</v>
      </c>
      <c r="C9" s="12" t="s">
        <v>42</v>
      </c>
      <c r="D9" s="12" t="s">
        <v>43</v>
      </c>
      <c r="E9" s="12" t="s">
        <v>44</v>
      </c>
    </row>
    <row r="10" spans="1:5" x14ac:dyDescent="0.35">
      <c r="A10" s="10" t="s">
        <v>45</v>
      </c>
      <c r="B10" s="12" t="s">
        <v>46</v>
      </c>
      <c r="C10" s="12" t="s">
        <v>47</v>
      </c>
      <c r="D10" s="12" t="s">
        <v>48</v>
      </c>
      <c r="E10" s="1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ECD8-662A-4BB5-BA3D-47116CC26BA1}">
  <dimension ref="A1:G62"/>
  <sheetViews>
    <sheetView zoomScale="75" zoomScaleNormal="75" workbookViewId="0">
      <selection activeCell="D9" sqref="D9"/>
    </sheetView>
  </sheetViews>
  <sheetFormatPr defaultRowHeight="14.5" x14ac:dyDescent="0.35"/>
  <cols>
    <col min="1" max="1" width="13.90625" style="39" bestFit="1" customWidth="1"/>
    <col min="2" max="2" width="13.90625" style="41" bestFit="1" customWidth="1"/>
    <col min="3" max="3" width="45.08984375" style="41" customWidth="1"/>
    <col min="4" max="4" width="27" style="21" customWidth="1"/>
    <col min="5" max="5" width="33.54296875" style="21" customWidth="1"/>
    <col min="6" max="6" width="20.54296875" style="21" customWidth="1"/>
    <col min="7" max="7" width="32.1796875" style="21" customWidth="1"/>
    <col min="8" max="16384" width="8.7265625" style="21"/>
  </cols>
  <sheetData>
    <row r="1" spans="1:7" s="20" customFormat="1" ht="15.5" x14ac:dyDescent="0.35">
      <c r="A1" s="38" t="s">
        <v>51</v>
      </c>
      <c r="B1" s="40" t="s">
        <v>52</v>
      </c>
      <c r="C1" s="40" t="s">
        <v>70</v>
      </c>
      <c r="D1" s="20" t="s">
        <v>0</v>
      </c>
      <c r="E1" s="20" t="s">
        <v>142</v>
      </c>
      <c r="F1" s="20" t="s">
        <v>50</v>
      </c>
      <c r="G1" s="20" t="s">
        <v>1</v>
      </c>
    </row>
    <row r="2" spans="1:7" x14ac:dyDescent="0.35">
      <c r="A2" s="56" t="s">
        <v>66</v>
      </c>
      <c r="B2" s="41" t="s">
        <v>53</v>
      </c>
      <c r="C2" s="42" t="s">
        <v>71</v>
      </c>
      <c r="D2" s="21">
        <v>2.1353560479999998</v>
      </c>
      <c r="E2" s="21">
        <v>11.886214000000001</v>
      </c>
      <c r="F2" s="21">
        <v>0.48238366300000002</v>
      </c>
      <c r="G2" s="21">
        <v>1.7060842999999999E-2</v>
      </c>
    </row>
    <row r="3" spans="1:7" x14ac:dyDescent="0.35">
      <c r="A3" s="56"/>
      <c r="B3" s="41" t="s">
        <v>53</v>
      </c>
      <c r="C3" s="42" t="s">
        <v>72</v>
      </c>
      <c r="D3" s="21">
        <v>4.8696150710000001</v>
      </c>
      <c r="E3" s="21">
        <v>9.2708493339999993</v>
      </c>
      <c r="F3" s="21">
        <v>0.48696788600000002</v>
      </c>
      <c r="G3" s="21">
        <v>1.8083281E-2</v>
      </c>
    </row>
    <row r="4" spans="1:7" x14ac:dyDescent="0.35">
      <c r="A4" s="56"/>
      <c r="B4" s="41" t="s">
        <v>53</v>
      </c>
      <c r="C4" s="42" t="s">
        <v>73</v>
      </c>
      <c r="D4" s="21">
        <v>5.1385013910000001</v>
      </c>
      <c r="E4" s="21">
        <v>17.255580640000002</v>
      </c>
      <c r="F4" s="21">
        <v>0.26755525699999999</v>
      </c>
      <c r="G4" s="21">
        <v>1.8298170999999998E-2</v>
      </c>
    </row>
    <row r="5" spans="1:7" x14ac:dyDescent="0.35">
      <c r="A5" s="56"/>
      <c r="B5" s="41" t="s">
        <v>53</v>
      </c>
      <c r="C5" s="42" t="s">
        <v>74</v>
      </c>
      <c r="D5" s="21">
        <v>12.45450746</v>
      </c>
      <c r="E5" s="21">
        <v>59.779143300000001</v>
      </c>
      <c r="F5" s="21">
        <v>1.423611376</v>
      </c>
      <c r="G5" s="21">
        <v>1.8442897E-2</v>
      </c>
    </row>
    <row r="6" spans="1:7" x14ac:dyDescent="0.35">
      <c r="A6" s="56"/>
      <c r="C6" s="43" t="s">
        <v>140</v>
      </c>
      <c r="D6" s="36">
        <f>AVERAGE(D$2:D$5)</f>
        <v>6.1494949925000002</v>
      </c>
      <c r="E6" s="36">
        <f t="shared" ref="E6:G6" si="0">AVERAGE(E$2:E$5)</f>
        <v>24.547946818500002</v>
      </c>
      <c r="F6" s="36">
        <f t="shared" si="0"/>
        <v>0.66512954549999992</v>
      </c>
      <c r="G6" s="36">
        <f t="shared" si="0"/>
        <v>1.7971298E-2</v>
      </c>
    </row>
    <row r="7" spans="1:7" x14ac:dyDescent="0.35">
      <c r="A7" s="56"/>
      <c r="C7" s="44" t="s">
        <v>141</v>
      </c>
      <c r="D7" s="37">
        <f>_xlfn.STDEV.P(D$2:D$5)</f>
        <v>3.8251370680282437</v>
      </c>
      <c r="E7" s="37">
        <f t="shared" ref="E7:G7" si="1">_xlfn.STDEV.P(E$2:E$5)</f>
        <v>20.543399155917367</v>
      </c>
      <c r="F7" s="37">
        <f t="shared" si="1"/>
        <v>0.44679347481845871</v>
      </c>
      <c r="G7" s="37">
        <f t="shared" si="1"/>
        <v>5.4099909293916571E-4</v>
      </c>
    </row>
    <row r="8" spans="1:7" x14ac:dyDescent="0.35">
      <c r="A8" s="56"/>
      <c r="B8" s="41" t="s">
        <v>53</v>
      </c>
      <c r="C8" s="42" t="s">
        <v>75</v>
      </c>
      <c r="D8" s="21">
        <v>1.1223610340000001</v>
      </c>
      <c r="E8" s="21">
        <v>12.648078440000001</v>
      </c>
      <c r="F8" s="21">
        <v>0.32201592099999998</v>
      </c>
      <c r="G8" s="21">
        <v>1.7113342E-2</v>
      </c>
    </row>
    <row r="9" spans="1:7" x14ac:dyDescent="0.35">
      <c r="A9" s="56"/>
      <c r="B9" s="41" t="s">
        <v>53</v>
      </c>
      <c r="C9" s="42" t="s">
        <v>76</v>
      </c>
      <c r="D9" s="21">
        <v>1.9599917170000001</v>
      </c>
      <c r="E9" s="21">
        <v>12.648078440000001</v>
      </c>
      <c r="F9" s="21">
        <v>0.55459849500000002</v>
      </c>
      <c r="G9" s="21">
        <v>1.7358412E-2</v>
      </c>
    </row>
    <row r="10" spans="1:7" x14ac:dyDescent="0.35">
      <c r="A10" s="56"/>
      <c r="B10" s="41" t="s">
        <v>53</v>
      </c>
      <c r="C10" s="42" t="s">
        <v>79</v>
      </c>
      <c r="D10" s="21">
        <v>5.6040054289999999</v>
      </c>
      <c r="E10" s="21">
        <v>52.794377799999999</v>
      </c>
      <c r="F10" s="21">
        <v>7.2140525520000001</v>
      </c>
      <c r="G10" s="21">
        <v>2.0990330000000001E-2</v>
      </c>
    </row>
    <row r="11" spans="1:7" x14ac:dyDescent="0.35">
      <c r="A11" s="56"/>
      <c r="B11" s="41" t="s">
        <v>53</v>
      </c>
      <c r="C11" s="42" t="s">
        <v>80</v>
      </c>
      <c r="D11" s="21">
        <v>2.5468698559999998</v>
      </c>
      <c r="E11" s="21">
        <v>18.36160258</v>
      </c>
      <c r="F11" s="21">
        <v>0.91445076000000003</v>
      </c>
      <c r="G11" s="21">
        <v>1.7804753999999999E-2</v>
      </c>
    </row>
    <row r="12" spans="1:7" x14ac:dyDescent="0.35">
      <c r="A12" s="56"/>
      <c r="C12" s="43" t="s">
        <v>140</v>
      </c>
      <c r="D12" s="36">
        <f>AVERAGE(D$8:D$11)</f>
        <v>2.808307009</v>
      </c>
      <c r="E12" s="36">
        <f t="shared" ref="E12:G12" si="2">AVERAGE(E$8:E$11)</f>
        <v>24.113034315</v>
      </c>
      <c r="F12" s="36">
        <f t="shared" si="2"/>
        <v>2.251279432</v>
      </c>
      <c r="G12" s="36">
        <f t="shared" si="2"/>
        <v>1.83167095E-2</v>
      </c>
    </row>
    <row r="13" spans="1:7" x14ac:dyDescent="0.35">
      <c r="A13" s="56"/>
      <c r="C13" s="44" t="s">
        <v>141</v>
      </c>
      <c r="D13" s="37">
        <f>_xlfn.STDEV.P(D$8:D$11)</f>
        <v>1.6916213898076446</v>
      </c>
      <c r="E13" s="37">
        <f t="shared" ref="E13:G13" si="3">_xlfn.STDEV.P(E$8:E$11)</f>
        <v>16.722655721642351</v>
      </c>
      <c r="F13" s="37">
        <f t="shared" si="3"/>
        <v>2.8730215730016311</v>
      </c>
      <c r="G13" s="37">
        <f t="shared" si="3"/>
        <v>1.5633915416941311E-3</v>
      </c>
    </row>
    <row r="14" spans="1:7" x14ac:dyDescent="0.35">
      <c r="A14" s="56"/>
      <c r="B14" s="41" t="s">
        <v>54</v>
      </c>
      <c r="C14" s="42" t="s">
        <v>82</v>
      </c>
      <c r="D14" s="21">
        <v>3.708140443</v>
      </c>
      <c r="E14" s="21">
        <v>8.7124142710000001</v>
      </c>
      <c r="F14" s="21">
        <v>0.22673183199999999</v>
      </c>
      <c r="G14" s="21">
        <v>1.8718202999999999E-2</v>
      </c>
    </row>
    <row r="15" spans="1:7" x14ac:dyDescent="0.35">
      <c r="A15" s="56"/>
      <c r="B15" s="41" t="s">
        <v>54</v>
      </c>
      <c r="C15" s="42" t="s">
        <v>83</v>
      </c>
      <c r="D15" s="21">
        <v>4.8398841690000003</v>
      </c>
      <c r="E15" s="21">
        <v>9.2708493339999993</v>
      </c>
      <c r="F15" s="21">
        <v>0.37235348200000001</v>
      </c>
      <c r="G15" s="21">
        <v>1.7352244999999999E-2</v>
      </c>
    </row>
    <row r="16" spans="1:7" x14ac:dyDescent="0.35">
      <c r="A16" s="56"/>
      <c r="B16" s="41" t="s">
        <v>54</v>
      </c>
      <c r="C16" s="42" t="s">
        <v>77</v>
      </c>
      <c r="D16" s="21">
        <v>1.756677034</v>
      </c>
      <c r="E16" s="21">
        <v>12.648078440000001</v>
      </c>
      <c r="F16" s="21">
        <v>0.25425978599999999</v>
      </c>
      <c r="G16" s="21">
        <v>1.7430338E-2</v>
      </c>
    </row>
    <row r="17" spans="1:7" x14ac:dyDescent="0.35">
      <c r="A17" s="56"/>
      <c r="B17" s="41" t="s">
        <v>54</v>
      </c>
      <c r="C17" s="42" t="s">
        <v>81</v>
      </c>
      <c r="D17" s="21">
        <v>1.7219674920000001</v>
      </c>
      <c r="E17" s="21">
        <v>12.648078440000001</v>
      </c>
      <c r="F17" s="21">
        <v>0.245049351</v>
      </c>
      <c r="G17" s="21">
        <v>1.7499385999999999E-2</v>
      </c>
    </row>
    <row r="18" spans="1:7" x14ac:dyDescent="0.35">
      <c r="A18" s="56"/>
      <c r="C18" s="43" t="s">
        <v>140</v>
      </c>
      <c r="D18" s="36">
        <f>AVERAGE(D$14:D$17)</f>
        <v>3.0066672845000006</v>
      </c>
      <c r="E18" s="36">
        <f t="shared" ref="E18:G18" si="4">AVERAGE(E$14:E$17)</f>
        <v>10.819855121249999</v>
      </c>
      <c r="F18" s="36">
        <f t="shared" si="4"/>
        <v>0.27459861274999997</v>
      </c>
      <c r="G18" s="36">
        <f t="shared" si="4"/>
        <v>1.7750043E-2</v>
      </c>
    </row>
    <row r="19" spans="1:7" x14ac:dyDescent="0.35">
      <c r="A19" s="56"/>
      <c r="C19" s="44" t="s">
        <v>141</v>
      </c>
      <c r="D19" s="37">
        <f>_xlfn.STDEV.P(D$14:D$17)</f>
        <v>1.3290671466207453</v>
      </c>
      <c r="E19" s="37">
        <f t="shared" ref="E19:G19" si="5">_xlfn.STDEV.P(E$14:E$17)</f>
        <v>1.8388533704919929</v>
      </c>
      <c r="F19" s="37">
        <f t="shared" si="5"/>
        <v>5.7301984924149389E-2</v>
      </c>
      <c r="G19" s="37">
        <f t="shared" si="5"/>
        <v>5.6138606437058979E-4</v>
      </c>
    </row>
    <row r="20" spans="1:7" x14ac:dyDescent="0.35">
      <c r="A20" s="56"/>
      <c r="B20" s="41" t="s">
        <v>54</v>
      </c>
      <c r="C20" s="42" t="s">
        <v>86</v>
      </c>
      <c r="D20" s="21">
        <v>1.168448991</v>
      </c>
      <c r="E20" s="21">
        <v>18.36160258</v>
      </c>
      <c r="F20" s="21">
        <v>0.386797163</v>
      </c>
      <c r="G20" s="21">
        <v>1.7887520000000001E-2</v>
      </c>
    </row>
    <row r="21" spans="1:7" x14ac:dyDescent="0.35">
      <c r="A21" s="56"/>
      <c r="B21" s="41" t="s">
        <v>54</v>
      </c>
      <c r="C21" s="42" t="s">
        <v>85</v>
      </c>
      <c r="D21" s="21">
        <v>1.435955557</v>
      </c>
      <c r="E21" s="21">
        <v>16.21618059</v>
      </c>
      <c r="F21" s="21">
        <v>0.60614266900000002</v>
      </c>
      <c r="G21" s="21">
        <v>2.0283512E-2</v>
      </c>
    </row>
    <row r="22" spans="1:7" x14ac:dyDescent="0.35">
      <c r="A22" s="56"/>
      <c r="B22" s="41" t="s">
        <v>54</v>
      </c>
      <c r="C22" s="42" t="s">
        <v>84</v>
      </c>
      <c r="D22" s="21">
        <v>2.022312007</v>
      </c>
      <c r="E22" s="21">
        <v>11.17024091</v>
      </c>
      <c r="F22" s="21">
        <v>0.57342220099999996</v>
      </c>
      <c r="G22" s="21">
        <v>2.0113165999999998E-2</v>
      </c>
    </row>
    <row r="23" spans="1:7" x14ac:dyDescent="0.35">
      <c r="A23" s="56"/>
      <c r="B23" s="41" t="s">
        <v>54</v>
      </c>
      <c r="C23" s="42" t="s">
        <v>78</v>
      </c>
      <c r="D23" s="21">
        <v>1.807862332</v>
      </c>
      <c r="E23" s="21">
        <v>15.23938942</v>
      </c>
      <c r="F23" s="21">
        <v>0.29411018799999999</v>
      </c>
      <c r="G23" s="21">
        <v>1.9795877999999999E-2</v>
      </c>
    </row>
    <row r="24" spans="1:7" x14ac:dyDescent="0.35">
      <c r="A24" s="56"/>
      <c r="C24" s="43" t="s">
        <v>140</v>
      </c>
      <c r="D24" s="36">
        <f>AVERAGE(D$20:D$23)</f>
        <v>1.60864472175</v>
      </c>
      <c r="E24" s="36">
        <f t="shared" ref="E24:G24" si="6">AVERAGE(E$20:E$23)</f>
        <v>15.246853375000002</v>
      </c>
      <c r="F24" s="36">
        <f t="shared" si="6"/>
        <v>0.46511805524999994</v>
      </c>
      <c r="G24" s="36">
        <f t="shared" si="6"/>
        <v>1.9520019E-2</v>
      </c>
    </row>
    <row r="25" spans="1:7" x14ac:dyDescent="0.35">
      <c r="A25" s="56"/>
      <c r="C25" s="44" t="s">
        <v>141</v>
      </c>
      <c r="D25" s="37">
        <f>_xlfn.STDEV.P(D$20:D$23)</f>
        <v>0.32954594069431531</v>
      </c>
      <c r="E25" s="37">
        <f t="shared" ref="E25:G25" si="7">_xlfn.STDEV.P(E$20:E$23)</f>
        <v>2.6105594592062609</v>
      </c>
      <c r="F25" s="37">
        <f t="shared" si="7"/>
        <v>0.1294175244066697</v>
      </c>
      <c r="G25" s="37">
        <f t="shared" si="7"/>
        <v>9.5863132871036453E-4</v>
      </c>
    </row>
    <row r="26" spans="1:7" x14ac:dyDescent="0.35">
      <c r="A26" s="56" t="s">
        <v>67</v>
      </c>
      <c r="B26" s="41" t="s">
        <v>54</v>
      </c>
      <c r="C26" s="42" t="s">
        <v>87</v>
      </c>
      <c r="D26" s="21">
        <v>2.001989317</v>
      </c>
      <c r="E26" s="21">
        <v>12.648078440000001</v>
      </c>
      <c r="F26" s="21">
        <v>0.47858161900000001</v>
      </c>
      <c r="G26" s="21">
        <v>1.793086E-2</v>
      </c>
    </row>
    <row r="27" spans="1:7" x14ac:dyDescent="0.35">
      <c r="A27" s="56"/>
      <c r="B27" s="41" t="s">
        <v>54</v>
      </c>
      <c r="C27" s="42" t="s">
        <v>88</v>
      </c>
      <c r="D27" s="21">
        <v>1.904335388</v>
      </c>
      <c r="E27" s="21">
        <v>20.79086671</v>
      </c>
      <c r="F27" s="21">
        <v>0.529732062</v>
      </c>
      <c r="G27" s="21">
        <v>1.7200426000000001E-2</v>
      </c>
    </row>
    <row r="28" spans="1:7" x14ac:dyDescent="0.35">
      <c r="A28" s="56"/>
      <c r="B28" s="41" t="s">
        <v>54</v>
      </c>
      <c r="C28" s="42" t="s">
        <v>89</v>
      </c>
      <c r="D28" s="21">
        <v>1.3121326760000001</v>
      </c>
      <c r="E28" s="21">
        <v>16.21618059</v>
      </c>
      <c r="F28" s="21">
        <v>0.32462210800000002</v>
      </c>
      <c r="G28" s="21">
        <v>1.7340786E-2</v>
      </c>
    </row>
    <row r="29" spans="1:7" x14ac:dyDescent="0.35">
      <c r="A29" s="56"/>
      <c r="B29" s="41" t="s">
        <v>54</v>
      </c>
      <c r="C29" s="42" t="s">
        <v>90</v>
      </c>
      <c r="D29" s="21">
        <v>3.6729665960000002</v>
      </c>
      <c r="E29" s="21">
        <v>11.17024091</v>
      </c>
      <c r="F29" s="21">
        <v>0.28597693000000002</v>
      </c>
      <c r="G29" s="21">
        <v>1.6927411999999999E-2</v>
      </c>
    </row>
    <row r="30" spans="1:7" x14ac:dyDescent="0.35">
      <c r="A30" s="56"/>
      <c r="C30" s="43" t="s">
        <v>140</v>
      </c>
      <c r="D30" s="36">
        <f>AVERAGE(D$26:D$29)</f>
        <v>2.2228559942500001</v>
      </c>
      <c r="E30" s="36">
        <f t="shared" ref="E30:G30" si="8">AVERAGE(E$26:E$29)</f>
        <v>15.206341662500002</v>
      </c>
      <c r="F30" s="36">
        <f t="shared" si="8"/>
        <v>0.40472817974999997</v>
      </c>
      <c r="G30" s="36">
        <f t="shared" si="8"/>
        <v>1.7349870999999999E-2</v>
      </c>
    </row>
    <row r="31" spans="1:7" x14ac:dyDescent="0.35">
      <c r="A31" s="56"/>
      <c r="C31" s="44" t="s">
        <v>141</v>
      </c>
      <c r="D31" s="37">
        <f>_xlfn.STDEV.P(D$26:D$29)</f>
        <v>0.87784895987825784</v>
      </c>
      <c r="E31" s="37">
        <f t="shared" ref="E31:G31" si="9">_xlfn.STDEV.P(E$26:E$29)</f>
        <v>3.7094984386563699</v>
      </c>
      <c r="F31" s="37">
        <f t="shared" si="9"/>
        <v>0.10197933996039167</v>
      </c>
      <c r="G31" s="37">
        <f t="shared" si="9"/>
        <v>3.6689104992218059E-4</v>
      </c>
    </row>
    <row r="32" spans="1:7" x14ac:dyDescent="0.35">
      <c r="A32" s="56"/>
      <c r="B32" s="41" t="s">
        <v>54</v>
      </c>
      <c r="C32" s="42" t="s">
        <v>91</v>
      </c>
      <c r="D32" s="21">
        <v>1.7388833379999999</v>
      </c>
      <c r="E32" s="21">
        <v>11.886214000000001</v>
      </c>
      <c r="F32" s="21">
        <v>0.17397106600000001</v>
      </c>
      <c r="G32" s="21">
        <v>1.8504308000000001E-2</v>
      </c>
    </row>
    <row r="33" spans="1:7" x14ac:dyDescent="0.35">
      <c r="A33" s="56"/>
      <c r="B33" s="41" t="s">
        <v>54</v>
      </c>
      <c r="C33" s="42" t="s">
        <v>92</v>
      </c>
      <c r="D33" s="21">
        <v>4.6812303780000004</v>
      </c>
      <c r="E33" s="21">
        <v>11.17024091</v>
      </c>
      <c r="F33" s="21">
        <v>0.43698336599999998</v>
      </c>
      <c r="G33" s="21">
        <v>1.6880216999999999E-2</v>
      </c>
    </row>
    <row r="34" spans="1:7" x14ac:dyDescent="0.35">
      <c r="A34" s="56"/>
      <c r="B34" s="41" t="s">
        <v>54</v>
      </c>
      <c r="C34" s="42" t="s">
        <v>93</v>
      </c>
      <c r="D34" s="21">
        <v>4.527899927</v>
      </c>
      <c r="E34" s="21">
        <v>16.21618059</v>
      </c>
      <c r="F34" s="21">
        <v>0.33983908600000001</v>
      </c>
      <c r="G34" s="21">
        <v>1.7706156000000001E-2</v>
      </c>
    </row>
    <row r="35" spans="1:7" x14ac:dyDescent="0.35">
      <c r="A35" s="56"/>
      <c r="B35" s="41" t="s">
        <v>54</v>
      </c>
      <c r="C35" s="42" t="s">
        <v>94</v>
      </c>
      <c r="D35" s="21">
        <v>0.54018930899999995</v>
      </c>
      <c r="E35" s="21">
        <v>12.648078440000001</v>
      </c>
      <c r="F35" s="21">
        <v>0.349482923</v>
      </c>
      <c r="G35" s="21">
        <v>1.7655517999999999E-2</v>
      </c>
    </row>
    <row r="36" spans="1:7" x14ac:dyDescent="0.35">
      <c r="A36" s="56"/>
      <c r="C36" s="43" t="s">
        <v>140</v>
      </c>
      <c r="D36" s="36">
        <f>AVERAGE(D$32:D$35)</f>
        <v>2.872050738</v>
      </c>
      <c r="E36" s="36">
        <f t="shared" ref="E36:G36" si="10">AVERAGE(E$32:E$35)</f>
        <v>12.980178485</v>
      </c>
      <c r="F36" s="36">
        <f t="shared" si="10"/>
        <v>0.32506911025000002</v>
      </c>
      <c r="G36" s="36">
        <f t="shared" si="10"/>
        <v>1.7686549749999999E-2</v>
      </c>
    </row>
    <row r="37" spans="1:7" x14ac:dyDescent="0.35">
      <c r="A37" s="56"/>
      <c r="C37" s="44" t="s">
        <v>141</v>
      </c>
      <c r="D37" s="37">
        <f>_xlfn.STDEV.P(D$32:D$35)</f>
        <v>1.7844196246247108</v>
      </c>
      <c r="E37" s="37">
        <f t="shared" ref="E37:G37" si="11">_xlfn.STDEV.P(E$32:E$35)</f>
        <v>1.9400149730924587</v>
      </c>
      <c r="F37" s="37">
        <f t="shared" si="11"/>
        <v>9.5091542805996923E-2</v>
      </c>
      <c r="G37" s="37">
        <f t="shared" si="11"/>
        <v>5.7451032055846299E-4</v>
      </c>
    </row>
    <row r="38" spans="1:7" x14ac:dyDescent="0.35">
      <c r="A38" s="56"/>
      <c r="B38" s="41" t="s">
        <v>53</v>
      </c>
      <c r="C38" s="42" t="s">
        <v>95</v>
      </c>
      <c r="D38" s="21">
        <v>3.3650060919999998</v>
      </c>
      <c r="E38" s="21">
        <v>17.255580640000002</v>
      </c>
      <c r="F38" s="21">
        <v>0.43325545900000001</v>
      </c>
      <c r="G38" s="21">
        <v>1.7503700000000001E-2</v>
      </c>
    </row>
    <row r="39" spans="1:7" x14ac:dyDescent="0.35">
      <c r="A39" s="56"/>
      <c r="B39" s="41" t="s">
        <v>53</v>
      </c>
      <c r="C39" s="42" t="s">
        <v>98</v>
      </c>
      <c r="D39" s="21">
        <v>2.808663943</v>
      </c>
      <c r="E39" s="21">
        <v>11.886214000000001</v>
      </c>
      <c r="F39" s="21">
        <v>0.24842867199999999</v>
      </c>
      <c r="G39" s="21">
        <v>1.7134864E-2</v>
      </c>
    </row>
    <row r="40" spans="1:7" x14ac:dyDescent="0.35">
      <c r="A40" s="56"/>
      <c r="B40" s="41" t="s">
        <v>53</v>
      </c>
      <c r="C40" s="42" t="s">
        <v>97</v>
      </c>
      <c r="D40" s="21">
        <v>3.8452399079999999</v>
      </c>
      <c r="E40" s="21">
        <v>9.2708493339999993</v>
      </c>
      <c r="F40" s="21">
        <v>0.18648874800000001</v>
      </c>
      <c r="G40" s="21">
        <v>1.7475646000000001E-2</v>
      </c>
    </row>
    <row r="41" spans="1:7" x14ac:dyDescent="0.35">
      <c r="A41" s="56"/>
      <c r="B41" s="41" t="s">
        <v>53</v>
      </c>
      <c r="C41" s="42" t="s">
        <v>96</v>
      </c>
      <c r="D41" s="21">
        <v>4.061376825</v>
      </c>
      <c r="E41" s="21">
        <v>15.23938942</v>
      </c>
      <c r="F41" s="21">
        <v>0.27355361099999997</v>
      </c>
      <c r="G41" s="21">
        <v>1.7813934E-2</v>
      </c>
    </row>
    <row r="42" spans="1:7" x14ac:dyDescent="0.35">
      <c r="A42" s="56"/>
      <c r="C42" s="43" t="s">
        <v>140</v>
      </c>
      <c r="D42" s="36">
        <f>AVERAGE(D$38:D$41)</f>
        <v>3.5200716920000001</v>
      </c>
      <c r="E42" s="36">
        <f t="shared" ref="E42:G42" si="12">AVERAGE(E$38:E$41)</f>
        <v>13.4130083485</v>
      </c>
      <c r="F42" s="36">
        <f t="shared" si="12"/>
        <v>0.28543162249999998</v>
      </c>
      <c r="G42" s="36">
        <f t="shared" si="12"/>
        <v>1.7482035999999999E-2</v>
      </c>
    </row>
    <row r="43" spans="1:7" x14ac:dyDescent="0.35">
      <c r="A43" s="56"/>
      <c r="C43" s="44" t="s">
        <v>141</v>
      </c>
      <c r="D43" s="37">
        <f>_xlfn.STDEV.P(D$38:D$41)</f>
        <v>0.48189520161269583</v>
      </c>
      <c r="E43" s="37">
        <f t="shared" ref="E43:G43" si="13">_xlfn.STDEV.P(E$38:E$41)</f>
        <v>3.0655183867395177</v>
      </c>
      <c r="F43" s="37">
        <f t="shared" si="13"/>
        <v>9.1038294902201888E-2</v>
      </c>
      <c r="G43" s="37">
        <f t="shared" si="13"/>
        <v>2.4041362325375837E-4</v>
      </c>
    </row>
    <row r="44" spans="1:7" x14ac:dyDescent="0.35">
      <c r="A44" s="56"/>
      <c r="B44" s="41" t="s">
        <v>54</v>
      </c>
      <c r="C44" s="42" t="s">
        <v>99</v>
      </c>
      <c r="D44" s="21">
        <v>2.2861191569999999</v>
      </c>
      <c r="E44" s="21">
        <v>20.79086671</v>
      </c>
      <c r="F44" s="21">
        <v>0.34184850500000002</v>
      </c>
      <c r="G44" s="21">
        <v>1.8671538000000001E-2</v>
      </c>
    </row>
    <row r="45" spans="1:7" x14ac:dyDescent="0.35">
      <c r="A45" s="56"/>
      <c r="B45" s="41" t="s">
        <v>54</v>
      </c>
      <c r="C45" s="42" t="s">
        <v>100</v>
      </c>
      <c r="D45" s="21">
        <v>2.1312520610000001</v>
      </c>
      <c r="E45" s="21">
        <v>20.79086671</v>
      </c>
      <c r="F45" s="21">
        <v>0.34849083400000003</v>
      </c>
      <c r="G45" s="21">
        <v>1.7942521999999999E-2</v>
      </c>
    </row>
    <row r="46" spans="1:7" x14ac:dyDescent="0.35">
      <c r="A46" s="56"/>
      <c r="B46" s="41" t="s">
        <v>54</v>
      </c>
      <c r="C46" s="42" t="s">
        <v>101</v>
      </c>
      <c r="D46" s="21">
        <v>5.1415350069999999</v>
      </c>
      <c r="E46" s="21">
        <v>15.23938942</v>
      </c>
      <c r="F46" s="21">
        <v>0.33629472100000002</v>
      </c>
      <c r="G46" s="21">
        <v>1.8722757999999999E-2</v>
      </c>
    </row>
    <row r="47" spans="1:7" x14ac:dyDescent="0.35">
      <c r="A47" s="56"/>
      <c r="B47" s="41" t="s">
        <v>54</v>
      </c>
      <c r="C47" s="42" t="s">
        <v>102</v>
      </c>
      <c r="D47" s="21">
        <v>5.1503847519999999</v>
      </c>
      <c r="E47" s="21">
        <v>19.538516619999999</v>
      </c>
      <c r="F47" s="21">
        <v>0.41887529099999998</v>
      </c>
      <c r="G47" s="21">
        <v>1.7335017000000001E-2</v>
      </c>
    </row>
    <row r="48" spans="1:7" x14ac:dyDescent="0.35">
      <c r="A48" s="56"/>
      <c r="C48" s="43" t="s">
        <v>140</v>
      </c>
      <c r="D48" s="36">
        <f>AVERAGE(D$44:D$47)</f>
        <v>3.6773227442499996</v>
      </c>
      <c r="E48" s="36">
        <f t="shared" ref="E48:G48" si="14">AVERAGE(E$44:E$47)</f>
        <v>19.089909864999999</v>
      </c>
      <c r="F48" s="36">
        <f t="shared" si="14"/>
        <v>0.36137733775000003</v>
      </c>
      <c r="G48" s="36">
        <f t="shared" si="14"/>
        <v>1.8167958750000001E-2</v>
      </c>
    </row>
    <row r="49" spans="1:7" x14ac:dyDescent="0.35">
      <c r="A49" s="56"/>
      <c r="C49" s="44" t="s">
        <v>141</v>
      </c>
      <c r="D49" s="37">
        <f>_xlfn.STDEV.P(D$44:D$47)</f>
        <v>1.4696607778537141</v>
      </c>
      <c r="E49" s="37">
        <f t="shared" ref="E49:G49" si="15">_xlfn.STDEV.P(E$44:E$47)</f>
        <v>2.2811326186293597</v>
      </c>
      <c r="F49" s="37">
        <f t="shared" si="15"/>
        <v>3.3476071971046718E-2</v>
      </c>
      <c r="G49" s="37">
        <f t="shared" si="15"/>
        <v>5.7140352553487739E-4</v>
      </c>
    </row>
    <row r="50" spans="1:7" x14ac:dyDescent="0.35">
      <c r="A50" s="56"/>
      <c r="B50" s="41" t="s">
        <v>53</v>
      </c>
      <c r="C50" s="42" t="s">
        <v>103</v>
      </c>
      <c r="D50" s="21">
        <v>4.1318014590000001</v>
      </c>
      <c r="E50" s="21">
        <v>20.79086671</v>
      </c>
      <c r="F50" s="21">
        <v>1.310822704</v>
      </c>
      <c r="G50" s="21">
        <v>1.9309962999999999E-2</v>
      </c>
    </row>
    <row r="51" spans="1:7" x14ac:dyDescent="0.35">
      <c r="A51" s="56"/>
      <c r="B51" s="41" t="s">
        <v>53</v>
      </c>
      <c r="C51" s="42" t="s">
        <v>104</v>
      </c>
      <c r="D51" s="21">
        <v>1.6991897570000001</v>
      </c>
      <c r="E51" s="21">
        <v>17.255580640000002</v>
      </c>
      <c r="F51" s="21">
        <v>0.80818735900000005</v>
      </c>
      <c r="G51" s="21">
        <v>1.8536358999999999E-2</v>
      </c>
    </row>
    <row r="52" spans="1:7" x14ac:dyDescent="0.35">
      <c r="A52" s="56"/>
      <c r="B52" s="41" t="s">
        <v>53</v>
      </c>
      <c r="C52" s="42" t="s">
        <v>105</v>
      </c>
      <c r="D52" s="21">
        <v>4.0078597560000002</v>
      </c>
      <c r="E52" s="21">
        <v>12.648078440000001</v>
      </c>
      <c r="F52" s="21">
        <v>0.58129696399999997</v>
      </c>
      <c r="G52" s="21">
        <v>1.7917434999999999E-2</v>
      </c>
    </row>
    <row r="53" spans="1:7" x14ac:dyDescent="0.35">
      <c r="A53" s="56"/>
      <c r="B53" s="41" t="s">
        <v>53</v>
      </c>
      <c r="C53" s="42" t="s">
        <v>106</v>
      </c>
      <c r="D53" s="21">
        <v>2.4351994189999999</v>
      </c>
      <c r="E53" s="21">
        <v>18.36160258</v>
      </c>
      <c r="F53" s="21">
        <v>0.50250846800000004</v>
      </c>
      <c r="G53" s="21">
        <v>1.7138012000000001E-2</v>
      </c>
    </row>
    <row r="54" spans="1:7" x14ac:dyDescent="0.35">
      <c r="A54" s="56"/>
      <c r="B54" s="41" t="s">
        <v>53</v>
      </c>
      <c r="C54" s="42" t="s">
        <v>107</v>
      </c>
      <c r="D54" s="21">
        <v>3.0285476089999999</v>
      </c>
      <c r="E54" s="21">
        <v>16.21618059</v>
      </c>
      <c r="F54" s="21">
        <v>1.175632505</v>
      </c>
      <c r="G54" s="21">
        <v>1.8701046999999998E-2</v>
      </c>
    </row>
    <row r="55" spans="1:7" x14ac:dyDescent="0.35">
      <c r="C55" s="43" t="s">
        <v>140</v>
      </c>
      <c r="D55" s="36">
        <f>AVERAGE(D$50:D$54)</f>
        <v>3.0605196000000001</v>
      </c>
      <c r="E55" s="36">
        <f t="shared" ref="E55:G55" si="16">AVERAGE(E$50:E$54)</f>
        <v>17.054461792000001</v>
      </c>
      <c r="F55" s="36">
        <f t="shared" si="16"/>
        <v>0.87568960000000007</v>
      </c>
      <c r="G55" s="36">
        <f t="shared" si="16"/>
        <v>1.8320563200000001E-2</v>
      </c>
    </row>
    <row r="56" spans="1:7" x14ac:dyDescent="0.35">
      <c r="C56" s="44" t="s">
        <v>141</v>
      </c>
      <c r="D56" s="37">
        <f>_xlfn.STDEV.P(D$50:D$54)</f>
        <v>0.92632226260728312</v>
      </c>
      <c r="E56" s="37">
        <f t="shared" ref="E56:G56" si="17">_xlfn.STDEV.P(E$50:E$54)</f>
        <v>2.6768906275878246</v>
      </c>
      <c r="F56" s="37">
        <f t="shared" si="17"/>
        <v>0.31930997429092789</v>
      </c>
      <c r="G56" s="37">
        <f t="shared" si="17"/>
        <v>7.3907880498046965E-4</v>
      </c>
    </row>
    <row r="62" spans="1:7" x14ac:dyDescent="0.35">
      <c r="C62" s="41" t="s">
        <v>55</v>
      </c>
    </row>
  </sheetData>
  <mergeCells count="2">
    <mergeCell ref="A2:A25"/>
    <mergeCell ref="A26:A5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27B5F-FD2E-4B4E-A72A-E1FAF448B464}">
  <dimension ref="A1:K15"/>
  <sheetViews>
    <sheetView workbookViewId="0">
      <selection activeCell="C19" sqref="C19"/>
    </sheetView>
  </sheetViews>
  <sheetFormatPr defaultRowHeight="14.5" x14ac:dyDescent="0.35"/>
  <cols>
    <col min="1" max="1" width="25.81640625" bestFit="1" customWidth="1"/>
    <col min="2" max="2" width="13.453125" bestFit="1" customWidth="1"/>
    <col min="3" max="3" width="17.81640625" bestFit="1" customWidth="1"/>
    <col min="4" max="4" width="12.1796875" customWidth="1"/>
    <col min="5" max="5" width="13" customWidth="1"/>
    <col min="6" max="6" width="18" customWidth="1"/>
    <col min="7" max="7" width="17.26953125" customWidth="1"/>
    <col min="8" max="8" width="13" customWidth="1"/>
    <col min="9" max="9" width="11.7265625" customWidth="1"/>
    <col min="10" max="10" width="17.7265625" customWidth="1"/>
    <col min="11" max="11" width="16.1796875" customWidth="1"/>
  </cols>
  <sheetData>
    <row r="1" spans="1:11" s="45" customFormat="1" ht="15.5" x14ac:dyDescent="0.35">
      <c r="A1" s="59" t="s">
        <v>51</v>
      </c>
      <c r="B1" s="59" t="s">
        <v>52</v>
      </c>
      <c r="C1" s="61" t="s">
        <v>56</v>
      </c>
      <c r="D1" s="57" t="s">
        <v>0</v>
      </c>
      <c r="E1" s="57"/>
      <c r="F1" s="57" t="s">
        <v>138</v>
      </c>
      <c r="G1" s="57"/>
      <c r="H1" s="57" t="s">
        <v>50</v>
      </c>
      <c r="I1" s="57"/>
      <c r="J1" s="57" t="s">
        <v>1</v>
      </c>
      <c r="K1" s="57"/>
    </row>
    <row r="2" spans="1:11" s="23" customFormat="1" ht="16" thickBot="1" x14ac:dyDescent="0.4">
      <c r="A2" s="60"/>
      <c r="B2" s="60"/>
      <c r="C2" s="62"/>
      <c r="D2" s="22" t="s">
        <v>139</v>
      </c>
      <c r="E2" s="22" t="s">
        <v>11</v>
      </c>
      <c r="F2" s="22" t="s">
        <v>139</v>
      </c>
      <c r="G2" s="22" t="s">
        <v>11</v>
      </c>
      <c r="H2" s="22" t="s">
        <v>139</v>
      </c>
      <c r="I2" s="22" t="s">
        <v>11</v>
      </c>
      <c r="J2" s="22" t="s">
        <v>139</v>
      </c>
      <c r="K2" s="22" t="s">
        <v>11</v>
      </c>
    </row>
    <row r="3" spans="1:11" x14ac:dyDescent="0.35">
      <c r="A3" s="58" t="s">
        <v>66</v>
      </c>
      <c r="B3" s="33" t="s">
        <v>53</v>
      </c>
      <c r="C3" s="34" t="s">
        <v>57</v>
      </c>
      <c r="D3" s="35">
        <v>6.1494949925000002</v>
      </c>
      <c r="E3" s="35">
        <v>3.8251370680282437</v>
      </c>
      <c r="F3" s="35">
        <v>24.547946818500002</v>
      </c>
      <c r="G3" s="35">
        <v>20.543399155917367</v>
      </c>
      <c r="H3" s="35">
        <v>0.66512954549999992</v>
      </c>
      <c r="I3" s="35">
        <v>0.44679347481845871</v>
      </c>
      <c r="J3" s="35">
        <v>1.7971298E-2</v>
      </c>
      <c r="K3" s="35">
        <v>5.4099909293916571E-4</v>
      </c>
    </row>
    <row r="4" spans="1:11" x14ac:dyDescent="0.35">
      <c r="A4" s="58"/>
      <c r="B4" s="33" t="s">
        <v>53</v>
      </c>
      <c r="C4" s="34" t="s">
        <v>58</v>
      </c>
      <c r="D4" s="35">
        <v>2.808307009</v>
      </c>
      <c r="E4" s="35">
        <v>1.6916213898076446</v>
      </c>
      <c r="F4" s="35">
        <v>24.113034315</v>
      </c>
      <c r="G4" s="35">
        <v>16.722655721642351</v>
      </c>
      <c r="H4" s="35">
        <v>2.251279432</v>
      </c>
      <c r="I4" s="35">
        <v>2.8730215730016311</v>
      </c>
      <c r="J4" s="35">
        <v>1.83167095E-2</v>
      </c>
      <c r="K4" s="35">
        <v>1.5633915416941311E-3</v>
      </c>
    </row>
    <row r="5" spans="1:11" x14ac:dyDescent="0.35">
      <c r="A5" s="58"/>
      <c r="B5" s="33" t="s">
        <v>54</v>
      </c>
      <c r="C5" s="34" t="s">
        <v>59</v>
      </c>
      <c r="D5" s="35">
        <v>3.0066672845000006</v>
      </c>
      <c r="E5" s="35">
        <v>1.3290671466207453</v>
      </c>
      <c r="F5" s="35">
        <v>10.819855121249999</v>
      </c>
      <c r="G5" s="35">
        <v>1.8388533704919929</v>
      </c>
      <c r="H5" s="35">
        <v>0.27459861274999997</v>
      </c>
      <c r="I5" s="35">
        <v>5.7301984924149389E-2</v>
      </c>
      <c r="J5" s="35">
        <v>1.7750043E-2</v>
      </c>
      <c r="K5" s="35">
        <v>5.6138606437058979E-4</v>
      </c>
    </row>
    <row r="6" spans="1:11" x14ac:dyDescent="0.35">
      <c r="A6" s="58"/>
      <c r="B6" s="33" t="s">
        <v>54</v>
      </c>
      <c r="C6" s="34" t="s">
        <v>60</v>
      </c>
      <c r="D6" s="35">
        <v>1.60864472175</v>
      </c>
      <c r="E6" s="35">
        <v>0.32954594069431531</v>
      </c>
      <c r="F6" s="35">
        <v>15.246853375000002</v>
      </c>
      <c r="G6" s="35">
        <v>2.6105594592062609</v>
      </c>
      <c r="H6" s="35">
        <v>0.46511805524999994</v>
      </c>
      <c r="I6" s="35">
        <v>0.1294175244066697</v>
      </c>
      <c r="J6" s="35">
        <v>1.9520019E-2</v>
      </c>
      <c r="K6" s="35">
        <v>9.5863132871036453E-4</v>
      </c>
    </row>
    <row r="7" spans="1:11" x14ac:dyDescent="0.35">
      <c r="A7" s="58" t="s">
        <v>67</v>
      </c>
      <c r="B7" s="33" t="s">
        <v>54</v>
      </c>
      <c r="C7" s="34" t="s">
        <v>62</v>
      </c>
      <c r="D7" s="35">
        <v>2.2228559942500001</v>
      </c>
      <c r="E7" s="35">
        <v>0.87784895987825784</v>
      </c>
      <c r="F7" s="35">
        <v>15.206341662500002</v>
      </c>
      <c r="G7" s="35">
        <v>3.7094984386563699</v>
      </c>
      <c r="H7" s="35">
        <v>0.40472817974999997</v>
      </c>
      <c r="I7" s="35">
        <v>0.10197933996039167</v>
      </c>
      <c r="J7" s="35">
        <v>1.7349870999999999E-2</v>
      </c>
      <c r="K7" s="35">
        <v>3.6689104992218059E-4</v>
      </c>
    </row>
    <row r="8" spans="1:11" x14ac:dyDescent="0.35">
      <c r="A8" s="58"/>
      <c r="B8" s="33" t="s">
        <v>54</v>
      </c>
      <c r="C8" s="34" t="s">
        <v>63</v>
      </c>
      <c r="D8" s="35">
        <v>2.872050738</v>
      </c>
      <c r="E8" s="35">
        <v>1.7844196246247108</v>
      </c>
      <c r="F8" s="35">
        <v>12.980178485</v>
      </c>
      <c r="G8" s="35">
        <v>1.9400149730924587</v>
      </c>
      <c r="H8" s="35">
        <v>0.32506911025000002</v>
      </c>
      <c r="I8" s="35">
        <v>9.5091542805996923E-2</v>
      </c>
      <c r="J8" s="35">
        <v>1.7686549749999999E-2</v>
      </c>
      <c r="K8" s="35">
        <v>5.7451032055846299E-4</v>
      </c>
    </row>
    <row r="9" spans="1:11" x14ac:dyDescent="0.35">
      <c r="A9" s="58"/>
      <c r="B9" s="33" t="s">
        <v>53</v>
      </c>
      <c r="C9" s="34" t="s">
        <v>61</v>
      </c>
      <c r="D9" s="35">
        <v>3.5200716920000001</v>
      </c>
      <c r="E9" s="35">
        <v>0.48189520161269583</v>
      </c>
      <c r="F9" s="35">
        <v>13.4130083485</v>
      </c>
      <c r="G9" s="35">
        <v>3.0655183867395177</v>
      </c>
      <c r="H9" s="35">
        <v>0.28543162249999998</v>
      </c>
      <c r="I9" s="35">
        <v>9.1038294902201888E-2</v>
      </c>
      <c r="J9" s="35">
        <v>1.7482035999999999E-2</v>
      </c>
      <c r="K9" s="35">
        <v>2.4041362325375837E-4</v>
      </c>
    </row>
    <row r="10" spans="1:11" x14ac:dyDescent="0.35">
      <c r="A10" s="58"/>
      <c r="B10" s="33" t="s">
        <v>54</v>
      </c>
      <c r="C10" s="34" t="s">
        <v>64</v>
      </c>
      <c r="D10" s="35">
        <v>3.6773227442499996</v>
      </c>
      <c r="E10" s="35">
        <v>1.4696607778537141</v>
      </c>
      <c r="F10" s="35">
        <v>19.089909864999999</v>
      </c>
      <c r="G10" s="35">
        <v>2.2811326186293597</v>
      </c>
      <c r="H10" s="35">
        <v>0.36137733775000003</v>
      </c>
      <c r="I10" s="35">
        <v>3.3476071971046718E-2</v>
      </c>
      <c r="J10" s="35">
        <v>1.8167958750000001E-2</v>
      </c>
      <c r="K10" s="35">
        <v>5.7140352553487739E-4</v>
      </c>
    </row>
    <row r="11" spans="1:11" x14ac:dyDescent="0.35">
      <c r="A11" s="58"/>
      <c r="B11" s="33" t="s">
        <v>53</v>
      </c>
      <c r="C11" s="34" t="s">
        <v>65</v>
      </c>
      <c r="D11" s="35">
        <v>3.0605196000000001</v>
      </c>
      <c r="E11" s="35">
        <v>0.92632226260728312</v>
      </c>
      <c r="F11" s="35">
        <v>17.054461792000001</v>
      </c>
      <c r="G11" s="35">
        <v>2.6768906275878246</v>
      </c>
      <c r="H11" s="35">
        <v>0.87568960000000007</v>
      </c>
      <c r="I11" s="35">
        <v>0.31930997429092789</v>
      </c>
      <c r="J11" s="35">
        <v>1.8320563200000001E-2</v>
      </c>
      <c r="K11" s="35">
        <v>7.3907880498046965E-4</v>
      </c>
    </row>
    <row r="12" spans="1:11" x14ac:dyDescent="0.35">
      <c r="D12" s="35"/>
      <c r="E12" s="35"/>
      <c r="F12" s="35"/>
      <c r="G12" s="35"/>
      <c r="H12" s="35"/>
      <c r="I12" s="35"/>
      <c r="J12" s="35"/>
      <c r="K12" s="35"/>
    </row>
    <row r="13" spans="1:11" x14ac:dyDescent="0.35">
      <c r="D13" s="35"/>
      <c r="E13" s="35"/>
      <c r="F13" s="35"/>
      <c r="G13" s="35"/>
      <c r="H13" s="35"/>
      <c r="I13" s="35"/>
      <c r="J13" s="35"/>
      <c r="K13" s="35"/>
    </row>
    <row r="14" spans="1:11" x14ac:dyDescent="0.35">
      <c r="A14" s="1" t="s">
        <v>68</v>
      </c>
      <c r="D14" s="35">
        <f>AVERAGE(D3:D6)</f>
        <v>3.3932785019375</v>
      </c>
      <c r="E14" s="35">
        <f>_xlfn.STDEV.P(D3:D6)</f>
        <v>1.6787872820307688</v>
      </c>
      <c r="F14" s="35">
        <f>AVERAGE(F3:F6)</f>
        <v>18.681922407437501</v>
      </c>
      <c r="G14" s="35">
        <f>_xlfn.STDEV.P(F3:F6)</f>
        <v>5.8634251980774685</v>
      </c>
      <c r="H14" s="35">
        <f>AVERAGE(H3:H6)</f>
        <v>0.91403141137499999</v>
      </c>
      <c r="I14" s="35">
        <f>_xlfn.STDEV.P(H3:H6)</f>
        <v>0.78431210509056093</v>
      </c>
      <c r="J14" s="35">
        <f>AVERAGE(J3:J6)</f>
        <v>1.8389517374999997E-2</v>
      </c>
      <c r="K14" s="35">
        <f>_xlfn.STDEV.P(J3:J6)</f>
        <v>6.8322211481638355E-4</v>
      </c>
    </row>
    <row r="15" spans="1:11" x14ac:dyDescent="0.35">
      <c r="A15" s="1" t="s">
        <v>69</v>
      </c>
      <c r="D15" s="35">
        <f>AVERAGE(D7:D11)</f>
        <v>3.0705641536999999</v>
      </c>
      <c r="E15" s="35">
        <f>_xlfn.STDEV.P(D7:D11)</f>
        <v>0.51542809528871758</v>
      </c>
      <c r="F15" s="35">
        <f>AVERAGE(F7:F11)</f>
        <v>15.5487800306</v>
      </c>
      <c r="G15" s="35">
        <f>_xlfn.STDEV.P(F7:F11)</f>
        <v>2.2839954765610324</v>
      </c>
      <c r="H15" s="35">
        <f>AVERAGE(H7:H11)</f>
        <v>0.45045917005000008</v>
      </c>
      <c r="I15" s="35">
        <f>_xlfn.STDEV.P(H7:H11)</f>
        <v>0.21624272169126108</v>
      </c>
      <c r="J15" s="35">
        <f>AVERAGE(J7:J11)</f>
        <v>1.780139574E-2</v>
      </c>
      <c r="K15" s="35">
        <f>_xlfn.STDEV.P(J7:J11)</f>
        <v>3.8025205524944361E-4</v>
      </c>
    </row>
  </sheetData>
  <mergeCells count="9">
    <mergeCell ref="J1:K1"/>
    <mergeCell ref="A3:A6"/>
    <mergeCell ref="A7:A11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6E30-57F1-4BEC-A080-1CCCE0877BEE}">
  <dimension ref="B3:F13"/>
  <sheetViews>
    <sheetView workbookViewId="0">
      <selection activeCell="J14" sqref="J14"/>
    </sheetView>
  </sheetViews>
  <sheetFormatPr defaultRowHeight="14.5" x14ac:dyDescent="0.35"/>
  <cols>
    <col min="2" max="2" width="22.7265625" customWidth="1"/>
    <col min="3" max="3" width="13.1796875" customWidth="1"/>
    <col min="4" max="4" width="11.453125" customWidth="1"/>
    <col min="5" max="5" width="12.7265625" customWidth="1"/>
    <col min="6" max="6" width="12" customWidth="1"/>
  </cols>
  <sheetData>
    <row r="3" spans="2:6" x14ac:dyDescent="0.35">
      <c r="B3" s="32"/>
      <c r="C3" s="31" t="s">
        <v>12</v>
      </c>
      <c r="D3" s="31" t="s">
        <v>13</v>
      </c>
      <c r="E3" s="31" t="s">
        <v>14</v>
      </c>
      <c r="F3" s="30" t="s">
        <v>15</v>
      </c>
    </row>
    <row r="4" spans="2:6" x14ac:dyDescent="0.35">
      <c r="B4" s="29" t="s">
        <v>16</v>
      </c>
      <c r="C4" s="28" t="s">
        <v>137</v>
      </c>
      <c r="D4" s="28" t="s">
        <v>136</v>
      </c>
      <c r="E4" s="28" t="s">
        <v>135</v>
      </c>
      <c r="F4" s="27" t="s">
        <v>134</v>
      </c>
    </row>
    <row r="5" spans="2:6" x14ac:dyDescent="0.35">
      <c r="B5" s="29" t="s">
        <v>21</v>
      </c>
      <c r="C5" s="28" t="s">
        <v>130</v>
      </c>
      <c r="D5" s="28" t="s">
        <v>133</v>
      </c>
      <c r="E5" s="28" t="s">
        <v>132</v>
      </c>
      <c r="F5" s="27" t="s">
        <v>131</v>
      </c>
    </row>
    <row r="6" spans="2:6" x14ac:dyDescent="0.35">
      <c r="B6" s="26" t="s">
        <v>26</v>
      </c>
      <c r="C6" s="25" t="s">
        <v>130</v>
      </c>
      <c r="D6" s="25" t="s">
        <v>129</v>
      </c>
      <c r="E6" s="25" t="s">
        <v>128</v>
      </c>
      <c r="F6" s="24" t="s">
        <v>29</v>
      </c>
    </row>
    <row r="7" spans="2:6" x14ac:dyDescent="0.35">
      <c r="C7" s="28"/>
      <c r="D7" s="28"/>
      <c r="E7" s="28"/>
      <c r="F7" s="28"/>
    </row>
    <row r="8" spans="2:6" x14ac:dyDescent="0.35">
      <c r="C8" s="28"/>
      <c r="D8" s="28"/>
      <c r="E8" s="28"/>
      <c r="F8" s="28"/>
    </row>
    <row r="9" spans="2:6" x14ac:dyDescent="0.35">
      <c r="B9" s="32"/>
      <c r="C9" s="31" t="s">
        <v>12</v>
      </c>
      <c r="D9" s="31" t="s">
        <v>13</v>
      </c>
      <c r="E9" s="31" t="s">
        <v>14</v>
      </c>
      <c r="F9" s="30" t="s">
        <v>15</v>
      </c>
    </row>
    <row r="10" spans="2:6" x14ac:dyDescent="0.35">
      <c r="B10" s="29" t="s">
        <v>127</v>
      </c>
      <c r="C10" s="28" t="s">
        <v>126</v>
      </c>
      <c r="D10" s="28" t="s">
        <v>125</v>
      </c>
      <c r="E10" s="28" t="s">
        <v>124</v>
      </c>
      <c r="F10" s="27" t="s">
        <v>123</v>
      </c>
    </row>
    <row r="11" spans="2:6" x14ac:dyDescent="0.35">
      <c r="B11" s="29" t="s">
        <v>122</v>
      </c>
      <c r="C11" s="28" t="s">
        <v>121</v>
      </c>
      <c r="D11" s="28" t="s">
        <v>120</v>
      </c>
      <c r="E11" s="28" t="s">
        <v>119</v>
      </c>
      <c r="F11" s="27" t="s">
        <v>118</v>
      </c>
    </row>
    <row r="12" spans="2:6" x14ac:dyDescent="0.35">
      <c r="B12" s="29" t="s">
        <v>117</v>
      </c>
      <c r="C12" s="28" t="s">
        <v>116</v>
      </c>
      <c r="D12" s="28" t="s">
        <v>115</v>
      </c>
      <c r="E12" s="28" t="s">
        <v>114</v>
      </c>
      <c r="F12" s="27" t="s">
        <v>113</v>
      </c>
    </row>
    <row r="13" spans="2:6" x14ac:dyDescent="0.35">
      <c r="B13" s="26" t="s">
        <v>112</v>
      </c>
      <c r="C13" s="25" t="s">
        <v>111</v>
      </c>
      <c r="D13" s="25" t="s">
        <v>110</v>
      </c>
      <c r="E13" s="25" t="s">
        <v>109</v>
      </c>
      <c r="F13" s="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2D microwear data</vt:lpstr>
      <vt:lpstr>2D PCA results</vt:lpstr>
      <vt:lpstr>3D DMTA data</vt:lpstr>
      <vt:lpstr>3D data for R</vt:lpstr>
      <vt:lpstr>3D PCA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CFY</dc:creator>
  <cp:lastModifiedBy>CFY</cp:lastModifiedBy>
  <dcterms:created xsi:type="dcterms:W3CDTF">2022-06-24T06:25:06Z</dcterms:created>
  <dcterms:modified xsi:type="dcterms:W3CDTF">2022-09-22T19:54:37Z</dcterms:modified>
</cp:coreProperties>
</file>